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agrafica_Veicoli_al_31_ago_22" sheetId="1" state="visible" r:id="rId2"/>
    <sheet name="pivot_parco_ago22" sheetId="2" state="visible" r:id="rId3"/>
    <sheet name="Tabelle" sheetId="3" state="visible" r:id="rId4"/>
    <sheet name="legenda" sheetId="4" state="visible" r:id="rId5"/>
  </sheets>
  <calcPr iterateCount="100" refMode="A1" iterate="false" iterateDelta="0.001"/>
  <pivotCaches>
    <pivotCache cacheId="1" r:id="rId7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<sst xmlns="http://schemas.openxmlformats.org/spreadsheetml/2006/main" count="1111" uniqueCount="317">
  <si>
    <t xml:space="preserve">Matricola</t>
  </si>
  <si>
    <t xml:space="preserve">Targa</t>
  </si>
  <si>
    <t xml:space="preserve">Marca</t>
  </si>
  <si>
    <t xml:space="preserve">Modello</t>
  </si>
  <si>
    <t xml:space="preserve">Tipologia</t>
  </si>
  <si>
    <t xml:space="preserve">Classe normativa emissioni</t>
  </si>
  <si>
    <t xml:space="preserve">Lunghezza</t>
  </si>
  <si>
    <t xml:space="preserve">Data immatricolazione</t>
  </si>
  <si>
    <t xml:space="preserve">Importo da ammortizzare previsionale</t>
  </si>
  <si>
    <t xml:space="preserve">Valore residuo al 31.12.2022  previsionale</t>
  </si>
  <si>
    <t xml:space="preserve">Contributo storico  previsionale</t>
  </si>
  <si>
    <t xml:space="preserve">Residuo contributo al 31.12.2022  previsionale</t>
  </si>
  <si>
    <t xml:space="preserve">piccolo-medio-normale-lungo</t>
  </si>
  <si>
    <t xml:space="preserve">"piccolo"
minore di 8,01mt</t>
  </si>
  <si>
    <t xml:space="preserve">"medio"
8,01mt -
10,00</t>
  </si>
  <si>
    <t xml:space="preserve">"normale"
10,01mt -
12,50</t>
  </si>
  <si>
    <t xml:space="preserve">"lungo"
&gt;12,51 mt</t>
  </si>
  <si>
    <t xml:space="preserve">BY973YP</t>
  </si>
  <si>
    <t xml:space="preserve">CACCIAMALI</t>
  </si>
  <si>
    <t xml:space="preserve">CACCIAMALI 685</t>
  </si>
  <si>
    <t xml:space="preserve">INTERURBANO</t>
  </si>
  <si>
    <t xml:space="preserve">EURO3</t>
  </si>
  <si>
    <t xml:space="preserve">BY966YP</t>
  </si>
  <si>
    <t xml:space="preserve">BY985YT</t>
  </si>
  <si>
    <t xml:space="preserve">IVECO</t>
  </si>
  <si>
    <t xml:space="preserve">DAILY</t>
  </si>
  <si>
    <t xml:space="preserve">BY987YT</t>
  </si>
  <si>
    <t xml:space="preserve">CJ632RX</t>
  </si>
  <si>
    <t xml:space="preserve">CJ633RX</t>
  </si>
  <si>
    <t xml:space="preserve">CJ635RX</t>
  </si>
  <si>
    <t xml:space="preserve">CJ636RX</t>
  </si>
  <si>
    <t xml:space="preserve">CJ966RX</t>
  </si>
  <si>
    <t xml:space="preserve">BY928YS</t>
  </si>
  <si>
    <t xml:space="preserve">DW737RK</t>
  </si>
  <si>
    <t xml:space="preserve">EURO4</t>
  </si>
  <si>
    <t xml:space="preserve">DW738RK</t>
  </si>
  <si>
    <t xml:space="preserve">DZ992ZX</t>
  </si>
  <si>
    <t xml:space="preserve">DZ991ZX</t>
  </si>
  <si>
    <t xml:space="preserve">EC960HX</t>
  </si>
  <si>
    <t xml:space="preserve">EF993FJ</t>
  </si>
  <si>
    <t xml:space="preserve">EURO5</t>
  </si>
  <si>
    <t xml:space="preserve">EC997HX</t>
  </si>
  <si>
    <t xml:space="preserve">EC996HX</t>
  </si>
  <si>
    <t xml:space="preserve">EH744FS</t>
  </si>
  <si>
    <t xml:space="preserve">EH743FS</t>
  </si>
  <si>
    <t xml:space="preserve">EH742FS</t>
  </si>
  <si>
    <t xml:space="preserve">EH741FS</t>
  </si>
  <si>
    <t xml:space="preserve">EL933CG</t>
  </si>
  <si>
    <t xml:space="preserve">BMC</t>
  </si>
  <si>
    <t xml:space="preserve">BMC 750</t>
  </si>
  <si>
    <t xml:space="preserve">EL932CG</t>
  </si>
  <si>
    <t xml:space="preserve">EM672SK</t>
  </si>
  <si>
    <t xml:space="preserve">EM665SK</t>
  </si>
  <si>
    <t xml:space="preserve">EM748SK</t>
  </si>
  <si>
    <t xml:space="preserve">EM775SK</t>
  </si>
  <si>
    <t xml:space="preserve">EM844SK</t>
  </si>
  <si>
    <t xml:space="preserve">EM843SK</t>
  </si>
  <si>
    <t xml:space="preserve">EM842SK</t>
  </si>
  <si>
    <t xml:space="preserve">EM841SK</t>
  </si>
  <si>
    <t xml:space="preserve">FG742AH</t>
  </si>
  <si>
    <t xml:space="preserve">OTOKAR</t>
  </si>
  <si>
    <t xml:space="preserve">NAVIGO U</t>
  </si>
  <si>
    <t xml:space="preserve">EURO6</t>
  </si>
  <si>
    <t xml:space="preserve">FG743AH</t>
  </si>
  <si>
    <t xml:space="preserve">FG579AH</t>
  </si>
  <si>
    <t xml:space="preserve">FG580AH</t>
  </si>
  <si>
    <t xml:space="preserve">FG581AH</t>
  </si>
  <si>
    <t xml:space="preserve">FM069VY</t>
  </si>
  <si>
    <t xml:space="preserve">NAVIGO 160</t>
  </si>
  <si>
    <t xml:space="preserve">FM070VY</t>
  </si>
  <si>
    <t xml:space="preserve">NAVIGO 185 SH</t>
  </si>
  <si>
    <t xml:space="preserve">FP949XJ</t>
  </si>
  <si>
    <t xml:space="preserve">BJ914RL</t>
  </si>
  <si>
    <t xml:space="preserve">MERCEDES</t>
  </si>
  <si>
    <t xml:space="preserve">MERCEDES O404</t>
  </si>
  <si>
    <t xml:space="preserve">EURO2</t>
  </si>
  <si>
    <t xml:space="preserve">BJ913RL</t>
  </si>
  <si>
    <t xml:space="preserve">BY692YT</t>
  </si>
  <si>
    <t xml:space="preserve">CACCIAMALI 971</t>
  </si>
  <si>
    <t xml:space="preserve">BY691YT</t>
  </si>
  <si>
    <t xml:space="preserve">DZ758ZX</t>
  </si>
  <si>
    <t xml:space="preserve">BMC 850</t>
  </si>
  <si>
    <t xml:space="preserve">EF959FJ</t>
  </si>
  <si>
    <t xml:space="preserve">FF971FZ</t>
  </si>
  <si>
    <t xml:space="preserve">EUROCLASS IVECO 380</t>
  </si>
  <si>
    <t xml:space="preserve">FS000ZM</t>
  </si>
  <si>
    <t xml:space="preserve">BD200KG</t>
  </si>
  <si>
    <t xml:space="preserve">BREDAMENARINIBUS</t>
  </si>
  <si>
    <t xml:space="preserve">BREDAMENARINIBUS M240</t>
  </si>
  <si>
    <t xml:space="preserve">SUBURBANO</t>
  </si>
  <si>
    <t xml:space="preserve">BJ982RL</t>
  </si>
  <si>
    <t xml:space="preserve">BY984FD</t>
  </si>
  <si>
    <t xml:space="preserve">MAN</t>
  </si>
  <si>
    <t xml:space="preserve">BUSOTTO</t>
  </si>
  <si>
    <t xml:space="preserve">DK892SB</t>
  </si>
  <si>
    <t xml:space="preserve">FP946XJ</t>
  </si>
  <si>
    <t xml:space="preserve">MAN A22</t>
  </si>
  <si>
    <t xml:space="preserve">CJ214RX</t>
  </si>
  <si>
    <t xml:space="preserve">MAN A72</t>
  </si>
  <si>
    <t xml:space="preserve">DW911RK</t>
  </si>
  <si>
    <t xml:space="preserve">CJ621RX</t>
  </si>
  <si>
    <t xml:space="preserve">ARES</t>
  </si>
  <si>
    <t xml:space="preserve">CJ622RX</t>
  </si>
  <si>
    <t xml:space="preserve">CJ623RX</t>
  </si>
  <si>
    <t xml:space="preserve">CJ742RX</t>
  </si>
  <si>
    <t xml:space="preserve">CJ624RX</t>
  </si>
  <si>
    <t xml:space="preserve">SCANIA</t>
  </si>
  <si>
    <t xml:space="preserve">INTERCENTURY</t>
  </si>
  <si>
    <t xml:space="preserve">DS992JH</t>
  </si>
  <si>
    <t xml:space="preserve">CROSSWAY</t>
  </si>
  <si>
    <t xml:space="preserve">DS990JH</t>
  </si>
  <si>
    <t xml:space="preserve">DS991JH</t>
  </si>
  <si>
    <t xml:space="preserve">DW890RK</t>
  </si>
  <si>
    <t xml:space="preserve">DW889RK</t>
  </si>
  <si>
    <t xml:space="preserve">DW891RK</t>
  </si>
  <si>
    <t xml:space="preserve">DZ732ZX</t>
  </si>
  <si>
    <t xml:space="preserve">DZ734ZX</t>
  </si>
  <si>
    <t xml:space="preserve">DZ735ZX</t>
  </si>
  <si>
    <t xml:space="preserve">DZ736ZX</t>
  </si>
  <si>
    <t xml:space="preserve">DZ737ZX</t>
  </si>
  <si>
    <t xml:space="preserve">EF863FJ</t>
  </si>
  <si>
    <t xml:space="preserve">EF864FJ</t>
  </si>
  <si>
    <t xml:space="preserve">EF991FJ</t>
  </si>
  <si>
    <t xml:space="preserve">EH817FS</t>
  </si>
  <si>
    <t xml:space="preserve">EH816FS</t>
  </si>
  <si>
    <t xml:space="preserve">EH964FS</t>
  </si>
  <si>
    <t xml:space="preserve">EH963FS</t>
  </si>
  <si>
    <t xml:space="preserve">FL114XP</t>
  </si>
  <si>
    <t xml:space="preserve">FL116XP</t>
  </si>
  <si>
    <t xml:space="preserve">CITARO</t>
  </si>
  <si>
    <t xml:space="preserve">FM066VY</t>
  </si>
  <si>
    <t xml:space="preserve">INTOURO E</t>
  </si>
  <si>
    <t xml:space="preserve">FM067VY</t>
  </si>
  <si>
    <t xml:space="preserve">INTOURO ME</t>
  </si>
  <si>
    <t xml:space="preserve">EURO5 - EEV</t>
  </si>
  <si>
    <t xml:space="preserve">FM068VY</t>
  </si>
  <si>
    <t xml:space="preserve">FP947XJ</t>
  </si>
  <si>
    <t xml:space="preserve">FT943EC</t>
  </si>
  <si>
    <t xml:space="preserve">CROSSWAY LOW ENTRY 10,85M</t>
  </si>
  <si>
    <t xml:space="preserve">FT944EC</t>
  </si>
  <si>
    <t xml:space="preserve">FT942EC</t>
  </si>
  <si>
    <t xml:space="preserve">FT941EC</t>
  </si>
  <si>
    <t xml:space="preserve">FW234DP</t>
  </si>
  <si>
    <t xml:space="preserve">CROSSWAY LOW ENTRY 12M</t>
  </si>
  <si>
    <t xml:space="preserve">FW235DP</t>
  </si>
  <si>
    <t xml:space="preserve">FW233DP</t>
  </si>
  <si>
    <t xml:space="preserve">FW238DP</t>
  </si>
  <si>
    <t xml:space="preserve">GA090VZ</t>
  </si>
  <si>
    <t xml:space="preserve">BJ983RL</t>
  </si>
  <si>
    <t xml:space="preserve">CITYCLASS</t>
  </si>
  <si>
    <t xml:space="preserve">URBANO</t>
  </si>
  <si>
    <t xml:space="preserve">BJ984RL</t>
  </si>
  <si>
    <t xml:space="preserve">BJ985RL</t>
  </si>
  <si>
    <t xml:space="preserve">BJ986RL</t>
  </si>
  <si>
    <t xml:space="preserve">CACCIAMALI 635</t>
  </si>
  <si>
    <t xml:space="preserve">BK725XF</t>
  </si>
  <si>
    <t xml:space="preserve">BREDAMENARINIBUS M231</t>
  </si>
  <si>
    <t xml:space="preserve">BK727XF</t>
  </si>
  <si>
    <t xml:space="preserve">BJ903RL</t>
  </si>
  <si>
    <t xml:space="preserve">BJ902RL</t>
  </si>
  <si>
    <t xml:space="preserve">BJ901RL</t>
  </si>
  <si>
    <t xml:space="preserve">BJ899RL</t>
  </si>
  <si>
    <t xml:space="preserve">BJ897RL</t>
  </si>
  <si>
    <t xml:space="preserve">IRISBUS 200</t>
  </si>
  <si>
    <t xml:space="preserve">BK798XF</t>
  </si>
  <si>
    <t xml:space="preserve">CD112CS</t>
  </si>
  <si>
    <t xml:space="preserve">AUTODROMO</t>
  </si>
  <si>
    <t xml:space="preserve">BY777YT</t>
  </si>
  <si>
    <t xml:space="preserve">SPRINTER</t>
  </si>
  <si>
    <t xml:space="preserve">CJ625RX</t>
  </si>
  <si>
    <t xml:space="preserve">EUROPOLIS</t>
  </si>
  <si>
    <t xml:space="preserve">CJ620RX</t>
  </si>
  <si>
    <t xml:space="preserve">CJ626RX</t>
  </si>
  <si>
    <t xml:space="preserve">CJ651RX</t>
  </si>
  <si>
    <t xml:space="preserve">CJ681RX</t>
  </si>
  <si>
    <t xml:space="preserve">CJ653RX</t>
  </si>
  <si>
    <t xml:space="preserve">CJ654RX</t>
  </si>
  <si>
    <t xml:space="preserve">CJ652RX</t>
  </si>
  <si>
    <t xml:space="preserve">BY969YS</t>
  </si>
  <si>
    <t xml:space="preserve">LION'S CITY</t>
  </si>
  <si>
    <t xml:space="preserve">BY968YS</t>
  </si>
  <si>
    <t xml:space="preserve">BY967YS</t>
  </si>
  <si>
    <t xml:space="preserve">BY966YS</t>
  </si>
  <si>
    <t xml:space="preserve">BY965YS</t>
  </si>
  <si>
    <t xml:space="preserve">DZ983ZX</t>
  </si>
  <si>
    <t xml:space="preserve">CITELIS</t>
  </si>
  <si>
    <t xml:space="preserve">DZ984ZX</t>
  </si>
  <si>
    <t xml:space="preserve">DZ985ZX</t>
  </si>
  <si>
    <t xml:space="preserve">DZ990ZX</t>
  </si>
  <si>
    <t xml:space="preserve">DZ989ZX</t>
  </si>
  <si>
    <t xml:space="preserve">DZ988ZX</t>
  </si>
  <si>
    <t xml:space="preserve">DZ987ZX</t>
  </si>
  <si>
    <t xml:space="preserve">DZ968ZX</t>
  </si>
  <si>
    <t xml:space="preserve">BREDAMENARINIBUS VIVACITY</t>
  </si>
  <si>
    <t xml:space="preserve">DZ970ZX</t>
  </si>
  <si>
    <t xml:space="preserve">DZ969ZX</t>
  </si>
  <si>
    <t xml:space="preserve">DZ986ZX</t>
  </si>
  <si>
    <t xml:space="preserve">DZ996ZX</t>
  </si>
  <si>
    <t xml:space="preserve">DZ994ZX</t>
  </si>
  <si>
    <t xml:space="preserve">DZ995ZX</t>
  </si>
  <si>
    <t xml:space="preserve">DZ993ZX</t>
  </si>
  <si>
    <t xml:space="preserve">EC989HX</t>
  </si>
  <si>
    <t xml:space="preserve">EH715FS</t>
  </si>
  <si>
    <t xml:space="preserve">BREDAMENARINIBUS VIVACITY PLUS</t>
  </si>
  <si>
    <t xml:space="preserve">EH713FS</t>
  </si>
  <si>
    <t xml:space="preserve">EH714FS</t>
  </si>
  <si>
    <t xml:space="preserve">EH756FS</t>
  </si>
  <si>
    <t xml:space="preserve">EH978FS</t>
  </si>
  <si>
    <t xml:space="preserve">EH977FS</t>
  </si>
  <si>
    <t xml:space="preserve">EH976FS</t>
  </si>
  <si>
    <t xml:space="preserve">EH975FS</t>
  </si>
  <si>
    <t xml:space="preserve">EM809SK</t>
  </si>
  <si>
    <t xml:space="preserve">EM808SK</t>
  </si>
  <si>
    <t xml:space="preserve">ES972LP</t>
  </si>
  <si>
    <t xml:space="preserve">ES971LP</t>
  </si>
  <si>
    <t xml:space="preserve">ES979LP</t>
  </si>
  <si>
    <t xml:space="preserve">ES978LP</t>
  </si>
  <si>
    <t xml:space="preserve">FC630HB</t>
  </si>
  <si>
    <t xml:space="preserve">MAN A21</t>
  </si>
  <si>
    <t xml:space="preserve">FE947WB</t>
  </si>
  <si>
    <t xml:space="preserve">CITYMOOD10</t>
  </si>
  <si>
    <t xml:space="preserve">FE948WB</t>
  </si>
  <si>
    <t xml:space="preserve">FE949WB</t>
  </si>
  <si>
    <t xml:space="preserve">FE950WB</t>
  </si>
  <si>
    <t xml:space="preserve">FF815FX</t>
  </si>
  <si>
    <t xml:space="preserve">FF816FX</t>
  </si>
  <si>
    <t xml:space="preserve">FF814FX</t>
  </si>
  <si>
    <t xml:space="preserve">FF817FX</t>
  </si>
  <si>
    <t xml:space="preserve">FL113XP</t>
  </si>
  <si>
    <t xml:space="preserve">MAN NLE4</t>
  </si>
  <si>
    <t xml:space="preserve">FL115XP</t>
  </si>
  <si>
    <t xml:space="preserve">FP948XJ</t>
  </si>
  <si>
    <t xml:space="preserve">LION'S CITY M</t>
  </si>
  <si>
    <t xml:space="preserve">FW161DP</t>
  </si>
  <si>
    <t xml:space="preserve">FW156DP</t>
  </si>
  <si>
    <t xml:space="preserve">FW164DP</t>
  </si>
  <si>
    <t xml:space="preserve">FW160DP</t>
  </si>
  <si>
    <t xml:space="preserve">FW162DP</t>
  </si>
  <si>
    <t xml:space="preserve">FW159DP</t>
  </si>
  <si>
    <t xml:space="preserve">FW158DP</t>
  </si>
  <si>
    <t xml:space="preserve">FW157DP</t>
  </si>
  <si>
    <t xml:space="preserve">FW155DP</t>
  </si>
  <si>
    <t xml:space="preserve">FW163DP</t>
  </si>
  <si>
    <t xml:space="preserve">FX530GW</t>
  </si>
  <si>
    <t xml:space="preserve">FX531GW</t>
  </si>
  <si>
    <t xml:space="preserve">CJ093RX</t>
  </si>
  <si>
    <t xml:space="preserve">BY890YT</t>
  </si>
  <si>
    <t xml:space="preserve">MERCEDES/SITCAR</t>
  </si>
  <si>
    <t xml:space="preserve">BELUGA</t>
  </si>
  <si>
    <t xml:space="preserve">BY891YT</t>
  </si>
  <si>
    <t xml:space="preserve">BY889YT</t>
  </si>
  <si>
    <t xml:space="preserve">DT878XH</t>
  </si>
  <si>
    <t xml:space="preserve">MERCEDES/TOMASSINI</t>
  </si>
  <si>
    <t xml:space="preserve">BJ345RL</t>
  </si>
  <si>
    <t xml:space="preserve">BJ408RL</t>
  </si>
  <si>
    <t xml:space="preserve">BJ551RL</t>
  </si>
  <si>
    <t xml:space="preserve">BJ708RL</t>
  </si>
  <si>
    <t xml:space="preserve">CX993KN</t>
  </si>
  <si>
    <t xml:space="preserve">OMNICITY</t>
  </si>
  <si>
    <t xml:space="preserve">CX992KN</t>
  </si>
  <si>
    <t xml:space="preserve">CX994KN</t>
  </si>
  <si>
    <t xml:space="preserve">CX995KN</t>
  </si>
  <si>
    <t xml:space="preserve">DZ812ZX</t>
  </si>
  <si>
    <t xml:space="preserve">BMC 250</t>
  </si>
  <si>
    <t xml:space="preserve">DZ811ZX</t>
  </si>
  <si>
    <t xml:space="preserve">BE275ZB</t>
  </si>
  <si>
    <t xml:space="preserve">BE274ZB</t>
  </si>
  <si>
    <t xml:space="preserve">CJ194RW</t>
  </si>
  <si>
    <t xml:space="preserve">CX959KN</t>
  </si>
  <si>
    <t xml:space="preserve">MOOVY</t>
  </si>
  <si>
    <t xml:space="preserve">CX958KN</t>
  </si>
  <si>
    <t xml:space="preserve">DW681RK</t>
  </si>
  <si>
    <t xml:space="preserve">AVANCITY PLUS</t>
  </si>
  <si>
    <t xml:space="preserve">ER107CH</t>
  </si>
  <si>
    <t xml:space="preserve">CITARO G</t>
  </si>
  <si>
    <t xml:space="preserve">CF028GS</t>
  </si>
  <si>
    <t xml:space="preserve">MAN A23</t>
  </si>
  <si>
    <t xml:space="preserve">FM017VY</t>
  </si>
  <si>
    <t xml:space="preserve">52000D</t>
  </si>
  <si>
    <t xml:space="preserve">GH914CF</t>
  </si>
  <si>
    <t xml:space="preserve">INDCAR</t>
  </si>
  <si>
    <t xml:space="preserve">MOBI</t>
  </si>
  <si>
    <t xml:space="preserve">52001D</t>
  </si>
  <si>
    <t xml:space="preserve">GH917CF</t>
  </si>
  <si>
    <t xml:space="preserve">52002D</t>
  </si>
  <si>
    <t xml:space="preserve">GH915CF</t>
  </si>
  <si>
    <t xml:space="preserve">52003D</t>
  </si>
  <si>
    <t xml:space="preserve">GH916CF</t>
  </si>
  <si>
    <t xml:space="preserve">52004D</t>
  </si>
  <si>
    <t xml:space="preserve">GH918CF</t>
  </si>
  <si>
    <t xml:space="preserve">52005D</t>
  </si>
  <si>
    <t xml:space="preserve">GJ763DX</t>
  </si>
  <si>
    <t xml:space="preserve">52006D</t>
  </si>
  <si>
    <t xml:space="preserve">GK865CT</t>
  </si>
  <si>
    <t xml:space="preserve">52007D</t>
  </si>
  <si>
    <t xml:space="preserve">GK864CT</t>
  </si>
  <si>
    <t xml:space="preserve">57000D</t>
  </si>
  <si>
    <t xml:space="preserve">GJ643GY</t>
  </si>
  <si>
    <t xml:space="preserve">LION'S CITY 18</t>
  </si>
  <si>
    <t xml:space="preserve">piccolo</t>
  </si>
  <si>
    <t xml:space="preserve">medio</t>
  </si>
  <si>
    <t xml:space="preserve">normale</t>
  </si>
  <si>
    <t xml:space="preserve">lungo</t>
  </si>
  <si>
    <t xml:space="preserve">Conteggio di 31/12/22</t>
  </si>
  <si>
    <t xml:space="preserve">Etichette di colonna</t>
  </si>
  <si>
    <t xml:space="preserve">Etichette di riga</t>
  </si>
  <si>
    <t xml:space="preserve">Totale complessivo</t>
  </si>
  <si>
    <t xml:space="preserve">NUMERO AUTOBUS</t>
  </si>
  <si>
    <t xml:space="preserve">PICCOLO</t>
  </si>
  <si>
    <t xml:space="preserve">MEDIO</t>
  </si>
  <si>
    <t xml:space="preserve">NORMALE</t>
  </si>
  <si>
    <t xml:space="preserve">LUNGO</t>
  </si>
  <si>
    <t xml:space="preserve">Totale </t>
  </si>
  <si>
    <t xml:space="preserve">ETA' MEDIA </t>
  </si>
  <si>
    <t xml:space="preserve">CLASSE AMBIENTALE</t>
  </si>
  <si>
    <t xml:space="preserve">%</t>
  </si>
  <si>
    <t xml:space="preserve">I valori economici inseriti nella tabella sono stime previsionali a fine esercizio 2022 e quindi soggetti a potenziali modifiche consuntive.
L'importo da ammortizzare contiene anche i riattamenti e, per gli acquisti antecedenti al 2010, è frutto della gestione contabile delle varie operazioni di fusioni societarie.
Sono stati inseriti solo i riattamenti con data fattura antecedente al 01/09/2022.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</si>
</sst>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#,##0.00\ ;\-#,##0.00\ ;\-00\ ;\ @\ "/>
    <numFmt numFmtId="166" formatCode="0%"/>
    <numFmt numFmtId="167" formatCode="[$-410][$€-410]\ #,##0.00;[RED]\-[$€-410]\ #,##0.00"/>
    <numFmt numFmtId="168" formatCode="[$-410]General"/>
    <numFmt numFmtId="169" formatCode="D/M/YY;@"/>
    <numFmt numFmtId="170" formatCode="[$-410]DD/MM/YYYY"/>
    <numFmt numFmtId="171" formatCode="&quot; € &quot;#,##0.00\ ;&quot;-€ &quot;#,##0.00\ ;&quot; € -&quot;#\ ;@\ "/>
    <numFmt numFmtId="172" formatCode="&quot; € &quot;0\ ;&quot;-€ &quot;0\ ;&quot; € -&quot;#\ ;@\ "/>
  </numFmts>
  <fonts count="12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0"/>
    </font>
    <font>
      <b val="true"/>
      <i val="true"/>
      <u val="single"/>
      <sz val="11"/>
      <color rgb="FF000000"/>
      <name val="Arial"/>
      <family val="0"/>
    </font>
    <font>
      <sz val="11"/>
      <color rgb="FF000000"/>
      <name val="Calibri"/>
      <family val="0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  <font>
      <b val="true"/>
      <sz val="11"/>
      <color rgb="FF000000"/>
      <name val="Arial"/>
      <family val="0"/>
    </font>
    <font>
      <i val="true"/>
      <sz val="11"/>
      <color rgb="FF000000"/>
      <name val="Arial"/>
      <family val="0"/>
    </font>
    <font>
      <sz val="12"/>
      <color rgb="FF00000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A40000"/>
        <bgColor rgb="FF800000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>
        <color rgb="FF999999"/>
      </left>
      <right/>
      <top style="hair">
        <color rgb="FF999999"/>
      </top>
      <bottom/>
      <diagonal/>
    </border>
    <border diagonalUp="false" diagonalDown="false">
      <left style="hair">
        <color rgb="FFFFFFFF"/>
      </left>
      <right/>
      <top style="hair">
        <color rgb="FF999999"/>
      </top>
      <bottom/>
      <diagonal/>
    </border>
    <border diagonalUp="false" diagonalDown="false">
      <left style="hair">
        <color rgb="FFFFFFFF"/>
      </left>
      <right style="hair">
        <color rgb="FF999999"/>
      </right>
      <top style="hair">
        <color rgb="FF999999"/>
      </top>
      <bottom/>
      <diagonal/>
    </border>
    <border diagonalUp="false" diagonalDown="false">
      <left/>
      <right/>
      <top style="hair">
        <color rgb="FF999999"/>
      </top>
      <bottom/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999999"/>
      </top>
      <bottom/>
      <diagonal/>
    </border>
    <border diagonalUp="false" diagonalDown="false">
      <left style="hair">
        <color rgb="FF999999"/>
      </left>
      <right/>
      <top style="hair">
        <color rgb="FFFFFFFF"/>
      </top>
      <bottom/>
      <diagonal/>
    </border>
    <border diagonalUp="false" diagonalDown="false">
      <left/>
      <right/>
      <top style="hair">
        <color rgb="FFFFFFFF"/>
      </top>
      <bottom/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FFFFFF"/>
      </top>
      <bottom/>
      <diagonal/>
    </border>
    <border diagonalUp="false" diagonalDown="false">
      <left style="hair">
        <color rgb="FF999999"/>
      </left>
      <right/>
      <top style="hair">
        <color rgb="FF999999"/>
      </top>
      <bottom style="hair">
        <color rgb="FF999999"/>
      </bottom>
      <diagonal/>
    </border>
    <border diagonalUp="false" diagonalDown="false">
      <left/>
      <right/>
      <top style="hair">
        <color rgb="FF999999"/>
      </top>
      <bottom style="hair">
        <color rgb="FF999999"/>
      </bottom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2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2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0" xfId="26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8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2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6" fillId="0" borderId="1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" fillId="0" borderId="1" xfId="1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" fillId="0" borderId="2" xfId="1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0" borderId="0" xfId="2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0" xfId="2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Intestazione" xfId="20"/>
    <cellStyle name="Intestazione1" xfId="21"/>
    <cellStyle name="Migliaia" xfId="22"/>
    <cellStyle name="Percentuale" xfId="23"/>
    <cellStyle name="Risultato" xfId="24"/>
    <cellStyle name="Risultato2" xfId="25"/>
    <cellStyle name="Excel Built-in Normal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4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07" createdVersion="3">
  <cacheSource type="worksheet">
    <worksheetSource ref="A1:R208" sheet="Anagrafica_Veicoli_al_31_ago_22"/>
  </cacheSource>
  <cacheFields count="18">
    <cacheField name="Matricola" numFmtId="0">
      <sharedItems containsMixedTypes="1" containsNumber="1" containsInteger="1" minValue="130" maxValue="95256" count="207">
        <n v="130"/>
        <n v="132"/>
        <n v="136"/>
        <n v="137"/>
        <n v="139"/>
        <n v="140"/>
        <n v="142"/>
        <n v="144"/>
        <n v="145"/>
        <n v="147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234"/>
        <n v="235"/>
        <n v="236"/>
        <n v="237"/>
        <n v="238"/>
        <n v="239"/>
        <n v="397"/>
        <n v="399"/>
        <n v="422"/>
        <n v="423"/>
        <n v="426"/>
        <n v="427"/>
        <n v="429"/>
        <n v="3104"/>
        <n v="3107"/>
        <n v="3108"/>
        <n v="3109"/>
        <n v="3110"/>
        <n v="3111"/>
        <n v="3112"/>
        <n v="3116"/>
        <n v="3117"/>
        <n v="3118"/>
        <n v="3119"/>
        <n v="3120"/>
        <n v="3121"/>
        <n v="3122"/>
        <n v="3124"/>
        <n v="3125"/>
        <n v="3126"/>
        <n v="3127"/>
        <n v="3128"/>
        <n v="3129"/>
        <n v="3131"/>
        <n v="3132"/>
        <n v="3133"/>
        <n v="3134"/>
        <n v="3135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0"/>
        <n v="3151"/>
        <n v="5133"/>
        <n v="5134"/>
        <n v="5135"/>
        <n v="5136"/>
        <n v="5139"/>
        <n v="5140"/>
        <n v="5142"/>
        <n v="5143"/>
        <n v="5144"/>
        <n v="5145"/>
        <n v="5147"/>
        <n v="5148"/>
        <n v="5151"/>
        <n v="5152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95011"/>
        <n v="95014"/>
        <n v="95015"/>
        <n v="95016"/>
        <n v="95017"/>
        <n v="95070"/>
        <n v="95071"/>
        <n v="95072"/>
        <n v="95076"/>
        <n v="95081"/>
        <n v="95082"/>
        <n v="95083"/>
        <n v="95084"/>
        <n v="95086"/>
        <n v="95087"/>
        <n v="95109"/>
        <n v="95111"/>
        <n v="95213"/>
        <n v="95214"/>
        <n v="95216"/>
        <n v="95251"/>
        <n v="95254"/>
        <n v="95255"/>
        <n v="95256"/>
        <s v="52000D"/>
        <s v="52001D"/>
        <s v="52002D"/>
        <s v="52003D"/>
        <s v="52004D"/>
        <s v="52005D"/>
        <s v="52006D"/>
        <s v="52007D"/>
        <s v="57000D"/>
      </sharedItems>
    </cacheField>
    <cacheField name="Targa" numFmtId="0">
      <sharedItems count="207">
        <s v="BD200KG"/>
        <s v="BE274ZB"/>
        <s v="BE275ZB"/>
        <s v="BJ345RL"/>
        <s v="BJ408RL"/>
        <s v="BJ551RL"/>
        <s v="BJ708RL"/>
        <s v="BJ897RL"/>
        <s v="BJ899RL"/>
        <s v="BJ901RL"/>
        <s v="BJ902RL"/>
        <s v="BJ903RL"/>
        <s v="BJ913RL"/>
        <s v="BJ914RL"/>
        <s v="BJ982RL"/>
        <s v="BJ983RL"/>
        <s v="BJ984RL"/>
        <s v="BJ985RL"/>
        <s v="BJ986RL"/>
        <s v="BK725XF"/>
        <s v="BK727XF"/>
        <s v="BK798XF"/>
        <s v="BY691YT"/>
        <s v="BY692YT"/>
        <s v="BY777YT"/>
        <s v="BY889YT"/>
        <s v="BY890YT"/>
        <s v="BY891YT"/>
        <s v="BY928YS"/>
        <s v="BY965YS"/>
        <s v="BY966YP"/>
        <s v="BY966YS"/>
        <s v="BY967YS"/>
        <s v="BY968YS"/>
        <s v="BY969YS"/>
        <s v="BY973YP"/>
        <s v="BY984FD"/>
        <s v="BY985YT"/>
        <s v="BY987YT"/>
        <s v="CD112CS"/>
        <s v="CF028GS"/>
        <s v="CJ093RX"/>
        <s v="CJ194RW"/>
        <s v="CJ214RX"/>
        <s v="CJ620RX"/>
        <s v="CJ621RX"/>
        <s v="CJ622RX"/>
        <s v="CJ623RX"/>
        <s v="CJ624RX"/>
        <s v="CJ625RX"/>
        <s v="CJ626RX"/>
        <s v="CJ632RX"/>
        <s v="CJ633RX"/>
        <s v="CJ635RX"/>
        <s v="CJ636RX"/>
        <s v="CJ651RX"/>
        <s v="CJ652RX"/>
        <s v="CJ653RX"/>
        <s v="CJ654RX"/>
        <s v="CJ681RX"/>
        <s v="CJ742RX"/>
        <s v="CJ966RX"/>
        <s v="CX958KN"/>
        <s v="CX959KN"/>
        <s v="CX992KN"/>
        <s v="CX993KN"/>
        <s v="CX994KN"/>
        <s v="CX995KN"/>
        <s v="DK892SB"/>
        <s v="DS990JH"/>
        <s v="DS991JH"/>
        <s v="DS992JH"/>
        <s v="DT878XH"/>
        <s v="DW681RK"/>
        <s v="DW737RK"/>
        <s v="DW738RK"/>
        <s v="DW889RK"/>
        <s v="DW890RK"/>
        <s v="DW891RK"/>
        <s v="DW911RK"/>
        <s v="DZ732ZX"/>
        <s v="DZ734ZX"/>
        <s v="DZ735ZX"/>
        <s v="DZ736ZX"/>
        <s v="DZ737ZX"/>
        <s v="DZ758ZX"/>
        <s v="DZ811ZX"/>
        <s v="DZ812ZX"/>
        <s v="DZ968ZX"/>
        <s v="DZ969ZX"/>
        <s v="DZ970ZX"/>
        <s v="DZ983ZX"/>
        <s v="DZ984ZX"/>
        <s v="DZ985ZX"/>
        <s v="DZ986ZX"/>
        <s v="DZ987ZX"/>
        <s v="DZ988ZX"/>
        <s v="DZ989ZX"/>
        <s v="DZ990ZX"/>
        <s v="DZ991ZX"/>
        <s v="DZ992ZX"/>
        <s v="DZ993ZX"/>
        <s v="DZ994ZX"/>
        <s v="DZ995ZX"/>
        <s v="DZ996ZX"/>
        <s v="EC960HX"/>
        <s v="EC989HX"/>
        <s v="EC996HX"/>
        <s v="EC997HX"/>
        <s v="EF863FJ"/>
        <s v="EF864FJ"/>
        <s v="EF959FJ"/>
        <s v="EF991FJ"/>
        <s v="EF993FJ"/>
        <s v="EH713FS"/>
        <s v="EH714FS"/>
        <s v="EH715FS"/>
        <s v="EH741FS"/>
        <s v="EH742FS"/>
        <s v="EH743FS"/>
        <s v="EH744FS"/>
        <s v="EH756FS"/>
        <s v="EH816FS"/>
        <s v="EH817FS"/>
        <s v="EH963FS"/>
        <s v="EH964FS"/>
        <s v="EH975FS"/>
        <s v="EH976FS"/>
        <s v="EH977FS"/>
        <s v="EH978FS"/>
        <s v="EL932CG"/>
        <s v="EL933CG"/>
        <s v="EM665SK"/>
        <s v="EM672SK"/>
        <s v="EM748SK"/>
        <s v="EM775SK"/>
        <s v="EM808SK"/>
        <s v="EM809SK"/>
        <s v="EM841SK"/>
        <s v="EM842SK"/>
        <s v="EM843SK"/>
        <s v="EM844SK"/>
        <s v="ER107CH"/>
        <s v="ES971LP"/>
        <s v="ES972LP"/>
        <s v="ES978LP"/>
        <s v="ES979LP"/>
        <s v="FC630HB"/>
        <s v="FE947WB"/>
        <s v="FE948WB"/>
        <s v="FE949WB"/>
        <s v="FE950WB"/>
        <s v="FF814FX"/>
        <s v="FF815FX"/>
        <s v="FF816FX"/>
        <s v="FF817FX"/>
        <s v="FF971FZ"/>
        <s v="FG579AH"/>
        <s v="FG580AH"/>
        <s v="FG581AH"/>
        <s v="FG742AH"/>
        <s v="FG743AH"/>
        <s v="FL113XP"/>
        <s v="FL114XP"/>
        <s v="FL115XP"/>
        <s v="FL116XP"/>
        <s v="FM017VY"/>
        <s v="FM066VY"/>
        <s v="FM067VY"/>
        <s v="FM068VY"/>
        <s v="FM069VY"/>
        <s v="FM070VY"/>
        <s v="FP946XJ"/>
        <s v="FP947XJ"/>
        <s v="FP948XJ"/>
        <s v="FP949XJ"/>
        <s v="FS000ZM"/>
        <s v="FT941EC"/>
        <s v="FT942EC"/>
        <s v="FT943EC"/>
        <s v="FT944EC"/>
        <s v="FW155DP"/>
        <s v="FW156DP"/>
        <s v="FW157DP"/>
        <s v="FW158DP"/>
        <s v="FW159DP"/>
        <s v="FW160DP"/>
        <s v="FW161DP"/>
        <s v="FW162DP"/>
        <s v="FW163DP"/>
        <s v="FW164DP"/>
        <s v="FW233DP"/>
        <s v="FW234DP"/>
        <s v="FW235DP"/>
        <s v="FW238DP"/>
        <s v="FX530GW"/>
        <s v="FX531GW"/>
        <s v="GA090VZ"/>
        <s v="GH914CF"/>
        <s v="GH915CF"/>
        <s v="GH916CF"/>
        <s v="GH917CF"/>
        <s v="GH918CF"/>
        <s v="GJ643GY"/>
        <s v="GJ763DX"/>
        <s v="GK864CT"/>
        <s v="GK865CT"/>
      </sharedItems>
    </cacheField>
    <cacheField name="Marca" numFmtId="0">
      <sharedItems count="12">
        <s v="AUTODROMO"/>
        <s v="BMC"/>
        <s v="BREDAMENARINIBUS"/>
        <s v="CACCIAMALI"/>
        <s v="INDCAR"/>
        <s v="IVECO"/>
        <s v="MAN"/>
        <s v="MERCEDES"/>
        <s v="MERCEDES/SITCAR"/>
        <s v="MERCEDES/TOMASSINI"/>
        <s v="OTOKAR"/>
        <s v="SCANIA"/>
      </sharedItems>
    </cacheField>
    <cacheField name="Modello" numFmtId="0">
      <sharedItems count="45">
        <s v="ARES"/>
        <s v="AVANCITY PLUS"/>
        <s v="BELUGA"/>
        <s v="BMC 250"/>
        <s v="BMC 750"/>
        <s v="BMC 850"/>
        <s v="BREDAMENARINIBUS M231"/>
        <s v="BREDAMENARINIBUS M240"/>
        <s v="BREDAMENARINIBUS VIVACITY"/>
        <s v="BREDAMENARINIBUS VIVACITY PLUS"/>
        <s v="BUSOTTO"/>
        <s v="CACCIAMALI 635"/>
        <s v="CACCIAMALI 685"/>
        <s v="CACCIAMALI 971"/>
        <s v="CITARO"/>
        <s v="CITARO G"/>
        <s v="CITELIS"/>
        <s v="CITYCLASS"/>
        <s v="CITYMOOD10"/>
        <s v="CROSSWAY"/>
        <s v="CROSSWAY LOW ENTRY 10,85M"/>
        <s v="CROSSWAY LOW ENTRY 12M"/>
        <s v="DAILY"/>
        <s v="EUROCLASS IVECO 380"/>
        <s v="EUROPOLIS"/>
        <s v="INTERCENTURY"/>
        <s v="INTOURO E"/>
        <s v="INTOURO ME"/>
        <s v="IRISBUS 200"/>
        <s v="LION'S CITY"/>
        <s v="LION'S CITY 18"/>
        <s v="LION'S CITY M"/>
        <s v="MAN A21"/>
        <s v="MAN A22"/>
        <s v="MAN A23"/>
        <s v="MAN A72"/>
        <s v="MAN NLE4"/>
        <s v="MERCEDES O404"/>
        <s v="MOBI"/>
        <s v="MOOVY"/>
        <s v="NAVIGO 160"/>
        <s v="NAVIGO 185 SH"/>
        <s v="NAVIGO U"/>
        <s v="OMNICITY"/>
        <s v="SPRINTER"/>
      </sharedItems>
    </cacheField>
    <cacheField name="Tipologia" numFmtId="0">
      <sharedItems count="3">
        <s v="INTERURBANO"/>
        <s v="SUBURBANO"/>
        <s v="URBANO"/>
      </sharedItems>
    </cacheField>
    <cacheField name="Classe normativa emissioni" numFmtId="0">
      <sharedItems count="6">
        <s v="EURO2"/>
        <s v="EURO3"/>
        <s v="EURO4"/>
        <s v="EURO5"/>
        <s v="EURO5 - EEV"/>
        <s v="EURO6"/>
      </sharedItems>
    </cacheField>
    <cacheField name="Lunghezza" numFmtId="0">
      <sharedItems containsSemiMixedTypes="0" containsString="0" containsNumber="1" containsInteger="1" minValue="5500" maxValue="18040" count="55">
        <n v="5500"/>
        <n v="6470"/>
        <n v="6595"/>
        <n v="6730"/>
        <n v="6770"/>
        <n v="6910"/>
        <n v="6948"/>
        <n v="6998"/>
        <n v="7000"/>
        <n v="7100"/>
        <n v="7345"/>
        <n v="7348"/>
        <n v="7420"/>
        <n v="7510"/>
        <n v="7640"/>
        <n v="7650"/>
        <n v="7721"/>
        <n v="7748"/>
        <n v="7885"/>
        <n v="8610"/>
        <n v="8856"/>
        <n v="9095"/>
        <n v="9220"/>
        <n v="9378"/>
        <n v="9387"/>
        <n v="9680"/>
        <n v="9700"/>
        <n v="10480"/>
        <n v="10600"/>
        <n v="10603"/>
        <n v="10620"/>
        <n v="10655"/>
        <n v="10700"/>
        <n v="10790"/>
        <n v="10845"/>
        <n v="11857"/>
        <n v="11900"/>
        <n v="11914"/>
        <n v="11950"/>
        <n v="11955"/>
        <n v="11960"/>
        <n v="11980"/>
        <n v="11985"/>
        <n v="11990"/>
        <n v="11995"/>
        <n v="12000"/>
        <n v="12135"/>
        <n v="12140"/>
        <n v="12760"/>
        <n v="12980"/>
        <n v="17940"/>
        <n v="17950"/>
        <n v="17990"/>
        <n v="18000"/>
        <n v="18040"/>
      </sharedItems>
    </cacheField>
    <cacheField name="Data immatricolazione" numFmtId="0">
      <sharedItems containsSemiMixedTypes="0" containsNonDate="0" containsDate="1" containsString="0" minDate="1999-06-29T00:00:00" maxDate="2022-06-20T00:00:00" count="112">
        <d v="1999-06-29T00:00:00"/>
        <d v="1999-08-20T00:00:00"/>
        <d v="2000-03-08T00:00:00"/>
        <d v="2000-03-22T00:00:00"/>
        <d v="2000-04-03T00:00:00"/>
        <d v="2000-04-19T00:00:00"/>
        <d v="2000-05-08T00:00:00"/>
        <d v="2000-05-10T00:00:00"/>
        <d v="2000-05-10T18:34:59"/>
        <d v="2000-05-11T00:00:00"/>
        <d v="2000-06-22T00:00:00"/>
        <d v="2000-06-22T10:14:06"/>
        <d v="2000-07-11T00:00:00"/>
        <d v="2001-10-09T00:00:00"/>
        <d v="2002-09-05T00:00:00"/>
        <d v="2002-10-04T14:37:22"/>
        <d v="2002-10-08T14:37:00"/>
        <d v="2002-10-14T00:00:00"/>
        <d v="2003-01-30T00:00:00"/>
        <d v="2003-06-13T00:00:00"/>
        <d v="2003-07-02T14:40:37"/>
        <d v="2003-07-09T00:00:00"/>
        <d v="2003-08-19T00:00:00"/>
        <d v="2003-09-18T00:00:00"/>
        <d v="2004-01-27T00:00:00"/>
        <d v="2004-02-16T00:00:00"/>
        <d v="2004-03-10T00:00:00"/>
        <d v="2004-08-06T00:00:00"/>
        <d v="2004-08-10T00:00:00"/>
        <d v="2004-09-21T00:00:00"/>
        <d v="2004-09-21T14:37:53"/>
        <d v="2005-01-12T00:00:00"/>
        <d v="2005-01-13T00:00:00"/>
        <d v="2005-01-13T14:33:43"/>
        <d v="2005-01-20T00:00:00"/>
        <d v="2005-01-20T14:41:01"/>
        <d v="2005-01-26T00:00:00"/>
        <d v="2005-02-10T00:00:00"/>
        <d v="2005-03-31T00:00:00"/>
        <d v="2005-05-26T00:00:00"/>
        <d v="2005-06-06T00:00:00"/>
        <d v="2006-01-10T00:00:00"/>
        <d v="2006-01-20T00:00:00"/>
        <d v="2006-02-06T00:00:00"/>
        <d v="2006-08-08T00:00:00"/>
        <d v="2007-08-09T00:00:00"/>
        <d v="2007-11-12T00:00:00"/>
        <d v="2008-09-03T00:00:00"/>
        <d v="2008-10-30T00:00:00"/>
        <d v="2008-10-30T09:47:47"/>
        <d v="2009-01-14T00:00:00"/>
        <d v="2009-02-18T00:00:00"/>
        <d v="2009-06-25T00:00:00"/>
        <d v="2009-07-29T00:00:00"/>
        <d v="2009-07-29T14:35:26"/>
        <d v="2009-11-20T00:00:00"/>
        <d v="2009-12-09T00:00:00"/>
        <d v="2010-01-06T00:00:00"/>
        <d v="2010-02-09T00:00:00"/>
        <d v="2010-03-19T00:00:00"/>
        <d v="2010-04-10T00:00:00"/>
        <d v="2010-04-19T00:00:00"/>
        <d v="2010-04-27T00:00:00"/>
        <d v="2010-05-10T00:00:00"/>
        <d v="2010-07-13T00:00:00"/>
        <d v="2010-07-13T18:09:16"/>
        <d v="2010-07-20T00:00:00"/>
        <d v="2010-08-17T00:00:00"/>
        <d v="2010-09-16T00:00:00"/>
        <d v="2010-09-27T00:00:00"/>
        <d v="2010-11-05T00:00:00"/>
        <d v="2010-11-11T00:00:00"/>
        <d v="2010-12-24T18:26:47"/>
        <d v="2011-01-19T00:00:00"/>
        <d v="2011-01-19T17:42:31"/>
        <d v="2011-08-02T00:00:00"/>
        <d v="2011-08-02T18:13:20"/>
        <d v="2011-08-23T18:22:01"/>
        <d v="2011-08-30T19:00:04"/>
        <d v="2011-08-31T00:00:00"/>
        <d v="2011-08-31T18:53:17"/>
        <d v="2011-08-31T18:56:55"/>
        <d v="2011-10-11T00:00:00"/>
        <d v="2011-10-11T10:48:18"/>
        <d v="2012-01-23T00:00:00"/>
        <d v="2012-01-23T10:15:14"/>
        <d v="2012-02-02T10:38:33"/>
        <d v="2012-02-02T10:40:25"/>
        <d v="2012-02-02T10:42:08"/>
        <d v="2012-02-02T10:43:43"/>
        <d v="2012-07-13T00:00:00"/>
        <d v="2012-07-24T14:58:57"/>
        <d v="2012-09-05T00:00:00"/>
        <d v="2012-09-21T00:00:00"/>
        <d v="2012-10-26T11:40:31"/>
        <d v="2012-11-20T00:00:00"/>
        <d v="2012-12-18T00:00:00"/>
        <d v="2013-01-18T14:10:31"/>
        <d v="2013-12-12T00:00:00"/>
        <d v="2013-12-20T00:00:00"/>
        <d v="2016-07-15T00:00:00"/>
        <d v="2016-10-03T00:00:00"/>
        <d v="2016-11-21T00:00:00"/>
        <d v="2019-01-07T00:00:00"/>
        <d v="2019-09-04T00:00:00"/>
        <d v="2019-10-29T00:00:00"/>
        <d v="2020-02-21T00:00:00"/>
        <d v="2020-06-25T00:00:00"/>
        <d v="2022-02-02T00:00:00"/>
        <d v="2022-03-16T00:00:00"/>
        <d v="2022-04-14T00:00:00"/>
        <d v="2022-06-20T00:00:00"/>
      </sharedItems>
    </cacheField>
    <cacheField name="Importo da ammortizzare previsionale" numFmtId="0">
      <sharedItems containsSemiMixedTypes="0" containsString="0" containsNumber="1" minValue="960.16" maxValue="330000" count="154">
        <n v="960.16"/>
        <n v="3710"/>
        <n v="4063"/>
        <n v="4760.16"/>
        <n v="9834.34"/>
        <n v="12536.32"/>
        <n v="16260"/>
        <n v="23063.85"/>
        <n v="27518.39"/>
        <n v="29300"/>
        <n v="32796.5"/>
        <n v="34144.18"/>
        <n v="34455.71"/>
        <n v="37850"/>
        <n v="40391.81"/>
        <n v="40674.95"/>
        <n v="45563.09"/>
        <n v="52016.08"/>
        <n v="52805.51"/>
        <n v="52901.59"/>
        <n v="53980"/>
        <n v="54650"/>
        <n v="58544.37"/>
        <n v="59245.68"/>
        <n v="60000"/>
        <n v="62552.7"/>
        <n v="63353.38"/>
        <n v="65491.91"/>
        <n v="66000"/>
        <n v="67476.07"/>
        <n v="68221.22"/>
        <n v="68352.96"/>
        <n v="70012.86"/>
        <n v="71422.44"/>
        <n v="71990.36"/>
        <n v="72227.2"/>
        <n v="72748.14"/>
        <n v="73361.4"/>
        <n v="75147.87"/>
        <n v="77500"/>
        <n v="78000"/>
        <n v="78265.83"/>
        <n v="78922.54"/>
        <n v="79430.74"/>
        <n v="80000"/>
        <n v="80301.57"/>
        <n v="81749.99"/>
        <n v="81900"/>
        <n v="82119.86"/>
        <n v="82698.58"/>
        <n v="82840.18"/>
        <n v="82850"/>
        <n v="82866.1"/>
        <n v="83150"/>
        <n v="83157.19"/>
        <n v="83367.6"/>
        <n v="84493.72"/>
        <n v="84810.88"/>
        <n v="84937.25"/>
        <n v="85200"/>
        <n v="85664.23"/>
        <n v="85953.54"/>
        <n v="86041.36"/>
        <n v="86465.83"/>
        <n v="86997.59"/>
        <n v="88226.6"/>
        <n v="89005.37"/>
        <n v="89897.01"/>
        <n v="90550"/>
        <n v="90577.87"/>
        <n v="91312.76"/>
        <n v="91627.88"/>
        <n v="93740.22"/>
        <n v="95400"/>
        <n v="95677.08"/>
        <n v="95940.22"/>
        <n v="96627.6"/>
        <n v="96699.69"/>
        <n v="97457.9"/>
        <n v="98284.81"/>
        <n v="99456.66"/>
        <n v="100500"/>
        <n v="101474.4"/>
        <n v="102348.53"/>
        <n v="103214.68"/>
        <n v="103376.77"/>
        <n v="103876.93"/>
        <n v="105305.33"/>
        <n v="108628.26"/>
        <n v="108647.62"/>
        <n v="112838.46"/>
        <n v="115064.2"/>
        <n v="115823.98"/>
        <n v="120950.12"/>
        <n v="123000"/>
        <n v="123062.82"/>
        <n v="123191.48"/>
        <n v="126581.38"/>
        <n v="127464.91"/>
        <n v="129868.12"/>
        <n v="133446.94"/>
        <n v="139800"/>
        <n v="144000"/>
        <n v="144276.75"/>
        <n v="152224.81"/>
        <n v="152322"/>
        <n v="153733.47"/>
        <n v="156444.63"/>
        <n v="161820"/>
        <n v="164700"/>
        <n v="167400"/>
        <n v="168000"/>
        <n v="173900"/>
        <n v="174721.58"/>
        <n v="175000"/>
        <n v="175357.36"/>
        <n v="179450"/>
        <n v="180683.6"/>
        <n v="180735.03"/>
        <n v="181571.09"/>
        <n v="186512.38"/>
        <n v="187950"/>
        <n v="188531"/>
        <n v="189490"/>
        <n v="189900"/>
        <n v="190791.72"/>
        <n v="192900"/>
        <n v="194500"/>
        <n v="195370"/>
        <n v="197700"/>
        <n v="198600"/>
        <n v="199038.46"/>
        <n v="199038.47"/>
        <n v="200000"/>
        <n v="200241.61"/>
        <n v="201200"/>
        <n v="203166.59"/>
        <n v="203256.22"/>
        <n v="206000"/>
        <n v="208150"/>
        <n v="209630"/>
        <n v="212973.97"/>
        <n v="213700"/>
        <n v="215064.85"/>
        <n v="215450"/>
        <n v="215950"/>
        <n v="216246.98"/>
        <n v="216484.97"/>
        <n v="218200"/>
        <n v="234999"/>
        <n v="237123"/>
        <n v="285046.24"/>
        <n v="296625.78"/>
        <n v="330000"/>
      </sharedItems>
    </cacheField>
    <cacheField name="Valore residuo al 31.12.2022  previsionale" numFmtId="0">
      <sharedItems containsSemiMixedTypes="0" containsString="0" containsNumber="1" minValue="0" maxValue="307599.315068493" count="71">
        <n v="0"/>
        <n v="0.00749999999970896"/>
        <n v="0.00749999999993634"/>
        <n v="0.00750000000016371"/>
        <n v="506.142564"/>
        <n v="625"/>
        <n v="897.612158999997"/>
        <n v="900"/>
        <n v="1112.5"/>
        <n v="1154.955"/>
        <n v="1475"/>
        <n v="1510.34"/>
        <n v="1680.195608"/>
        <n v="1886.57"/>
        <n v="1900"/>
        <n v="1925"/>
        <n v="1950"/>
        <n v="2310.019338"/>
        <n v="2700"/>
        <n v="2985"/>
        <n v="3025"/>
        <n v="3274.5"/>
        <n v="3485"/>
        <n v="3678.68"/>
        <n v="3862.5"/>
        <n v="3898.935"/>
        <n v="4000"/>
        <n v="4121.2275"/>
        <n v="4245"/>
        <n v="4300"/>
        <n v="4350"/>
        <n v="4936.8925"/>
        <n v="5100"/>
        <n v="5650"/>
        <n v="5684.138418"/>
        <n v="5953.2925"/>
        <n v="6227.178714"/>
        <n v="7064.4"/>
        <n v="7358.75"/>
        <n v="7870.99333"/>
        <n v="8178.72"/>
        <n v="9260.355"/>
        <n v="10017.165"/>
        <n v="10125"/>
        <n v="10771"/>
        <n v="10817.5"/>
        <n v="11462.765747"/>
        <n v="11653.4975"/>
        <n v="12485"/>
        <n v="14550.915515"/>
        <n v="15260"/>
        <n v="20867.394878"/>
        <n v="23056.1"/>
        <n v="30352.155618"/>
        <n v="30901.16867"/>
        <n v="32665.179228"/>
        <n v="35169.62799"/>
        <n v="45341.83558"/>
        <n v="49466.63"/>
        <n v="91407.942564"/>
        <n v="95155.082564"/>
        <n v="95155.090898"/>
        <n v="126015.72"/>
        <n v="128692.602739726"/>
        <n v="131543.926940639"/>
        <n v="137360.8"/>
        <n v="162772.31"/>
        <n v="170212.4133"/>
        <n v="174727.2441"/>
        <n v="181139.8633"/>
        <n v="307599.315068493"/>
      </sharedItems>
    </cacheField>
    <cacheField name="Contributo storico  previsionale" numFmtId="0">
      <sharedItems containsString="0" containsBlank="1" containsNumber="1" minValue="0" maxValue="327000" count="89">
        <n v="0"/>
        <n v="4165"/>
        <n v="4803"/>
        <n v="4998"/>
        <n v="6444.12"/>
        <n v="6497.4"/>
        <n v="7325"/>
        <n v="7707.45"/>
        <n v="9990"/>
        <n v="10245.9"/>
        <n v="11062.5"/>
        <n v="12562.5"/>
        <n v="12919.25"/>
        <n v="13994.4"/>
        <n v="14577.5"/>
        <n v="15003"/>
        <n v="15077.3"/>
        <n v="15818.67"/>
        <n v="16201.85"/>
        <n v="16660"/>
        <n v="16927.3"/>
        <n v="17628"/>
        <n v="22400"/>
        <n v="27200"/>
        <n v="37421.67"/>
        <n v="39000"/>
        <n v="39200"/>
        <n v="40787.7"/>
        <n v="43382.3795235169"/>
        <n v="45600"/>
        <n v="55200"/>
        <n v="61000"/>
        <n v="63500"/>
        <n v="64043.0875"/>
        <n v="67683.01"/>
        <n v="68000"/>
        <n v="71200"/>
        <n v="71986.5"/>
        <n v="74800"/>
        <n v="80000"/>
        <n v="81517.5"/>
        <n v="89088.8150929364"/>
        <n v="89640"/>
        <n v="93290.191391"/>
        <n v="96835.6685792787"/>
        <n v="96910.04"/>
        <n v="106922.64955"/>
        <n v="108546.99955"/>
        <n v="109005.14955"/>
        <n v="110998.8"/>
        <n v="111710.664145"/>
        <n v="112230.768"/>
        <n v="115650"/>
        <n v="118034.048695"/>
        <n v="121431.928398416"/>
        <n v="122787.627758525"/>
        <n v="123949.655781477"/>
        <n v="128139.73"/>
        <n v="128250"/>
        <n v="128339.539423737"/>
        <n v="128664.7"/>
        <n v="130539.73"/>
        <n v="130815.95"/>
        <n v="135208.416181628"/>
        <n v="136000"/>
        <n v="138375.703285182"/>
        <n v="139471.8"/>
        <n v="140605.390777113"/>
        <n v="150000"/>
        <n v="153750"/>
        <n v="158500"/>
        <n v="159906.77"/>
        <n v="160000"/>
        <n v="164914.45"/>
        <n v="170485"/>
        <n v="182666.67"/>
        <n v="184600"/>
        <n v="185666.67"/>
        <n v="194000"/>
        <n v="198430.768"/>
        <n v="198430.776"/>
        <n v="199470.16"/>
        <n v="206000"/>
        <n v="206800"/>
        <n v="215563.825"/>
        <n v="232453"/>
        <n v="234999"/>
        <n v="327000"/>
        <m/>
      </sharedItems>
    </cacheField>
    <cacheField name="Residuo contributo al 31.12.2022  previsionale" numFmtId="0">
      <sharedItems containsString="0" containsBlank="1" containsNumber="1" minValue="0" maxValue="305352.6" count="31">
        <n v="0"/>
        <n v="405.938256"/>
        <n v="670.32"/>
        <n v="779.760000000002"/>
        <n v="1270.08"/>
        <n v="4058.88"/>
        <n v="4197.3541666667"/>
        <n v="4421.1615"/>
        <n v="5274.08"/>
        <n v="12460.5"/>
        <n v="16438.56"/>
        <n v="22848.08"/>
        <n v="23090.76"/>
        <n v="23988.36"/>
        <n v="27318.3709466713"/>
        <n v="29570.603634"/>
        <n v="30260"/>
        <n v="32781.4"/>
        <n v="91307.738256"/>
        <n v="95054.878256"/>
        <n v="95054.879592"/>
        <n v="102771.649085425"/>
        <n v="122586.301369863"/>
        <n v="123256.138316"/>
        <n v="125624.13759863"/>
        <n v="137360.8"/>
        <n v="170212.415414795"/>
        <n v="171286.081809041"/>
        <n v="181137.2292"/>
        <n v="305352.6"/>
        <m/>
      </sharedItems>
    </cacheField>
    <cacheField name="piccolo-medio-normale-lungo" numFmtId="0">
      <sharedItems count="4">
        <s v="lungo"/>
        <s v="medio"/>
        <s v="normale"/>
        <s v="piccolo"/>
      </sharedItems>
    </cacheField>
    <cacheField name="44926" numFmtId="0">
      <sharedItems containsSemiMixedTypes="0" containsString="0" containsNumber="1" minValue="0.531506849315069" maxValue="23.5232876712329" count="112">
        <n v="0.531506849315069"/>
        <n v="0.715068493150685"/>
        <n v="0.794520547945206"/>
        <n v="0.90958904109589"/>
        <n v="2.51780821917808"/>
        <n v="2.86027397260274"/>
        <n v="3.17534246575342"/>
        <n v="3.32602739726027"/>
        <n v="3.98356164383562"/>
        <n v="6.11232876712329"/>
        <n v="6.24657534246575"/>
        <n v="6.46575342465753"/>
        <n v="9.03561643835617"/>
        <n v="9.05753424657534"/>
        <n v="9.95454620116692"/>
        <n v="10.041095890411"/>
        <n v="10.1178082191781"/>
        <n v="10.1849685755961"/>
        <n v="10.2821917808219"/>
        <n v="10.3260273972603"/>
        <n v="10.4421252853881"/>
        <n v="10.4739726027397"/>
        <n v="10.9165834918823"/>
        <n v="10.9165865043125"/>
        <n v="10.9165897704211"/>
        <n v="10.9165933219178"/>
        <n v="10.9440349441908"/>
        <n v="10.9452054794521"/>
        <n v="11.2289035388128"/>
        <n v="11.2301369863014"/>
        <n v="11.3403026699645"/>
        <n v="11.3403095826991"/>
        <n v="11.3424657534247"/>
        <n v="11.3430364028412"/>
        <n v="11.3622868784881"/>
        <n v="11.419837645865"/>
        <n v="11.4219178082192"/>
        <n v="11.9541428526129"/>
        <n v="11.9561643835616"/>
        <n v="12.0252915081177"/>
        <n v="12.1452054794521"/>
        <n v="12.1616438356164"/>
        <n v="12.2684931506849"/>
        <n v="12.2986301369863"/>
        <n v="12.3808219178082"/>
        <n v="12.4575342465753"/>
        <n v="12.4746399036022"/>
        <n v="12.4767123287671"/>
        <n v="12.6520547945205"/>
        <n v="12.6876712328767"/>
        <n v="12.7095890410959"/>
        <n v="12.7342465753425"/>
        <n v="12.7945205479452"/>
        <n v="12.8986301369863"/>
        <n v="12.9917808219178"/>
        <n v="13.0684931506849"/>
        <n v="13.1205479452055"/>
        <n v="13.431211123795"/>
        <n v="13.4328767123288"/>
        <n v="13.5260273972603"/>
        <n v="13.8739726027397"/>
        <n v="13.9698630136986"/>
        <n v="14.1769638825469"/>
        <n v="14.1780821917808"/>
        <n v="14.3342465753425"/>
        <n v="15.1452054794521"/>
        <n v="15.4054794520548"/>
        <n v="16.4082191780822"/>
        <n v="16.9095890410959"/>
        <n v="16.9561643835616"/>
        <n v="16.9835616438356"/>
        <n v="17.5808219178082"/>
        <n v="17.6109589041096"/>
        <n v="17.7643835616438"/>
        <n v="17.8986301369863"/>
        <n v="17.9397260273973"/>
        <n v="17.9544881722476"/>
        <n v="17.9561643835616"/>
        <n v="17.9736801433283"/>
        <n v="17.9753424657534"/>
        <n v="17.9780821917808"/>
        <n v="18.2860009830036"/>
        <n v="18.2876712328767"/>
        <n v="18.4027397260274"/>
        <n v="18.413698630137"/>
        <n v="18.8219178082192"/>
        <n v="18.8849315068493"/>
        <n v="18.9397260273973"/>
        <n v="19.2986301369863"/>
        <n v="19.3808219178082"/>
        <n v="19.4931506849315"/>
        <n v="19.5106533168443"/>
        <n v="19.5643835616438"/>
        <n v="19.9315068493151"/>
        <n v="20.227397260274"/>
        <n v="20.2421670471842"/>
        <n v="20.2531252536783"/>
        <n v="20.3342465753425"/>
        <n v="21.241095890411"/>
        <n v="22.4876712328767"/>
        <n v="22.5385576484018"/>
        <n v="22.5397260273973"/>
        <n v="22.6547945205479"/>
        <n v="22.6554128932014"/>
        <n v="22.6575342465753"/>
        <n v="22.6630136986301"/>
        <n v="22.7150684931507"/>
        <n v="22.758904109589"/>
        <n v="22.7917808219178"/>
        <n v="22.8301369863014"/>
        <n v="23.3808219178082"/>
        <n v="23.5232876712329"/>
      </sharedItems>
    </cacheField>
    <cacheField name="&quot;piccolo&quot;&#10;minore di 8,01mt" numFmtId="0">
      <sharedItems count="2">
        <s v=""/>
        <s v="piccolo"/>
      </sharedItems>
    </cacheField>
    <cacheField name="&quot;medio&quot;&#10;8,01mt -&#10;10,00" numFmtId="0">
      <sharedItems count="2">
        <s v=""/>
        <s v="medio"/>
      </sharedItems>
    </cacheField>
    <cacheField name="&quot;normale&quot;&#10;10,01mt -&#10;12,50" numFmtId="0">
      <sharedItems count="2">
        <s v=""/>
        <s v="normale"/>
      </sharedItems>
    </cacheField>
    <cacheField name="&quot;lungo&quot;&#10;&gt;12,51 mt" numFmtId="0">
      <sharedItems count="2">
        <s v=""/>
        <s v="lung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x v="0"/>
    <x v="35"/>
    <x v="3"/>
    <x v="12"/>
    <x v="0"/>
    <x v="1"/>
    <x v="5"/>
    <x v="18"/>
    <x v="71"/>
    <x v="0"/>
    <x v="52"/>
    <x v="30"/>
    <x v="3"/>
    <x v="93"/>
    <x v="1"/>
    <x v="0"/>
    <x v="0"/>
    <x v="0"/>
  </r>
  <r>
    <x v="1"/>
    <x v="30"/>
    <x v="3"/>
    <x v="12"/>
    <x v="0"/>
    <x v="1"/>
    <x v="5"/>
    <x v="18"/>
    <x v="76"/>
    <x v="0"/>
    <x v="52"/>
    <x v="30"/>
    <x v="3"/>
    <x v="93"/>
    <x v="1"/>
    <x v="0"/>
    <x v="0"/>
    <x v="0"/>
  </r>
  <r>
    <x v="2"/>
    <x v="37"/>
    <x v="5"/>
    <x v="22"/>
    <x v="0"/>
    <x v="1"/>
    <x v="6"/>
    <x v="23"/>
    <x v="18"/>
    <x v="0"/>
    <x v="0"/>
    <x v="30"/>
    <x v="3"/>
    <x v="88"/>
    <x v="1"/>
    <x v="0"/>
    <x v="0"/>
    <x v="0"/>
  </r>
  <r>
    <x v="3"/>
    <x v="38"/>
    <x v="5"/>
    <x v="22"/>
    <x v="0"/>
    <x v="1"/>
    <x v="6"/>
    <x v="23"/>
    <x v="31"/>
    <x v="0"/>
    <x v="0"/>
    <x v="30"/>
    <x v="3"/>
    <x v="88"/>
    <x v="1"/>
    <x v="0"/>
    <x v="0"/>
    <x v="0"/>
  </r>
  <r>
    <x v="4"/>
    <x v="51"/>
    <x v="5"/>
    <x v="22"/>
    <x v="0"/>
    <x v="1"/>
    <x v="6"/>
    <x v="31"/>
    <x v="55"/>
    <x v="0"/>
    <x v="0"/>
    <x v="30"/>
    <x v="3"/>
    <x v="80"/>
    <x v="1"/>
    <x v="0"/>
    <x v="0"/>
    <x v="0"/>
  </r>
  <r>
    <x v="5"/>
    <x v="52"/>
    <x v="5"/>
    <x v="22"/>
    <x v="0"/>
    <x v="1"/>
    <x v="6"/>
    <x v="33"/>
    <x v="43"/>
    <x v="0"/>
    <x v="0"/>
    <x v="30"/>
    <x v="3"/>
    <x v="78"/>
    <x v="1"/>
    <x v="0"/>
    <x v="0"/>
    <x v="0"/>
  </r>
  <r>
    <x v="6"/>
    <x v="53"/>
    <x v="5"/>
    <x v="22"/>
    <x v="0"/>
    <x v="1"/>
    <x v="6"/>
    <x v="31"/>
    <x v="14"/>
    <x v="0"/>
    <x v="32"/>
    <x v="30"/>
    <x v="3"/>
    <x v="80"/>
    <x v="1"/>
    <x v="0"/>
    <x v="0"/>
    <x v="0"/>
  </r>
  <r>
    <x v="7"/>
    <x v="54"/>
    <x v="5"/>
    <x v="22"/>
    <x v="0"/>
    <x v="1"/>
    <x v="6"/>
    <x v="31"/>
    <x v="13"/>
    <x v="0"/>
    <x v="32"/>
    <x v="30"/>
    <x v="3"/>
    <x v="80"/>
    <x v="1"/>
    <x v="0"/>
    <x v="0"/>
    <x v="0"/>
  </r>
  <r>
    <x v="8"/>
    <x v="61"/>
    <x v="5"/>
    <x v="22"/>
    <x v="0"/>
    <x v="1"/>
    <x v="17"/>
    <x v="38"/>
    <x v="65"/>
    <x v="0"/>
    <x v="0"/>
    <x v="30"/>
    <x v="3"/>
    <x v="73"/>
    <x v="1"/>
    <x v="0"/>
    <x v="0"/>
    <x v="0"/>
  </r>
  <r>
    <x v="9"/>
    <x v="28"/>
    <x v="5"/>
    <x v="22"/>
    <x v="0"/>
    <x v="1"/>
    <x v="17"/>
    <x v="39"/>
    <x v="40"/>
    <x v="0"/>
    <x v="0"/>
    <x v="30"/>
    <x v="3"/>
    <x v="72"/>
    <x v="1"/>
    <x v="0"/>
    <x v="0"/>
    <x v="0"/>
  </r>
  <r>
    <x v="10"/>
    <x v="74"/>
    <x v="5"/>
    <x v="22"/>
    <x v="0"/>
    <x v="2"/>
    <x v="6"/>
    <x v="54"/>
    <x v="3"/>
    <x v="14"/>
    <x v="0"/>
    <x v="30"/>
    <x v="3"/>
    <x v="57"/>
    <x v="1"/>
    <x v="0"/>
    <x v="0"/>
    <x v="0"/>
  </r>
  <r>
    <x v="11"/>
    <x v="75"/>
    <x v="5"/>
    <x v="22"/>
    <x v="0"/>
    <x v="2"/>
    <x v="6"/>
    <x v="53"/>
    <x v="0"/>
    <x v="0"/>
    <x v="0"/>
    <x v="30"/>
    <x v="3"/>
    <x v="58"/>
    <x v="1"/>
    <x v="0"/>
    <x v="0"/>
    <x v="0"/>
  </r>
  <r>
    <x v="12"/>
    <x v="100"/>
    <x v="5"/>
    <x v="22"/>
    <x v="0"/>
    <x v="2"/>
    <x v="17"/>
    <x v="64"/>
    <x v="52"/>
    <x v="0"/>
    <x v="5"/>
    <x v="30"/>
    <x v="3"/>
    <x v="47"/>
    <x v="1"/>
    <x v="0"/>
    <x v="0"/>
    <x v="0"/>
  </r>
  <r>
    <x v="13"/>
    <x v="99"/>
    <x v="5"/>
    <x v="22"/>
    <x v="0"/>
    <x v="2"/>
    <x v="17"/>
    <x v="64"/>
    <x v="50"/>
    <x v="0"/>
    <x v="7"/>
    <x v="30"/>
    <x v="3"/>
    <x v="47"/>
    <x v="1"/>
    <x v="0"/>
    <x v="0"/>
    <x v="0"/>
  </r>
  <r>
    <x v="14"/>
    <x v="105"/>
    <x v="5"/>
    <x v="22"/>
    <x v="0"/>
    <x v="2"/>
    <x v="17"/>
    <x v="67"/>
    <x v="47"/>
    <x v="16"/>
    <x v="5"/>
    <x v="30"/>
    <x v="3"/>
    <x v="44"/>
    <x v="1"/>
    <x v="0"/>
    <x v="0"/>
    <x v="0"/>
  </r>
  <r>
    <x v="15"/>
    <x v="113"/>
    <x v="5"/>
    <x v="22"/>
    <x v="0"/>
    <x v="3"/>
    <x v="17"/>
    <x v="74"/>
    <x v="59"/>
    <x v="7"/>
    <x v="5"/>
    <x v="30"/>
    <x v="3"/>
    <x v="37"/>
    <x v="1"/>
    <x v="0"/>
    <x v="0"/>
    <x v="0"/>
  </r>
  <r>
    <x v="16"/>
    <x v="108"/>
    <x v="5"/>
    <x v="22"/>
    <x v="0"/>
    <x v="2"/>
    <x v="6"/>
    <x v="69"/>
    <x v="21"/>
    <x v="0"/>
    <x v="1"/>
    <x v="30"/>
    <x v="3"/>
    <x v="42"/>
    <x v="1"/>
    <x v="0"/>
    <x v="0"/>
    <x v="0"/>
  </r>
  <r>
    <x v="17"/>
    <x v="107"/>
    <x v="5"/>
    <x v="22"/>
    <x v="0"/>
    <x v="2"/>
    <x v="6"/>
    <x v="69"/>
    <x v="20"/>
    <x v="19"/>
    <x v="1"/>
    <x v="30"/>
    <x v="3"/>
    <x v="42"/>
    <x v="1"/>
    <x v="0"/>
    <x v="0"/>
    <x v="0"/>
  </r>
  <r>
    <x v="18"/>
    <x v="120"/>
    <x v="5"/>
    <x v="22"/>
    <x v="0"/>
    <x v="3"/>
    <x v="11"/>
    <x v="80"/>
    <x v="46"/>
    <x v="0"/>
    <x v="4"/>
    <x v="30"/>
    <x v="3"/>
    <x v="31"/>
    <x v="1"/>
    <x v="0"/>
    <x v="0"/>
    <x v="0"/>
  </r>
  <r>
    <x v="19"/>
    <x v="119"/>
    <x v="5"/>
    <x v="22"/>
    <x v="0"/>
    <x v="3"/>
    <x v="11"/>
    <x v="81"/>
    <x v="51"/>
    <x v="0"/>
    <x v="4"/>
    <x v="30"/>
    <x v="3"/>
    <x v="30"/>
    <x v="1"/>
    <x v="0"/>
    <x v="0"/>
    <x v="0"/>
  </r>
  <r>
    <x v="20"/>
    <x v="118"/>
    <x v="5"/>
    <x v="22"/>
    <x v="0"/>
    <x v="3"/>
    <x v="11"/>
    <x v="78"/>
    <x v="49"/>
    <x v="25"/>
    <x v="4"/>
    <x v="30"/>
    <x v="3"/>
    <x v="33"/>
    <x v="1"/>
    <x v="0"/>
    <x v="0"/>
    <x v="0"/>
  </r>
  <r>
    <x v="21"/>
    <x v="117"/>
    <x v="5"/>
    <x v="22"/>
    <x v="0"/>
    <x v="3"/>
    <x v="11"/>
    <x v="79"/>
    <x v="45"/>
    <x v="2"/>
    <x v="4"/>
    <x v="30"/>
    <x v="3"/>
    <x v="32"/>
    <x v="1"/>
    <x v="0"/>
    <x v="0"/>
    <x v="0"/>
  </r>
  <r>
    <x v="22"/>
    <x v="131"/>
    <x v="1"/>
    <x v="4"/>
    <x v="0"/>
    <x v="2"/>
    <x v="13"/>
    <x v="60"/>
    <x v="28"/>
    <x v="0"/>
    <x v="8"/>
    <x v="30"/>
    <x v="3"/>
    <x v="51"/>
    <x v="1"/>
    <x v="0"/>
    <x v="0"/>
    <x v="0"/>
  </r>
  <r>
    <x v="23"/>
    <x v="130"/>
    <x v="1"/>
    <x v="4"/>
    <x v="0"/>
    <x v="2"/>
    <x v="13"/>
    <x v="61"/>
    <x v="24"/>
    <x v="0"/>
    <x v="8"/>
    <x v="30"/>
    <x v="3"/>
    <x v="50"/>
    <x v="1"/>
    <x v="0"/>
    <x v="0"/>
    <x v="0"/>
  </r>
  <r>
    <x v="24"/>
    <x v="133"/>
    <x v="5"/>
    <x v="22"/>
    <x v="0"/>
    <x v="3"/>
    <x v="11"/>
    <x v="91"/>
    <x v="56"/>
    <x v="5"/>
    <x v="12"/>
    <x v="30"/>
    <x v="3"/>
    <x v="20"/>
    <x v="1"/>
    <x v="0"/>
    <x v="0"/>
    <x v="0"/>
  </r>
  <r>
    <x v="25"/>
    <x v="132"/>
    <x v="5"/>
    <x v="22"/>
    <x v="0"/>
    <x v="3"/>
    <x v="11"/>
    <x v="90"/>
    <x v="39"/>
    <x v="0"/>
    <x v="12"/>
    <x v="30"/>
    <x v="3"/>
    <x v="21"/>
    <x v="1"/>
    <x v="0"/>
    <x v="0"/>
    <x v="0"/>
  </r>
  <r>
    <x v="26"/>
    <x v="134"/>
    <x v="1"/>
    <x v="4"/>
    <x v="0"/>
    <x v="3"/>
    <x v="12"/>
    <x v="94"/>
    <x v="73"/>
    <x v="18"/>
    <x v="15"/>
    <x v="30"/>
    <x v="3"/>
    <x v="17"/>
    <x v="1"/>
    <x v="0"/>
    <x v="0"/>
    <x v="0"/>
  </r>
  <r>
    <x v="27"/>
    <x v="135"/>
    <x v="1"/>
    <x v="4"/>
    <x v="0"/>
    <x v="3"/>
    <x v="12"/>
    <x v="95"/>
    <x v="81"/>
    <x v="0"/>
    <x v="21"/>
    <x v="30"/>
    <x v="3"/>
    <x v="16"/>
    <x v="1"/>
    <x v="0"/>
    <x v="0"/>
    <x v="0"/>
  </r>
  <r>
    <x v="28"/>
    <x v="141"/>
    <x v="5"/>
    <x v="22"/>
    <x v="0"/>
    <x v="3"/>
    <x v="11"/>
    <x v="97"/>
    <x v="53"/>
    <x v="0"/>
    <x v="12"/>
    <x v="30"/>
    <x v="3"/>
    <x v="14"/>
    <x v="1"/>
    <x v="0"/>
    <x v="0"/>
    <x v="0"/>
  </r>
  <r>
    <x v="29"/>
    <x v="140"/>
    <x v="5"/>
    <x v="22"/>
    <x v="0"/>
    <x v="3"/>
    <x v="11"/>
    <x v="97"/>
    <x v="54"/>
    <x v="0"/>
    <x v="12"/>
    <x v="30"/>
    <x v="3"/>
    <x v="14"/>
    <x v="1"/>
    <x v="0"/>
    <x v="0"/>
    <x v="0"/>
  </r>
  <r>
    <x v="30"/>
    <x v="139"/>
    <x v="5"/>
    <x v="22"/>
    <x v="0"/>
    <x v="3"/>
    <x v="11"/>
    <x v="97"/>
    <x v="48"/>
    <x v="9"/>
    <x v="12"/>
    <x v="30"/>
    <x v="3"/>
    <x v="14"/>
    <x v="1"/>
    <x v="0"/>
    <x v="0"/>
    <x v="0"/>
  </r>
  <r>
    <x v="31"/>
    <x v="138"/>
    <x v="5"/>
    <x v="22"/>
    <x v="0"/>
    <x v="3"/>
    <x v="11"/>
    <x v="97"/>
    <x v="39"/>
    <x v="0"/>
    <x v="12"/>
    <x v="30"/>
    <x v="3"/>
    <x v="14"/>
    <x v="1"/>
    <x v="0"/>
    <x v="0"/>
    <x v="0"/>
  </r>
  <r>
    <x v="32"/>
    <x v="160"/>
    <x v="10"/>
    <x v="42"/>
    <x v="0"/>
    <x v="5"/>
    <x v="16"/>
    <x v="102"/>
    <x v="90"/>
    <x v="4"/>
    <x v="51"/>
    <x v="1"/>
    <x v="3"/>
    <x v="9"/>
    <x v="1"/>
    <x v="0"/>
    <x v="0"/>
    <x v="0"/>
  </r>
  <r>
    <x v="33"/>
    <x v="161"/>
    <x v="10"/>
    <x v="42"/>
    <x v="0"/>
    <x v="5"/>
    <x v="16"/>
    <x v="102"/>
    <x v="90"/>
    <x v="4"/>
    <x v="51"/>
    <x v="1"/>
    <x v="3"/>
    <x v="9"/>
    <x v="1"/>
    <x v="0"/>
    <x v="0"/>
    <x v="0"/>
  </r>
  <r>
    <x v="34"/>
    <x v="157"/>
    <x v="10"/>
    <x v="42"/>
    <x v="0"/>
    <x v="5"/>
    <x v="16"/>
    <x v="102"/>
    <x v="90"/>
    <x v="4"/>
    <x v="51"/>
    <x v="1"/>
    <x v="3"/>
    <x v="9"/>
    <x v="1"/>
    <x v="0"/>
    <x v="0"/>
    <x v="0"/>
  </r>
  <r>
    <x v="35"/>
    <x v="158"/>
    <x v="10"/>
    <x v="42"/>
    <x v="0"/>
    <x v="5"/>
    <x v="16"/>
    <x v="102"/>
    <x v="90"/>
    <x v="4"/>
    <x v="51"/>
    <x v="1"/>
    <x v="3"/>
    <x v="9"/>
    <x v="1"/>
    <x v="0"/>
    <x v="0"/>
    <x v="0"/>
  </r>
  <r>
    <x v="36"/>
    <x v="159"/>
    <x v="10"/>
    <x v="42"/>
    <x v="0"/>
    <x v="5"/>
    <x v="16"/>
    <x v="102"/>
    <x v="90"/>
    <x v="4"/>
    <x v="51"/>
    <x v="1"/>
    <x v="3"/>
    <x v="9"/>
    <x v="1"/>
    <x v="0"/>
    <x v="0"/>
    <x v="0"/>
  </r>
  <r>
    <x v="37"/>
    <x v="170"/>
    <x v="10"/>
    <x v="40"/>
    <x v="0"/>
    <x v="2"/>
    <x v="9"/>
    <x v="47"/>
    <x v="26"/>
    <x v="17"/>
    <x v="29"/>
    <x v="3"/>
    <x v="3"/>
    <x v="64"/>
    <x v="1"/>
    <x v="0"/>
    <x v="0"/>
    <x v="0"/>
  </r>
  <r>
    <x v="38"/>
    <x v="171"/>
    <x v="10"/>
    <x v="41"/>
    <x v="0"/>
    <x v="2"/>
    <x v="16"/>
    <x v="59"/>
    <x v="32"/>
    <x v="51"/>
    <x v="30"/>
    <x v="10"/>
    <x v="3"/>
    <x v="52"/>
    <x v="1"/>
    <x v="0"/>
    <x v="0"/>
    <x v="0"/>
  </r>
  <r>
    <x v="39"/>
    <x v="175"/>
    <x v="5"/>
    <x v="22"/>
    <x v="0"/>
    <x v="2"/>
    <x v="8"/>
    <x v="51"/>
    <x v="8"/>
    <x v="46"/>
    <x v="0"/>
    <x v="30"/>
    <x v="3"/>
    <x v="60"/>
    <x v="1"/>
    <x v="0"/>
    <x v="0"/>
    <x v="0"/>
  </r>
  <r>
    <x v="40"/>
    <x v="13"/>
    <x v="7"/>
    <x v="37"/>
    <x v="0"/>
    <x v="0"/>
    <x v="22"/>
    <x v="6"/>
    <x v="25"/>
    <x v="0"/>
    <x v="55"/>
    <x v="30"/>
    <x v="1"/>
    <x v="105"/>
    <x v="0"/>
    <x v="1"/>
    <x v="0"/>
    <x v="0"/>
  </r>
  <r>
    <x v="41"/>
    <x v="12"/>
    <x v="7"/>
    <x v="37"/>
    <x v="0"/>
    <x v="0"/>
    <x v="22"/>
    <x v="6"/>
    <x v="34"/>
    <x v="0"/>
    <x v="55"/>
    <x v="30"/>
    <x v="1"/>
    <x v="105"/>
    <x v="0"/>
    <x v="1"/>
    <x v="0"/>
    <x v="0"/>
  </r>
  <r>
    <x v="42"/>
    <x v="23"/>
    <x v="3"/>
    <x v="13"/>
    <x v="0"/>
    <x v="1"/>
    <x v="26"/>
    <x v="19"/>
    <x v="72"/>
    <x v="0"/>
    <x v="58"/>
    <x v="30"/>
    <x v="1"/>
    <x v="92"/>
    <x v="0"/>
    <x v="1"/>
    <x v="0"/>
    <x v="0"/>
  </r>
  <r>
    <x v="43"/>
    <x v="22"/>
    <x v="3"/>
    <x v="13"/>
    <x v="0"/>
    <x v="1"/>
    <x v="26"/>
    <x v="19"/>
    <x v="58"/>
    <x v="0"/>
    <x v="58"/>
    <x v="30"/>
    <x v="1"/>
    <x v="92"/>
    <x v="0"/>
    <x v="1"/>
    <x v="0"/>
    <x v="0"/>
  </r>
  <r>
    <x v="44"/>
    <x v="85"/>
    <x v="1"/>
    <x v="5"/>
    <x v="0"/>
    <x v="3"/>
    <x v="20"/>
    <x v="63"/>
    <x v="94"/>
    <x v="0"/>
    <x v="9"/>
    <x v="30"/>
    <x v="1"/>
    <x v="48"/>
    <x v="0"/>
    <x v="1"/>
    <x v="0"/>
    <x v="0"/>
  </r>
  <r>
    <x v="45"/>
    <x v="111"/>
    <x v="1"/>
    <x v="5"/>
    <x v="0"/>
    <x v="3"/>
    <x v="20"/>
    <x v="72"/>
    <x v="94"/>
    <x v="0"/>
    <x v="9"/>
    <x v="30"/>
    <x v="1"/>
    <x v="39"/>
    <x v="0"/>
    <x v="1"/>
    <x v="0"/>
    <x v="0"/>
  </r>
  <r>
    <x v="46"/>
    <x v="156"/>
    <x v="5"/>
    <x v="23"/>
    <x v="0"/>
    <x v="0"/>
    <x v="30"/>
    <x v="6"/>
    <x v="38"/>
    <x v="0"/>
    <x v="56"/>
    <x v="30"/>
    <x v="2"/>
    <x v="105"/>
    <x v="0"/>
    <x v="0"/>
    <x v="1"/>
    <x v="0"/>
  </r>
  <r>
    <x v="47"/>
    <x v="176"/>
    <x v="5"/>
    <x v="23"/>
    <x v="0"/>
    <x v="0"/>
    <x v="30"/>
    <x v="6"/>
    <x v="29"/>
    <x v="0"/>
    <x v="56"/>
    <x v="30"/>
    <x v="2"/>
    <x v="105"/>
    <x v="0"/>
    <x v="0"/>
    <x v="1"/>
    <x v="0"/>
  </r>
  <r>
    <x v="48"/>
    <x v="0"/>
    <x v="2"/>
    <x v="7"/>
    <x v="1"/>
    <x v="0"/>
    <x v="40"/>
    <x v="0"/>
    <x v="83"/>
    <x v="0"/>
    <x v="65"/>
    <x v="30"/>
    <x v="2"/>
    <x v="111"/>
    <x v="0"/>
    <x v="0"/>
    <x v="1"/>
    <x v="0"/>
  </r>
  <r>
    <x v="49"/>
    <x v="14"/>
    <x v="2"/>
    <x v="7"/>
    <x v="1"/>
    <x v="0"/>
    <x v="40"/>
    <x v="7"/>
    <x v="57"/>
    <x v="0"/>
    <x v="63"/>
    <x v="30"/>
    <x v="2"/>
    <x v="104"/>
    <x v="0"/>
    <x v="0"/>
    <x v="1"/>
    <x v="0"/>
  </r>
  <r>
    <x v="50"/>
    <x v="36"/>
    <x v="6"/>
    <x v="10"/>
    <x v="1"/>
    <x v="1"/>
    <x v="45"/>
    <x v="16"/>
    <x v="146"/>
    <x v="0"/>
    <x v="69"/>
    <x v="30"/>
    <x v="2"/>
    <x v="95"/>
    <x v="0"/>
    <x v="0"/>
    <x v="1"/>
    <x v="0"/>
  </r>
  <r>
    <x v="51"/>
    <x v="68"/>
    <x v="6"/>
    <x v="10"/>
    <x v="1"/>
    <x v="1"/>
    <x v="45"/>
    <x v="15"/>
    <x v="104"/>
    <x v="0"/>
    <x v="69"/>
    <x v="30"/>
    <x v="2"/>
    <x v="96"/>
    <x v="0"/>
    <x v="0"/>
    <x v="1"/>
    <x v="0"/>
  </r>
  <r>
    <x v="52"/>
    <x v="172"/>
    <x v="6"/>
    <x v="33"/>
    <x v="1"/>
    <x v="3"/>
    <x v="41"/>
    <x v="56"/>
    <x v="27"/>
    <x v="56"/>
    <x v="31"/>
    <x v="17"/>
    <x v="2"/>
    <x v="55"/>
    <x v="0"/>
    <x v="0"/>
    <x v="1"/>
    <x v="0"/>
  </r>
  <r>
    <x v="53"/>
    <x v="43"/>
    <x v="6"/>
    <x v="35"/>
    <x v="0"/>
    <x v="1"/>
    <x v="35"/>
    <x v="29"/>
    <x v="5"/>
    <x v="0"/>
    <x v="72"/>
    <x v="30"/>
    <x v="2"/>
    <x v="82"/>
    <x v="0"/>
    <x v="0"/>
    <x v="1"/>
    <x v="0"/>
  </r>
  <r>
    <x v="54"/>
    <x v="79"/>
    <x v="6"/>
    <x v="35"/>
    <x v="0"/>
    <x v="1"/>
    <x v="35"/>
    <x v="30"/>
    <x v="4"/>
    <x v="0"/>
    <x v="72"/>
    <x v="30"/>
    <x v="2"/>
    <x v="81"/>
    <x v="0"/>
    <x v="0"/>
    <x v="1"/>
    <x v="0"/>
  </r>
  <r>
    <x v="55"/>
    <x v="45"/>
    <x v="5"/>
    <x v="0"/>
    <x v="0"/>
    <x v="1"/>
    <x v="29"/>
    <x v="32"/>
    <x v="98"/>
    <x v="0"/>
    <x v="70"/>
    <x v="30"/>
    <x v="2"/>
    <x v="79"/>
    <x v="0"/>
    <x v="0"/>
    <x v="1"/>
    <x v="0"/>
  </r>
  <r>
    <x v="56"/>
    <x v="46"/>
    <x v="5"/>
    <x v="0"/>
    <x v="0"/>
    <x v="1"/>
    <x v="29"/>
    <x v="32"/>
    <x v="79"/>
    <x v="0"/>
    <x v="70"/>
    <x v="30"/>
    <x v="2"/>
    <x v="79"/>
    <x v="0"/>
    <x v="0"/>
    <x v="1"/>
    <x v="0"/>
  </r>
  <r>
    <x v="57"/>
    <x v="47"/>
    <x v="5"/>
    <x v="0"/>
    <x v="0"/>
    <x v="1"/>
    <x v="29"/>
    <x v="32"/>
    <x v="86"/>
    <x v="2"/>
    <x v="70"/>
    <x v="30"/>
    <x v="2"/>
    <x v="79"/>
    <x v="0"/>
    <x v="0"/>
    <x v="1"/>
    <x v="0"/>
  </r>
  <r>
    <x v="58"/>
    <x v="60"/>
    <x v="5"/>
    <x v="0"/>
    <x v="0"/>
    <x v="1"/>
    <x v="29"/>
    <x v="37"/>
    <x v="88"/>
    <x v="13"/>
    <x v="70"/>
    <x v="30"/>
    <x v="2"/>
    <x v="74"/>
    <x v="0"/>
    <x v="0"/>
    <x v="1"/>
    <x v="0"/>
  </r>
  <r>
    <x v="59"/>
    <x v="48"/>
    <x v="11"/>
    <x v="25"/>
    <x v="0"/>
    <x v="1"/>
    <x v="32"/>
    <x v="31"/>
    <x v="122"/>
    <x v="0"/>
    <x v="0"/>
    <x v="30"/>
    <x v="2"/>
    <x v="80"/>
    <x v="0"/>
    <x v="0"/>
    <x v="1"/>
    <x v="0"/>
  </r>
  <r>
    <x v="60"/>
    <x v="71"/>
    <x v="5"/>
    <x v="19"/>
    <x v="0"/>
    <x v="3"/>
    <x v="39"/>
    <x v="49"/>
    <x v="6"/>
    <x v="0"/>
    <x v="0"/>
    <x v="30"/>
    <x v="2"/>
    <x v="62"/>
    <x v="0"/>
    <x v="0"/>
    <x v="1"/>
    <x v="0"/>
  </r>
  <r>
    <x v="61"/>
    <x v="69"/>
    <x v="5"/>
    <x v="19"/>
    <x v="0"/>
    <x v="3"/>
    <x v="44"/>
    <x v="48"/>
    <x v="2"/>
    <x v="0"/>
    <x v="0"/>
    <x v="30"/>
    <x v="2"/>
    <x v="63"/>
    <x v="0"/>
    <x v="0"/>
    <x v="1"/>
    <x v="0"/>
  </r>
  <r>
    <x v="62"/>
    <x v="70"/>
    <x v="5"/>
    <x v="19"/>
    <x v="0"/>
    <x v="3"/>
    <x v="44"/>
    <x v="48"/>
    <x v="1"/>
    <x v="0"/>
    <x v="0"/>
    <x v="30"/>
    <x v="2"/>
    <x v="63"/>
    <x v="0"/>
    <x v="0"/>
    <x v="1"/>
    <x v="0"/>
  </r>
  <r>
    <x v="63"/>
    <x v="77"/>
    <x v="5"/>
    <x v="19"/>
    <x v="0"/>
    <x v="3"/>
    <x v="44"/>
    <x v="55"/>
    <x v="125"/>
    <x v="0"/>
    <x v="57"/>
    <x v="0"/>
    <x v="2"/>
    <x v="56"/>
    <x v="0"/>
    <x v="0"/>
    <x v="1"/>
    <x v="0"/>
  </r>
  <r>
    <x v="64"/>
    <x v="76"/>
    <x v="5"/>
    <x v="19"/>
    <x v="0"/>
    <x v="3"/>
    <x v="44"/>
    <x v="55"/>
    <x v="130"/>
    <x v="10"/>
    <x v="57"/>
    <x v="0"/>
    <x v="2"/>
    <x v="56"/>
    <x v="0"/>
    <x v="0"/>
    <x v="1"/>
    <x v="0"/>
  </r>
  <r>
    <x v="65"/>
    <x v="78"/>
    <x v="5"/>
    <x v="19"/>
    <x v="0"/>
    <x v="3"/>
    <x v="44"/>
    <x v="55"/>
    <x v="126"/>
    <x v="0"/>
    <x v="61"/>
    <x v="0"/>
    <x v="2"/>
    <x v="56"/>
    <x v="0"/>
    <x v="0"/>
    <x v="1"/>
    <x v="0"/>
  </r>
  <r>
    <x v="66"/>
    <x v="80"/>
    <x v="5"/>
    <x v="19"/>
    <x v="0"/>
    <x v="3"/>
    <x v="44"/>
    <x v="62"/>
    <x v="120"/>
    <x v="0"/>
    <x v="43"/>
    <x v="0"/>
    <x v="2"/>
    <x v="49"/>
    <x v="0"/>
    <x v="0"/>
    <x v="1"/>
    <x v="0"/>
  </r>
  <r>
    <x v="67"/>
    <x v="81"/>
    <x v="5"/>
    <x v="19"/>
    <x v="0"/>
    <x v="3"/>
    <x v="39"/>
    <x v="62"/>
    <x v="136"/>
    <x v="30"/>
    <x v="60"/>
    <x v="0"/>
    <x v="2"/>
    <x v="49"/>
    <x v="0"/>
    <x v="0"/>
    <x v="1"/>
    <x v="0"/>
  </r>
  <r>
    <x v="68"/>
    <x v="82"/>
    <x v="5"/>
    <x v="19"/>
    <x v="0"/>
    <x v="3"/>
    <x v="39"/>
    <x v="62"/>
    <x v="121"/>
    <x v="0"/>
    <x v="16"/>
    <x v="30"/>
    <x v="2"/>
    <x v="49"/>
    <x v="0"/>
    <x v="0"/>
    <x v="1"/>
    <x v="0"/>
  </r>
  <r>
    <x v="69"/>
    <x v="83"/>
    <x v="5"/>
    <x v="19"/>
    <x v="0"/>
    <x v="3"/>
    <x v="39"/>
    <x v="62"/>
    <x v="128"/>
    <x v="22"/>
    <x v="20"/>
    <x v="30"/>
    <x v="2"/>
    <x v="49"/>
    <x v="0"/>
    <x v="0"/>
    <x v="1"/>
    <x v="0"/>
  </r>
  <r>
    <x v="70"/>
    <x v="84"/>
    <x v="5"/>
    <x v="19"/>
    <x v="0"/>
    <x v="3"/>
    <x v="39"/>
    <x v="62"/>
    <x v="123"/>
    <x v="28"/>
    <x v="16"/>
    <x v="30"/>
    <x v="2"/>
    <x v="49"/>
    <x v="0"/>
    <x v="0"/>
    <x v="1"/>
    <x v="0"/>
  </r>
  <r>
    <x v="71"/>
    <x v="109"/>
    <x v="5"/>
    <x v="19"/>
    <x v="0"/>
    <x v="3"/>
    <x v="31"/>
    <x v="70"/>
    <x v="111"/>
    <x v="0"/>
    <x v="13"/>
    <x v="30"/>
    <x v="2"/>
    <x v="41"/>
    <x v="0"/>
    <x v="0"/>
    <x v="1"/>
    <x v="0"/>
  </r>
  <r>
    <x v="72"/>
    <x v="110"/>
    <x v="5"/>
    <x v="19"/>
    <x v="0"/>
    <x v="3"/>
    <x v="31"/>
    <x v="71"/>
    <x v="115"/>
    <x v="23"/>
    <x v="13"/>
    <x v="30"/>
    <x v="2"/>
    <x v="40"/>
    <x v="0"/>
    <x v="0"/>
    <x v="1"/>
    <x v="0"/>
  </r>
  <r>
    <x v="73"/>
    <x v="112"/>
    <x v="5"/>
    <x v="19"/>
    <x v="0"/>
    <x v="3"/>
    <x v="31"/>
    <x v="73"/>
    <x v="116"/>
    <x v="8"/>
    <x v="46"/>
    <x v="0"/>
    <x v="2"/>
    <x v="38"/>
    <x v="0"/>
    <x v="0"/>
    <x v="1"/>
    <x v="0"/>
  </r>
  <r>
    <x v="74"/>
    <x v="123"/>
    <x v="5"/>
    <x v="19"/>
    <x v="0"/>
    <x v="3"/>
    <x v="31"/>
    <x v="83"/>
    <x v="117"/>
    <x v="38"/>
    <x v="14"/>
    <x v="30"/>
    <x v="2"/>
    <x v="28"/>
    <x v="0"/>
    <x v="0"/>
    <x v="1"/>
    <x v="0"/>
  </r>
  <r>
    <x v="75"/>
    <x v="122"/>
    <x v="5"/>
    <x v="19"/>
    <x v="0"/>
    <x v="3"/>
    <x v="31"/>
    <x v="82"/>
    <x v="114"/>
    <x v="38"/>
    <x v="14"/>
    <x v="30"/>
    <x v="2"/>
    <x v="29"/>
    <x v="0"/>
    <x v="0"/>
    <x v="1"/>
    <x v="0"/>
  </r>
  <r>
    <x v="76"/>
    <x v="125"/>
    <x v="5"/>
    <x v="19"/>
    <x v="0"/>
    <x v="3"/>
    <x v="31"/>
    <x v="84"/>
    <x v="111"/>
    <x v="37"/>
    <x v="13"/>
    <x v="30"/>
    <x v="2"/>
    <x v="27"/>
    <x v="0"/>
    <x v="0"/>
    <x v="1"/>
    <x v="0"/>
  </r>
  <r>
    <x v="77"/>
    <x v="124"/>
    <x v="5"/>
    <x v="19"/>
    <x v="0"/>
    <x v="3"/>
    <x v="31"/>
    <x v="85"/>
    <x v="111"/>
    <x v="37"/>
    <x v="13"/>
    <x v="30"/>
    <x v="2"/>
    <x v="26"/>
    <x v="0"/>
    <x v="0"/>
    <x v="1"/>
    <x v="0"/>
  </r>
  <r>
    <x v="78"/>
    <x v="163"/>
    <x v="5"/>
    <x v="0"/>
    <x v="0"/>
    <x v="1"/>
    <x v="48"/>
    <x v="22"/>
    <x v="12"/>
    <x v="36"/>
    <x v="22"/>
    <x v="5"/>
    <x v="0"/>
    <x v="89"/>
    <x v="0"/>
    <x v="0"/>
    <x v="0"/>
    <x v="1"/>
  </r>
  <r>
    <x v="79"/>
    <x v="165"/>
    <x v="7"/>
    <x v="14"/>
    <x v="0"/>
    <x v="1"/>
    <x v="45"/>
    <x v="25"/>
    <x v="15"/>
    <x v="39"/>
    <x v="23"/>
    <x v="8"/>
    <x v="2"/>
    <x v="86"/>
    <x v="0"/>
    <x v="0"/>
    <x v="1"/>
    <x v="0"/>
  </r>
  <r>
    <x v="80"/>
    <x v="167"/>
    <x v="7"/>
    <x v="26"/>
    <x v="0"/>
    <x v="3"/>
    <x v="47"/>
    <x v="57"/>
    <x v="78"/>
    <x v="54"/>
    <x v="36"/>
    <x v="11"/>
    <x v="2"/>
    <x v="54"/>
    <x v="0"/>
    <x v="0"/>
    <x v="1"/>
    <x v="0"/>
  </r>
  <r>
    <x v="81"/>
    <x v="168"/>
    <x v="7"/>
    <x v="27"/>
    <x v="0"/>
    <x v="4"/>
    <x v="49"/>
    <x v="92"/>
    <x v="80"/>
    <x v="53"/>
    <x v="38"/>
    <x v="12"/>
    <x v="0"/>
    <x v="19"/>
    <x v="0"/>
    <x v="0"/>
    <x v="0"/>
    <x v="1"/>
  </r>
  <r>
    <x v="82"/>
    <x v="169"/>
    <x v="7"/>
    <x v="27"/>
    <x v="0"/>
    <x v="4"/>
    <x v="49"/>
    <x v="93"/>
    <x v="84"/>
    <x v="55"/>
    <x v="38"/>
    <x v="13"/>
    <x v="0"/>
    <x v="18"/>
    <x v="0"/>
    <x v="0"/>
    <x v="0"/>
    <x v="1"/>
  </r>
  <r>
    <x v="83"/>
    <x v="173"/>
    <x v="7"/>
    <x v="14"/>
    <x v="0"/>
    <x v="1"/>
    <x v="45"/>
    <x v="44"/>
    <x v="16"/>
    <x v="49"/>
    <x v="25"/>
    <x v="9"/>
    <x v="2"/>
    <x v="67"/>
    <x v="0"/>
    <x v="0"/>
    <x v="1"/>
    <x v="0"/>
  </r>
  <r>
    <x v="84"/>
    <x v="179"/>
    <x v="5"/>
    <x v="20"/>
    <x v="0"/>
    <x v="5"/>
    <x v="34"/>
    <x v="103"/>
    <x v="138"/>
    <x v="65"/>
    <x v="82"/>
    <x v="25"/>
    <x v="2"/>
    <x v="8"/>
    <x v="0"/>
    <x v="0"/>
    <x v="1"/>
    <x v="0"/>
  </r>
  <r>
    <x v="85"/>
    <x v="180"/>
    <x v="5"/>
    <x v="20"/>
    <x v="0"/>
    <x v="5"/>
    <x v="34"/>
    <x v="103"/>
    <x v="138"/>
    <x v="65"/>
    <x v="82"/>
    <x v="25"/>
    <x v="2"/>
    <x v="8"/>
    <x v="0"/>
    <x v="0"/>
    <x v="1"/>
    <x v="0"/>
  </r>
  <r>
    <x v="86"/>
    <x v="178"/>
    <x v="5"/>
    <x v="20"/>
    <x v="0"/>
    <x v="5"/>
    <x v="34"/>
    <x v="103"/>
    <x v="138"/>
    <x v="65"/>
    <x v="82"/>
    <x v="25"/>
    <x v="2"/>
    <x v="8"/>
    <x v="0"/>
    <x v="0"/>
    <x v="1"/>
    <x v="0"/>
  </r>
  <r>
    <x v="87"/>
    <x v="177"/>
    <x v="5"/>
    <x v="20"/>
    <x v="0"/>
    <x v="5"/>
    <x v="34"/>
    <x v="103"/>
    <x v="138"/>
    <x v="65"/>
    <x v="82"/>
    <x v="25"/>
    <x v="2"/>
    <x v="8"/>
    <x v="0"/>
    <x v="0"/>
    <x v="1"/>
    <x v="0"/>
  </r>
  <r>
    <x v="88"/>
    <x v="192"/>
    <x v="5"/>
    <x v="21"/>
    <x v="0"/>
    <x v="5"/>
    <x v="45"/>
    <x v="105"/>
    <x v="150"/>
    <x v="68"/>
    <x v="66"/>
    <x v="21"/>
    <x v="2"/>
    <x v="6"/>
    <x v="0"/>
    <x v="0"/>
    <x v="1"/>
    <x v="0"/>
  </r>
  <r>
    <x v="89"/>
    <x v="193"/>
    <x v="5"/>
    <x v="21"/>
    <x v="0"/>
    <x v="5"/>
    <x v="45"/>
    <x v="105"/>
    <x v="150"/>
    <x v="68"/>
    <x v="85"/>
    <x v="27"/>
    <x v="2"/>
    <x v="6"/>
    <x v="0"/>
    <x v="0"/>
    <x v="1"/>
    <x v="0"/>
  </r>
  <r>
    <x v="90"/>
    <x v="191"/>
    <x v="5"/>
    <x v="21"/>
    <x v="0"/>
    <x v="5"/>
    <x v="45"/>
    <x v="105"/>
    <x v="150"/>
    <x v="68"/>
    <x v="85"/>
    <x v="27"/>
    <x v="2"/>
    <x v="6"/>
    <x v="0"/>
    <x v="0"/>
    <x v="1"/>
    <x v="0"/>
  </r>
  <r>
    <x v="91"/>
    <x v="194"/>
    <x v="5"/>
    <x v="21"/>
    <x v="0"/>
    <x v="5"/>
    <x v="45"/>
    <x v="105"/>
    <x v="150"/>
    <x v="68"/>
    <x v="74"/>
    <x v="24"/>
    <x v="2"/>
    <x v="6"/>
    <x v="0"/>
    <x v="0"/>
    <x v="1"/>
    <x v="0"/>
  </r>
  <r>
    <x v="92"/>
    <x v="197"/>
    <x v="5"/>
    <x v="20"/>
    <x v="0"/>
    <x v="5"/>
    <x v="34"/>
    <x v="107"/>
    <x v="138"/>
    <x v="66"/>
    <x v="24"/>
    <x v="15"/>
    <x v="2"/>
    <x v="4"/>
    <x v="0"/>
    <x v="0"/>
    <x v="1"/>
    <x v="0"/>
  </r>
  <r>
    <x v="93"/>
    <x v="15"/>
    <x v="5"/>
    <x v="17"/>
    <x v="2"/>
    <x v="0"/>
    <x v="39"/>
    <x v="9"/>
    <x v="70"/>
    <x v="0"/>
    <x v="59"/>
    <x v="30"/>
    <x v="2"/>
    <x v="102"/>
    <x v="0"/>
    <x v="0"/>
    <x v="1"/>
    <x v="0"/>
  </r>
  <r>
    <x v="94"/>
    <x v="16"/>
    <x v="5"/>
    <x v="17"/>
    <x v="2"/>
    <x v="0"/>
    <x v="44"/>
    <x v="9"/>
    <x v="61"/>
    <x v="0"/>
    <x v="59"/>
    <x v="30"/>
    <x v="2"/>
    <x v="102"/>
    <x v="0"/>
    <x v="0"/>
    <x v="1"/>
    <x v="0"/>
  </r>
  <r>
    <x v="95"/>
    <x v="17"/>
    <x v="5"/>
    <x v="17"/>
    <x v="2"/>
    <x v="0"/>
    <x v="44"/>
    <x v="7"/>
    <x v="60"/>
    <x v="0"/>
    <x v="59"/>
    <x v="30"/>
    <x v="2"/>
    <x v="104"/>
    <x v="0"/>
    <x v="0"/>
    <x v="1"/>
    <x v="0"/>
  </r>
  <r>
    <x v="96"/>
    <x v="18"/>
    <x v="3"/>
    <x v="11"/>
    <x v="2"/>
    <x v="0"/>
    <x v="3"/>
    <x v="8"/>
    <x v="22"/>
    <x v="0"/>
    <x v="41"/>
    <x v="30"/>
    <x v="3"/>
    <x v="103"/>
    <x v="1"/>
    <x v="0"/>
    <x v="0"/>
    <x v="0"/>
  </r>
  <r>
    <x v="97"/>
    <x v="19"/>
    <x v="2"/>
    <x v="6"/>
    <x v="2"/>
    <x v="0"/>
    <x v="21"/>
    <x v="10"/>
    <x v="91"/>
    <x v="0"/>
    <x v="54"/>
    <x v="30"/>
    <x v="1"/>
    <x v="101"/>
    <x v="0"/>
    <x v="1"/>
    <x v="0"/>
    <x v="0"/>
  </r>
  <r>
    <x v="98"/>
    <x v="20"/>
    <x v="2"/>
    <x v="6"/>
    <x v="2"/>
    <x v="0"/>
    <x v="21"/>
    <x v="11"/>
    <x v="77"/>
    <x v="21"/>
    <x v="54"/>
    <x v="30"/>
    <x v="1"/>
    <x v="100"/>
    <x v="0"/>
    <x v="1"/>
    <x v="0"/>
    <x v="0"/>
  </r>
  <r>
    <x v="99"/>
    <x v="11"/>
    <x v="2"/>
    <x v="7"/>
    <x v="2"/>
    <x v="0"/>
    <x v="33"/>
    <x v="6"/>
    <x v="99"/>
    <x v="0"/>
    <x v="67"/>
    <x v="30"/>
    <x v="2"/>
    <x v="105"/>
    <x v="0"/>
    <x v="0"/>
    <x v="1"/>
    <x v="0"/>
  </r>
  <r>
    <x v="100"/>
    <x v="10"/>
    <x v="2"/>
    <x v="7"/>
    <x v="2"/>
    <x v="0"/>
    <x v="33"/>
    <x v="6"/>
    <x v="74"/>
    <x v="10"/>
    <x v="67"/>
    <x v="30"/>
    <x v="2"/>
    <x v="105"/>
    <x v="0"/>
    <x v="0"/>
    <x v="1"/>
    <x v="0"/>
  </r>
  <r>
    <x v="101"/>
    <x v="9"/>
    <x v="2"/>
    <x v="7"/>
    <x v="2"/>
    <x v="0"/>
    <x v="33"/>
    <x v="6"/>
    <x v="66"/>
    <x v="0"/>
    <x v="67"/>
    <x v="30"/>
    <x v="2"/>
    <x v="105"/>
    <x v="0"/>
    <x v="0"/>
    <x v="1"/>
    <x v="0"/>
  </r>
  <r>
    <x v="102"/>
    <x v="8"/>
    <x v="2"/>
    <x v="7"/>
    <x v="2"/>
    <x v="0"/>
    <x v="33"/>
    <x v="6"/>
    <x v="85"/>
    <x v="0"/>
    <x v="67"/>
    <x v="30"/>
    <x v="2"/>
    <x v="105"/>
    <x v="0"/>
    <x v="0"/>
    <x v="1"/>
    <x v="0"/>
  </r>
  <r>
    <x v="103"/>
    <x v="7"/>
    <x v="5"/>
    <x v="28"/>
    <x v="1"/>
    <x v="0"/>
    <x v="15"/>
    <x v="6"/>
    <x v="87"/>
    <x v="26"/>
    <x v="44"/>
    <x v="30"/>
    <x v="3"/>
    <x v="105"/>
    <x v="1"/>
    <x v="0"/>
    <x v="0"/>
    <x v="0"/>
  </r>
  <r>
    <x v="104"/>
    <x v="21"/>
    <x v="5"/>
    <x v="22"/>
    <x v="2"/>
    <x v="0"/>
    <x v="0"/>
    <x v="12"/>
    <x v="7"/>
    <x v="0"/>
    <x v="28"/>
    <x v="30"/>
    <x v="3"/>
    <x v="99"/>
    <x v="1"/>
    <x v="0"/>
    <x v="0"/>
    <x v="0"/>
  </r>
  <r>
    <x v="105"/>
    <x v="39"/>
    <x v="0"/>
    <x v="10"/>
    <x v="2"/>
    <x v="1"/>
    <x v="45"/>
    <x v="17"/>
    <x v="106"/>
    <x v="35"/>
    <x v="69"/>
    <x v="30"/>
    <x v="2"/>
    <x v="94"/>
    <x v="0"/>
    <x v="0"/>
    <x v="1"/>
    <x v="0"/>
  </r>
  <r>
    <x v="106"/>
    <x v="24"/>
    <x v="7"/>
    <x v="44"/>
    <x v="1"/>
    <x v="1"/>
    <x v="2"/>
    <x v="20"/>
    <x v="36"/>
    <x v="0"/>
    <x v="37"/>
    <x v="30"/>
    <x v="3"/>
    <x v="91"/>
    <x v="1"/>
    <x v="0"/>
    <x v="0"/>
    <x v="0"/>
  </r>
  <r>
    <x v="107"/>
    <x v="49"/>
    <x v="5"/>
    <x v="24"/>
    <x v="2"/>
    <x v="1"/>
    <x v="27"/>
    <x v="32"/>
    <x v="96"/>
    <x v="41"/>
    <x v="78"/>
    <x v="30"/>
    <x v="2"/>
    <x v="79"/>
    <x v="0"/>
    <x v="0"/>
    <x v="1"/>
    <x v="0"/>
  </r>
  <r>
    <x v="108"/>
    <x v="44"/>
    <x v="5"/>
    <x v="24"/>
    <x v="2"/>
    <x v="1"/>
    <x v="27"/>
    <x v="32"/>
    <x v="93"/>
    <x v="32"/>
    <x v="78"/>
    <x v="30"/>
    <x v="2"/>
    <x v="79"/>
    <x v="0"/>
    <x v="0"/>
    <x v="1"/>
    <x v="0"/>
  </r>
  <r>
    <x v="109"/>
    <x v="50"/>
    <x v="5"/>
    <x v="24"/>
    <x v="2"/>
    <x v="1"/>
    <x v="27"/>
    <x v="32"/>
    <x v="97"/>
    <x v="0"/>
    <x v="78"/>
    <x v="30"/>
    <x v="2"/>
    <x v="79"/>
    <x v="0"/>
    <x v="0"/>
    <x v="1"/>
    <x v="0"/>
  </r>
  <r>
    <x v="110"/>
    <x v="55"/>
    <x v="5"/>
    <x v="24"/>
    <x v="2"/>
    <x v="1"/>
    <x v="27"/>
    <x v="34"/>
    <x v="92"/>
    <x v="0"/>
    <x v="78"/>
    <x v="30"/>
    <x v="2"/>
    <x v="77"/>
    <x v="0"/>
    <x v="0"/>
    <x v="1"/>
    <x v="0"/>
  </r>
  <r>
    <x v="111"/>
    <x v="59"/>
    <x v="5"/>
    <x v="24"/>
    <x v="2"/>
    <x v="1"/>
    <x v="27"/>
    <x v="36"/>
    <x v="89"/>
    <x v="0"/>
    <x v="78"/>
    <x v="30"/>
    <x v="2"/>
    <x v="75"/>
    <x v="0"/>
    <x v="0"/>
    <x v="1"/>
    <x v="0"/>
  </r>
  <r>
    <x v="112"/>
    <x v="57"/>
    <x v="3"/>
    <x v="22"/>
    <x v="1"/>
    <x v="1"/>
    <x v="4"/>
    <x v="34"/>
    <x v="30"/>
    <x v="0"/>
    <x v="42"/>
    <x v="30"/>
    <x v="3"/>
    <x v="77"/>
    <x v="1"/>
    <x v="0"/>
    <x v="0"/>
    <x v="0"/>
  </r>
  <r>
    <x v="113"/>
    <x v="58"/>
    <x v="3"/>
    <x v="22"/>
    <x v="1"/>
    <x v="1"/>
    <x v="4"/>
    <x v="32"/>
    <x v="35"/>
    <x v="20"/>
    <x v="42"/>
    <x v="30"/>
    <x v="3"/>
    <x v="79"/>
    <x v="1"/>
    <x v="0"/>
    <x v="0"/>
    <x v="0"/>
  </r>
  <r>
    <x v="114"/>
    <x v="56"/>
    <x v="3"/>
    <x v="22"/>
    <x v="1"/>
    <x v="1"/>
    <x v="4"/>
    <x v="35"/>
    <x v="33"/>
    <x v="15"/>
    <x v="42"/>
    <x v="30"/>
    <x v="3"/>
    <x v="76"/>
    <x v="1"/>
    <x v="0"/>
    <x v="0"/>
    <x v="0"/>
  </r>
  <r>
    <x v="115"/>
    <x v="34"/>
    <x v="6"/>
    <x v="29"/>
    <x v="2"/>
    <x v="2"/>
    <x v="38"/>
    <x v="40"/>
    <x v="100"/>
    <x v="0"/>
    <x v="83"/>
    <x v="30"/>
    <x v="2"/>
    <x v="71"/>
    <x v="0"/>
    <x v="0"/>
    <x v="1"/>
    <x v="0"/>
  </r>
  <r>
    <x v="116"/>
    <x v="33"/>
    <x v="6"/>
    <x v="29"/>
    <x v="2"/>
    <x v="2"/>
    <x v="38"/>
    <x v="40"/>
    <x v="103"/>
    <x v="0"/>
    <x v="83"/>
    <x v="30"/>
    <x v="2"/>
    <x v="71"/>
    <x v="0"/>
    <x v="0"/>
    <x v="1"/>
    <x v="0"/>
  </r>
  <r>
    <x v="117"/>
    <x v="32"/>
    <x v="6"/>
    <x v="29"/>
    <x v="2"/>
    <x v="2"/>
    <x v="38"/>
    <x v="40"/>
    <x v="107"/>
    <x v="44"/>
    <x v="83"/>
    <x v="30"/>
    <x v="2"/>
    <x v="71"/>
    <x v="0"/>
    <x v="0"/>
    <x v="1"/>
    <x v="0"/>
  </r>
  <r>
    <x v="118"/>
    <x v="31"/>
    <x v="6"/>
    <x v="29"/>
    <x v="2"/>
    <x v="2"/>
    <x v="38"/>
    <x v="40"/>
    <x v="95"/>
    <x v="0"/>
    <x v="81"/>
    <x v="30"/>
    <x v="2"/>
    <x v="71"/>
    <x v="0"/>
    <x v="0"/>
    <x v="1"/>
    <x v="0"/>
  </r>
  <r>
    <x v="119"/>
    <x v="29"/>
    <x v="6"/>
    <x v="29"/>
    <x v="2"/>
    <x v="2"/>
    <x v="38"/>
    <x v="40"/>
    <x v="152"/>
    <x v="43"/>
    <x v="0"/>
    <x v="30"/>
    <x v="2"/>
    <x v="71"/>
    <x v="0"/>
    <x v="0"/>
    <x v="1"/>
    <x v="0"/>
  </r>
  <r>
    <x v="120"/>
    <x v="91"/>
    <x v="5"/>
    <x v="16"/>
    <x v="2"/>
    <x v="3"/>
    <x v="43"/>
    <x v="66"/>
    <x v="148"/>
    <x v="29"/>
    <x v="19"/>
    <x v="30"/>
    <x v="2"/>
    <x v="45"/>
    <x v="0"/>
    <x v="0"/>
    <x v="1"/>
    <x v="0"/>
  </r>
  <r>
    <x v="121"/>
    <x v="92"/>
    <x v="5"/>
    <x v="16"/>
    <x v="2"/>
    <x v="3"/>
    <x v="43"/>
    <x v="66"/>
    <x v="147"/>
    <x v="27"/>
    <x v="19"/>
    <x v="30"/>
    <x v="2"/>
    <x v="45"/>
    <x v="0"/>
    <x v="0"/>
    <x v="1"/>
    <x v="0"/>
  </r>
  <r>
    <x v="122"/>
    <x v="93"/>
    <x v="5"/>
    <x v="16"/>
    <x v="2"/>
    <x v="3"/>
    <x v="43"/>
    <x v="66"/>
    <x v="144"/>
    <x v="24"/>
    <x v="19"/>
    <x v="30"/>
    <x v="2"/>
    <x v="45"/>
    <x v="0"/>
    <x v="0"/>
    <x v="1"/>
    <x v="0"/>
  </r>
  <r>
    <x v="123"/>
    <x v="98"/>
    <x v="5"/>
    <x v="16"/>
    <x v="2"/>
    <x v="3"/>
    <x v="43"/>
    <x v="66"/>
    <x v="143"/>
    <x v="3"/>
    <x v="19"/>
    <x v="30"/>
    <x v="2"/>
    <x v="45"/>
    <x v="0"/>
    <x v="0"/>
    <x v="1"/>
    <x v="0"/>
  </r>
  <r>
    <x v="124"/>
    <x v="97"/>
    <x v="5"/>
    <x v="16"/>
    <x v="2"/>
    <x v="3"/>
    <x v="43"/>
    <x v="66"/>
    <x v="133"/>
    <x v="0"/>
    <x v="19"/>
    <x v="30"/>
    <x v="2"/>
    <x v="45"/>
    <x v="0"/>
    <x v="0"/>
    <x v="1"/>
    <x v="0"/>
  </r>
  <r>
    <x v="125"/>
    <x v="96"/>
    <x v="5"/>
    <x v="16"/>
    <x v="2"/>
    <x v="3"/>
    <x v="43"/>
    <x v="65"/>
    <x v="133"/>
    <x v="0"/>
    <x v="19"/>
    <x v="30"/>
    <x v="2"/>
    <x v="46"/>
    <x v="0"/>
    <x v="0"/>
    <x v="1"/>
    <x v="0"/>
  </r>
  <r>
    <x v="126"/>
    <x v="95"/>
    <x v="5"/>
    <x v="16"/>
    <x v="2"/>
    <x v="3"/>
    <x v="43"/>
    <x v="66"/>
    <x v="145"/>
    <x v="0"/>
    <x v="19"/>
    <x v="30"/>
    <x v="2"/>
    <x v="45"/>
    <x v="0"/>
    <x v="0"/>
    <x v="1"/>
    <x v="0"/>
  </r>
  <r>
    <x v="127"/>
    <x v="88"/>
    <x v="2"/>
    <x v="8"/>
    <x v="2"/>
    <x v="3"/>
    <x v="24"/>
    <x v="64"/>
    <x v="135"/>
    <x v="33"/>
    <x v="17"/>
    <x v="30"/>
    <x v="1"/>
    <x v="47"/>
    <x v="0"/>
    <x v="1"/>
    <x v="0"/>
    <x v="0"/>
  </r>
  <r>
    <x v="128"/>
    <x v="90"/>
    <x v="2"/>
    <x v="8"/>
    <x v="2"/>
    <x v="3"/>
    <x v="23"/>
    <x v="64"/>
    <x v="134"/>
    <x v="1"/>
    <x v="17"/>
    <x v="30"/>
    <x v="1"/>
    <x v="47"/>
    <x v="0"/>
    <x v="1"/>
    <x v="0"/>
    <x v="0"/>
  </r>
  <r>
    <x v="129"/>
    <x v="89"/>
    <x v="2"/>
    <x v="8"/>
    <x v="2"/>
    <x v="3"/>
    <x v="24"/>
    <x v="64"/>
    <x v="124"/>
    <x v="0"/>
    <x v="17"/>
    <x v="30"/>
    <x v="1"/>
    <x v="47"/>
    <x v="0"/>
    <x v="1"/>
    <x v="0"/>
    <x v="0"/>
  </r>
  <r>
    <x v="130"/>
    <x v="94"/>
    <x v="2"/>
    <x v="8"/>
    <x v="2"/>
    <x v="3"/>
    <x v="24"/>
    <x v="64"/>
    <x v="124"/>
    <x v="0"/>
    <x v="17"/>
    <x v="30"/>
    <x v="1"/>
    <x v="47"/>
    <x v="0"/>
    <x v="1"/>
    <x v="0"/>
    <x v="0"/>
  </r>
  <r>
    <x v="131"/>
    <x v="104"/>
    <x v="2"/>
    <x v="8"/>
    <x v="2"/>
    <x v="3"/>
    <x v="24"/>
    <x v="64"/>
    <x v="137"/>
    <x v="42"/>
    <x v="17"/>
    <x v="30"/>
    <x v="1"/>
    <x v="47"/>
    <x v="0"/>
    <x v="1"/>
    <x v="0"/>
    <x v="0"/>
  </r>
  <r>
    <x v="132"/>
    <x v="102"/>
    <x v="2"/>
    <x v="8"/>
    <x v="2"/>
    <x v="3"/>
    <x v="24"/>
    <x v="64"/>
    <x v="129"/>
    <x v="16"/>
    <x v="17"/>
    <x v="30"/>
    <x v="1"/>
    <x v="47"/>
    <x v="0"/>
    <x v="1"/>
    <x v="0"/>
    <x v="0"/>
  </r>
  <r>
    <x v="133"/>
    <x v="103"/>
    <x v="2"/>
    <x v="8"/>
    <x v="2"/>
    <x v="3"/>
    <x v="24"/>
    <x v="66"/>
    <x v="124"/>
    <x v="0"/>
    <x v="17"/>
    <x v="30"/>
    <x v="1"/>
    <x v="45"/>
    <x v="0"/>
    <x v="1"/>
    <x v="0"/>
    <x v="0"/>
  </r>
  <r>
    <x v="134"/>
    <x v="101"/>
    <x v="2"/>
    <x v="8"/>
    <x v="2"/>
    <x v="3"/>
    <x v="24"/>
    <x v="64"/>
    <x v="124"/>
    <x v="0"/>
    <x v="17"/>
    <x v="30"/>
    <x v="1"/>
    <x v="47"/>
    <x v="0"/>
    <x v="1"/>
    <x v="0"/>
    <x v="0"/>
  </r>
  <r>
    <x v="135"/>
    <x v="106"/>
    <x v="5"/>
    <x v="22"/>
    <x v="1"/>
    <x v="2"/>
    <x v="6"/>
    <x v="68"/>
    <x v="24"/>
    <x v="0"/>
    <x v="3"/>
    <x v="30"/>
    <x v="3"/>
    <x v="43"/>
    <x v="1"/>
    <x v="0"/>
    <x v="0"/>
    <x v="0"/>
  </r>
  <r>
    <x v="136"/>
    <x v="116"/>
    <x v="2"/>
    <x v="9"/>
    <x v="2"/>
    <x v="3"/>
    <x v="24"/>
    <x v="75"/>
    <x v="127"/>
    <x v="40"/>
    <x v="47"/>
    <x v="6"/>
    <x v="1"/>
    <x v="36"/>
    <x v="0"/>
    <x v="1"/>
    <x v="0"/>
    <x v="0"/>
  </r>
  <r>
    <x v="137"/>
    <x v="114"/>
    <x v="2"/>
    <x v="9"/>
    <x v="2"/>
    <x v="3"/>
    <x v="24"/>
    <x v="75"/>
    <x v="127"/>
    <x v="40"/>
    <x v="47"/>
    <x v="6"/>
    <x v="1"/>
    <x v="36"/>
    <x v="0"/>
    <x v="1"/>
    <x v="0"/>
    <x v="0"/>
  </r>
  <r>
    <x v="138"/>
    <x v="115"/>
    <x v="2"/>
    <x v="9"/>
    <x v="2"/>
    <x v="3"/>
    <x v="24"/>
    <x v="76"/>
    <x v="127"/>
    <x v="40"/>
    <x v="18"/>
    <x v="30"/>
    <x v="1"/>
    <x v="35"/>
    <x v="0"/>
    <x v="1"/>
    <x v="0"/>
    <x v="0"/>
  </r>
  <r>
    <x v="139"/>
    <x v="121"/>
    <x v="2"/>
    <x v="9"/>
    <x v="2"/>
    <x v="3"/>
    <x v="24"/>
    <x v="77"/>
    <x v="127"/>
    <x v="40"/>
    <x v="18"/>
    <x v="30"/>
    <x v="1"/>
    <x v="34"/>
    <x v="0"/>
    <x v="1"/>
    <x v="0"/>
    <x v="0"/>
  </r>
  <r>
    <x v="140"/>
    <x v="129"/>
    <x v="5"/>
    <x v="16"/>
    <x v="2"/>
    <x v="3"/>
    <x v="36"/>
    <x v="86"/>
    <x v="141"/>
    <x v="47"/>
    <x v="19"/>
    <x v="30"/>
    <x v="2"/>
    <x v="25"/>
    <x v="0"/>
    <x v="0"/>
    <x v="1"/>
    <x v="0"/>
  </r>
  <r>
    <x v="141"/>
    <x v="128"/>
    <x v="5"/>
    <x v="16"/>
    <x v="2"/>
    <x v="3"/>
    <x v="36"/>
    <x v="87"/>
    <x v="142"/>
    <x v="50"/>
    <x v="19"/>
    <x v="30"/>
    <x v="2"/>
    <x v="24"/>
    <x v="0"/>
    <x v="0"/>
    <x v="1"/>
    <x v="0"/>
  </r>
  <r>
    <x v="142"/>
    <x v="127"/>
    <x v="5"/>
    <x v="16"/>
    <x v="2"/>
    <x v="3"/>
    <x v="36"/>
    <x v="88"/>
    <x v="140"/>
    <x v="45"/>
    <x v="48"/>
    <x v="6"/>
    <x v="2"/>
    <x v="23"/>
    <x v="0"/>
    <x v="0"/>
    <x v="1"/>
    <x v="0"/>
  </r>
  <r>
    <x v="143"/>
    <x v="126"/>
    <x v="5"/>
    <x v="16"/>
    <x v="2"/>
    <x v="3"/>
    <x v="36"/>
    <x v="89"/>
    <x v="139"/>
    <x v="48"/>
    <x v="48"/>
    <x v="6"/>
    <x v="2"/>
    <x v="22"/>
    <x v="0"/>
    <x v="0"/>
    <x v="1"/>
    <x v="0"/>
  </r>
  <r>
    <x v="144"/>
    <x v="137"/>
    <x v="5"/>
    <x v="22"/>
    <x v="1"/>
    <x v="3"/>
    <x v="6"/>
    <x v="96"/>
    <x v="44"/>
    <x v="0"/>
    <x v="39"/>
    <x v="0"/>
    <x v="3"/>
    <x v="15"/>
    <x v="1"/>
    <x v="0"/>
    <x v="0"/>
    <x v="0"/>
  </r>
  <r>
    <x v="145"/>
    <x v="136"/>
    <x v="5"/>
    <x v="22"/>
    <x v="1"/>
    <x v="3"/>
    <x v="6"/>
    <x v="96"/>
    <x v="62"/>
    <x v="11"/>
    <x v="39"/>
    <x v="0"/>
    <x v="3"/>
    <x v="15"/>
    <x v="1"/>
    <x v="0"/>
    <x v="0"/>
    <x v="0"/>
  </r>
  <r>
    <x v="146"/>
    <x v="144"/>
    <x v="5"/>
    <x v="16"/>
    <x v="2"/>
    <x v="3"/>
    <x v="36"/>
    <x v="98"/>
    <x v="133"/>
    <x v="58"/>
    <x v="53"/>
    <x v="14"/>
    <x v="2"/>
    <x v="13"/>
    <x v="0"/>
    <x v="0"/>
    <x v="1"/>
    <x v="0"/>
  </r>
  <r>
    <x v="147"/>
    <x v="143"/>
    <x v="5"/>
    <x v="16"/>
    <x v="2"/>
    <x v="3"/>
    <x v="36"/>
    <x v="98"/>
    <x v="133"/>
    <x v="58"/>
    <x v="53"/>
    <x v="14"/>
    <x v="2"/>
    <x v="13"/>
    <x v="0"/>
    <x v="0"/>
    <x v="1"/>
    <x v="0"/>
  </r>
  <r>
    <x v="148"/>
    <x v="146"/>
    <x v="5"/>
    <x v="16"/>
    <x v="2"/>
    <x v="3"/>
    <x v="36"/>
    <x v="99"/>
    <x v="133"/>
    <x v="58"/>
    <x v="19"/>
    <x v="30"/>
    <x v="2"/>
    <x v="12"/>
    <x v="0"/>
    <x v="0"/>
    <x v="1"/>
    <x v="0"/>
  </r>
  <r>
    <x v="149"/>
    <x v="145"/>
    <x v="5"/>
    <x v="16"/>
    <x v="2"/>
    <x v="3"/>
    <x v="36"/>
    <x v="99"/>
    <x v="133"/>
    <x v="58"/>
    <x v="19"/>
    <x v="30"/>
    <x v="2"/>
    <x v="12"/>
    <x v="0"/>
    <x v="0"/>
    <x v="1"/>
    <x v="0"/>
  </r>
  <r>
    <x v="150"/>
    <x v="147"/>
    <x v="6"/>
    <x v="32"/>
    <x v="1"/>
    <x v="1"/>
    <x v="38"/>
    <x v="14"/>
    <x v="9"/>
    <x v="0"/>
    <x v="6"/>
    <x v="30"/>
    <x v="2"/>
    <x v="97"/>
    <x v="0"/>
    <x v="0"/>
    <x v="1"/>
    <x v="0"/>
  </r>
  <r>
    <x v="151"/>
    <x v="148"/>
    <x v="2"/>
    <x v="18"/>
    <x v="2"/>
    <x v="5"/>
    <x v="28"/>
    <x v="100"/>
    <x v="131"/>
    <x v="59"/>
    <x v="79"/>
    <x v="18"/>
    <x v="2"/>
    <x v="11"/>
    <x v="0"/>
    <x v="0"/>
    <x v="1"/>
    <x v="0"/>
  </r>
  <r>
    <x v="152"/>
    <x v="149"/>
    <x v="2"/>
    <x v="18"/>
    <x v="2"/>
    <x v="5"/>
    <x v="28"/>
    <x v="100"/>
    <x v="131"/>
    <x v="59"/>
    <x v="79"/>
    <x v="18"/>
    <x v="2"/>
    <x v="11"/>
    <x v="0"/>
    <x v="0"/>
    <x v="1"/>
    <x v="0"/>
  </r>
  <r>
    <x v="153"/>
    <x v="150"/>
    <x v="2"/>
    <x v="18"/>
    <x v="2"/>
    <x v="5"/>
    <x v="28"/>
    <x v="100"/>
    <x v="131"/>
    <x v="59"/>
    <x v="79"/>
    <x v="18"/>
    <x v="2"/>
    <x v="11"/>
    <x v="0"/>
    <x v="0"/>
    <x v="1"/>
    <x v="0"/>
  </r>
  <r>
    <x v="154"/>
    <x v="151"/>
    <x v="2"/>
    <x v="18"/>
    <x v="2"/>
    <x v="5"/>
    <x v="28"/>
    <x v="100"/>
    <x v="131"/>
    <x v="59"/>
    <x v="79"/>
    <x v="18"/>
    <x v="2"/>
    <x v="11"/>
    <x v="0"/>
    <x v="0"/>
    <x v="1"/>
    <x v="0"/>
  </r>
  <r>
    <x v="155"/>
    <x v="153"/>
    <x v="2"/>
    <x v="18"/>
    <x v="2"/>
    <x v="5"/>
    <x v="28"/>
    <x v="101"/>
    <x v="132"/>
    <x v="61"/>
    <x v="80"/>
    <x v="20"/>
    <x v="2"/>
    <x v="10"/>
    <x v="0"/>
    <x v="0"/>
    <x v="1"/>
    <x v="0"/>
  </r>
  <r>
    <x v="156"/>
    <x v="154"/>
    <x v="2"/>
    <x v="18"/>
    <x v="2"/>
    <x v="5"/>
    <x v="28"/>
    <x v="101"/>
    <x v="131"/>
    <x v="60"/>
    <x v="79"/>
    <x v="19"/>
    <x v="2"/>
    <x v="10"/>
    <x v="0"/>
    <x v="0"/>
    <x v="1"/>
    <x v="0"/>
  </r>
  <r>
    <x v="157"/>
    <x v="152"/>
    <x v="2"/>
    <x v="18"/>
    <x v="2"/>
    <x v="5"/>
    <x v="28"/>
    <x v="101"/>
    <x v="131"/>
    <x v="60"/>
    <x v="79"/>
    <x v="19"/>
    <x v="2"/>
    <x v="10"/>
    <x v="0"/>
    <x v="0"/>
    <x v="1"/>
    <x v="0"/>
  </r>
  <r>
    <x v="158"/>
    <x v="155"/>
    <x v="2"/>
    <x v="18"/>
    <x v="2"/>
    <x v="5"/>
    <x v="28"/>
    <x v="101"/>
    <x v="132"/>
    <x v="61"/>
    <x v="80"/>
    <x v="20"/>
    <x v="2"/>
    <x v="10"/>
    <x v="0"/>
    <x v="0"/>
    <x v="1"/>
    <x v="0"/>
  </r>
  <r>
    <x v="159"/>
    <x v="162"/>
    <x v="6"/>
    <x v="36"/>
    <x v="2"/>
    <x v="2"/>
    <x v="19"/>
    <x v="46"/>
    <x v="19"/>
    <x v="6"/>
    <x v="26"/>
    <x v="2"/>
    <x v="1"/>
    <x v="65"/>
    <x v="0"/>
    <x v="1"/>
    <x v="0"/>
    <x v="0"/>
  </r>
  <r>
    <x v="160"/>
    <x v="164"/>
    <x v="6"/>
    <x v="36"/>
    <x v="2"/>
    <x v="2"/>
    <x v="19"/>
    <x v="46"/>
    <x v="17"/>
    <x v="12"/>
    <x v="26"/>
    <x v="4"/>
    <x v="1"/>
    <x v="65"/>
    <x v="0"/>
    <x v="1"/>
    <x v="0"/>
    <x v="0"/>
  </r>
  <r>
    <x v="161"/>
    <x v="174"/>
    <x v="6"/>
    <x v="31"/>
    <x v="2"/>
    <x v="1"/>
    <x v="25"/>
    <x v="27"/>
    <x v="11"/>
    <x v="34"/>
    <x v="0"/>
    <x v="30"/>
    <x v="1"/>
    <x v="84"/>
    <x v="0"/>
    <x v="1"/>
    <x v="0"/>
    <x v="0"/>
  </r>
  <r>
    <x v="162"/>
    <x v="187"/>
    <x v="7"/>
    <x v="14"/>
    <x v="2"/>
    <x v="5"/>
    <x v="46"/>
    <x v="104"/>
    <x v="149"/>
    <x v="67"/>
    <x v="86"/>
    <x v="26"/>
    <x v="2"/>
    <x v="7"/>
    <x v="0"/>
    <x v="0"/>
    <x v="1"/>
    <x v="0"/>
  </r>
  <r>
    <x v="163"/>
    <x v="182"/>
    <x v="7"/>
    <x v="14"/>
    <x v="2"/>
    <x v="5"/>
    <x v="46"/>
    <x v="104"/>
    <x v="149"/>
    <x v="67"/>
    <x v="86"/>
    <x v="26"/>
    <x v="2"/>
    <x v="7"/>
    <x v="0"/>
    <x v="0"/>
    <x v="1"/>
    <x v="0"/>
  </r>
  <r>
    <x v="164"/>
    <x v="190"/>
    <x v="7"/>
    <x v="14"/>
    <x v="2"/>
    <x v="5"/>
    <x v="46"/>
    <x v="104"/>
    <x v="149"/>
    <x v="67"/>
    <x v="86"/>
    <x v="26"/>
    <x v="2"/>
    <x v="7"/>
    <x v="0"/>
    <x v="0"/>
    <x v="1"/>
    <x v="0"/>
  </r>
  <r>
    <x v="165"/>
    <x v="186"/>
    <x v="7"/>
    <x v="14"/>
    <x v="2"/>
    <x v="5"/>
    <x v="46"/>
    <x v="104"/>
    <x v="149"/>
    <x v="67"/>
    <x v="86"/>
    <x v="26"/>
    <x v="2"/>
    <x v="7"/>
    <x v="0"/>
    <x v="0"/>
    <x v="1"/>
    <x v="0"/>
  </r>
  <r>
    <x v="166"/>
    <x v="188"/>
    <x v="7"/>
    <x v="14"/>
    <x v="2"/>
    <x v="5"/>
    <x v="46"/>
    <x v="104"/>
    <x v="149"/>
    <x v="67"/>
    <x v="86"/>
    <x v="26"/>
    <x v="2"/>
    <x v="7"/>
    <x v="0"/>
    <x v="0"/>
    <x v="1"/>
    <x v="0"/>
  </r>
  <r>
    <x v="167"/>
    <x v="185"/>
    <x v="7"/>
    <x v="14"/>
    <x v="2"/>
    <x v="5"/>
    <x v="46"/>
    <x v="104"/>
    <x v="149"/>
    <x v="67"/>
    <x v="86"/>
    <x v="26"/>
    <x v="2"/>
    <x v="7"/>
    <x v="0"/>
    <x v="0"/>
    <x v="1"/>
    <x v="0"/>
  </r>
  <r>
    <x v="168"/>
    <x v="184"/>
    <x v="7"/>
    <x v="14"/>
    <x v="2"/>
    <x v="5"/>
    <x v="46"/>
    <x v="104"/>
    <x v="149"/>
    <x v="67"/>
    <x v="86"/>
    <x v="26"/>
    <x v="2"/>
    <x v="7"/>
    <x v="0"/>
    <x v="0"/>
    <x v="1"/>
    <x v="0"/>
  </r>
  <r>
    <x v="169"/>
    <x v="183"/>
    <x v="7"/>
    <x v="14"/>
    <x v="2"/>
    <x v="5"/>
    <x v="46"/>
    <x v="104"/>
    <x v="149"/>
    <x v="67"/>
    <x v="86"/>
    <x v="26"/>
    <x v="2"/>
    <x v="7"/>
    <x v="0"/>
    <x v="0"/>
    <x v="1"/>
    <x v="0"/>
  </r>
  <r>
    <x v="170"/>
    <x v="181"/>
    <x v="7"/>
    <x v="14"/>
    <x v="2"/>
    <x v="5"/>
    <x v="46"/>
    <x v="104"/>
    <x v="149"/>
    <x v="67"/>
    <x v="86"/>
    <x v="26"/>
    <x v="2"/>
    <x v="7"/>
    <x v="0"/>
    <x v="0"/>
    <x v="1"/>
    <x v="0"/>
  </r>
  <r>
    <x v="171"/>
    <x v="189"/>
    <x v="7"/>
    <x v="14"/>
    <x v="2"/>
    <x v="5"/>
    <x v="46"/>
    <x v="104"/>
    <x v="149"/>
    <x v="67"/>
    <x v="86"/>
    <x v="26"/>
    <x v="2"/>
    <x v="7"/>
    <x v="0"/>
    <x v="0"/>
    <x v="1"/>
    <x v="0"/>
  </r>
  <r>
    <x v="172"/>
    <x v="195"/>
    <x v="7"/>
    <x v="14"/>
    <x v="2"/>
    <x v="5"/>
    <x v="46"/>
    <x v="106"/>
    <x v="149"/>
    <x v="69"/>
    <x v="86"/>
    <x v="28"/>
    <x v="2"/>
    <x v="5"/>
    <x v="0"/>
    <x v="0"/>
    <x v="1"/>
    <x v="0"/>
  </r>
  <r>
    <x v="173"/>
    <x v="196"/>
    <x v="7"/>
    <x v="14"/>
    <x v="2"/>
    <x v="5"/>
    <x v="46"/>
    <x v="106"/>
    <x v="149"/>
    <x v="69"/>
    <x v="71"/>
    <x v="23"/>
    <x v="2"/>
    <x v="5"/>
    <x v="0"/>
    <x v="0"/>
    <x v="1"/>
    <x v="0"/>
  </r>
  <r>
    <x v="174"/>
    <x v="41"/>
    <x v="5"/>
    <x v="22"/>
    <x v="0"/>
    <x v="1"/>
    <x v="6"/>
    <x v="28"/>
    <x v="23"/>
    <x v="0"/>
    <x v="34"/>
    <x v="0"/>
    <x v="3"/>
    <x v="83"/>
    <x v="1"/>
    <x v="0"/>
    <x v="0"/>
    <x v="0"/>
  </r>
  <r>
    <x v="175"/>
    <x v="26"/>
    <x v="8"/>
    <x v="2"/>
    <x v="0"/>
    <x v="1"/>
    <x v="14"/>
    <x v="21"/>
    <x v="37"/>
    <x v="0"/>
    <x v="40"/>
    <x v="0"/>
    <x v="3"/>
    <x v="90"/>
    <x v="1"/>
    <x v="0"/>
    <x v="0"/>
    <x v="0"/>
  </r>
  <r>
    <x v="176"/>
    <x v="27"/>
    <x v="8"/>
    <x v="2"/>
    <x v="0"/>
    <x v="1"/>
    <x v="14"/>
    <x v="21"/>
    <x v="37"/>
    <x v="0"/>
    <x v="40"/>
    <x v="0"/>
    <x v="3"/>
    <x v="90"/>
    <x v="1"/>
    <x v="0"/>
    <x v="0"/>
    <x v="0"/>
  </r>
  <r>
    <x v="177"/>
    <x v="25"/>
    <x v="8"/>
    <x v="2"/>
    <x v="0"/>
    <x v="1"/>
    <x v="14"/>
    <x v="21"/>
    <x v="37"/>
    <x v="0"/>
    <x v="40"/>
    <x v="0"/>
    <x v="3"/>
    <x v="90"/>
    <x v="1"/>
    <x v="0"/>
    <x v="0"/>
    <x v="0"/>
  </r>
  <r>
    <x v="178"/>
    <x v="72"/>
    <x v="9"/>
    <x v="44"/>
    <x v="0"/>
    <x v="2"/>
    <x v="10"/>
    <x v="50"/>
    <x v="68"/>
    <x v="0"/>
    <x v="33"/>
    <x v="0"/>
    <x v="3"/>
    <x v="61"/>
    <x v="1"/>
    <x v="0"/>
    <x v="0"/>
    <x v="0"/>
  </r>
  <r>
    <x v="179"/>
    <x v="3"/>
    <x v="2"/>
    <x v="6"/>
    <x v="1"/>
    <x v="0"/>
    <x v="18"/>
    <x v="2"/>
    <x v="69"/>
    <x v="0"/>
    <x v="45"/>
    <x v="0"/>
    <x v="3"/>
    <x v="109"/>
    <x v="1"/>
    <x v="0"/>
    <x v="0"/>
    <x v="0"/>
  </r>
  <r>
    <x v="180"/>
    <x v="4"/>
    <x v="2"/>
    <x v="6"/>
    <x v="1"/>
    <x v="0"/>
    <x v="18"/>
    <x v="3"/>
    <x v="63"/>
    <x v="0"/>
    <x v="45"/>
    <x v="0"/>
    <x v="3"/>
    <x v="108"/>
    <x v="1"/>
    <x v="0"/>
    <x v="0"/>
    <x v="0"/>
  </r>
  <r>
    <x v="181"/>
    <x v="5"/>
    <x v="2"/>
    <x v="6"/>
    <x v="1"/>
    <x v="0"/>
    <x v="18"/>
    <x v="4"/>
    <x v="41"/>
    <x v="0"/>
    <x v="45"/>
    <x v="0"/>
    <x v="3"/>
    <x v="107"/>
    <x v="1"/>
    <x v="0"/>
    <x v="0"/>
    <x v="0"/>
  </r>
  <r>
    <x v="182"/>
    <x v="6"/>
    <x v="5"/>
    <x v="22"/>
    <x v="1"/>
    <x v="0"/>
    <x v="1"/>
    <x v="5"/>
    <x v="10"/>
    <x v="0"/>
    <x v="27"/>
    <x v="0"/>
    <x v="3"/>
    <x v="106"/>
    <x v="1"/>
    <x v="0"/>
    <x v="0"/>
    <x v="0"/>
  </r>
  <r>
    <x v="183"/>
    <x v="65"/>
    <x v="11"/>
    <x v="43"/>
    <x v="2"/>
    <x v="1"/>
    <x v="42"/>
    <x v="43"/>
    <x v="113"/>
    <x v="0"/>
    <x v="76"/>
    <x v="0"/>
    <x v="2"/>
    <x v="68"/>
    <x v="0"/>
    <x v="0"/>
    <x v="1"/>
    <x v="0"/>
  </r>
  <r>
    <x v="184"/>
    <x v="64"/>
    <x v="11"/>
    <x v="43"/>
    <x v="2"/>
    <x v="1"/>
    <x v="42"/>
    <x v="43"/>
    <x v="110"/>
    <x v="0"/>
    <x v="77"/>
    <x v="0"/>
    <x v="2"/>
    <x v="68"/>
    <x v="0"/>
    <x v="0"/>
    <x v="1"/>
    <x v="0"/>
  </r>
  <r>
    <x v="185"/>
    <x v="66"/>
    <x v="11"/>
    <x v="43"/>
    <x v="2"/>
    <x v="1"/>
    <x v="42"/>
    <x v="43"/>
    <x v="118"/>
    <x v="0"/>
    <x v="77"/>
    <x v="0"/>
    <x v="2"/>
    <x v="68"/>
    <x v="0"/>
    <x v="0"/>
    <x v="1"/>
    <x v="0"/>
  </r>
  <r>
    <x v="186"/>
    <x v="67"/>
    <x v="11"/>
    <x v="43"/>
    <x v="2"/>
    <x v="1"/>
    <x v="42"/>
    <x v="43"/>
    <x v="119"/>
    <x v="0"/>
    <x v="76"/>
    <x v="0"/>
    <x v="2"/>
    <x v="68"/>
    <x v="0"/>
    <x v="0"/>
    <x v="1"/>
    <x v="0"/>
  </r>
  <r>
    <x v="187"/>
    <x v="87"/>
    <x v="1"/>
    <x v="3"/>
    <x v="2"/>
    <x v="3"/>
    <x v="37"/>
    <x v="58"/>
    <x v="108"/>
    <x v="0"/>
    <x v="50"/>
    <x v="0"/>
    <x v="2"/>
    <x v="53"/>
    <x v="0"/>
    <x v="0"/>
    <x v="1"/>
    <x v="0"/>
  </r>
  <r>
    <x v="188"/>
    <x v="86"/>
    <x v="1"/>
    <x v="3"/>
    <x v="2"/>
    <x v="4"/>
    <x v="37"/>
    <x v="58"/>
    <x v="102"/>
    <x v="0"/>
    <x v="49"/>
    <x v="0"/>
    <x v="2"/>
    <x v="53"/>
    <x v="0"/>
    <x v="0"/>
    <x v="1"/>
    <x v="0"/>
  </r>
  <r>
    <x v="189"/>
    <x v="2"/>
    <x v="2"/>
    <x v="7"/>
    <x v="1"/>
    <x v="0"/>
    <x v="40"/>
    <x v="1"/>
    <x v="42"/>
    <x v="0"/>
    <x v="62"/>
    <x v="0"/>
    <x v="2"/>
    <x v="110"/>
    <x v="0"/>
    <x v="0"/>
    <x v="1"/>
    <x v="0"/>
  </r>
  <r>
    <x v="190"/>
    <x v="1"/>
    <x v="2"/>
    <x v="7"/>
    <x v="1"/>
    <x v="0"/>
    <x v="40"/>
    <x v="1"/>
    <x v="67"/>
    <x v="0"/>
    <x v="62"/>
    <x v="0"/>
    <x v="2"/>
    <x v="110"/>
    <x v="0"/>
    <x v="0"/>
    <x v="1"/>
    <x v="0"/>
  </r>
  <r>
    <x v="191"/>
    <x v="42"/>
    <x v="2"/>
    <x v="7"/>
    <x v="0"/>
    <x v="1"/>
    <x v="40"/>
    <x v="24"/>
    <x v="105"/>
    <x v="0"/>
    <x v="68"/>
    <x v="0"/>
    <x v="2"/>
    <x v="87"/>
    <x v="0"/>
    <x v="0"/>
    <x v="1"/>
    <x v="0"/>
  </r>
  <r>
    <x v="192"/>
    <x v="63"/>
    <x v="5"/>
    <x v="39"/>
    <x v="0"/>
    <x v="1"/>
    <x v="43"/>
    <x v="42"/>
    <x v="109"/>
    <x v="0"/>
    <x v="75"/>
    <x v="0"/>
    <x v="2"/>
    <x v="69"/>
    <x v="0"/>
    <x v="0"/>
    <x v="1"/>
    <x v="0"/>
  </r>
  <r>
    <x v="193"/>
    <x v="62"/>
    <x v="5"/>
    <x v="39"/>
    <x v="0"/>
    <x v="1"/>
    <x v="43"/>
    <x v="41"/>
    <x v="112"/>
    <x v="0"/>
    <x v="73"/>
    <x v="0"/>
    <x v="2"/>
    <x v="70"/>
    <x v="0"/>
    <x v="0"/>
    <x v="1"/>
    <x v="0"/>
  </r>
  <r>
    <x v="194"/>
    <x v="73"/>
    <x v="2"/>
    <x v="1"/>
    <x v="2"/>
    <x v="4"/>
    <x v="53"/>
    <x v="52"/>
    <x v="151"/>
    <x v="0"/>
    <x v="84"/>
    <x v="0"/>
    <x v="0"/>
    <x v="59"/>
    <x v="0"/>
    <x v="0"/>
    <x v="0"/>
    <x v="1"/>
  </r>
  <r>
    <x v="195"/>
    <x v="142"/>
    <x v="7"/>
    <x v="15"/>
    <x v="1"/>
    <x v="1"/>
    <x v="52"/>
    <x v="26"/>
    <x v="64"/>
    <x v="31"/>
    <x v="11"/>
    <x v="30"/>
    <x v="0"/>
    <x v="85"/>
    <x v="0"/>
    <x v="0"/>
    <x v="0"/>
    <x v="1"/>
  </r>
  <r>
    <x v="196"/>
    <x v="40"/>
    <x v="6"/>
    <x v="34"/>
    <x v="1"/>
    <x v="3"/>
    <x v="51"/>
    <x v="13"/>
    <x v="82"/>
    <x v="52"/>
    <x v="10"/>
    <x v="30"/>
    <x v="0"/>
    <x v="98"/>
    <x v="0"/>
    <x v="0"/>
    <x v="0"/>
    <x v="1"/>
  </r>
  <r>
    <x v="197"/>
    <x v="166"/>
    <x v="7"/>
    <x v="15"/>
    <x v="2"/>
    <x v="2"/>
    <x v="50"/>
    <x v="45"/>
    <x v="75"/>
    <x v="57"/>
    <x v="35"/>
    <x v="16"/>
    <x v="0"/>
    <x v="66"/>
    <x v="0"/>
    <x v="0"/>
    <x v="0"/>
    <x v="1"/>
  </r>
  <r>
    <x v="198"/>
    <x v="198"/>
    <x v="4"/>
    <x v="38"/>
    <x v="2"/>
    <x v="5"/>
    <x v="7"/>
    <x v="108"/>
    <x v="101"/>
    <x v="62"/>
    <x v="64"/>
    <x v="22"/>
    <x v="3"/>
    <x v="3"/>
    <x v="1"/>
    <x v="0"/>
    <x v="0"/>
    <x v="0"/>
  </r>
  <r>
    <x v="199"/>
    <x v="201"/>
    <x v="4"/>
    <x v="38"/>
    <x v="2"/>
    <x v="5"/>
    <x v="7"/>
    <x v="108"/>
    <x v="101"/>
    <x v="62"/>
    <x v="64"/>
    <x v="22"/>
    <x v="3"/>
    <x v="3"/>
    <x v="1"/>
    <x v="0"/>
    <x v="0"/>
    <x v="0"/>
  </r>
  <r>
    <x v="200"/>
    <x v="199"/>
    <x v="4"/>
    <x v="38"/>
    <x v="2"/>
    <x v="5"/>
    <x v="7"/>
    <x v="108"/>
    <x v="101"/>
    <x v="62"/>
    <x v="64"/>
    <x v="22"/>
    <x v="3"/>
    <x v="3"/>
    <x v="1"/>
    <x v="0"/>
    <x v="0"/>
    <x v="0"/>
  </r>
  <r>
    <x v="201"/>
    <x v="200"/>
    <x v="4"/>
    <x v="38"/>
    <x v="2"/>
    <x v="5"/>
    <x v="7"/>
    <x v="108"/>
    <x v="101"/>
    <x v="62"/>
    <x v="64"/>
    <x v="22"/>
    <x v="3"/>
    <x v="3"/>
    <x v="1"/>
    <x v="0"/>
    <x v="0"/>
    <x v="0"/>
  </r>
  <r>
    <x v="202"/>
    <x v="202"/>
    <x v="4"/>
    <x v="38"/>
    <x v="2"/>
    <x v="5"/>
    <x v="7"/>
    <x v="108"/>
    <x v="101"/>
    <x v="62"/>
    <x v="64"/>
    <x v="22"/>
    <x v="3"/>
    <x v="3"/>
    <x v="1"/>
    <x v="0"/>
    <x v="0"/>
    <x v="0"/>
  </r>
  <r>
    <x v="203"/>
    <x v="204"/>
    <x v="4"/>
    <x v="38"/>
    <x v="2"/>
    <x v="5"/>
    <x v="7"/>
    <x v="110"/>
    <x v="101"/>
    <x v="63"/>
    <x v="2"/>
    <x v="7"/>
    <x v="3"/>
    <x v="1"/>
    <x v="1"/>
    <x v="0"/>
    <x v="0"/>
    <x v="0"/>
  </r>
  <r>
    <x v="204"/>
    <x v="206"/>
    <x v="4"/>
    <x v="38"/>
    <x v="2"/>
    <x v="5"/>
    <x v="7"/>
    <x v="111"/>
    <x v="101"/>
    <x v="64"/>
    <x v="88"/>
    <x v="30"/>
    <x v="3"/>
    <x v="0"/>
    <x v="1"/>
    <x v="0"/>
    <x v="0"/>
    <x v="0"/>
  </r>
  <r>
    <x v="205"/>
    <x v="205"/>
    <x v="4"/>
    <x v="38"/>
    <x v="2"/>
    <x v="5"/>
    <x v="7"/>
    <x v="111"/>
    <x v="101"/>
    <x v="64"/>
    <x v="88"/>
    <x v="30"/>
    <x v="3"/>
    <x v="0"/>
    <x v="1"/>
    <x v="0"/>
    <x v="0"/>
    <x v="0"/>
  </r>
  <r>
    <x v="206"/>
    <x v="203"/>
    <x v="6"/>
    <x v="30"/>
    <x v="2"/>
    <x v="5"/>
    <x v="54"/>
    <x v="109"/>
    <x v="153"/>
    <x v="70"/>
    <x v="87"/>
    <x v="29"/>
    <x v="0"/>
    <x v="2"/>
    <x v="0"/>
    <x v="0"/>
    <x v="0"/>
    <x v="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B3:G8" firstHeaderRow="1" firstDataRow="2" firstDataCol="1"/>
  <pivotFields count="18">
    <pivotField compact="0" showAll="0"/>
    <pivotField compact="0" showAll="0"/>
    <pivotField compact="0" showAll="0"/>
    <pivotField compact="0" showAll="0"/>
    <pivotField axis="axisRow" compact="0" showAll="0">
      <items count="4">
        <item x="0"/>
        <item x="1"/>
        <item x="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compact="0" showAll="0">
      <items count="5">
        <item x="0"/>
        <item x="1"/>
        <item x="2"/>
        <item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colFields count="1">
    <field x="12"/>
  </colFields>
  <pivotTableStyleInfo name="PivotStyleLight16" showRowHeaders="1" showColHeaders="1" showRowStripes="0" showColStripes="0" showLastColumn="1"/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3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52734375" defaultRowHeight="13.8" zeroHeight="false" outlineLevelRow="0" outlineLevelCol="0"/>
  <cols>
    <col collapsed="false" customWidth="true" hidden="false" outlineLevel="0" max="2" min="1" style="1" width="9.43"/>
    <col collapsed="false" customWidth="true" hidden="false" outlineLevel="0" max="3" min="3" style="1" width="21.66"/>
    <col collapsed="false" customWidth="true" hidden="false" outlineLevel="0" max="4" min="4" style="1" width="33.55"/>
    <col collapsed="false" customWidth="true" hidden="false" outlineLevel="0" max="6" min="5" style="1" width="13.95"/>
    <col collapsed="false" customWidth="true" hidden="false" outlineLevel="0" max="7" min="7" style="1" width="10.17"/>
    <col collapsed="false" customWidth="true" hidden="false" outlineLevel="0" max="8" min="8" style="1" width="21.25"/>
    <col collapsed="false" customWidth="true" hidden="false" outlineLevel="0" max="10" min="9" style="1" width="18.79"/>
    <col collapsed="false" customWidth="true" hidden="false" outlineLevel="0" max="11" min="11" style="1" width="16.82"/>
    <col collapsed="false" customWidth="true" hidden="false" outlineLevel="0" max="13" min="12" style="1" width="17.39"/>
    <col collapsed="false" customWidth="true" hidden="false" outlineLevel="0" max="14" min="14" style="1" width="11.4"/>
    <col collapsed="false" customWidth="true" hidden="false" outlineLevel="0" max="15" min="15" style="1" width="10.83"/>
    <col collapsed="false" customWidth="false" hidden="false" outlineLevel="0" max="64" min="16" style="1" width="8.53"/>
  </cols>
  <sheetData>
    <row r="1" customFormat="false" ht="35.0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6" t="n">
        <v>44926</v>
      </c>
      <c r="O1" s="7" t="s">
        <v>13</v>
      </c>
      <c r="P1" s="7" t="s">
        <v>14</v>
      </c>
      <c r="Q1" s="7" t="s">
        <v>15</v>
      </c>
      <c r="R1" s="7" t="s">
        <v>16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customFormat="false" ht="13.8" hidden="false" customHeight="false" outlineLevel="0" collapsed="false">
      <c r="A2" s="9" t="n">
        <v>130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n">
        <v>6910</v>
      </c>
      <c r="H2" s="10" t="n">
        <v>37651</v>
      </c>
      <c r="I2" s="11" t="n">
        <v>91627.88</v>
      </c>
      <c r="J2" s="11" t="n">
        <v>0</v>
      </c>
      <c r="K2" s="11" t="n">
        <v>115650</v>
      </c>
      <c r="L2" s="12"/>
      <c r="M2" s="1" t="str">
        <f aca="false">IF(G2&lt;8001,"piccolo",IF(AND(G2&gt;8001,G2&lt;10000),"medio",IF(AND(G2&gt;10001,G2&lt;12500),"normale",IF(G2&gt;12501,"lungo",""))))</f>
        <v>piccolo</v>
      </c>
      <c r="N2" s="13" t="n">
        <f aca="false">($N$1-H2)/365</f>
        <v>19.9315068493151</v>
      </c>
      <c r="O2" s="14" t="str">
        <f aca="false">IF(G2&lt;8001,"piccolo","")</f>
        <v>piccolo</v>
      </c>
      <c r="P2" s="9" t="str">
        <f aca="false">IF(AND(G2&gt;8001,G2&lt;10000),"medio","")</f>
        <v/>
      </c>
      <c r="Q2" s="9" t="str">
        <f aca="false">IF(AND(G2&gt;10001,G2&lt;12500),"normale","")</f>
        <v/>
      </c>
      <c r="R2" s="9" t="str">
        <f aca="false">IF(G2&gt;12501,"lungo","")</f>
        <v/>
      </c>
    </row>
    <row r="3" customFormat="false" ht="13.8" hidden="false" customHeight="false" outlineLevel="0" collapsed="false">
      <c r="A3" s="9" t="n">
        <v>132</v>
      </c>
      <c r="B3" s="9" t="s">
        <v>22</v>
      </c>
      <c r="C3" s="9" t="s">
        <v>18</v>
      </c>
      <c r="D3" s="9" t="s">
        <v>19</v>
      </c>
      <c r="E3" s="9" t="s">
        <v>20</v>
      </c>
      <c r="F3" s="9" t="s">
        <v>21</v>
      </c>
      <c r="G3" s="9" t="n">
        <v>6910</v>
      </c>
      <c r="H3" s="10" t="n">
        <v>37651</v>
      </c>
      <c r="I3" s="11" t="n">
        <v>96627.6</v>
      </c>
      <c r="J3" s="11" t="n">
        <v>0</v>
      </c>
      <c r="K3" s="11" t="n">
        <v>115650</v>
      </c>
      <c r="L3" s="12"/>
      <c r="M3" s="1" t="str">
        <f aca="false">IF(G3&lt;8001,"piccolo",IF(AND(G3&gt;8001,G3&lt;10000),"medio",IF(AND(G3&gt;10001,G3&lt;12500),"normale",IF(G3&gt;12501,"lungo",""))))</f>
        <v>piccolo</v>
      </c>
      <c r="N3" s="13" t="n">
        <f aca="false">($N$1-H3)/365</f>
        <v>19.9315068493151</v>
      </c>
      <c r="O3" s="14" t="str">
        <f aca="false">IF(G3&lt;8001,"piccolo","")</f>
        <v>piccolo</v>
      </c>
      <c r="P3" s="9" t="str">
        <f aca="false">IF(AND(G3&gt;8001,G3&lt;10000),"medio","")</f>
        <v/>
      </c>
      <c r="Q3" s="9" t="str">
        <f aca="false">IF(AND(G3&gt;10001,G3&lt;12500),"normale","")</f>
        <v/>
      </c>
      <c r="R3" s="9" t="str">
        <f aca="false">IF(G3&gt;12501,"lungo","")</f>
        <v/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customFormat="false" ht="13.8" hidden="false" customHeight="false" outlineLevel="0" collapsed="false">
      <c r="A4" s="9" t="n">
        <v>136</v>
      </c>
      <c r="B4" s="9" t="s">
        <v>23</v>
      </c>
      <c r="C4" s="9" t="s">
        <v>24</v>
      </c>
      <c r="D4" s="9" t="s">
        <v>25</v>
      </c>
      <c r="E4" s="9" t="s">
        <v>20</v>
      </c>
      <c r="F4" s="9" t="s">
        <v>21</v>
      </c>
      <c r="G4" s="9" t="n">
        <v>6948</v>
      </c>
      <c r="H4" s="10" t="n">
        <v>37882</v>
      </c>
      <c r="I4" s="11" t="n">
        <v>52805.51</v>
      </c>
      <c r="J4" s="11" t="n">
        <v>0</v>
      </c>
      <c r="K4" s="11" t="n">
        <v>0</v>
      </c>
      <c r="L4" s="12"/>
      <c r="M4" s="1" t="str">
        <f aca="false">IF(G4&lt;8001,"piccolo",IF(AND(G4&gt;8001,G4&lt;10000),"medio",IF(AND(G4&gt;10001,G4&lt;12500),"normale",IF(G4&gt;12501,"lungo",""))))</f>
        <v>piccolo</v>
      </c>
      <c r="N4" s="13" t="n">
        <f aca="false">($N$1-H4)/365</f>
        <v>19.2986301369863</v>
      </c>
      <c r="O4" s="14" t="str">
        <f aca="false">IF(G4&lt;8001,"piccolo","")</f>
        <v>piccolo</v>
      </c>
      <c r="P4" s="9" t="str">
        <f aca="false">IF(AND(G4&gt;8001,G4&lt;10000),"medio","")</f>
        <v/>
      </c>
      <c r="Q4" s="9" t="str">
        <f aca="false">IF(AND(G4&gt;10001,G4&lt;12500),"normale","")</f>
        <v/>
      </c>
      <c r="R4" s="9" t="str">
        <f aca="false">IF(G4&gt;12501,"lungo","")</f>
        <v/>
      </c>
    </row>
    <row r="5" customFormat="false" ht="13.8" hidden="false" customHeight="false" outlineLevel="0" collapsed="false">
      <c r="A5" s="9" t="n">
        <v>137</v>
      </c>
      <c r="B5" s="9" t="s">
        <v>26</v>
      </c>
      <c r="C5" s="9" t="s">
        <v>24</v>
      </c>
      <c r="D5" s="9" t="s">
        <v>25</v>
      </c>
      <c r="E5" s="9" t="s">
        <v>20</v>
      </c>
      <c r="F5" s="9" t="s">
        <v>21</v>
      </c>
      <c r="G5" s="9" t="n">
        <v>6948</v>
      </c>
      <c r="H5" s="10" t="n">
        <v>37882</v>
      </c>
      <c r="I5" s="11" t="n">
        <v>68352.96</v>
      </c>
      <c r="J5" s="11" t="n">
        <v>0</v>
      </c>
      <c r="K5" s="11" t="n">
        <v>0</v>
      </c>
      <c r="L5" s="12"/>
      <c r="M5" s="1" t="str">
        <f aca="false">IF(G5&lt;8001,"piccolo",IF(AND(G5&gt;8001,G5&lt;10000),"medio",IF(AND(G5&gt;10001,G5&lt;12500),"normale",IF(G5&gt;12501,"lungo",""))))</f>
        <v>piccolo</v>
      </c>
      <c r="N5" s="13" t="n">
        <f aca="false">($N$1-H5)/365</f>
        <v>19.2986301369863</v>
      </c>
      <c r="O5" s="14" t="str">
        <f aca="false">IF(G5&lt;8001,"piccolo","")</f>
        <v>piccolo</v>
      </c>
      <c r="P5" s="9" t="str">
        <f aca="false">IF(AND(G5&gt;8001,G5&lt;10000),"medio","")</f>
        <v/>
      </c>
      <c r="Q5" s="9" t="str">
        <f aca="false">IF(AND(G5&gt;10001,G5&lt;12500),"normale","")</f>
        <v/>
      </c>
      <c r="R5" s="9" t="str">
        <f aca="false">IF(G5&gt;12501,"lungo","")</f>
        <v/>
      </c>
    </row>
    <row r="6" customFormat="false" ht="13.8" hidden="false" customHeight="false" outlineLevel="0" collapsed="false">
      <c r="A6" s="9" t="n">
        <v>139</v>
      </c>
      <c r="B6" s="9" t="s">
        <v>27</v>
      </c>
      <c r="C6" s="9" t="s">
        <v>24</v>
      </c>
      <c r="D6" s="9" t="s">
        <v>25</v>
      </c>
      <c r="E6" s="9" t="s">
        <v>20</v>
      </c>
      <c r="F6" s="9" t="s">
        <v>21</v>
      </c>
      <c r="G6" s="9" t="n">
        <v>6948</v>
      </c>
      <c r="H6" s="10" t="n">
        <v>38364</v>
      </c>
      <c r="I6" s="11" t="n">
        <v>83367.6</v>
      </c>
      <c r="J6" s="11" t="n">
        <v>0</v>
      </c>
      <c r="K6" s="11" t="n">
        <v>0</v>
      </c>
      <c r="L6" s="12"/>
      <c r="M6" s="1" t="str">
        <f aca="false">IF(G6&lt;8001,"piccolo",IF(AND(G6&gt;8001,G6&lt;10000),"medio",IF(AND(G6&gt;10001,G6&lt;12500),"normale",IF(G6&gt;12501,"lungo",""))))</f>
        <v>piccolo</v>
      </c>
      <c r="N6" s="13" t="n">
        <f aca="false">($N$1-H6)/365</f>
        <v>17.9780821917808</v>
      </c>
      <c r="O6" s="14" t="str">
        <f aca="false">IF(G6&lt;8001,"piccolo","")</f>
        <v>piccolo</v>
      </c>
      <c r="P6" s="9" t="str">
        <f aca="false">IF(AND(G6&gt;8001,G6&lt;10000),"medio","")</f>
        <v/>
      </c>
      <c r="Q6" s="9" t="str">
        <f aca="false">IF(AND(G6&gt;10001,G6&lt;12500),"normale","")</f>
        <v/>
      </c>
      <c r="R6" s="9" t="str">
        <f aca="false">IF(G6&gt;12501,"lungo","")</f>
        <v/>
      </c>
    </row>
    <row r="7" customFormat="false" ht="13.8" hidden="false" customHeight="false" outlineLevel="0" collapsed="false">
      <c r="A7" s="9" t="n">
        <v>140</v>
      </c>
      <c r="B7" s="9" t="s">
        <v>28</v>
      </c>
      <c r="C7" s="9" t="s">
        <v>24</v>
      </c>
      <c r="D7" s="9" t="s">
        <v>25</v>
      </c>
      <c r="E7" s="9" t="s">
        <v>20</v>
      </c>
      <c r="F7" s="9" t="s">
        <v>21</v>
      </c>
      <c r="G7" s="9" t="n">
        <v>6948</v>
      </c>
      <c r="H7" s="10" t="n">
        <v>38365.6067476852</v>
      </c>
      <c r="I7" s="11" t="n">
        <v>79430.74</v>
      </c>
      <c r="J7" s="11" t="n">
        <v>0</v>
      </c>
      <c r="K7" s="11" t="n">
        <v>0</v>
      </c>
      <c r="L7" s="12"/>
      <c r="M7" s="1" t="str">
        <f aca="false">IF(G7&lt;8001,"piccolo",IF(AND(G7&gt;8001,G7&lt;10000),"medio",IF(AND(G7&gt;10001,G7&lt;12500),"normale",IF(G7&gt;12501,"lungo",""))))</f>
        <v>piccolo</v>
      </c>
      <c r="N7" s="13" t="n">
        <f aca="false">($N$1-H7)/365</f>
        <v>17.9736801433283</v>
      </c>
      <c r="O7" s="14" t="str">
        <f aca="false">IF(G7&lt;8001,"piccolo","")</f>
        <v>piccolo</v>
      </c>
      <c r="P7" s="9" t="str">
        <f aca="false">IF(AND(G7&gt;8001,G7&lt;10000),"medio","")</f>
        <v/>
      </c>
      <c r="Q7" s="9" t="str">
        <f aca="false">IF(AND(G7&gt;10001,G7&lt;12500),"normale","")</f>
        <v/>
      </c>
      <c r="R7" s="9" t="str">
        <f aca="false">IF(G7&gt;12501,"lungo","")</f>
        <v/>
      </c>
    </row>
    <row r="8" customFormat="false" ht="13.8" hidden="false" customHeight="false" outlineLevel="0" collapsed="false">
      <c r="A8" s="9" t="n">
        <v>142</v>
      </c>
      <c r="B8" s="9" t="s">
        <v>29</v>
      </c>
      <c r="C8" s="9" t="s">
        <v>24</v>
      </c>
      <c r="D8" s="9" t="s">
        <v>25</v>
      </c>
      <c r="E8" s="9" t="s">
        <v>20</v>
      </c>
      <c r="F8" s="9" t="s">
        <v>21</v>
      </c>
      <c r="G8" s="9" t="n">
        <v>6948</v>
      </c>
      <c r="H8" s="10" t="n">
        <v>38364</v>
      </c>
      <c r="I8" s="11" t="n">
        <v>40391.81</v>
      </c>
      <c r="J8" s="11" t="n">
        <v>0</v>
      </c>
      <c r="K8" s="11" t="n">
        <v>63500</v>
      </c>
      <c r="L8" s="12"/>
      <c r="M8" s="1" t="str">
        <f aca="false">IF(G8&lt;8001,"piccolo",IF(AND(G8&gt;8001,G8&lt;10000),"medio",IF(AND(G8&gt;10001,G8&lt;12500),"normale",IF(G8&gt;12501,"lungo",""))))</f>
        <v>piccolo</v>
      </c>
      <c r="N8" s="13" t="n">
        <f aca="false">($N$1-H8)/365</f>
        <v>17.9780821917808</v>
      </c>
      <c r="O8" s="14" t="str">
        <f aca="false">IF(G8&lt;8001,"piccolo","")</f>
        <v>piccolo</v>
      </c>
      <c r="P8" s="9" t="str">
        <f aca="false">IF(AND(G8&gt;8001,G8&lt;10000),"medio","")</f>
        <v/>
      </c>
      <c r="Q8" s="9" t="str">
        <f aca="false">IF(AND(G8&gt;10001,G8&lt;12500),"normale","")</f>
        <v/>
      </c>
      <c r="R8" s="9" t="str">
        <f aca="false">IF(G8&gt;12501,"lungo","")</f>
        <v/>
      </c>
    </row>
    <row r="9" customFormat="false" ht="13.8" hidden="false" customHeight="false" outlineLevel="0" collapsed="false">
      <c r="A9" s="9" t="n">
        <v>144</v>
      </c>
      <c r="B9" s="9" t="s">
        <v>30</v>
      </c>
      <c r="C9" s="9" t="s">
        <v>24</v>
      </c>
      <c r="D9" s="9" t="s">
        <v>25</v>
      </c>
      <c r="E9" s="9" t="s">
        <v>20</v>
      </c>
      <c r="F9" s="9" t="s">
        <v>21</v>
      </c>
      <c r="G9" s="9" t="n">
        <v>6948</v>
      </c>
      <c r="H9" s="10" t="n">
        <v>38364</v>
      </c>
      <c r="I9" s="11" t="n">
        <v>37850</v>
      </c>
      <c r="J9" s="11" t="n">
        <v>0</v>
      </c>
      <c r="K9" s="11" t="n">
        <v>63500</v>
      </c>
      <c r="L9" s="12"/>
      <c r="M9" s="1" t="str">
        <f aca="false">IF(G9&lt;8001,"piccolo",IF(AND(G9&gt;8001,G9&lt;10000),"medio",IF(AND(G9&gt;10001,G9&lt;12500),"normale",IF(G9&gt;12501,"lungo",""))))</f>
        <v>piccolo</v>
      </c>
      <c r="N9" s="13" t="n">
        <f aca="false">($N$1-H9)/365</f>
        <v>17.9780821917808</v>
      </c>
      <c r="O9" s="14" t="str">
        <f aca="false">IF(G9&lt;8001,"piccolo","")</f>
        <v>piccolo</v>
      </c>
      <c r="P9" s="9" t="str">
        <f aca="false">IF(AND(G9&gt;8001,G9&lt;10000),"medio","")</f>
        <v/>
      </c>
      <c r="Q9" s="9" t="str">
        <f aca="false">IF(AND(G9&gt;10001,G9&lt;12500),"normale","")</f>
        <v/>
      </c>
      <c r="R9" s="9" t="str">
        <f aca="false">IF(G9&gt;12501,"lungo","")</f>
        <v/>
      </c>
    </row>
    <row r="10" customFormat="false" ht="13.8" hidden="false" customHeight="false" outlineLevel="0" collapsed="false">
      <c r="A10" s="9" t="n">
        <v>145</v>
      </c>
      <c r="B10" s="9" t="s">
        <v>31</v>
      </c>
      <c r="C10" s="9" t="s">
        <v>24</v>
      </c>
      <c r="D10" s="9" t="s">
        <v>25</v>
      </c>
      <c r="E10" s="9" t="s">
        <v>20</v>
      </c>
      <c r="F10" s="9" t="s">
        <v>21</v>
      </c>
      <c r="G10" s="9" t="n">
        <v>7748</v>
      </c>
      <c r="H10" s="10" t="n">
        <v>38442</v>
      </c>
      <c r="I10" s="11" t="n">
        <v>88226.6</v>
      </c>
      <c r="J10" s="11" t="n">
        <v>0</v>
      </c>
      <c r="K10" s="11" t="n">
        <v>0</v>
      </c>
      <c r="L10" s="12"/>
      <c r="M10" s="1" t="str">
        <f aca="false">IF(G10&lt;8001,"piccolo",IF(AND(G10&gt;8001,G10&lt;10000),"medio",IF(AND(G10&gt;10001,G10&lt;12500),"normale",IF(G10&gt;12501,"lungo",""))))</f>
        <v>piccolo</v>
      </c>
      <c r="N10" s="13" t="n">
        <f aca="false">($N$1-H10)/365</f>
        <v>17.7643835616438</v>
      </c>
      <c r="O10" s="14" t="str">
        <f aca="false">IF(G10&lt;8001,"piccolo","")</f>
        <v>piccolo</v>
      </c>
      <c r="P10" s="9" t="str">
        <f aca="false">IF(AND(G10&gt;8001,G10&lt;10000),"medio","")</f>
        <v/>
      </c>
      <c r="Q10" s="9" t="str">
        <f aca="false">IF(AND(G10&gt;10001,G10&lt;12500),"normale","")</f>
        <v/>
      </c>
      <c r="R10" s="9" t="str">
        <f aca="false">IF(G10&gt;12501,"lungo","")</f>
        <v/>
      </c>
    </row>
    <row r="11" customFormat="false" ht="13.8" hidden="false" customHeight="false" outlineLevel="0" collapsed="false">
      <c r="A11" s="9" t="n">
        <v>147</v>
      </c>
      <c r="B11" s="9" t="s">
        <v>32</v>
      </c>
      <c r="C11" s="9" t="s">
        <v>24</v>
      </c>
      <c r="D11" s="9" t="s">
        <v>25</v>
      </c>
      <c r="E11" s="9" t="s">
        <v>20</v>
      </c>
      <c r="F11" s="9" t="s">
        <v>21</v>
      </c>
      <c r="G11" s="9" t="n">
        <v>7748</v>
      </c>
      <c r="H11" s="10" t="n">
        <v>38498</v>
      </c>
      <c r="I11" s="11" t="n">
        <v>78000</v>
      </c>
      <c r="J11" s="11" t="n">
        <v>0</v>
      </c>
      <c r="K11" s="11" t="n">
        <v>0</v>
      </c>
      <c r="L11" s="12"/>
      <c r="M11" s="1" t="str">
        <f aca="false">IF(G11&lt;8001,"piccolo",IF(AND(G11&gt;8001,G11&lt;10000),"medio",IF(AND(G11&gt;10001,G11&lt;12500),"normale",IF(G11&gt;12501,"lungo",""))))</f>
        <v>piccolo</v>
      </c>
      <c r="N11" s="13" t="n">
        <f aca="false">($N$1-H11)/365</f>
        <v>17.6109589041096</v>
      </c>
      <c r="O11" s="14" t="str">
        <f aca="false">IF(G11&lt;8001,"piccolo","")</f>
        <v>piccolo</v>
      </c>
      <c r="P11" s="9" t="str">
        <f aca="false">IF(AND(G11&gt;8001,G11&lt;10000),"medio","")</f>
        <v/>
      </c>
      <c r="Q11" s="9" t="str">
        <f aca="false">IF(AND(G11&gt;10001,G11&lt;12500),"normale","")</f>
        <v/>
      </c>
      <c r="R11" s="9" t="str">
        <f aca="false">IF(G11&gt;12501,"lungo","")</f>
        <v/>
      </c>
    </row>
    <row r="12" customFormat="false" ht="13.8" hidden="false" customHeight="false" outlineLevel="0" collapsed="false">
      <c r="A12" s="9" t="n">
        <v>152</v>
      </c>
      <c r="B12" s="9" t="s">
        <v>33</v>
      </c>
      <c r="C12" s="9" t="s">
        <v>24</v>
      </c>
      <c r="D12" s="9" t="s">
        <v>25</v>
      </c>
      <c r="E12" s="9" t="s">
        <v>20</v>
      </c>
      <c r="F12" s="9" t="s">
        <v>34</v>
      </c>
      <c r="G12" s="9" t="n">
        <v>6948</v>
      </c>
      <c r="H12" s="10" t="n">
        <v>40023.6079398148</v>
      </c>
      <c r="I12" s="11" t="n">
        <v>4760.16</v>
      </c>
      <c r="J12" s="11" t="n">
        <v>1900</v>
      </c>
      <c r="K12" s="11" t="n">
        <v>0</v>
      </c>
      <c r="L12" s="12"/>
      <c r="M12" s="1" t="str">
        <f aca="false">IF(G12&lt;8001,"piccolo",IF(AND(G12&gt;8001,G12&lt;10000),"medio",IF(AND(G12&gt;10001,G12&lt;12500),"normale",IF(G12&gt;12501,"lungo",""))))</f>
        <v>piccolo</v>
      </c>
      <c r="N12" s="13" t="n">
        <f aca="false">($N$1-H12)/365</f>
        <v>13.431211123795</v>
      </c>
      <c r="O12" s="14" t="str">
        <f aca="false">IF(G12&lt;8001,"piccolo","")</f>
        <v>piccolo</v>
      </c>
      <c r="P12" s="9" t="str">
        <f aca="false">IF(AND(G12&gt;8001,G12&lt;10000),"medio","")</f>
        <v/>
      </c>
      <c r="Q12" s="9" t="str">
        <f aca="false">IF(AND(G12&gt;10001,G12&lt;12500),"normale","")</f>
        <v/>
      </c>
      <c r="R12" s="9" t="str">
        <f aca="false">IF(G12&gt;12501,"lungo","")</f>
        <v/>
      </c>
    </row>
    <row r="13" customFormat="false" ht="13.8" hidden="false" customHeight="false" outlineLevel="0" collapsed="false">
      <c r="A13" s="9" t="n">
        <v>153</v>
      </c>
      <c r="B13" s="9" t="s">
        <v>35</v>
      </c>
      <c r="C13" s="9" t="s">
        <v>24</v>
      </c>
      <c r="D13" s="9" t="s">
        <v>25</v>
      </c>
      <c r="E13" s="9" t="s">
        <v>20</v>
      </c>
      <c r="F13" s="9" t="s">
        <v>34</v>
      </c>
      <c r="G13" s="9" t="n">
        <v>6948</v>
      </c>
      <c r="H13" s="10" t="n">
        <v>40023</v>
      </c>
      <c r="I13" s="11" t="n">
        <v>960.16</v>
      </c>
      <c r="J13" s="11" t="n">
        <v>0</v>
      </c>
      <c r="K13" s="11" t="n">
        <v>0</v>
      </c>
      <c r="L13" s="12"/>
      <c r="M13" s="1" t="str">
        <f aca="false">IF(G13&lt;8001,"piccolo",IF(AND(G13&gt;8001,G13&lt;10000),"medio",IF(AND(G13&gt;10001,G13&lt;12500),"normale",IF(G13&gt;12501,"lungo",""))))</f>
        <v>piccolo</v>
      </c>
      <c r="N13" s="13" t="n">
        <f aca="false">($N$1-H13)/365</f>
        <v>13.4328767123288</v>
      </c>
      <c r="O13" s="14" t="str">
        <f aca="false">IF(G13&lt;8001,"piccolo","")</f>
        <v>piccolo</v>
      </c>
      <c r="P13" s="9" t="str">
        <f aca="false">IF(AND(G13&gt;8001,G13&lt;10000),"medio","")</f>
        <v/>
      </c>
      <c r="Q13" s="9" t="str">
        <f aca="false">IF(AND(G13&gt;10001,G13&lt;12500),"normale","")</f>
        <v/>
      </c>
      <c r="R13" s="9" t="str">
        <f aca="false">IF(G13&gt;12501,"lungo","")</f>
        <v/>
      </c>
    </row>
    <row r="14" customFormat="false" ht="13.8" hidden="false" customHeight="false" outlineLevel="0" collapsed="false">
      <c r="A14" s="9" t="n">
        <v>154</v>
      </c>
      <c r="B14" s="9" t="s">
        <v>36</v>
      </c>
      <c r="C14" s="9" t="s">
        <v>24</v>
      </c>
      <c r="D14" s="9" t="s">
        <v>25</v>
      </c>
      <c r="E14" s="9" t="s">
        <v>20</v>
      </c>
      <c r="F14" s="9" t="s">
        <v>34</v>
      </c>
      <c r="G14" s="9" t="n">
        <v>7748</v>
      </c>
      <c r="H14" s="10" t="n">
        <v>40372</v>
      </c>
      <c r="I14" s="11" t="n">
        <v>82866.1</v>
      </c>
      <c r="J14" s="11" t="n">
        <v>0</v>
      </c>
      <c r="K14" s="11" t="n">
        <v>6497.4</v>
      </c>
      <c r="L14" s="12"/>
      <c r="M14" s="1" t="str">
        <f aca="false">IF(G14&lt;8001,"piccolo",IF(AND(G14&gt;8001,G14&lt;10000),"medio",IF(AND(G14&gt;10001,G14&lt;12500),"normale",IF(G14&gt;12501,"lungo",""))))</f>
        <v>piccolo</v>
      </c>
      <c r="N14" s="13" t="n">
        <f aca="false">($N$1-H14)/365</f>
        <v>12.4767123287671</v>
      </c>
      <c r="O14" s="14" t="str">
        <f aca="false">IF(G14&lt;8001,"piccolo","")</f>
        <v>piccolo</v>
      </c>
      <c r="P14" s="9" t="str">
        <f aca="false">IF(AND(G14&gt;8001,G14&lt;10000),"medio","")</f>
        <v/>
      </c>
      <c r="Q14" s="9" t="str">
        <f aca="false">IF(AND(G14&gt;10001,G14&lt;12500),"normale","")</f>
        <v/>
      </c>
      <c r="R14" s="9" t="str">
        <f aca="false">IF(G14&gt;12501,"lungo","")</f>
        <v/>
      </c>
    </row>
    <row r="15" customFormat="false" ht="13.8" hidden="false" customHeight="false" outlineLevel="0" collapsed="false">
      <c r="A15" s="9" t="n">
        <v>155</v>
      </c>
      <c r="B15" s="9" t="s">
        <v>37</v>
      </c>
      <c r="C15" s="9" t="s">
        <v>24</v>
      </c>
      <c r="D15" s="9" t="s">
        <v>25</v>
      </c>
      <c r="E15" s="9" t="s">
        <v>20</v>
      </c>
      <c r="F15" s="9" t="s">
        <v>34</v>
      </c>
      <c r="G15" s="9" t="n">
        <v>7748</v>
      </c>
      <c r="H15" s="10" t="n">
        <v>40372</v>
      </c>
      <c r="I15" s="11" t="n">
        <v>82840.18</v>
      </c>
      <c r="J15" s="11" t="n">
        <v>0</v>
      </c>
      <c r="K15" s="11" t="n">
        <v>7707.45</v>
      </c>
      <c r="L15" s="12"/>
      <c r="M15" s="1" t="str">
        <f aca="false">IF(G15&lt;8001,"piccolo",IF(AND(G15&gt;8001,G15&lt;10000),"medio",IF(AND(G15&gt;10001,G15&lt;12500),"normale",IF(G15&gt;12501,"lungo",""))))</f>
        <v>piccolo</v>
      </c>
      <c r="N15" s="13" t="n">
        <f aca="false">($N$1-H15)/365</f>
        <v>12.4767123287671</v>
      </c>
      <c r="O15" s="14" t="str">
        <f aca="false">IF(G15&lt;8001,"piccolo","")</f>
        <v>piccolo</v>
      </c>
      <c r="P15" s="9" t="str">
        <f aca="false">IF(AND(G15&gt;8001,G15&lt;10000),"medio","")</f>
        <v/>
      </c>
      <c r="Q15" s="9" t="str">
        <f aca="false">IF(AND(G15&gt;10001,G15&lt;12500),"normale","")</f>
        <v/>
      </c>
      <c r="R15" s="9" t="str">
        <f aca="false">IF(G15&gt;12501,"lungo","")</f>
        <v/>
      </c>
    </row>
    <row r="16" customFormat="false" ht="13.8" hidden="false" customHeight="false" outlineLevel="0" collapsed="false">
      <c r="A16" s="9" t="n">
        <v>156</v>
      </c>
      <c r="B16" s="9" t="s">
        <v>38</v>
      </c>
      <c r="C16" s="9" t="s">
        <v>24</v>
      </c>
      <c r="D16" s="9" t="s">
        <v>25</v>
      </c>
      <c r="E16" s="9" t="s">
        <v>20</v>
      </c>
      <c r="F16" s="9" t="s">
        <v>34</v>
      </c>
      <c r="G16" s="9" t="n">
        <v>7748</v>
      </c>
      <c r="H16" s="10" t="n">
        <v>40407</v>
      </c>
      <c r="I16" s="11" t="n">
        <v>81900</v>
      </c>
      <c r="J16" s="11" t="n">
        <v>1950</v>
      </c>
      <c r="K16" s="11" t="n">
        <v>6497.4</v>
      </c>
      <c r="L16" s="12"/>
      <c r="M16" s="1" t="str">
        <f aca="false">IF(G16&lt;8001,"piccolo",IF(AND(G16&gt;8001,G16&lt;10000),"medio",IF(AND(G16&gt;10001,G16&lt;12500),"normale",IF(G16&gt;12501,"lungo",""))))</f>
        <v>piccolo</v>
      </c>
      <c r="N16" s="13" t="n">
        <f aca="false">($N$1-H16)/365</f>
        <v>12.3808219178082</v>
      </c>
      <c r="O16" s="14" t="str">
        <f aca="false">IF(G16&lt;8001,"piccolo","")</f>
        <v>piccolo</v>
      </c>
      <c r="P16" s="9" t="str">
        <f aca="false">IF(AND(G16&gt;8001,G16&lt;10000),"medio","")</f>
        <v/>
      </c>
      <c r="Q16" s="9" t="str">
        <f aca="false">IF(AND(G16&gt;10001,G16&lt;12500),"normale","")</f>
        <v/>
      </c>
      <c r="R16" s="9" t="str">
        <f aca="false">IF(G16&gt;12501,"lungo","")</f>
        <v/>
      </c>
    </row>
    <row r="17" customFormat="false" ht="13.8" hidden="false" customHeight="false" outlineLevel="0" collapsed="false">
      <c r="A17" s="9" t="n">
        <v>157</v>
      </c>
      <c r="B17" s="9" t="s">
        <v>39</v>
      </c>
      <c r="C17" s="9" t="s">
        <v>24</v>
      </c>
      <c r="D17" s="9" t="s">
        <v>25</v>
      </c>
      <c r="E17" s="9" t="s">
        <v>20</v>
      </c>
      <c r="F17" s="9" t="s">
        <v>40</v>
      </c>
      <c r="G17" s="9" t="n">
        <v>7748</v>
      </c>
      <c r="H17" s="10" t="n">
        <v>40562.7378587963</v>
      </c>
      <c r="I17" s="11" t="n">
        <v>85200</v>
      </c>
      <c r="J17" s="11" t="n">
        <v>900</v>
      </c>
      <c r="K17" s="11" t="n">
        <v>6497.4</v>
      </c>
      <c r="L17" s="12"/>
      <c r="M17" s="1" t="str">
        <f aca="false">IF(G17&lt;8001,"piccolo",IF(AND(G17&gt;8001,G17&lt;10000),"medio",IF(AND(G17&gt;10001,G17&lt;12500),"normale",IF(G17&gt;12501,"lungo",""))))</f>
        <v>piccolo</v>
      </c>
      <c r="N17" s="13" t="n">
        <f aca="false">($N$1-H17)/365</f>
        <v>11.9541428526129</v>
      </c>
      <c r="O17" s="14" t="str">
        <f aca="false">IF(G17&lt;8001,"piccolo","")</f>
        <v>piccolo</v>
      </c>
      <c r="P17" s="9" t="str">
        <f aca="false">IF(AND(G17&gt;8001,G17&lt;10000),"medio","")</f>
        <v/>
      </c>
      <c r="Q17" s="9" t="str">
        <f aca="false">IF(AND(G17&gt;10001,G17&lt;12500),"normale","")</f>
        <v/>
      </c>
      <c r="R17" s="9" t="str">
        <f aca="false">IF(G17&gt;12501,"lungo","")</f>
        <v/>
      </c>
    </row>
    <row r="18" customFormat="false" ht="13.8" hidden="false" customHeight="false" outlineLevel="0" collapsed="false">
      <c r="A18" s="9" t="n">
        <v>158</v>
      </c>
      <c r="B18" s="9" t="s">
        <v>41</v>
      </c>
      <c r="C18" s="9" t="s">
        <v>24</v>
      </c>
      <c r="D18" s="9" t="s">
        <v>25</v>
      </c>
      <c r="E18" s="9" t="s">
        <v>20</v>
      </c>
      <c r="F18" s="9" t="s">
        <v>34</v>
      </c>
      <c r="G18" s="9" t="n">
        <v>6948</v>
      </c>
      <c r="H18" s="10" t="n">
        <v>40448</v>
      </c>
      <c r="I18" s="11" t="n">
        <v>54650</v>
      </c>
      <c r="J18" s="11" t="n">
        <v>0</v>
      </c>
      <c r="K18" s="11" t="n">
        <v>4165</v>
      </c>
      <c r="L18" s="12"/>
      <c r="M18" s="1" t="str">
        <f aca="false">IF(G18&lt;8001,"piccolo",IF(AND(G18&gt;8001,G18&lt;10000),"medio",IF(AND(G18&gt;10001,G18&lt;12500),"normale",IF(G18&gt;12501,"lungo",""))))</f>
        <v>piccolo</v>
      </c>
      <c r="N18" s="13" t="n">
        <f aca="false">($N$1-H18)/365</f>
        <v>12.2684931506849</v>
      </c>
      <c r="O18" s="14" t="str">
        <f aca="false">IF(G18&lt;8001,"piccolo","")</f>
        <v>piccolo</v>
      </c>
      <c r="P18" s="9" t="str">
        <f aca="false">IF(AND(G18&gt;8001,G18&lt;10000),"medio","")</f>
        <v/>
      </c>
      <c r="Q18" s="9" t="str">
        <f aca="false">IF(AND(G18&gt;10001,G18&lt;12500),"normale","")</f>
        <v/>
      </c>
      <c r="R18" s="9" t="str">
        <f aca="false">IF(G18&gt;12501,"lungo","")</f>
        <v/>
      </c>
    </row>
    <row r="19" customFormat="false" ht="13.8" hidden="false" customHeight="false" outlineLevel="0" collapsed="false">
      <c r="A19" s="9" t="n">
        <v>159</v>
      </c>
      <c r="B19" s="9" t="s">
        <v>42</v>
      </c>
      <c r="C19" s="9" t="s">
        <v>24</v>
      </c>
      <c r="D19" s="9" t="s">
        <v>25</v>
      </c>
      <c r="E19" s="9" t="s">
        <v>20</v>
      </c>
      <c r="F19" s="9" t="s">
        <v>34</v>
      </c>
      <c r="G19" s="9" t="n">
        <v>6948</v>
      </c>
      <c r="H19" s="10" t="n">
        <v>40448</v>
      </c>
      <c r="I19" s="11" t="n">
        <v>53980</v>
      </c>
      <c r="J19" s="11" t="n">
        <v>2985</v>
      </c>
      <c r="K19" s="11" t="n">
        <v>4165</v>
      </c>
      <c r="L19" s="12"/>
      <c r="M19" s="1" t="str">
        <f aca="false">IF(G19&lt;8001,"piccolo",IF(AND(G19&gt;8001,G19&lt;10000),"medio",IF(AND(G19&gt;10001,G19&lt;12500),"normale",IF(G19&gt;12501,"lungo",""))))</f>
        <v>piccolo</v>
      </c>
      <c r="N19" s="13" t="n">
        <f aca="false">($N$1-H19)/365</f>
        <v>12.2684931506849</v>
      </c>
      <c r="O19" s="14" t="str">
        <f aca="false">IF(G19&lt;8001,"piccolo","")</f>
        <v>piccolo</v>
      </c>
      <c r="P19" s="9" t="str">
        <f aca="false">IF(AND(G19&gt;8001,G19&lt;10000),"medio","")</f>
        <v/>
      </c>
      <c r="Q19" s="9" t="str">
        <f aca="false">IF(AND(G19&gt;10001,G19&lt;12500),"normale","")</f>
        <v/>
      </c>
      <c r="R19" s="9" t="str">
        <f aca="false">IF(G19&gt;12501,"lungo","")</f>
        <v/>
      </c>
    </row>
    <row r="20" customFormat="false" ht="13.8" hidden="false" customHeight="false" outlineLevel="0" collapsed="false">
      <c r="A20" s="9" t="n">
        <v>160</v>
      </c>
      <c r="B20" s="9" t="s">
        <v>43</v>
      </c>
      <c r="C20" s="9" t="s">
        <v>24</v>
      </c>
      <c r="D20" s="9" t="s">
        <v>25</v>
      </c>
      <c r="E20" s="9" t="s">
        <v>20</v>
      </c>
      <c r="F20" s="9" t="s">
        <v>40</v>
      </c>
      <c r="G20" s="9" t="n">
        <v>7348</v>
      </c>
      <c r="H20" s="10" t="n">
        <v>40786.7870023148</v>
      </c>
      <c r="I20" s="11" t="n">
        <v>81749.99</v>
      </c>
      <c r="J20" s="11" t="n">
        <v>0</v>
      </c>
      <c r="K20" s="11" t="n">
        <v>6444.12</v>
      </c>
      <c r="L20" s="12"/>
      <c r="M20" s="1" t="str">
        <f aca="false">IF(G20&lt;8001,"piccolo",IF(AND(G20&gt;8001,G20&lt;10000),"medio",IF(AND(G20&gt;10001,G20&lt;12500),"normale",IF(G20&gt;12501,"lungo",""))))</f>
        <v>piccolo</v>
      </c>
      <c r="N20" s="13" t="n">
        <f aca="false">($N$1-H20)/365</f>
        <v>11.3403095826991</v>
      </c>
      <c r="O20" s="14" t="str">
        <f aca="false">IF(G20&lt;8001,"piccolo","")</f>
        <v>piccolo</v>
      </c>
      <c r="P20" s="9" t="str">
        <f aca="false">IF(AND(G20&gt;8001,G20&lt;10000),"medio","")</f>
        <v/>
      </c>
      <c r="Q20" s="9" t="str">
        <f aca="false">IF(AND(G20&gt;10001,G20&lt;12500),"normale","")</f>
        <v/>
      </c>
      <c r="R20" s="9" t="str">
        <f aca="false">IF(G20&gt;12501,"lungo","")</f>
        <v/>
      </c>
    </row>
    <row r="21" customFormat="false" ht="13.8" hidden="false" customHeight="false" outlineLevel="0" collapsed="false">
      <c r="A21" s="9" t="n">
        <v>161</v>
      </c>
      <c r="B21" s="9" t="s">
        <v>44</v>
      </c>
      <c r="C21" s="9" t="s">
        <v>24</v>
      </c>
      <c r="D21" s="9" t="s">
        <v>25</v>
      </c>
      <c r="E21" s="9" t="s">
        <v>20</v>
      </c>
      <c r="F21" s="9" t="s">
        <v>40</v>
      </c>
      <c r="G21" s="9" t="n">
        <v>7348</v>
      </c>
      <c r="H21" s="10" t="n">
        <v>40786.789525463</v>
      </c>
      <c r="I21" s="11" t="n">
        <v>82850</v>
      </c>
      <c r="J21" s="11" t="n">
        <v>0</v>
      </c>
      <c r="K21" s="11" t="n">
        <v>6444.12</v>
      </c>
      <c r="L21" s="12"/>
      <c r="M21" s="1" t="str">
        <f aca="false">IF(G21&lt;8001,"piccolo",IF(AND(G21&gt;8001,G21&lt;10000),"medio",IF(AND(G21&gt;10001,G21&lt;12500),"normale",IF(G21&gt;12501,"lungo",""))))</f>
        <v>piccolo</v>
      </c>
      <c r="N21" s="13" t="n">
        <f aca="false">($N$1-H21)/365</f>
        <v>11.3403026699645</v>
      </c>
      <c r="O21" s="14" t="str">
        <f aca="false">IF(G21&lt;8001,"piccolo","")</f>
        <v>piccolo</v>
      </c>
      <c r="P21" s="9" t="str">
        <f aca="false">IF(AND(G21&gt;8001,G21&lt;10000),"medio","")</f>
        <v/>
      </c>
      <c r="Q21" s="9" t="str">
        <f aca="false">IF(AND(G21&gt;10001,G21&lt;12500),"normale","")</f>
        <v/>
      </c>
      <c r="R21" s="9" t="str">
        <f aca="false">IF(G21&gt;12501,"lungo","")</f>
        <v/>
      </c>
    </row>
    <row r="22" customFormat="false" ht="13.8" hidden="false" customHeight="false" outlineLevel="0" collapsed="false">
      <c r="A22" s="9" t="n">
        <v>162</v>
      </c>
      <c r="B22" s="9" t="s">
        <v>45</v>
      </c>
      <c r="C22" s="9" t="s">
        <v>24</v>
      </c>
      <c r="D22" s="9" t="s">
        <v>25</v>
      </c>
      <c r="E22" s="9" t="s">
        <v>20</v>
      </c>
      <c r="F22" s="9" t="s">
        <v>40</v>
      </c>
      <c r="G22" s="9" t="n">
        <v>7348</v>
      </c>
      <c r="H22" s="10" t="n">
        <v>40785.791712963</v>
      </c>
      <c r="I22" s="11" t="n">
        <v>82698.58</v>
      </c>
      <c r="J22" s="11" t="n">
        <v>3898.935</v>
      </c>
      <c r="K22" s="11" t="n">
        <v>6444.12</v>
      </c>
      <c r="L22" s="12"/>
      <c r="M22" s="1" t="str">
        <f aca="false">IF(G22&lt;8001,"piccolo",IF(AND(G22&gt;8001,G22&lt;10000),"medio",IF(AND(G22&gt;10001,G22&lt;12500),"normale",IF(G22&gt;12501,"lungo",""))))</f>
        <v>piccolo</v>
      </c>
      <c r="N22" s="13" t="n">
        <f aca="false">($N$1-H22)/365</f>
        <v>11.3430364028412</v>
      </c>
      <c r="O22" s="14" t="str">
        <f aca="false">IF(G22&lt;8001,"piccolo","")</f>
        <v>piccolo</v>
      </c>
      <c r="P22" s="9" t="str">
        <f aca="false">IF(AND(G22&gt;8001,G22&lt;10000),"medio","")</f>
        <v/>
      </c>
      <c r="Q22" s="9" t="str">
        <f aca="false">IF(AND(G22&gt;10001,G22&lt;12500),"normale","")</f>
        <v/>
      </c>
      <c r="R22" s="9" t="str">
        <f aca="false">IF(G22&gt;12501,"lungo","")</f>
        <v/>
      </c>
    </row>
    <row r="23" customFormat="false" ht="13.8" hidden="false" customHeight="false" outlineLevel="0" collapsed="false">
      <c r="A23" s="9" t="n">
        <v>163</v>
      </c>
      <c r="B23" s="9" t="s">
        <v>46</v>
      </c>
      <c r="C23" s="9" t="s">
        <v>24</v>
      </c>
      <c r="D23" s="9" t="s">
        <v>25</v>
      </c>
      <c r="E23" s="9" t="s">
        <v>20</v>
      </c>
      <c r="F23" s="9" t="s">
        <v>40</v>
      </c>
      <c r="G23" s="9" t="n">
        <v>7348</v>
      </c>
      <c r="H23" s="10" t="n">
        <v>40786</v>
      </c>
      <c r="I23" s="11" t="n">
        <v>80301.57</v>
      </c>
      <c r="J23" s="11" t="n">
        <v>0.00749999999993634</v>
      </c>
      <c r="K23" s="11" t="n">
        <v>6444.12</v>
      </c>
      <c r="L23" s="12"/>
      <c r="M23" s="1" t="str">
        <f aca="false">IF(G23&lt;8001,"piccolo",IF(AND(G23&gt;8001,G23&lt;10000),"medio",IF(AND(G23&gt;10001,G23&lt;12500),"normale",IF(G23&gt;12501,"lungo",""))))</f>
        <v>piccolo</v>
      </c>
      <c r="N23" s="13" t="n">
        <f aca="false">($N$1-H23)/365</f>
        <v>11.3424657534247</v>
      </c>
      <c r="O23" s="14" t="str">
        <f aca="false">IF(G23&lt;8001,"piccolo","")</f>
        <v>piccolo</v>
      </c>
      <c r="P23" s="9" t="str">
        <f aca="false">IF(AND(G23&gt;8001,G23&lt;10000),"medio","")</f>
        <v/>
      </c>
      <c r="Q23" s="9" t="str">
        <f aca="false">IF(AND(G23&gt;10001,G23&lt;12500),"normale","")</f>
        <v/>
      </c>
      <c r="R23" s="9" t="str">
        <f aca="false">IF(G23&gt;12501,"lungo","")</f>
        <v/>
      </c>
    </row>
    <row r="24" customFormat="false" ht="13.8" hidden="false" customHeight="false" outlineLevel="0" collapsed="false">
      <c r="A24" s="9" t="n">
        <v>164</v>
      </c>
      <c r="B24" s="9" t="s">
        <v>47</v>
      </c>
      <c r="C24" s="9" t="s">
        <v>48</v>
      </c>
      <c r="D24" s="9" t="s">
        <v>49</v>
      </c>
      <c r="E24" s="9" t="s">
        <v>20</v>
      </c>
      <c r="F24" s="9" t="s">
        <v>34</v>
      </c>
      <c r="G24" s="9" t="n">
        <v>7510</v>
      </c>
      <c r="H24" s="10" t="n">
        <v>40278</v>
      </c>
      <c r="I24" s="11" t="n">
        <v>66000</v>
      </c>
      <c r="J24" s="11" t="n">
        <v>0</v>
      </c>
      <c r="K24" s="11" t="n">
        <v>9990</v>
      </c>
      <c r="L24" s="12"/>
      <c r="M24" s="1" t="str">
        <f aca="false">IF(G24&lt;8001,"piccolo",IF(AND(G24&gt;8001,G24&lt;10000),"medio",IF(AND(G24&gt;10001,G24&lt;12500),"normale",IF(G24&gt;12501,"lungo",""))))</f>
        <v>piccolo</v>
      </c>
      <c r="N24" s="13" t="n">
        <f aca="false">($N$1-H24)/365</f>
        <v>12.7342465753425</v>
      </c>
      <c r="O24" s="14" t="str">
        <f aca="false">IF(G24&lt;8001,"piccolo","")</f>
        <v>piccolo</v>
      </c>
      <c r="P24" s="9" t="str">
        <f aca="false">IF(AND(G24&gt;8001,G24&lt;10000),"medio","")</f>
        <v/>
      </c>
      <c r="Q24" s="9" t="str">
        <f aca="false">IF(AND(G24&gt;10001,G24&lt;12500),"normale","")</f>
        <v/>
      </c>
      <c r="R24" s="9" t="str">
        <f aca="false">IF(G24&gt;12501,"lungo","")</f>
        <v/>
      </c>
    </row>
    <row r="25" customFormat="false" ht="13.8" hidden="false" customHeight="false" outlineLevel="0" collapsed="false">
      <c r="A25" s="9" t="n">
        <v>165</v>
      </c>
      <c r="B25" s="9" t="s">
        <v>50</v>
      </c>
      <c r="C25" s="9" t="s">
        <v>48</v>
      </c>
      <c r="D25" s="9" t="s">
        <v>49</v>
      </c>
      <c r="E25" s="9" t="s">
        <v>20</v>
      </c>
      <c r="F25" s="9" t="s">
        <v>34</v>
      </c>
      <c r="G25" s="9" t="n">
        <v>7510</v>
      </c>
      <c r="H25" s="10" t="n">
        <v>40287</v>
      </c>
      <c r="I25" s="11" t="n">
        <v>60000</v>
      </c>
      <c r="J25" s="11" t="n">
        <v>0</v>
      </c>
      <c r="K25" s="11" t="n">
        <v>9990</v>
      </c>
      <c r="L25" s="12"/>
      <c r="M25" s="1" t="str">
        <f aca="false">IF(G25&lt;8001,"piccolo",IF(AND(G25&gt;8001,G25&lt;10000),"medio",IF(AND(G25&gt;10001,G25&lt;12500),"normale",IF(G25&gt;12501,"lungo",""))))</f>
        <v>piccolo</v>
      </c>
      <c r="N25" s="13" t="n">
        <f aca="false">($N$1-H25)/365</f>
        <v>12.7095890410959</v>
      </c>
      <c r="O25" s="14" t="str">
        <f aca="false">IF(G25&lt;8001,"piccolo","")</f>
        <v>piccolo</v>
      </c>
      <c r="P25" s="9" t="str">
        <f aca="false">IF(AND(G25&gt;8001,G25&lt;10000),"medio","")</f>
        <v/>
      </c>
      <c r="Q25" s="9" t="str">
        <f aca="false">IF(AND(G25&gt;10001,G25&lt;12500),"normale","")</f>
        <v/>
      </c>
      <c r="R25" s="9" t="str">
        <f aca="false">IF(G25&gt;12501,"lungo","")</f>
        <v/>
      </c>
    </row>
    <row r="26" customFormat="false" ht="13.8" hidden="false" customHeight="false" outlineLevel="0" collapsed="false">
      <c r="A26" s="9" t="n">
        <v>166</v>
      </c>
      <c r="B26" s="9" t="s">
        <v>51</v>
      </c>
      <c r="C26" s="9" t="s">
        <v>24</v>
      </c>
      <c r="D26" s="9" t="s">
        <v>25</v>
      </c>
      <c r="E26" s="9" t="s">
        <v>20</v>
      </c>
      <c r="F26" s="9" t="s">
        <v>40</v>
      </c>
      <c r="G26" s="9" t="n">
        <v>7348</v>
      </c>
      <c r="H26" s="10" t="n">
        <v>41114.6242708333</v>
      </c>
      <c r="I26" s="11" t="n">
        <v>84493.72</v>
      </c>
      <c r="J26" s="11" t="n">
        <v>625</v>
      </c>
      <c r="K26" s="11" t="n">
        <v>12919.25</v>
      </c>
      <c r="L26" s="12"/>
      <c r="M26" s="1" t="str">
        <f aca="false">IF(G26&lt;8001,"piccolo",IF(AND(G26&gt;8001,G26&lt;10000),"medio",IF(AND(G26&gt;10001,G26&lt;12500),"normale",IF(G26&gt;12501,"lungo",""))))</f>
        <v>piccolo</v>
      </c>
      <c r="N26" s="13" t="n">
        <f aca="false">($N$1-H26)/365</f>
        <v>10.4421252853881</v>
      </c>
      <c r="O26" s="14" t="str">
        <f aca="false">IF(G26&lt;8001,"piccolo","")</f>
        <v>piccolo</v>
      </c>
      <c r="P26" s="9" t="str">
        <f aca="false">IF(AND(G26&gt;8001,G26&lt;10000),"medio","")</f>
        <v/>
      </c>
      <c r="Q26" s="9" t="str">
        <f aca="false">IF(AND(G26&gt;10001,G26&lt;12500),"normale","")</f>
        <v/>
      </c>
      <c r="R26" s="9" t="str">
        <f aca="false">IF(G26&gt;12501,"lungo","")</f>
        <v/>
      </c>
    </row>
    <row r="27" customFormat="false" ht="13.8" hidden="false" customHeight="false" outlineLevel="0" collapsed="false">
      <c r="A27" s="9" t="n">
        <v>167</v>
      </c>
      <c r="B27" s="9" t="s">
        <v>52</v>
      </c>
      <c r="C27" s="9" t="s">
        <v>24</v>
      </c>
      <c r="D27" s="9" t="s">
        <v>25</v>
      </c>
      <c r="E27" s="9" t="s">
        <v>20</v>
      </c>
      <c r="F27" s="9" t="s">
        <v>40</v>
      </c>
      <c r="G27" s="9" t="n">
        <v>7348</v>
      </c>
      <c r="H27" s="10" t="n">
        <v>41103</v>
      </c>
      <c r="I27" s="11" t="n">
        <v>77500</v>
      </c>
      <c r="J27" s="11" t="n">
        <v>0</v>
      </c>
      <c r="K27" s="11" t="n">
        <v>12919.25</v>
      </c>
      <c r="L27" s="12"/>
      <c r="M27" s="1" t="str">
        <f aca="false">IF(G27&lt;8001,"piccolo",IF(AND(G27&gt;8001,G27&lt;10000),"medio",IF(AND(G27&gt;10001,G27&lt;12500),"normale",IF(G27&gt;12501,"lungo",""))))</f>
        <v>piccolo</v>
      </c>
      <c r="N27" s="13" t="n">
        <f aca="false">($N$1-H27)/365</f>
        <v>10.4739726027397</v>
      </c>
      <c r="O27" s="14" t="str">
        <f aca="false">IF(G27&lt;8001,"piccolo","")</f>
        <v>piccolo</v>
      </c>
      <c r="P27" s="9" t="str">
        <f aca="false">IF(AND(G27&gt;8001,G27&lt;10000),"medio","")</f>
        <v/>
      </c>
      <c r="Q27" s="9" t="str">
        <f aca="false">IF(AND(G27&gt;10001,G27&lt;12500),"normale","")</f>
        <v/>
      </c>
      <c r="R27" s="9" t="str">
        <f aca="false">IF(G27&gt;12501,"lungo","")</f>
        <v/>
      </c>
    </row>
    <row r="28" customFormat="false" ht="13.8" hidden="false" customHeight="false" outlineLevel="0" collapsed="false">
      <c r="A28" s="9" t="n">
        <v>168</v>
      </c>
      <c r="B28" s="9" t="s">
        <v>53</v>
      </c>
      <c r="C28" s="9" t="s">
        <v>48</v>
      </c>
      <c r="D28" s="9" t="s">
        <v>49</v>
      </c>
      <c r="E28" s="9" t="s">
        <v>20</v>
      </c>
      <c r="F28" s="9" t="s">
        <v>40</v>
      </c>
      <c r="G28" s="9" t="n">
        <v>7420</v>
      </c>
      <c r="H28" s="10" t="n">
        <v>41208.4864699074</v>
      </c>
      <c r="I28" s="11" t="n">
        <v>95400</v>
      </c>
      <c r="J28" s="11" t="n">
        <v>2700</v>
      </c>
      <c r="K28" s="11" t="n">
        <v>15003</v>
      </c>
      <c r="L28" s="12"/>
      <c r="M28" s="1" t="str">
        <f aca="false">IF(G28&lt;8001,"piccolo",IF(AND(G28&gt;8001,G28&lt;10000),"medio",IF(AND(G28&gt;10001,G28&lt;12500),"normale",IF(G28&gt;12501,"lungo",""))))</f>
        <v>piccolo</v>
      </c>
      <c r="N28" s="13" t="n">
        <f aca="false">($N$1-H28)/365</f>
        <v>10.1849685755961</v>
      </c>
      <c r="O28" s="14" t="str">
        <f aca="false">IF(G28&lt;8001,"piccolo","")</f>
        <v>piccolo</v>
      </c>
      <c r="P28" s="9" t="str">
        <f aca="false">IF(AND(G28&gt;8001,G28&lt;10000),"medio","")</f>
        <v/>
      </c>
      <c r="Q28" s="9" t="str">
        <f aca="false">IF(AND(G28&gt;10001,G28&lt;12500),"normale","")</f>
        <v/>
      </c>
      <c r="R28" s="9" t="str">
        <f aca="false">IF(G28&gt;12501,"lungo","")</f>
        <v/>
      </c>
    </row>
    <row r="29" customFormat="false" ht="13.8" hidden="false" customHeight="false" outlineLevel="0" collapsed="false">
      <c r="A29" s="9" t="n">
        <v>169</v>
      </c>
      <c r="B29" s="9" t="s">
        <v>54</v>
      </c>
      <c r="C29" s="9" t="s">
        <v>48</v>
      </c>
      <c r="D29" s="9" t="s">
        <v>49</v>
      </c>
      <c r="E29" s="9" t="s">
        <v>20</v>
      </c>
      <c r="F29" s="9" t="s">
        <v>40</v>
      </c>
      <c r="G29" s="9" t="n">
        <v>7420</v>
      </c>
      <c r="H29" s="10" t="n">
        <v>41233</v>
      </c>
      <c r="I29" s="11" t="n">
        <v>100500</v>
      </c>
      <c r="J29" s="11" t="n">
        <v>0</v>
      </c>
      <c r="K29" s="11" t="n">
        <v>17628</v>
      </c>
      <c r="L29" s="12"/>
      <c r="M29" s="1" t="str">
        <f aca="false">IF(G29&lt;8001,"piccolo",IF(AND(G29&gt;8001,G29&lt;10000),"medio",IF(AND(G29&gt;10001,G29&lt;12500),"normale",IF(G29&gt;12501,"lungo",""))))</f>
        <v>piccolo</v>
      </c>
      <c r="N29" s="13" t="n">
        <f aca="false">($N$1-H29)/365</f>
        <v>10.1178082191781</v>
      </c>
      <c r="O29" s="14" t="str">
        <f aca="false">IF(G29&lt;8001,"piccolo","")</f>
        <v>piccolo</v>
      </c>
      <c r="P29" s="9" t="str">
        <f aca="false">IF(AND(G29&gt;8001,G29&lt;10000),"medio","")</f>
        <v/>
      </c>
      <c r="Q29" s="9" t="str">
        <f aca="false">IF(AND(G29&gt;10001,G29&lt;12500),"normale","")</f>
        <v/>
      </c>
      <c r="R29" s="9" t="str">
        <f aca="false">IF(G29&gt;12501,"lungo","")</f>
        <v/>
      </c>
    </row>
    <row r="30" customFormat="false" ht="13.8" hidden="false" customHeight="false" outlineLevel="0" collapsed="false">
      <c r="A30" s="9" t="n">
        <v>170</v>
      </c>
      <c r="B30" s="9" t="s">
        <v>55</v>
      </c>
      <c r="C30" s="9" t="s">
        <v>24</v>
      </c>
      <c r="D30" s="9" t="s">
        <v>25</v>
      </c>
      <c r="E30" s="9" t="s">
        <v>20</v>
      </c>
      <c r="F30" s="9" t="s">
        <v>40</v>
      </c>
      <c r="G30" s="9" t="n">
        <v>7348</v>
      </c>
      <c r="H30" s="10" t="n">
        <v>41292.5906365741</v>
      </c>
      <c r="I30" s="11" t="n">
        <v>83150</v>
      </c>
      <c r="J30" s="11" t="n">
        <v>0</v>
      </c>
      <c r="K30" s="11" t="n">
        <v>12919.25</v>
      </c>
      <c r="L30" s="12"/>
      <c r="M30" s="1" t="str">
        <f aca="false">IF(G30&lt;8001,"piccolo",IF(AND(G30&gt;8001,G30&lt;10000),"medio",IF(AND(G30&gt;10001,G30&lt;12500),"normale",IF(G30&gt;12501,"lungo",""))))</f>
        <v>piccolo</v>
      </c>
      <c r="N30" s="13" t="n">
        <f aca="false">($N$1-H30)/365</f>
        <v>9.95454620116692</v>
      </c>
      <c r="O30" s="14" t="str">
        <f aca="false">IF(G30&lt;8001,"piccolo","")</f>
        <v>piccolo</v>
      </c>
      <c r="P30" s="9" t="str">
        <f aca="false">IF(AND(G30&gt;8001,G30&lt;10000),"medio","")</f>
        <v/>
      </c>
      <c r="Q30" s="9" t="str">
        <f aca="false">IF(AND(G30&gt;10001,G30&lt;12500),"normale","")</f>
        <v/>
      </c>
      <c r="R30" s="9" t="str">
        <f aca="false">IF(G30&gt;12501,"lungo","")</f>
        <v/>
      </c>
    </row>
    <row r="31" customFormat="false" ht="13.8" hidden="false" customHeight="false" outlineLevel="0" collapsed="false">
      <c r="A31" s="9" t="n">
        <v>171</v>
      </c>
      <c r="B31" s="9" t="s">
        <v>56</v>
      </c>
      <c r="C31" s="9" t="s">
        <v>24</v>
      </c>
      <c r="D31" s="9" t="s">
        <v>25</v>
      </c>
      <c r="E31" s="9" t="s">
        <v>20</v>
      </c>
      <c r="F31" s="9" t="s">
        <v>40</v>
      </c>
      <c r="G31" s="9" t="n">
        <v>7348</v>
      </c>
      <c r="H31" s="10" t="n">
        <v>41292.5906365741</v>
      </c>
      <c r="I31" s="11" t="n">
        <v>83157.19</v>
      </c>
      <c r="J31" s="11" t="n">
        <v>0</v>
      </c>
      <c r="K31" s="11" t="n">
        <v>12919.25</v>
      </c>
      <c r="L31" s="12"/>
      <c r="M31" s="1" t="str">
        <f aca="false">IF(G31&lt;8001,"piccolo",IF(AND(G31&gt;8001,G31&lt;10000),"medio",IF(AND(G31&gt;10001,G31&lt;12500),"normale",IF(G31&gt;12501,"lungo",""))))</f>
        <v>piccolo</v>
      </c>
      <c r="N31" s="13" t="n">
        <f aca="false">($N$1-H31)/365</f>
        <v>9.95454620116692</v>
      </c>
      <c r="O31" s="14" t="str">
        <f aca="false">IF(G31&lt;8001,"piccolo","")</f>
        <v>piccolo</v>
      </c>
      <c r="P31" s="9" t="str">
        <f aca="false">IF(AND(G31&gt;8001,G31&lt;10000),"medio","")</f>
        <v/>
      </c>
      <c r="Q31" s="9" t="str">
        <f aca="false">IF(AND(G31&gt;10001,G31&lt;12500),"normale","")</f>
        <v/>
      </c>
      <c r="R31" s="9" t="str">
        <f aca="false">IF(G31&gt;12501,"lungo","")</f>
        <v/>
      </c>
    </row>
    <row r="32" customFormat="false" ht="13.8" hidden="false" customHeight="false" outlineLevel="0" collapsed="false">
      <c r="A32" s="9" t="n">
        <v>172</v>
      </c>
      <c r="B32" s="9" t="s">
        <v>57</v>
      </c>
      <c r="C32" s="9" t="s">
        <v>24</v>
      </c>
      <c r="D32" s="9" t="s">
        <v>25</v>
      </c>
      <c r="E32" s="9" t="s">
        <v>20</v>
      </c>
      <c r="F32" s="9" t="s">
        <v>40</v>
      </c>
      <c r="G32" s="9" t="n">
        <v>7348</v>
      </c>
      <c r="H32" s="10" t="n">
        <v>41292.5906365741</v>
      </c>
      <c r="I32" s="11" t="n">
        <v>82119.86</v>
      </c>
      <c r="J32" s="11" t="n">
        <v>1154.955</v>
      </c>
      <c r="K32" s="11" t="n">
        <v>12919.25</v>
      </c>
      <c r="L32" s="12"/>
      <c r="M32" s="1" t="str">
        <f aca="false">IF(G32&lt;8001,"piccolo",IF(AND(G32&gt;8001,G32&lt;10000),"medio",IF(AND(G32&gt;10001,G32&lt;12500),"normale",IF(G32&gt;12501,"lungo",""))))</f>
        <v>piccolo</v>
      </c>
      <c r="N32" s="13" t="n">
        <f aca="false">($N$1-H32)/365</f>
        <v>9.95454620116692</v>
      </c>
      <c r="O32" s="14" t="str">
        <f aca="false">IF(G32&lt;8001,"piccolo","")</f>
        <v>piccolo</v>
      </c>
      <c r="P32" s="9" t="str">
        <f aca="false">IF(AND(G32&gt;8001,G32&lt;10000),"medio","")</f>
        <v/>
      </c>
      <c r="Q32" s="9" t="str">
        <f aca="false">IF(AND(G32&gt;10001,G32&lt;12500),"normale","")</f>
        <v/>
      </c>
      <c r="R32" s="9" t="str">
        <f aca="false">IF(G32&gt;12501,"lungo","")</f>
        <v/>
      </c>
    </row>
    <row r="33" customFormat="false" ht="13.8" hidden="false" customHeight="false" outlineLevel="0" collapsed="false">
      <c r="A33" s="9" t="n">
        <v>173</v>
      </c>
      <c r="B33" s="9" t="s">
        <v>58</v>
      </c>
      <c r="C33" s="9" t="s">
        <v>24</v>
      </c>
      <c r="D33" s="9" t="s">
        <v>25</v>
      </c>
      <c r="E33" s="9" t="s">
        <v>20</v>
      </c>
      <c r="F33" s="9" t="s">
        <v>40</v>
      </c>
      <c r="G33" s="9" t="n">
        <v>7348</v>
      </c>
      <c r="H33" s="10" t="n">
        <v>41292.5906365741</v>
      </c>
      <c r="I33" s="11" t="n">
        <v>77500</v>
      </c>
      <c r="J33" s="11" t="n">
        <v>0</v>
      </c>
      <c r="K33" s="11" t="n">
        <v>12919.25</v>
      </c>
      <c r="L33" s="12"/>
      <c r="M33" s="1" t="str">
        <f aca="false">IF(G33&lt;8001,"piccolo",IF(AND(G33&gt;8001,G33&lt;10000),"medio",IF(AND(G33&gt;10001,G33&lt;12500),"normale",IF(G33&gt;12501,"lungo",""))))</f>
        <v>piccolo</v>
      </c>
      <c r="N33" s="13" t="n">
        <f aca="false">($N$1-H33)/365</f>
        <v>9.95454620116692</v>
      </c>
      <c r="O33" s="14" t="str">
        <f aca="false">IF(G33&lt;8001,"piccolo","")</f>
        <v>piccolo</v>
      </c>
      <c r="P33" s="9" t="str">
        <f aca="false">IF(AND(G33&gt;8001,G33&lt;10000),"medio","")</f>
        <v/>
      </c>
      <c r="Q33" s="9" t="str">
        <f aca="false">IF(AND(G33&gt;10001,G33&lt;12500),"normale","")</f>
        <v/>
      </c>
      <c r="R33" s="9" t="str">
        <f aca="false">IF(G33&gt;12501,"lungo","")</f>
        <v/>
      </c>
    </row>
    <row r="34" customFormat="false" ht="13.8" hidden="false" customHeight="false" outlineLevel="0" collapsed="false">
      <c r="A34" s="9" t="n">
        <v>174</v>
      </c>
      <c r="B34" s="9" t="s">
        <v>59</v>
      </c>
      <c r="C34" s="9" t="s">
        <v>60</v>
      </c>
      <c r="D34" s="9" t="s">
        <v>61</v>
      </c>
      <c r="E34" s="9" t="s">
        <v>20</v>
      </c>
      <c r="F34" s="9" t="s">
        <v>62</v>
      </c>
      <c r="G34" s="9" t="n">
        <v>7721</v>
      </c>
      <c r="H34" s="10" t="n">
        <v>42695</v>
      </c>
      <c r="I34" s="11" t="n">
        <v>112838.46</v>
      </c>
      <c r="J34" s="11" t="n">
        <v>506.142564</v>
      </c>
      <c r="K34" s="11" t="n">
        <v>112230.768</v>
      </c>
      <c r="L34" s="12" t="n">
        <v>405.938256</v>
      </c>
      <c r="M34" s="1" t="str">
        <f aca="false">IF(G34&lt;8001,"piccolo",IF(AND(G34&gt;8001,G34&lt;10000),"medio",IF(AND(G34&gt;10001,G34&lt;12500),"normale",IF(G34&gt;12501,"lungo",""))))</f>
        <v>piccolo</v>
      </c>
      <c r="N34" s="13" t="n">
        <f aca="false">($N$1-H34)/365</f>
        <v>6.11232876712329</v>
      </c>
      <c r="O34" s="14" t="str">
        <f aca="false">IF(G34&lt;8001,"piccolo","")</f>
        <v>piccolo</v>
      </c>
      <c r="P34" s="9" t="str">
        <f aca="false">IF(AND(G34&gt;8001,G34&lt;10000),"medio","")</f>
        <v/>
      </c>
      <c r="Q34" s="9" t="str">
        <f aca="false">IF(AND(G34&gt;10001,G34&lt;12500),"normale","")</f>
        <v/>
      </c>
      <c r="R34" s="9" t="str">
        <f aca="false">IF(G34&gt;12501,"lungo","")</f>
        <v/>
      </c>
    </row>
    <row r="35" customFormat="false" ht="13.8" hidden="false" customHeight="false" outlineLevel="0" collapsed="false">
      <c r="A35" s="9" t="n">
        <v>175</v>
      </c>
      <c r="B35" s="9" t="s">
        <v>63</v>
      </c>
      <c r="C35" s="9" t="s">
        <v>60</v>
      </c>
      <c r="D35" s="9" t="s">
        <v>61</v>
      </c>
      <c r="E35" s="9" t="s">
        <v>20</v>
      </c>
      <c r="F35" s="9" t="s">
        <v>62</v>
      </c>
      <c r="G35" s="9" t="n">
        <v>7721</v>
      </c>
      <c r="H35" s="10" t="n">
        <v>42695</v>
      </c>
      <c r="I35" s="11" t="n">
        <v>112838.46</v>
      </c>
      <c r="J35" s="11" t="n">
        <v>506.142564</v>
      </c>
      <c r="K35" s="11" t="n">
        <v>112230.768</v>
      </c>
      <c r="L35" s="12" t="n">
        <v>405.938256</v>
      </c>
      <c r="M35" s="1" t="str">
        <f aca="false">IF(G35&lt;8001,"piccolo",IF(AND(G35&gt;8001,G35&lt;10000),"medio",IF(AND(G35&gt;10001,G35&lt;12500),"normale",IF(G35&gt;12501,"lungo",""))))</f>
        <v>piccolo</v>
      </c>
      <c r="N35" s="13" t="n">
        <f aca="false">($N$1-H35)/365</f>
        <v>6.11232876712329</v>
      </c>
      <c r="O35" s="14" t="str">
        <f aca="false">IF(G35&lt;8001,"piccolo","")</f>
        <v>piccolo</v>
      </c>
      <c r="P35" s="9" t="str">
        <f aca="false">IF(AND(G35&gt;8001,G35&lt;10000),"medio","")</f>
        <v/>
      </c>
      <c r="Q35" s="9" t="str">
        <f aca="false">IF(AND(G35&gt;10001,G35&lt;12500),"normale","")</f>
        <v/>
      </c>
      <c r="R35" s="9" t="str">
        <f aca="false">IF(G35&gt;12501,"lungo","")</f>
        <v/>
      </c>
    </row>
    <row r="36" customFormat="false" ht="13.8" hidden="false" customHeight="false" outlineLevel="0" collapsed="false">
      <c r="A36" s="9" t="n">
        <v>176</v>
      </c>
      <c r="B36" s="9" t="s">
        <v>64</v>
      </c>
      <c r="C36" s="9" t="s">
        <v>60</v>
      </c>
      <c r="D36" s="9" t="s">
        <v>61</v>
      </c>
      <c r="E36" s="9" t="s">
        <v>20</v>
      </c>
      <c r="F36" s="9" t="s">
        <v>62</v>
      </c>
      <c r="G36" s="9" t="n">
        <v>7721</v>
      </c>
      <c r="H36" s="10" t="n">
        <v>42695</v>
      </c>
      <c r="I36" s="11" t="n">
        <v>112838.46</v>
      </c>
      <c r="J36" s="11" t="n">
        <v>506.142564</v>
      </c>
      <c r="K36" s="11" t="n">
        <v>112230.768</v>
      </c>
      <c r="L36" s="12" t="n">
        <v>405.938256</v>
      </c>
      <c r="M36" s="1" t="str">
        <f aca="false">IF(G36&lt;8001,"piccolo",IF(AND(G36&gt;8001,G36&lt;10000),"medio",IF(AND(G36&gt;10001,G36&lt;12500),"normale",IF(G36&gt;12501,"lungo",""))))</f>
        <v>piccolo</v>
      </c>
      <c r="N36" s="13" t="n">
        <f aca="false">($N$1-H36)/365</f>
        <v>6.11232876712329</v>
      </c>
      <c r="O36" s="14" t="str">
        <f aca="false">IF(G36&lt;8001,"piccolo","")</f>
        <v>piccolo</v>
      </c>
      <c r="P36" s="9" t="str">
        <f aca="false">IF(AND(G36&gt;8001,G36&lt;10000),"medio","")</f>
        <v/>
      </c>
      <c r="Q36" s="9" t="str">
        <f aca="false">IF(AND(G36&gt;10001,G36&lt;12500),"normale","")</f>
        <v/>
      </c>
      <c r="R36" s="9" t="str">
        <f aca="false">IF(G36&gt;12501,"lungo","")</f>
        <v/>
      </c>
    </row>
    <row r="37" customFormat="false" ht="13.8" hidden="false" customHeight="false" outlineLevel="0" collapsed="false">
      <c r="A37" s="9" t="n">
        <v>177</v>
      </c>
      <c r="B37" s="9" t="s">
        <v>65</v>
      </c>
      <c r="C37" s="9" t="s">
        <v>60</v>
      </c>
      <c r="D37" s="9" t="s">
        <v>61</v>
      </c>
      <c r="E37" s="9" t="s">
        <v>20</v>
      </c>
      <c r="F37" s="9" t="s">
        <v>62</v>
      </c>
      <c r="G37" s="9" t="n">
        <v>7721</v>
      </c>
      <c r="H37" s="10" t="n">
        <v>42695</v>
      </c>
      <c r="I37" s="11" t="n">
        <v>112838.46</v>
      </c>
      <c r="J37" s="11" t="n">
        <v>506.142564</v>
      </c>
      <c r="K37" s="11" t="n">
        <v>112230.768</v>
      </c>
      <c r="L37" s="12" t="n">
        <v>405.938256</v>
      </c>
      <c r="M37" s="1" t="str">
        <f aca="false">IF(G37&lt;8001,"piccolo",IF(AND(G37&gt;8001,G37&lt;10000),"medio",IF(AND(G37&gt;10001,G37&lt;12500),"normale",IF(G37&gt;12501,"lungo",""))))</f>
        <v>piccolo</v>
      </c>
      <c r="N37" s="13" t="n">
        <f aca="false">($N$1-H37)/365</f>
        <v>6.11232876712329</v>
      </c>
      <c r="O37" s="14" t="str">
        <f aca="false">IF(G37&lt;8001,"piccolo","")</f>
        <v>piccolo</v>
      </c>
      <c r="P37" s="9" t="str">
        <f aca="false">IF(AND(G37&gt;8001,G37&lt;10000),"medio","")</f>
        <v/>
      </c>
      <c r="Q37" s="9" t="str">
        <f aca="false">IF(AND(G37&gt;10001,G37&lt;12500),"normale","")</f>
        <v/>
      </c>
      <c r="R37" s="9" t="str">
        <f aca="false">IF(G37&gt;12501,"lungo","")</f>
        <v/>
      </c>
    </row>
    <row r="38" customFormat="false" ht="13.8" hidden="false" customHeight="false" outlineLevel="0" collapsed="false">
      <c r="A38" s="9" t="n">
        <v>178</v>
      </c>
      <c r="B38" s="9" t="s">
        <v>66</v>
      </c>
      <c r="C38" s="9" t="s">
        <v>60</v>
      </c>
      <c r="D38" s="9" t="s">
        <v>61</v>
      </c>
      <c r="E38" s="9" t="s">
        <v>20</v>
      </c>
      <c r="F38" s="9" t="s">
        <v>62</v>
      </c>
      <c r="G38" s="9" t="n">
        <v>7721</v>
      </c>
      <c r="H38" s="10" t="n">
        <v>42695</v>
      </c>
      <c r="I38" s="11" t="n">
        <v>112838.46</v>
      </c>
      <c r="J38" s="11" t="n">
        <v>506.142564</v>
      </c>
      <c r="K38" s="11" t="n">
        <v>112230.768</v>
      </c>
      <c r="L38" s="12" t="n">
        <v>405.938256</v>
      </c>
      <c r="M38" s="1" t="str">
        <f aca="false">IF(G38&lt;8001,"piccolo",IF(AND(G38&gt;8001,G38&lt;10000),"medio",IF(AND(G38&gt;10001,G38&lt;12500),"normale",IF(G38&gt;12501,"lungo",""))))</f>
        <v>piccolo</v>
      </c>
      <c r="N38" s="13" t="n">
        <f aca="false">($N$1-H38)/365</f>
        <v>6.11232876712329</v>
      </c>
      <c r="O38" s="14" t="str">
        <f aca="false">IF(G38&lt;8001,"piccolo","")</f>
        <v>piccolo</v>
      </c>
      <c r="P38" s="9" t="str">
        <f aca="false">IF(AND(G38&gt;8001,G38&lt;10000),"medio","")</f>
        <v/>
      </c>
      <c r="Q38" s="9" t="str">
        <f aca="false">IF(AND(G38&gt;10001,G38&lt;12500),"normale","")</f>
        <v/>
      </c>
      <c r="R38" s="9" t="str">
        <f aca="false">IF(G38&gt;12501,"lungo","")</f>
        <v/>
      </c>
    </row>
    <row r="39" customFormat="false" ht="13.8" hidden="false" customHeight="false" outlineLevel="0" collapsed="false">
      <c r="A39" s="9" t="n">
        <v>179</v>
      </c>
      <c r="B39" s="9" t="s">
        <v>67</v>
      </c>
      <c r="C39" s="9" t="s">
        <v>60</v>
      </c>
      <c r="D39" s="9" t="s">
        <v>68</v>
      </c>
      <c r="E39" s="9" t="s">
        <v>20</v>
      </c>
      <c r="F39" s="9" t="s">
        <v>34</v>
      </c>
      <c r="G39" s="9" t="n">
        <v>7100</v>
      </c>
      <c r="H39" s="10" t="n">
        <v>39694</v>
      </c>
      <c r="I39" s="11" t="n">
        <v>63353.38</v>
      </c>
      <c r="J39" s="11" t="n">
        <v>2310.019338</v>
      </c>
      <c r="K39" s="11" t="n">
        <v>45600</v>
      </c>
      <c r="L39" s="12" t="n">
        <v>779.760000000002</v>
      </c>
      <c r="M39" s="1" t="str">
        <f aca="false">IF(G39&lt;8001,"piccolo",IF(AND(G39&gt;8001,G39&lt;10000),"medio",IF(AND(G39&gt;10001,G39&lt;12500),"normale",IF(G39&gt;12501,"lungo",""))))</f>
        <v>piccolo</v>
      </c>
      <c r="N39" s="13" t="n">
        <f aca="false">($N$1-H39)/365</f>
        <v>14.3342465753425</v>
      </c>
      <c r="O39" s="14" t="str">
        <f aca="false">IF(G39&lt;8001,"piccolo","")</f>
        <v>piccolo</v>
      </c>
      <c r="P39" s="9" t="str">
        <f aca="false">IF(AND(G39&gt;8001,G39&lt;10000),"medio","")</f>
        <v/>
      </c>
      <c r="Q39" s="9" t="str">
        <f aca="false">IF(AND(G39&gt;10001,G39&lt;12500),"normale","")</f>
        <v/>
      </c>
      <c r="R39" s="9" t="str">
        <f aca="false">IF(G39&gt;12501,"lungo","")</f>
        <v/>
      </c>
    </row>
    <row r="40" customFormat="false" ht="13.8" hidden="false" customHeight="false" outlineLevel="0" collapsed="false">
      <c r="A40" s="9" t="n">
        <v>180</v>
      </c>
      <c r="B40" s="9" t="s">
        <v>69</v>
      </c>
      <c r="C40" s="9" t="s">
        <v>60</v>
      </c>
      <c r="D40" s="9" t="s">
        <v>70</v>
      </c>
      <c r="E40" s="9" t="s">
        <v>20</v>
      </c>
      <c r="F40" s="9" t="s">
        <v>34</v>
      </c>
      <c r="G40" s="9" t="n">
        <v>7721</v>
      </c>
      <c r="H40" s="10" t="n">
        <v>40256</v>
      </c>
      <c r="I40" s="11" t="n">
        <v>70012.86</v>
      </c>
      <c r="J40" s="11" t="n">
        <v>20867.394878</v>
      </c>
      <c r="K40" s="11" t="n">
        <v>55200</v>
      </c>
      <c r="L40" s="12" t="n">
        <v>16438.56</v>
      </c>
      <c r="M40" s="1" t="str">
        <f aca="false">IF(G40&lt;8001,"piccolo",IF(AND(G40&gt;8001,G40&lt;10000),"medio",IF(AND(G40&gt;10001,G40&lt;12500),"normale",IF(G40&gt;12501,"lungo",""))))</f>
        <v>piccolo</v>
      </c>
      <c r="N40" s="13" t="n">
        <f aca="false">($N$1-H40)/365</f>
        <v>12.7945205479452</v>
      </c>
      <c r="O40" s="14" t="str">
        <f aca="false">IF(G40&lt;8001,"piccolo","")</f>
        <v>piccolo</v>
      </c>
      <c r="P40" s="9" t="str">
        <f aca="false">IF(AND(G40&gt;8001,G40&lt;10000),"medio","")</f>
        <v/>
      </c>
      <c r="Q40" s="9" t="str">
        <f aca="false">IF(AND(G40&gt;10001,G40&lt;12500),"normale","")</f>
        <v/>
      </c>
      <c r="R40" s="9" t="str">
        <f aca="false">IF(G40&gt;12501,"lungo","")</f>
        <v/>
      </c>
    </row>
    <row r="41" customFormat="false" ht="13.8" hidden="false" customHeight="false" outlineLevel="0" collapsed="false">
      <c r="A41" s="9" t="n">
        <v>181</v>
      </c>
      <c r="B41" s="9" t="s">
        <v>71</v>
      </c>
      <c r="C41" s="9" t="s">
        <v>24</v>
      </c>
      <c r="D41" s="9" t="s">
        <v>25</v>
      </c>
      <c r="E41" s="9" t="s">
        <v>20</v>
      </c>
      <c r="F41" s="9" t="s">
        <v>34</v>
      </c>
      <c r="G41" s="9" t="n">
        <v>7000</v>
      </c>
      <c r="H41" s="10" t="n">
        <v>39862</v>
      </c>
      <c r="I41" s="11" t="n">
        <v>27518.39</v>
      </c>
      <c r="J41" s="11" t="n">
        <v>11462.765747</v>
      </c>
      <c r="K41" s="11" t="n">
        <v>0</v>
      </c>
      <c r="L41" s="12"/>
      <c r="M41" s="1" t="str">
        <f aca="false">IF(G41&lt;8001,"piccolo",IF(AND(G41&gt;8001,G41&lt;10000),"medio",IF(AND(G41&gt;10001,G41&lt;12500),"normale",IF(G41&gt;12501,"lungo",""))))</f>
        <v>piccolo</v>
      </c>
      <c r="N41" s="13" t="n">
        <f aca="false">($N$1-H41)/365</f>
        <v>13.8739726027397</v>
      </c>
      <c r="O41" s="14" t="str">
        <f aca="false">IF(G41&lt;8001,"piccolo","")</f>
        <v>piccolo</v>
      </c>
      <c r="P41" s="9" t="str">
        <f aca="false">IF(AND(G41&gt;8001,G41&lt;10000),"medio","")</f>
        <v/>
      </c>
      <c r="Q41" s="9" t="str">
        <f aca="false">IF(AND(G41&gt;10001,G41&lt;12500),"normale","")</f>
        <v/>
      </c>
      <c r="R41" s="9" t="str">
        <f aca="false">IF(G41&gt;12501,"lungo","")</f>
        <v/>
      </c>
    </row>
    <row r="42" customFormat="false" ht="13.8" hidden="false" customHeight="false" outlineLevel="0" collapsed="false">
      <c r="A42" s="9" t="n">
        <v>234</v>
      </c>
      <c r="B42" s="9" t="s">
        <v>72</v>
      </c>
      <c r="C42" s="9" t="s">
        <v>73</v>
      </c>
      <c r="D42" s="9" t="s">
        <v>74</v>
      </c>
      <c r="E42" s="9" t="s">
        <v>20</v>
      </c>
      <c r="F42" s="9" t="s">
        <v>75</v>
      </c>
      <c r="G42" s="9" t="n">
        <v>9220</v>
      </c>
      <c r="H42" s="10" t="n">
        <v>36654</v>
      </c>
      <c r="I42" s="11" t="n">
        <v>62552.7</v>
      </c>
      <c r="J42" s="11" t="n">
        <v>0</v>
      </c>
      <c r="K42" s="11" t="n">
        <v>122787.627758525</v>
      </c>
      <c r="L42" s="12"/>
      <c r="M42" s="1" t="str">
        <f aca="false">IF(G42&lt;8001,"piccolo",IF(AND(G42&gt;8001,G42&lt;10000),"medio",IF(AND(G42&gt;10001,G42&lt;12500),"normale",IF(G42&gt;12501,"lungo",""))))</f>
        <v>medio</v>
      </c>
      <c r="N42" s="13" t="n">
        <f aca="false">($N$1-H42)/365</f>
        <v>22.6630136986301</v>
      </c>
      <c r="O42" s="14" t="str">
        <f aca="false">IF(G42&lt;8001,"piccolo","")</f>
        <v/>
      </c>
      <c r="P42" s="9" t="str">
        <f aca="false">IF(AND(G42&gt;8001,G42&lt;10000),"medio","")</f>
        <v>medio</v>
      </c>
      <c r="Q42" s="9" t="str">
        <f aca="false">IF(AND(G42&gt;10001,G42&lt;12500),"normale","")</f>
        <v/>
      </c>
      <c r="R42" s="9" t="str">
        <f aca="false">IF(G42&gt;12501,"lungo","")</f>
        <v/>
      </c>
    </row>
    <row r="43" customFormat="false" ht="13.8" hidden="false" customHeight="false" outlineLevel="0" collapsed="false">
      <c r="A43" s="9" t="n">
        <v>235</v>
      </c>
      <c r="B43" s="9" t="s">
        <v>76</v>
      </c>
      <c r="C43" s="9" t="s">
        <v>73</v>
      </c>
      <c r="D43" s="9" t="s">
        <v>74</v>
      </c>
      <c r="E43" s="9" t="s">
        <v>20</v>
      </c>
      <c r="F43" s="9" t="s">
        <v>75</v>
      </c>
      <c r="G43" s="9" t="n">
        <v>9220</v>
      </c>
      <c r="H43" s="10" t="n">
        <v>36654</v>
      </c>
      <c r="I43" s="11" t="n">
        <v>71990.36</v>
      </c>
      <c r="J43" s="11" t="n">
        <v>0</v>
      </c>
      <c r="K43" s="11" t="n">
        <v>122787.627758525</v>
      </c>
      <c r="L43" s="12"/>
      <c r="M43" s="1" t="str">
        <f aca="false">IF(G43&lt;8001,"piccolo",IF(AND(G43&gt;8001,G43&lt;10000),"medio",IF(AND(G43&gt;10001,G43&lt;12500),"normale",IF(G43&gt;12501,"lungo",""))))</f>
        <v>medio</v>
      </c>
      <c r="N43" s="13" t="n">
        <f aca="false">($N$1-H43)/365</f>
        <v>22.6630136986301</v>
      </c>
      <c r="O43" s="14" t="str">
        <f aca="false">IF(G43&lt;8001,"piccolo","")</f>
        <v/>
      </c>
      <c r="P43" s="9" t="str">
        <f aca="false">IF(AND(G43&gt;8001,G43&lt;10000),"medio","")</f>
        <v>medio</v>
      </c>
      <c r="Q43" s="9" t="str">
        <f aca="false">IF(AND(G43&gt;10001,G43&lt;12500),"normale","")</f>
        <v/>
      </c>
      <c r="R43" s="9" t="str">
        <f aca="false">IF(G43&gt;12501,"lungo","")</f>
        <v/>
      </c>
    </row>
    <row r="44" customFormat="false" ht="13.8" hidden="false" customHeight="false" outlineLevel="0" collapsed="false">
      <c r="A44" s="9" t="n">
        <v>236</v>
      </c>
      <c r="B44" s="9" t="s">
        <v>77</v>
      </c>
      <c r="C44" s="9" t="s">
        <v>18</v>
      </c>
      <c r="D44" s="9" t="s">
        <v>78</v>
      </c>
      <c r="E44" s="9" t="s">
        <v>20</v>
      </c>
      <c r="F44" s="9" t="s">
        <v>21</v>
      </c>
      <c r="G44" s="9" t="n">
        <v>9700</v>
      </c>
      <c r="H44" s="10" t="n">
        <v>37785</v>
      </c>
      <c r="I44" s="11" t="n">
        <v>93740.22</v>
      </c>
      <c r="J44" s="11" t="n">
        <v>0</v>
      </c>
      <c r="K44" s="11" t="n">
        <v>128250</v>
      </c>
      <c r="L44" s="12"/>
      <c r="M44" s="1" t="str">
        <f aca="false">IF(G44&lt;8001,"piccolo",IF(AND(G44&gt;8001,G44&lt;10000),"medio",IF(AND(G44&gt;10001,G44&lt;12500),"normale",IF(G44&gt;12501,"lungo",""))))</f>
        <v>medio</v>
      </c>
      <c r="N44" s="13" t="n">
        <f aca="false">($N$1-H44)/365</f>
        <v>19.5643835616438</v>
      </c>
      <c r="O44" s="14" t="str">
        <f aca="false">IF(G44&lt;8001,"piccolo","")</f>
        <v/>
      </c>
      <c r="P44" s="9" t="str">
        <f aca="false">IF(AND(G44&gt;8001,G44&lt;10000),"medio","")</f>
        <v>medio</v>
      </c>
      <c r="Q44" s="9" t="str">
        <f aca="false">IF(AND(G44&gt;10001,G44&lt;12500),"normale","")</f>
        <v/>
      </c>
      <c r="R44" s="9" t="str">
        <f aca="false">IF(G44&gt;12501,"lungo","")</f>
        <v/>
      </c>
    </row>
    <row r="45" customFormat="false" ht="13.8" hidden="false" customHeight="false" outlineLevel="0" collapsed="false">
      <c r="A45" s="9" t="n">
        <v>237</v>
      </c>
      <c r="B45" s="9" t="s">
        <v>79</v>
      </c>
      <c r="C45" s="9" t="s">
        <v>18</v>
      </c>
      <c r="D45" s="9" t="s">
        <v>78</v>
      </c>
      <c r="E45" s="9" t="s">
        <v>20</v>
      </c>
      <c r="F45" s="9" t="s">
        <v>21</v>
      </c>
      <c r="G45" s="9" t="n">
        <v>9700</v>
      </c>
      <c r="H45" s="10" t="n">
        <v>37785</v>
      </c>
      <c r="I45" s="11" t="n">
        <v>84937.25</v>
      </c>
      <c r="J45" s="11" t="n">
        <v>0</v>
      </c>
      <c r="K45" s="11" t="n">
        <v>128250</v>
      </c>
      <c r="L45" s="12"/>
      <c r="M45" s="1" t="str">
        <f aca="false">IF(G45&lt;8001,"piccolo",IF(AND(G45&gt;8001,G45&lt;10000),"medio",IF(AND(G45&gt;10001,G45&lt;12500),"normale",IF(G45&gt;12501,"lungo",""))))</f>
        <v>medio</v>
      </c>
      <c r="N45" s="13" t="n">
        <f aca="false">($N$1-H45)/365</f>
        <v>19.5643835616438</v>
      </c>
      <c r="O45" s="14" t="str">
        <f aca="false">IF(G45&lt;8001,"piccolo","")</f>
        <v/>
      </c>
      <c r="P45" s="9" t="str">
        <f aca="false">IF(AND(G45&gt;8001,G45&lt;10000),"medio","")</f>
        <v>medio</v>
      </c>
      <c r="Q45" s="9" t="str">
        <f aca="false">IF(AND(G45&gt;10001,G45&lt;12500),"normale","")</f>
        <v/>
      </c>
      <c r="R45" s="9" t="str">
        <f aca="false">IF(G45&gt;12501,"lungo","")</f>
        <v/>
      </c>
    </row>
    <row r="46" customFormat="false" ht="13.8" hidden="false" customHeight="false" outlineLevel="0" collapsed="false">
      <c r="A46" s="9" t="n">
        <v>238</v>
      </c>
      <c r="B46" s="9" t="s">
        <v>80</v>
      </c>
      <c r="C46" s="9" t="s">
        <v>48</v>
      </c>
      <c r="D46" s="9" t="s">
        <v>81</v>
      </c>
      <c r="E46" s="9" t="s">
        <v>20</v>
      </c>
      <c r="F46" s="9" t="s">
        <v>40</v>
      </c>
      <c r="G46" s="9" t="n">
        <v>8856</v>
      </c>
      <c r="H46" s="10" t="n">
        <v>40308</v>
      </c>
      <c r="I46" s="11" t="n">
        <v>123000</v>
      </c>
      <c r="J46" s="11" t="n">
        <v>0</v>
      </c>
      <c r="K46" s="11" t="n">
        <v>10245.9</v>
      </c>
      <c r="L46" s="12"/>
      <c r="M46" s="1" t="str">
        <f aca="false">IF(G46&lt;8001,"piccolo",IF(AND(G46&gt;8001,G46&lt;10000),"medio",IF(AND(G46&gt;10001,G46&lt;12500),"normale",IF(G46&gt;12501,"lungo",""))))</f>
        <v>medio</v>
      </c>
      <c r="N46" s="13" t="n">
        <f aca="false">($N$1-H46)/365</f>
        <v>12.6520547945205</v>
      </c>
      <c r="O46" s="14" t="str">
        <f aca="false">IF(G46&lt;8001,"piccolo","")</f>
        <v/>
      </c>
      <c r="P46" s="9" t="str">
        <f aca="false">IF(AND(G46&gt;8001,G46&lt;10000),"medio","")</f>
        <v>medio</v>
      </c>
      <c r="Q46" s="9" t="str">
        <f aca="false">IF(AND(G46&gt;10001,G46&lt;12500),"normale","")</f>
        <v/>
      </c>
      <c r="R46" s="9" t="str">
        <f aca="false">IF(G46&gt;12501,"lungo","")</f>
        <v/>
      </c>
    </row>
    <row r="47" customFormat="false" ht="13.8" hidden="false" customHeight="false" outlineLevel="0" collapsed="false">
      <c r="A47" s="9" t="n">
        <v>239</v>
      </c>
      <c r="B47" s="9" t="s">
        <v>82</v>
      </c>
      <c r="C47" s="9" t="s">
        <v>48</v>
      </c>
      <c r="D47" s="9" t="s">
        <v>81</v>
      </c>
      <c r="E47" s="9" t="s">
        <v>20</v>
      </c>
      <c r="F47" s="9" t="s">
        <v>40</v>
      </c>
      <c r="G47" s="9" t="n">
        <v>8856</v>
      </c>
      <c r="H47" s="10" t="n">
        <v>40536.768599537</v>
      </c>
      <c r="I47" s="11" t="n">
        <v>123000</v>
      </c>
      <c r="J47" s="11" t="n">
        <v>0</v>
      </c>
      <c r="K47" s="11" t="n">
        <v>10245.9</v>
      </c>
      <c r="L47" s="12"/>
      <c r="M47" s="1" t="str">
        <f aca="false">IF(G47&lt;8001,"piccolo",IF(AND(G47&gt;8001,G47&lt;10000),"medio",IF(AND(G47&gt;10001,G47&lt;12500),"normale",IF(G47&gt;12501,"lungo",""))))</f>
        <v>medio</v>
      </c>
      <c r="N47" s="13" t="n">
        <f aca="false">($N$1-H47)/365</f>
        <v>12.0252915081177</v>
      </c>
      <c r="O47" s="14" t="str">
        <f aca="false">IF(G47&lt;8001,"piccolo","")</f>
        <v/>
      </c>
      <c r="P47" s="9" t="str">
        <f aca="false">IF(AND(G47&gt;8001,G47&lt;10000),"medio","")</f>
        <v>medio</v>
      </c>
      <c r="Q47" s="9" t="str">
        <f aca="false">IF(AND(G47&gt;10001,G47&lt;12500),"normale","")</f>
        <v/>
      </c>
      <c r="R47" s="9" t="str">
        <f aca="false">IF(G47&gt;12501,"lungo","")</f>
        <v/>
      </c>
    </row>
    <row r="48" customFormat="false" ht="13.8" hidden="false" customHeight="false" outlineLevel="0" collapsed="false">
      <c r="A48" s="9" t="n">
        <v>397</v>
      </c>
      <c r="B48" s="9" t="s">
        <v>83</v>
      </c>
      <c r="C48" s="9" t="s">
        <v>24</v>
      </c>
      <c r="D48" s="9" t="s">
        <v>84</v>
      </c>
      <c r="E48" s="9" t="s">
        <v>20</v>
      </c>
      <c r="F48" s="9" t="s">
        <v>75</v>
      </c>
      <c r="G48" s="9" t="n">
        <v>10620</v>
      </c>
      <c r="H48" s="10" t="n">
        <v>36654</v>
      </c>
      <c r="I48" s="11" t="n">
        <v>75147.87</v>
      </c>
      <c r="J48" s="11" t="n">
        <v>0</v>
      </c>
      <c r="K48" s="11" t="n">
        <v>123949.655781477</v>
      </c>
      <c r="L48" s="12"/>
      <c r="M48" s="1" t="str">
        <f aca="false">IF(G48&lt;8001,"piccolo",IF(AND(G48&gt;8001,G48&lt;10000),"medio",IF(AND(G48&gt;10001,G48&lt;12500),"normale",IF(G48&gt;12501,"lungo",""))))</f>
        <v>normale</v>
      </c>
      <c r="N48" s="13" t="n">
        <f aca="false">($N$1-H48)/365</f>
        <v>22.6630136986301</v>
      </c>
      <c r="O48" s="14" t="str">
        <f aca="false">IF(G48&lt;8001,"piccolo","")</f>
        <v/>
      </c>
      <c r="P48" s="9" t="str">
        <f aca="false">IF(AND(G48&gt;8001,G48&lt;10000),"medio","")</f>
        <v/>
      </c>
      <c r="Q48" s="9" t="str">
        <f aca="false">IF(AND(G48&gt;10001,G48&lt;12500),"normale","")</f>
        <v>normale</v>
      </c>
      <c r="R48" s="9" t="str">
        <f aca="false">IF(G48&gt;12501,"lungo","")</f>
        <v/>
      </c>
    </row>
    <row r="49" customFormat="false" ht="13.8" hidden="false" customHeight="false" outlineLevel="0" collapsed="false">
      <c r="A49" s="9" t="n">
        <v>399</v>
      </c>
      <c r="B49" s="9" t="s">
        <v>85</v>
      </c>
      <c r="C49" s="9" t="s">
        <v>24</v>
      </c>
      <c r="D49" s="9" t="s">
        <v>84</v>
      </c>
      <c r="E49" s="9" t="s">
        <v>20</v>
      </c>
      <c r="F49" s="9" t="s">
        <v>75</v>
      </c>
      <c r="G49" s="9" t="n">
        <v>10620</v>
      </c>
      <c r="H49" s="10" t="n">
        <v>36654</v>
      </c>
      <c r="I49" s="11" t="n">
        <v>67476.07</v>
      </c>
      <c r="J49" s="11" t="n">
        <v>0</v>
      </c>
      <c r="K49" s="11" t="n">
        <v>123949.655781477</v>
      </c>
      <c r="L49" s="12"/>
      <c r="M49" s="1" t="str">
        <f aca="false">IF(G49&lt;8001,"piccolo",IF(AND(G49&gt;8001,G49&lt;10000),"medio",IF(AND(G49&gt;10001,G49&lt;12500),"normale",IF(G49&gt;12501,"lungo",""))))</f>
        <v>normale</v>
      </c>
      <c r="N49" s="13" t="n">
        <f aca="false">($N$1-H49)/365</f>
        <v>22.6630136986301</v>
      </c>
      <c r="O49" s="14" t="str">
        <f aca="false">IF(G49&lt;8001,"piccolo","")</f>
        <v/>
      </c>
      <c r="P49" s="9" t="str">
        <f aca="false">IF(AND(G49&gt;8001,G49&lt;10000),"medio","")</f>
        <v/>
      </c>
      <c r="Q49" s="9" t="str">
        <f aca="false">IF(AND(G49&gt;10001,G49&lt;12500),"normale","")</f>
        <v>normale</v>
      </c>
      <c r="R49" s="9" t="str">
        <f aca="false">IF(G49&gt;12501,"lungo","")</f>
        <v/>
      </c>
    </row>
    <row r="50" customFormat="false" ht="13.8" hidden="false" customHeight="false" outlineLevel="0" collapsed="false">
      <c r="A50" s="9" t="n">
        <v>422</v>
      </c>
      <c r="B50" s="9" t="s">
        <v>86</v>
      </c>
      <c r="C50" s="9" t="s">
        <v>87</v>
      </c>
      <c r="D50" s="9" t="s">
        <v>88</v>
      </c>
      <c r="E50" s="9" t="s">
        <v>89</v>
      </c>
      <c r="F50" s="9" t="s">
        <v>75</v>
      </c>
      <c r="G50" s="9" t="n">
        <v>11960</v>
      </c>
      <c r="H50" s="10" t="n">
        <v>36340</v>
      </c>
      <c r="I50" s="11" t="n">
        <v>102348.53</v>
      </c>
      <c r="J50" s="11" t="n">
        <v>0</v>
      </c>
      <c r="K50" s="11" t="n">
        <v>138375.703285182</v>
      </c>
      <c r="L50" s="12"/>
      <c r="M50" s="1" t="str">
        <f aca="false">IF(G50&lt;8001,"piccolo",IF(AND(G50&gt;8001,G50&lt;10000),"medio",IF(AND(G50&gt;10001,G50&lt;12500),"normale",IF(G50&gt;12501,"lungo",""))))</f>
        <v>normale</v>
      </c>
      <c r="N50" s="13" t="n">
        <f aca="false">($N$1-H50)/365</f>
        <v>23.5232876712329</v>
      </c>
      <c r="O50" s="14" t="str">
        <f aca="false">IF(G50&lt;8001,"piccolo","")</f>
        <v/>
      </c>
      <c r="P50" s="9" t="str">
        <f aca="false">IF(AND(G50&gt;8001,G50&lt;10000),"medio","")</f>
        <v/>
      </c>
      <c r="Q50" s="9" t="str">
        <f aca="false">IF(AND(G50&gt;10001,G50&lt;12500),"normale","")</f>
        <v>normale</v>
      </c>
      <c r="R50" s="9" t="str">
        <f aca="false">IF(G50&gt;12501,"lungo","")</f>
        <v/>
      </c>
    </row>
    <row r="51" customFormat="false" ht="13.8" hidden="false" customHeight="false" outlineLevel="0" collapsed="false">
      <c r="A51" s="9" t="n">
        <v>423</v>
      </c>
      <c r="B51" s="9" t="s">
        <v>90</v>
      </c>
      <c r="C51" s="9" t="s">
        <v>87</v>
      </c>
      <c r="D51" s="9" t="s">
        <v>88</v>
      </c>
      <c r="E51" s="9" t="s">
        <v>89</v>
      </c>
      <c r="F51" s="9" t="s">
        <v>75</v>
      </c>
      <c r="G51" s="9" t="n">
        <v>11960</v>
      </c>
      <c r="H51" s="10" t="n">
        <v>36656</v>
      </c>
      <c r="I51" s="11" t="n">
        <v>84810.88</v>
      </c>
      <c r="J51" s="11" t="n">
        <v>0</v>
      </c>
      <c r="K51" s="11" t="n">
        <v>135208.416181628</v>
      </c>
      <c r="L51" s="12"/>
      <c r="M51" s="1" t="str">
        <f aca="false">IF(G51&lt;8001,"piccolo",IF(AND(G51&gt;8001,G51&lt;10000),"medio",IF(AND(G51&gt;10001,G51&lt;12500),"normale",IF(G51&gt;12501,"lungo",""))))</f>
        <v>normale</v>
      </c>
      <c r="N51" s="13" t="n">
        <f aca="false">($N$1-H51)/365</f>
        <v>22.6575342465753</v>
      </c>
      <c r="O51" s="14" t="str">
        <f aca="false">IF(G51&lt;8001,"piccolo","")</f>
        <v/>
      </c>
      <c r="P51" s="9" t="str">
        <f aca="false">IF(AND(G51&gt;8001,G51&lt;10000),"medio","")</f>
        <v/>
      </c>
      <c r="Q51" s="9" t="str">
        <f aca="false">IF(AND(G51&gt;10001,G51&lt;12500),"normale","")</f>
        <v>normale</v>
      </c>
      <c r="R51" s="9" t="str">
        <f aca="false">IF(G51&gt;12501,"lungo","")</f>
        <v/>
      </c>
    </row>
    <row r="52" customFormat="false" ht="13.8" hidden="false" customHeight="false" outlineLevel="0" collapsed="false">
      <c r="A52" s="9" t="n">
        <v>426</v>
      </c>
      <c r="B52" s="9" t="s">
        <v>91</v>
      </c>
      <c r="C52" s="9" t="s">
        <v>92</v>
      </c>
      <c r="D52" s="9" t="s">
        <v>93</v>
      </c>
      <c r="E52" s="9" t="s">
        <v>89</v>
      </c>
      <c r="F52" s="9" t="s">
        <v>21</v>
      </c>
      <c r="G52" s="9" t="n">
        <v>12000</v>
      </c>
      <c r="H52" s="10" t="n">
        <v>37537.6090277778</v>
      </c>
      <c r="I52" s="11" t="n">
        <v>216246.98</v>
      </c>
      <c r="J52" s="11" t="n">
        <v>0</v>
      </c>
      <c r="K52" s="11" t="n">
        <v>153750</v>
      </c>
      <c r="L52" s="12"/>
      <c r="M52" s="1" t="str">
        <f aca="false">IF(G52&lt;8001,"piccolo",IF(AND(G52&gt;8001,G52&lt;10000),"medio",IF(AND(G52&gt;10001,G52&lt;12500),"normale",IF(G52&gt;12501,"lungo",""))))</f>
        <v>normale</v>
      </c>
      <c r="N52" s="13" t="n">
        <f aca="false">($N$1-H52)/365</f>
        <v>20.2421670471842</v>
      </c>
      <c r="O52" s="14" t="str">
        <f aca="false">IF(G52&lt;8001,"piccolo","")</f>
        <v/>
      </c>
      <c r="P52" s="9" t="str">
        <f aca="false">IF(AND(G52&gt;8001,G52&lt;10000),"medio","")</f>
        <v/>
      </c>
      <c r="Q52" s="9" t="str">
        <f aca="false">IF(AND(G52&gt;10001,G52&lt;12500),"normale","")</f>
        <v>normale</v>
      </c>
      <c r="R52" s="9" t="str">
        <f aca="false">IF(G52&gt;12501,"lungo","")</f>
        <v/>
      </c>
    </row>
    <row r="53" customFormat="false" ht="13.8" hidden="false" customHeight="false" outlineLevel="0" collapsed="false">
      <c r="A53" s="9" t="n">
        <v>427</v>
      </c>
      <c r="B53" s="9" t="s">
        <v>94</v>
      </c>
      <c r="C53" s="9" t="s">
        <v>92</v>
      </c>
      <c r="D53" s="9" t="s">
        <v>93</v>
      </c>
      <c r="E53" s="9" t="s">
        <v>89</v>
      </c>
      <c r="F53" s="9" t="s">
        <v>21</v>
      </c>
      <c r="G53" s="9" t="n">
        <v>12000</v>
      </c>
      <c r="H53" s="10" t="n">
        <v>37533.6092824074</v>
      </c>
      <c r="I53" s="11" t="n">
        <v>152224.81</v>
      </c>
      <c r="J53" s="11" t="n">
        <v>0</v>
      </c>
      <c r="K53" s="11" t="n">
        <v>153750</v>
      </c>
      <c r="L53" s="12"/>
      <c r="M53" s="1" t="str">
        <f aca="false">IF(G53&lt;8001,"piccolo",IF(AND(G53&gt;8001,G53&lt;10000),"medio",IF(AND(G53&gt;10001,G53&lt;12500),"normale",IF(G53&gt;12501,"lungo",""))))</f>
        <v>normale</v>
      </c>
      <c r="N53" s="13" t="n">
        <f aca="false">($N$1-H53)/365</f>
        <v>20.2531252536783</v>
      </c>
      <c r="O53" s="14" t="str">
        <f aca="false">IF(G53&lt;8001,"piccolo","")</f>
        <v/>
      </c>
      <c r="P53" s="9" t="str">
        <f aca="false">IF(AND(G53&gt;8001,G53&lt;10000),"medio","")</f>
        <v/>
      </c>
      <c r="Q53" s="9" t="str">
        <f aca="false">IF(AND(G53&gt;10001,G53&lt;12500),"normale","")</f>
        <v>normale</v>
      </c>
      <c r="R53" s="9" t="str">
        <f aca="false">IF(G53&gt;12501,"lungo","")</f>
        <v/>
      </c>
    </row>
    <row r="54" customFormat="false" ht="13.8" hidden="false" customHeight="false" outlineLevel="0" collapsed="false">
      <c r="A54" s="9" t="n">
        <v>429</v>
      </c>
      <c r="B54" s="9" t="s">
        <v>95</v>
      </c>
      <c r="C54" s="9" t="s">
        <v>92</v>
      </c>
      <c r="D54" s="9" t="s">
        <v>96</v>
      </c>
      <c r="E54" s="9" t="s">
        <v>89</v>
      </c>
      <c r="F54" s="9" t="s">
        <v>40</v>
      </c>
      <c r="G54" s="9" t="n">
        <v>11980</v>
      </c>
      <c r="H54" s="10" t="n">
        <v>40156</v>
      </c>
      <c r="I54" s="11" t="n">
        <v>65491.91</v>
      </c>
      <c r="J54" s="11" t="n">
        <v>35169.62799</v>
      </c>
      <c r="K54" s="11" t="n">
        <v>61000</v>
      </c>
      <c r="L54" s="12" t="n">
        <v>32781.4</v>
      </c>
      <c r="M54" s="1" t="str">
        <f aca="false">IF(G54&lt;8001,"piccolo",IF(AND(G54&gt;8001,G54&lt;10000),"medio",IF(AND(G54&gt;10001,G54&lt;12500),"normale",IF(G54&gt;12501,"lungo",""))))</f>
        <v>normale</v>
      </c>
      <c r="N54" s="13" t="n">
        <f aca="false">($N$1-H54)/365</f>
        <v>13.0684931506849</v>
      </c>
      <c r="O54" s="14" t="str">
        <f aca="false">IF(G54&lt;8001,"piccolo","")</f>
        <v/>
      </c>
      <c r="P54" s="9" t="str">
        <f aca="false">IF(AND(G54&gt;8001,G54&lt;10000),"medio","")</f>
        <v/>
      </c>
      <c r="Q54" s="9" t="str">
        <f aca="false">IF(AND(G54&gt;10001,G54&lt;12500),"normale","")</f>
        <v>normale</v>
      </c>
      <c r="R54" s="9" t="str">
        <f aca="false">IF(G54&gt;12501,"lungo","")</f>
        <v/>
      </c>
    </row>
    <row r="55" customFormat="false" ht="13.8" hidden="false" customHeight="false" outlineLevel="0" collapsed="false">
      <c r="A55" s="9" t="n">
        <v>3104</v>
      </c>
      <c r="B55" s="9" t="s">
        <v>97</v>
      </c>
      <c r="C55" s="9" t="s">
        <v>92</v>
      </c>
      <c r="D55" s="9" t="s">
        <v>98</v>
      </c>
      <c r="E55" s="9" t="s">
        <v>20</v>
      </c>
      <c r="F55" s="9" t="s">
        <v>21</v>
      </c>
      <c r="G55" s="9" t="n">
        <v>11857</v>
      </c>
      <c r="H55" s="10" t="n">
        <v>38251</v>
      </c>
      <c r="I55" s="11" t="n">
        <v>12536.32</v>
      </c>
      <c r="J55" s="11" t="n">
        <v>0</v>
      </c>
      <c r="K55" s="11" t="n">
        <v>160000</v>
      </c>
      <c r="L55" s="12"/>
      <c r="M55" s="1" t="str">
        <f aca="false">IF(G55&lt;8001,"piccolo",IF(AND(G55&gt;8001,G55&lt;10000),"medio",IF(AND(G55&gt;10001,G55&lt;12500),"normale",IF(G55&gt;12501,"lungo",""))))</f>
        <v>normale</v>
      </c>
      <c r="N55" s="13" t="n">
        <f aca="false">($N$1-H55)/365</f>
        <v>18.2876712328767</v>
      </c>
      <c r="O55" s="14" t="str">
        <f aca="false">IF(G55&lt;8001,"piccolo","")</f>
        <v/>
      </c>
      <c r="P55" s="9" t="str">
        <f aca="false">IF(AND(G55&gt;8001,G55&lt;10000),"medio","")</f>
        <v/>
      </c>
      <c r="Q55" s="9" t="str">
        <f aca="false">IF(AND(G55&gt;10001,G55&lt;12500),"normale","")</f>
        <v>normale</v>
      </c>
      <c r="R55" s="9" t="str">
        <f aca="false">IF(G55&gt;12501,"lungo","")</f>
        <v/>
      </c>
    </row>
    <row r="56" customFormat="false" ht="13.8" hidden="false" customHeight="false" outlineLevel="0" collapsed="false">
      <c r="A56" s="9" t="n">
        <v>3107</v>
      </c>
      <c r="B56" s="9" t="s">
        <v>99</v>
      </c>
      <c r="C56" s="9" t="s">
        <v>92</v>
      </c>
      <c r="D56" s="9" t="s">
        <v>98</v>
      </c>
      <c r="E56" s="9" t="s">
        <v>20</v>
      </c>
      <c r="F56" s="9" t="s">
        <v>21</v>
      </c>
      <c r="G56" s="9" t="n">
        <v>11857</v>
      </c>
      <c r="H56" s="10" t="n">
        <v>38251.6096412037</v>
      </c>
      <c r="I56" s="11" t="n">
        <v>9834.34</v>
      </c>
      <c r="J56" s="11" t="n">
        <v>0</v>
      </c>
      <c r="K56" s="11" t="n">
        <v>160000</v>
      </c>
      <c r="L56" s="12"/>
      <c r="M56" s="1" t="str">
        <f aca="false">IF(G56&lt;8001,"piccolo",IF(AND(G56&gt;8001,G56&lt;10000),"medio",IF(AND(G56&gt;10001,G56&lt;12500),"normale",IF(G56&gt;12501,"lungo",""))))</f>
        <v>normale</v>
      </c>
      <c r="N56" s="13" t="n">
        <f aca="false">($N$1-H56)/365</f>
        <v>18.2860009830036</v>
      </c>
      <c r="O56" s="14" t="str">
        <f aca="false">IF(G56&lt;8001,"piccolo","")</f>
        <v/>
      </c>
      <c r="P56" s="9" t="str">
        <f aca="false">IF(AND(G56&gt;8001,G56&lt;10000),"medio","")</f>
        <v/>
      </c>
      <c r="Q56" s="9" t="str">
        <f aca="false">IF(AND(G56&gt;10001,G56&lt;12500),"normale","")</f>
        <v>normale</v>
      </c>
      <c r="R56" s="9" t="str">
        <f aca="false">IF(G56&gt;12501,"lungo","")</f>
        <v/>
      </c>
    </row>
    <row r="57" customFormat="false" ht="13.8" hidden="false" customHeight="false" outlineLevel="0" collapsed="false">
      <c r="A57" s="9" t="n">
        <v>3108</v>
      </c>
      <c r="B57" s="9" t="s">
        <v>100</v>
      </c>
      <c r="C57" s="9" t="s">
        <v>24</v>
      </c>
      <c r="D57" s="9" t="s">
        <v>101</v>
      </c>
      <c r="E57" s="9" t="s">
        <v>20</v>
      </c>
      <c r="F57" s="9" t="s">
        <v>21</v>
      </c>
      <c r="G57" s="9" t="n">
        <v>10603</v>
      </c>
      <c r="H57" s="10" t="n">
        <v>38365</v>
      </c>
      <c r="I57" s="11" t="n">
        <v>127464.91</v>
      </c>
      <c r="J57" s="11" t="n">
        <v>0</v>
      </c>
      <c r="K57" s="11" t="n">
        <v>158500</v>
      </c>
      <c r="L57" s="12"/>
      <c r="M57" s="1" t="str">
        <f aca="false">IF(G57&lt;8001,"piccolo",IF(AND(G57&gt;8001,G57&lt;10000),"medio",IF(AND(G57&gt;10001,G57&lt;12500),"normale",IF(G57&gt;12501,"lungo",""))))</f>
        <v>normale</v>
      </c>
      <c r="N57" s="13" t="n">
        <f aca="false">($N$1-H57)/365</f>
        <v>17.9753424657534</v>
      </c>
      <c r="O57" s="14" t="str">
        <f aca="false">IF(G57&lt;8001,"piccolo","")</f>
        <v/>
      </c>
      <c r="P57" s="9" t="str">
        <f aca="false">IF(AND(G57&gt;8001,G57&lt;10000),"medio","")</f>
        <v/>
      </c>
      <c r="Q57" s="9" t="str">
        <f aca="false">IF(AND(G57&gt;10001,G57&lt;12500),"normale","")</f>
        <v>normale</v>
      </c>
      <c r="R57" s="9" t="str">
        <f aca="false">IF(G57&gt;12501,"lungo","")</f>
        <v/>
      </c>
    </row>
    <row r="58" customFormat="false" ht="13.8" hidden="false" customHeight="false" outlineLevel="0" collapsed="false">
      <c r="A58" s="9" t="n">
        <v>3109</v>
      </c>
      <c r="B58" s="9" t="s">
        <v>102</v>
      </c>
      <c r="C58" s="9" t="s">
        <v>24</v>
      </c>
      <c r="D58" s="9" t="s">
        <v>101</v>
      </c>
      <c r="E58" s="9" t="s">
        <v>20</v>
      </c>
      <c r="F58" s="9" t="s">
        <v>21</v>
      </c>
      <c r="G58" s="9" t="n">
        <v>10603</v>
      </c>
      <c r="H58" s="10" t="n">
        <v>38365</v>
      </c>
      <c r="I58" s="11" t="n">
        <v>98284.81</v>
      </c>
      <c r="J58" s="11" t="n">
        <v>0</v>
      </c>
      <c r="K58" s="11" t="n">
        <v>158500</v>
      </c>
      <c r="L58" s="12"/>
      <c r="M58" s="1" t="str">
        <f aca="false">IF(G58&lt;8001,"piccolo",IF(AND(G58&gt;8001,G58&lt;10000),"medio",IF(AND(G58&gt;10001,G58&lt;12500),"normale",IF(G58&gt;12501,"lungo",""))))</f>
        <v>normale</v>
      </c>
      <c r="N58" s="13" t="n">
        <f aca="false">($N$1-H58)/365</f>
        <v>17.9753424657534</v>
      </c>
      <c r="O58" s="14" t="str">
        <f aca="false">IF(G58&lt;8001,"piccolo","")</f>
        <v/>
      </c>
      <c r="P58" s="9" t="str">
        <f aca="false">IF(AND(G58&gt;8001,G58&lt;10000),"medio","")</f>
        <v/>
      </c>
      <c r="Q58" s="9" t="str">
        <f aca="false">IF(AND(G58&gt;10001,G58&lt;12500),"normale","")</f>
        <v>normale</v>
      </c>
      <c r="R58" s="9" t="str">
        <f aca="false">IF(G58&gt;12501,"lungo","")</f>
        <v/>
      </c>
    </row>
    <row r="59" customFormat="false" ht="13.8" hidden="false" customHeight="false" outlineLevel="0" collapsed="false">
      <c r="A59" s="9" t="n">
        <v>3110</v>
      </c>
      <c r="B59" s="9" t="s">
        <v>103</v>
      </c>
      <c r="C59" s="9" t="s">
        <v>24</v>
      </c>
      <c r="D59" s="9" t="s">
        <v>101</v>
      </c>
      <c r="E59" s="9" t="s">
        <v>20</v>
      </c>
      <c r="F59" s="9" t="s">
        <v>21</v>
      </c>
      <c r="G59" s="9" t="n">
        <v>10603</v>
      </c>
      <c r="H59" s="10" t="n">
        <v>38365</v>
      </c>
      <c r="I59" s="11" t="n">
        <v>103876.93</v>
      </c>
      <c r="J59" s="11" t="n">
        <v>0.00749999999993634</v>
      </c>
      <c r="K59" s="11" t="n">
        <v>158500</v>
      </c>
      <c r="L59" s="12"/>
      <c r="M59" s="1" t="str">
        <f aca="false">IF(G59&lt;8001,"piccolo",IF(AND(G59&gt;8001,G59&lt;10000),"medio",IF(AND(G59&gt;10001,G59&lt;12500),"normale",IF(G59&gt;12501,"lungo",""))))</f>
        <v>normale</v>
      </c>
      <c r="N59" s="13" t="n">
        <f aca="false">($N$1-H59)/365</f>
        <v>17.9753424657534</v>
      </c>
      <c r="O59" s="14" t="str">
        <f aca="false">IF(G59&lt;8001,"piccolo","")</f>
        <v/>
      </c>
      <c r="P59" s="9" t="str">
        <f aca="false">IF(AND(G59&gt;8001,G59&lt;10000),"medio","")</f>
        <v/>
      </c>
      <c r="Q59" s="9" t="str">
        <f aca="false">IF(AND(G59&gt;10001,G59&lt;12500),"normale","")</f>
        <v>normale</v>
      </c>
      <c r="R59" s="9" t="str">
        <f aca="false">IF(G59&gt;12501,"lungo","")</f>
        <v/>
      </c>
    </row>
    <row r="60" customFormat="false" ht="13.8" hidden="false" customHeight="false" outlineLevel="0" collapsed="false">
      <c r="A60" s="9" t="n">
        <v>3111</v>
      </c>
      <c r="B60" s="9" t="s">
        <v>104</v>
      </c>
      <c r="C60" s="9" t="s">
        <v>24</v>
      </c>
      <c r="D60" s="9" t="s">
        <v>101</v>
      </c>
      <c r="E60" s="9" t="s">
        <v>20</v>
      </c>
      <c r="F60" s="9" t="s">
        <v>21</v>
      </c>
      <c r="G60" s="9" t="n">
        <v>10603</v>
      </c>
      <c r="H60" s="10" t="n">
        <v>38393</v>
      </c>
      <c r="I60" s="11" t="n">
        <v>108628.26</v>
      </c>
      <c r="J60" s="11" t="n">
        <v>1886.57</v>
      </c>
      <c r="K60" s="11" t="n">
        <v>158500</v>
      </c>
      <c r="L60" s="12"/>
      <c r="M60" s="1" t="str">
        <f aca="false">IF(G60&lt;8001,"piccolo",IF(AND(G60&gt;8001,G60&lt;10000),"medio",IF(AND(G60&gt;10001,G60&lt;12500),"normale",IF(G60&gt;12501,"lungo",""))))</f>
        <v>normale</v>
      </c>
      <c r="N60" s="13" t="n">
        <f aca="false">($N$1-H60)/365</f>
        <v>17.8986301369863</v>
      </c>
      <c r="O60" s="14" t="str">
        <f aca="false">IF(G60&lt;8001,"piccolo","")</f>
        <v/>
      </c>
      <c r="P60" s="9" t="str">
        <f aca="false">IF(AND(G60&gt;8001,G60&lt;10000),"medio","")</f>
        <v/>
      </c>
      <c r="Q60" s="9" t="str">
        <f aca="false">IF(AND(G60&gt;10001,G60&lt;12500),"normale","")</f>
        <v>normale</v>
      </c>
      <c r="R60" s="9" t="str">
        <f aca="false">IF(G60&gt;12501,"lungo","")</f>
        <v/>
      </c>
    </row>
    <row r="61" customFormat="false" ht="13.8" hidden="false" customHeight="false" outlineLevel="0" collapsed="false">
      <c r="A61" s="9" t="n">
        <v>3112</v>
      </c>
      <c r="B61" s="9" t="s">
        <v>105</v>
      </c>
      <c r="C61" s="9" t="s">
        <v>106</v>
      </c>
      <c r="D61" s="9" t="s">
        <v>107</v>
      </c>
      <c r="E61" s="9" t="s">
        <v>20</v>
      </c>
      <c r="F61" s="9" t="s">
        <v>21</v>
      </c>
      <c r="G61" s="9" t="n">
        <v>10700</v>
      </c>
      <c r="H61" s="10" t="n">
        <v>38364</v>
      </c>
      <c r="I61" s="11" t="n">
        <v>188531</v>
      </c>
      <c r="J61" s="11" t="n">
        <v>0</v>
      </c>
      <c r="K61" s="11" t="n">
        <v>0</v>
      </c>
      <c r="L61" s="12"/>
      <c r="M61" s="1" t="str">
        <f aca="false">IF(G61&lt;8001,"piccolo",IF(AND(G61&gt;8001,G61&lt;10000),"medio",IF(AND(G61&gt;10001,G61&lt;12500),"normale",IF(G61&gt;12501,"lungo",""))))</f>
        <v>normale</v>
      </c>
      <c r="N61" s="13" t="n">
        <f aca="false">($N$1-H61)/365</f>
        <v>17.9780821917808</v>
      </c>
      <c r="O61" s="14" t="str">
        <f aca="false">IF(G61&lt;8001,"piccolo","")</f>
        <v/>
      </c>
      <c r="P61" s="9" t="str">
        <f aca="false">IF(AND(G61&gt;8001,G61&lt;10000),"medio","")</f>
        <v/>
      </c>
      <c r="Q61" s="9" t="str">
        <f aca="false">IF(AND(G61&gt;10001,G61&lt;12500),"normale","")</f>
        <v>normale</v>
      </c>
      <c r="R61" s="9" t="str">
        <f aca="false">IF(G61&gt;12501,"lungo","")</f>
        <v/>
      </c>
    </row>
    <row r="62" customFormat="false" ht="13.8" hidden="false" customHeight="false" outlineLevel="0" collapsed="false">
      <c r="A62" s="9" t="n">
        <v>3116</v>
      </c>
      <c r="B62" s="9" t="s">
        <v>108</v>
      </c>
      <c r="C62" s="9" t="s">
        <v>24</v>
      </c>
      <c r="D62" s="9" t="s">
        <v>109</v>
      </c>
      <c r="E62" s="9" t="s">
        <v>20</v>
      </c>
      <c r="F62" s="9" t="s">
        <v>40</v>
      </c>
      <c r="G62" s="9" t="n">
        <v>11955</v>
      </c>
      <c r="H62" s="10" t="n">
        <v>39751.4081828704</v>
      </c>
      <c r="I62" s="11" t="n">
        <v>16260</v>
      </c>
      <c r="J62" s="11" t="n">
        <v>0</v>
      </c>
      <c r="K62" s="11" t="n">
        <v>0</v>
      </c>
      <c r="L62" s="12"/>
      <c r="M62" s="1" t="str">
        <f aca="false">IF(G62&lt;8001,"piccolo",IF(AND(G62&gt;8001,G62&lt;10000),"medio",IF(AND(G62&gt;10001,G62&lt;12500),"normale",IF(G62&gt;12501,"lungo",""))))</f>
        <v>normale</v>
      </c>
      <c r="N62" s="13" t="n">
        <f aca="false">($N$1-H62)/365</f>
        <v>14.1769638825469</v>
      </c>
      <c r="O62" s="14" t="str">
        <f aca="false">IF(G62&lt;8001,"piccolo","")</f>
        <v/>
      </c>
      <c r="P62" s="9" t="str">
        <f aca="false">IF(AND(G62&gt;8001,G62&lt;10000),"medio","")</f>
        <v/>
      </c>
      <c r="Q62" s="9" t="str">
        <f aca="false">IF(AND(G62&gt;10001,G62&lt;12500),"normale","")</f>
        <v>normale</v>
      </c>
      <c r="R62" s="9" t="str">
        <f aca="false">IF(G62&gt;12501,"lungo","")</f>
        <v/>
      </c>
    </row>
    <row r="63" customFormat="false" ht="13.8" hidden="false" customHeight="false" outlineLevel="0" collapsed="false">
      <c r="A63" s="9" t="n">
        <v>3117</v>
      </c>
      <c r="B63" s="9" t="s">
        <v>110</v>
      </c>
      <c r="C63" s="9" t="s">
        <v>24</v>
      </c>
      <c r="D63" s="9" t="s">
        <v>109</v>
      </c>
      <c r="E63" s="9" t="s">
        <v>20</v>
      </c>
      <c r="F63" s="9" t="s">
        <v>40</v>
      </c>
      <c r="G63" s="9" t="n">
        <v>11995</v>
      </c>
      <c r="H63" s="10" t="n">
        <v>39751</v>
      </c>
      <c r="I63" s="11" t="n">
        <v>4063</v>
      </c>
      <c r="J63" s="11" t="n">
        <v>0</v>
      </c>
      <c r="K63" s="11" t="n">
        <v>0</v>
      </c>
      <c r="L63" s="12"/>
      <c r="M63" s="1" t="str">
        <f aca="false">IF(G63&lt;8001,"piccolo",IF(AND(G63&gt;8001,G63&lt;10000),"medio",IF(AND(G63&gt;10001,G63&lt;12500),"normale",IF(G63&gt;12501,"lungo",""))))</f>
        <v>normale</v>
      </c>
      <c r="N63" s="13" t="n">
        <f aca="false">($N$1-H63)/365</f>
        <v>14.1780821917808</v>
      </c>
      <c r="O63" s="14" t="str">
        <f aca="false">IF(G63&lt;8001,"piccolo","")</f>
        <v/>
      </c>
      <c r="P63" s="9" t="str">
        <f aca="false">IF(AND(G63&gt;8001,G63&lt;10000),"medio","")</f>
        <v/>
      </c>
      <c r="Q63" s="9" t="str">
        <f aca="false">IF(AND(G63&gt;10001,G63&lt;12500),"normale","")</f>
        <v>normale</v>
      </c>
      <c r="R63" s="9" t="str">
        <f aca="false">IF(G63&gt;12501,"lungo","")</f>
        <v/>
      </c>
    </row>
    <row r="64" customFormat="false" ht="13.8" hidden="false" customHeight="false" outlineLevel="0" collapsed="false">
      <c r="A64" s="9" t="n">
        <v>3118</v>
      </c>
      <c r="B64" s="9" t="s">
        <v>111</v>
      </c>
      <c r="C64" s="9" t="s">
        <v>24</v>
      </c>
      <c r="D64" s="9" t="s">
        <v>109</v>
      </c>
      <c r="E64" s="9" t="s">
        <v>20</v>
      </c>
      <c r="F64" s="9" t="s">
        <v>40</v>
      </c>
      <c r="G64" s="9" t="n">
        <v>11995</v>
      </c>
      <c r="H64" s="10" t="n">
        <v>39751</v>
      </c>
      <c r="I64" s="11" t="n">
        <v>3710</v>
      </c>
      <c r="J64" s="11" t="n">
        <v>0</v>
      </c>
      <c r="K64" s="11" t="n">
        <v>0</v>
      </c>
      <c r="L64" s="12"/>
      <c r="M64" s="1" t="str">
        <f aca="false">IF(G64&lt;8001,"piccolo",IF(AND(G64&gt;8001,G64&lt;10000),"medio",IF(AND(G64&gt;10001,G64&lt;12500),"normale",IF(G64&gt;12501,"lungo",""))))</f>
        <v>normale</v>
      </c>
      <c r="N64" s="13" t="n">
        <f aca="false">($N$1-H64)/365</f>
        <v>14.1780821917808</v>
      </c>
      <c r="O64" s="14" t="str">
        <f aca="false">IF(G64&lt;8001,"piccolo","")</f>
        <v/>
      </c>
      <c r="P64" s="9" t="str">
        <f aca="false">IF(AND(G64&gt;8001,G64&lt;10000),"medio","")</f>
        <v/>
      </c>
      <c r="Q64" s="9" t="str">
        <f aca="false">IF(AND(G64&gt;10001,G64&lt;12500),"normale","")</f>
        <v>normale</v>
      </c>
      <c r="R64" s="9" t="str">
        <f aca="false">IF(G64&gt;12501,"lungo","")</f>
        <v/>
      </c>
    </row>
    <row r="65" customFormat="false" ht="13.8" hidden="false" customHeight="false" outlineLevel="0" collapsed="false">
      <c r="A65" s="9" t="n">
        <v>3119</v>
      </c>
      <c r="B65" s="9" t="s">
        <v>112</v>
      </c>
      <c r="C65" s="9" t="s">
        <v>24</v>
      </c>
      <c r="D65" s="9" t="s">
        <v>109</v>
      </c>
      <c r="E65" s="9" t="s">
        <v>20</v>
      </c>
      <c r="F65" s="9" t="s">
        <v>40</v>
      </c>
      <c r="G65" s="9" t="n">
        <v>11995</v>
      </c>
      <c r="H65" s="10" t="n">
        <v>40137</v>
      </c>
      <c r="I65" s="11" t="n">
        <v>190791.72</v>
      </c>
      <c r="J65" s="11" t="n">
        <v>0</v>
      </c>
      <c r="K65" s="11" t="n">
        <v>128139.73</v>
      </c>
      <c r="L65" s="12" t="n">
        <v>0</v>
      </c>
      <c r="M65" s="1" t="str">
        <f aca="false">IF(G65&lt;8001,"piccolo",IF(AND(G65&gt;8001,G65&lt;10000),"medio",IF(AND(G65&gt;10001,G65&lt;12500),"normale",IF(G65&gt;12501,"lungo",""))))</f>
        <v>normale</v>
      </c>
      <c r="N65" s="13" t="n">
        <f aca="false">($N$1-H65)/365</f>
        <v>13.1205479452055</v>
      </c>
      <c r="O65" s="14" t="str">
        <f aca="false">IF(G65&lt;8001,"piccolo","")</f>
        <v/>
      </c>
      <c r="P65" s="9" t="str">
        <f aca="false">IF(AND(G65&gt;8001,G65&lt;10000),"medio","")</f>
        <v/>
      </c>
      <c r="Q65" s="9" t="str">
        <f aca="false">IF(AND(G65&gt;10001,G65&lt;12500),"normale","")</f>
        <v>normale</v>
      </c>
      <c r="R65" s="9" t="str">
        <f aca="false">IF(G65&gt;12501,"lungo","")</f>
        <v/>
      </c>
    </row>
    <row r="66" customFormat="false" ht="13.8" hidden="false" customHeight="false" outlineLevel="0" collapsed="false">
      <c r="A66" s="9" t="n">
        <v>3120</v>
      </c>
      <c r="B66" s="9" t="s">
        <v>113</v>
      </c>
      <c r="C66" s="9" t="s">
        <v>24</v>
      </c>
      <c r="D66" s="9" t="s">
        <v>109</v>
      </c>
      <c r="E66" s="9" t="s">
        <v>20</v>
      </c>
      <c r="F66" s="9" t="s">
        <v>40</v>
      </c>
      <c r="G66" s="9" t="n">
        <v>11995</v>
      </c>
      <c r="H66" s="10" t="n">
        <v>40137</v>
      </c>
      <c r="I66" s="11" t="n">
        <v>198600</v>
      </c>
      <c r="J66" s="11" t="n">
        <v>1475</v>
      </c>
      <c r="K66" s="11" t="n">
        <v>128139.73</v>
      </c>
      <c r="L66" s="12" t="n">
        <v>0</v>
      </c>
      <c r="M66" s="1" t="str">
        <f aca="false">IF(G66&lt;8001,"piccolo",IF(AND(G66&gt;8001,G66&lt;10000),"medio",IF(AND(G66&gt;10001,G66&lt;12500),"normale",IF(G66&gt;12501,"lungo",""))))</f>
        <v>normale</v>
      </c>
      <c r="N66" s="13" t="n">
        <f aca="false">($N$1-H66)/365</f>
        <v>13.1205479452055</v>
      </c>
      <c r="O66" s="14" t="str">
        <f aca="false">IF(G66&lt;8001,"piccolo","")</f>
        <v/>
      </c>
      <c r="P66" s="9" t="str">
        <f aca="false">IF(AND(G66&gt;8001,G66&lt;10000),"medio","")</f>
        <v/>
      </c>
      <c r="Q66" s="9" t="str">
        <f aca="false">IF(AND(G66&gt;10001,G66&lt;12500),"normale","")</f>
        <v>normale</v>
      </c>
      <c r="R66" s="9" t="str">
        <f aca="false">IF(G66&gt;12501,"lungo","")</f>
        <v/>
      </c>
    </row>
    <row r="67" customFormat="false" ht="13.8" hidden="false" customHeight="false" outlineLevel="0" collapsed="false">
      <c r="A67" s="9" t="n">
        <v>3121</v>
      </c>
      <c r="B67" s="9" t="s">
        <v>114</v>
      </c>
      <c r="C67" s="9" t="s">
        <v>24</v>
      </c>
      <c r="D67" s="9" t="s">
        <v>109</v>
      </c>
      <c r="E67" s="9" t="s">
        <v>20</v>
      </c>
      <c r="F67" s="9" t="s">
        <v>40</v>
      </c>
      <c r="G67" s="9" t="n">
        <v>11995</v>
      </c>
      <c r="H67" s="10" t="n">
        <v>40137</v>
      </c>
      <c r="I67" s="11" t="n">
        <v>192900</v>
      </c>
      <c r="J67" s="11" t="n">
        <v>0</v>
      </c>
      <c r="K67" s="11" t="n">
        <v>130539.73</v>
      </c>
      <c r="L67" s="12" t="n">
        <v>0</v>
      </c>
      <c r="M67" s="1" t="str">
        <f aca="false">IF(G67&lt;8001,"piccolo",IF(AND(G67&gt;8001,G67&lt;10000),"medio",IF(AND(G67&gt;10001,G67&lt;12500),"normale",IF(G67&gt;12501,"lungo",""))))</f>
        <v>normale</v>
      </c>
      <c r="N67" s="13" t="n">
        <f aca="false">($N$1-H67)/365</f>
        <v>13.1205479452055</v>
      </c>
      <c r="O67" s="14" t="str">
        <f aca="false">IF(G67&lt;8001,"piccolo","")</f>
        <v/>
      </c>
      <c r="P67" s="9" t="str">
        <f aca="false">IF(AND(G67&gt;8001,G67&lt;10000),"medio","")</f>
        <v/>
      </c>
      <c r="Q67" s="9" t="str">
        <f aca="false">IF(AND(G67&gt;10001,G67&lt;12500),"normale","")</f>
        <v>normale</v>
      </c>
      <c r="R67" s="9" t="str">
        <f aca="false">IF(G67&gt;12501,"lungo","")</f>
        <v/>
      </c>
    </row>
    <row r="68" customFormat="false" ht="13.8" hidden="false" customHeight="false" outlineLevel="0" collapsed="false">
      <c r="A68" s="9" t="n">
        <v>3122</v>
      </c>
      <c r="B68" s="9" t="s">
        <v>115</v>
      </c>
      <c r="C68" s="9" t="s">
        <v>24</v>
      </c>
      <c r="D68" s="9" t="s">
        <v>109</v>
      </c>
      <c r="E68" s="9" t="s">
        <v>20</v>
      </c>
      <c r="F68" s="9" t="s">
        <v>40</v>
      </c>
      <c r="G68" s="9" t="n">
        <v>11995</v>
      </c>
      <c r="H68" s="10" t="n">
        <v>40295</v>
      </c>
      <c r="I68" s="11" t="n">
        <v>186512.38</v>
      </c>
      <c r="J68" s="11" t="n">
        <v>0</v>
      </c>
      <c r="K68" s="11" t="n">
        <v>93290.191391</v>
      </c>
      <c r="L68" s="12" t="n">
        <v>0</v>
      </c>
      <c r="M68" s="1" t="str">
        <f aca="false">IF(G68&lt;8001,"piccolo",IF(AND(G68&gt;8001,G68&lt;10000),"medio",IF(AND(G68&gt;10001,G68&lt;12500),"normale",IF(G68&gt;12501,"lungo",""))))</f>
        <v>normale</v>
      </c>
      <c r="N68" s="13" t="n">
        <f aca="false">($N$1-H68)/365</f>
        <v>12.6876712328767</v>
      </c>
      <c r="O68" s="14" t="str">
        <f aca="false">IF(G68&lt;8001,"piccolo","")</f>
        <v/>
      </c>
      <c r="P68" s="9" t="str">
        <f aca="false">IF(AND(G68&gt;8001,G68&lt;10000),"medio","")</f>
        <v/>
      </c>
      <c r="Q68" s="9" t="str">
        <f aca="false">IF(AND(G68&gt;10001,G68&lt;12500),"normale","")</f>
        <v>normale</v>
      </c>
      <c r="R68" s="9" t="str">
        <f aca="false">IF(G68&gt;12501,"lungo","")</f>
        <v/>
      </c>
    </row>
    <row r="69" customFormat="false" ht="13.8" hidden="false" customHeight="false" outlineLevel="0" collapsed="false">
      <c r="A69" s="9" t="n">
        <v>3124</v>
      </c>
      <c r="B69" s="9" t="s">
        <v>116</v>
      </c>
      <c r="C69" s="9" t="s">
        <v>24</v>
      </c>
      <c r="D69" s="9" t="s">
        <v>109</v>
      </c>
      <c r="E69" s="9" t="s">
        <v>20</v>
      </c>
      <c r="F69" s="9" t="s">
        <v>40</v>
      </c>
      <c r="G69" s="9" t="n">
        <v>11955</v>
      </c>
      <c r="H69" s="10" t="n">
        <v>40295</v>
      </c>
      <c r="I69" s="11" t="n">
        <v>203166.59</v>
      </c>
      <c r="J69" s="11" t="n">
        <v>4350</v>
      </c>
      <c r="K69" s="11" t="n">
        <v>128664.7</v>
      </c>
      <c r="L69" s="12" t="n">
        <v>0</v>
      </c>
      <c r="M69" s="1" t="str">
        <f aca="false">IF(G69&lt;8001,"piccolo",IF(AND(G69&gt;8001,G69&lt;10000),"medio",IF(AND(G69&gt;10001,G69&lt;12500),"normale",IF(G69&gt;12501,"lungo",""))))</f>
        <v>normale</v>
      </c>
      <c r="N69" s="13" t="n">
        <f aca="false">($N$1-H69)/365</f>
        <v>12.6876712328767</v>
      </c>
      <c r="O69" s="14" t="str">
        <f aca="false">IF(G69&lt;8001,"piccolo","")</f>
        <v/>
      </c>
      <c r="P69" s="9" t="str">
        <f aca="false">IF(AND(G69&gt;8001,G69&lt;10000),"medio","")</f>
        <v/>
      </c>
      <c r="Q69" s="9" t="str">
        <f aca="false">IF(AND(G69&gt;10001,G69&lt;12500),"normale","")</f>
        <v>normale</v>
      </c>
      <c r="R69" s="9" t="str">
        <f aca="false">IF(G69&gt;12501,"lungo","")</f>
        <v/>
      </c>
    </row>
    <row r="70" customFormat="false" ht="13.8" hidden="false" customHeight="false" outlineLevel="0" collapsed="false">
      <c r="A70" s="9" t="n">
        <v>3125</v>
      </c>
      <c r="B70" s="9" t="s">
        <v>117</v>
      </c>
      <c r="C70" s="9" t="s">
        <v>24</v>
      </c>
      <c r="D70" s="9" t="s">
        <v>109</v>
      </c>
      <c r="E70" s="9" t="s">
        <v>20</v>
      </c>
      <c r="F70" s="9" t="s">
        <v>40</v>
      </c>
      <c r="G70" s="9" t="n">
        <v>11955</v>
      </c>
      <c r="H70" s="10" t="n">
        <v>40295</v>
      </c>
      <c r="I70" s="11" t="n">
        <v>187950</v>
      </c>
      <c r="J70" s="11" t="n">
        <v>0</v>
      </c>
      <c r="K70" s="11" t="n">
        <v>15077.3</v>
      </c>
      <c r="L70" s="12"/>
      <c r="M70" s="1" t="str">
        <f aca="false">IF(G70&lt;8001,"piccolo",IF(AND(G70&gt;8001,G70&lt;10000),"medio",IF(AND(G70&gt;10001,G70&lt;12500),"normale",IF(G70&gt;12501,"lungo",""))))</f>
        <v>normale</v>
      </c>
      <c r="N70" s="13" t="n">
        <f aca="false">($N$1-H70)/365</f>
        <v>12.6876712328767</v>
      </c>
      <c r="O70" s="14" t="str">
        <f aca="false">IF(G70&lt;8001,"piccolo","")</f>
        <v/>
      </c>
      <c r="P70" s="9" t="str">
        <f aca="false">IF(AND(G70&gt;8001,G70&lt;10000),"medio","")</f>
        <v/>
      </c>
      <c r="Q70" s="9" t="str">
        <f aca="false">IF(AND(G70&gt;10001,G70&lt;12500),"normale","")</f>
        <v>normale</v>
      </c>
      <c r="R70" s="9" t="str">
        <f aca="false">IF(G70&gt;12501,"lungo","")</f>
        <v/>
      </c>
    </row>
    <row r="71" customFormat="false" ht="13.8" hidden="false" customHeight="false" outlineLevel="0" collapsed="false">
      <c r="A71" s="9" t="n">
        <v>3126</v>
      </c>
      <c r="B71" s="9" t="s">
        <v>118</v>
      </c>
      <c r="C71" s="9" t="s">
        <v>24</v>
      </c>
      <c r="D71" s="9" t="s">
        <v>109</v>
      </c>
      <c r="E71" s="9" t="s">
        <v>20</v>
      </c>
      <c r="F71" s="9" t="s">
        <v>40</v>
      </c>
      <c r="G71" s="9" t="n">
        <v>11955</v>
      </c>
      <c r="H71" s="10" t="n">
        <v>40295</v>
      </c>
      <c r="I71" s="11" t="n">
        <v>195370</v>
      </c>
      <c r="J71" s="11" t="n">
        <v>3485</v>
      </c>
      <c r="K71" s="11" t="n">
        <v>16927.3</v>
      </c>
      <c r="L71" s="12"/>
      <c r="M71" s="1" t="str">
        <f aca="false">IF(G71&lt;8001,"piccolo",IF(AND(G71&gt;8001,G71&lt;10000),"medio",IF(AND(G71&gt;10001,G71&lt;12500),"normale",IF(G71&gt;12501,"lungo",""))))</f>
        <v>normale</v>
      </c>
      <c r="N71" s="13" t="n">
        <f aca="false">($N$1-H71)/365</f>
        <v>12.6876712328767</v>
      </c>
      <c r="O71" s="14" t="str">
        <f aca="false">IF(G71&lt;8001,"piccolo","")</f>
        <v/>
      </c>
      <c r="P71" s="9" t="str">
        <f aca="false">IF(AND(G71&gt;8001,G71&lt;10000),"medio","")</f>
        <v/>
      </c>
      <c r="Q71" s="9" t="str">
        <f aca="false">IF(AND(G71&gt;10001,G71&lt;12500),"normale","")</f>
        <v>normale</v>
      </c>
      <c r="R71" s="9" t="str">
        <f aca="false">IF(G71&gt;12501,"lungo","")</f>
        <v/>
      </c>
    </row>
    <row r="72" customFormat="false" ht="13.8" hidden="false" customHeight="false" outlineLevel="0" collapsed="false">
      <c r="A72" s="9" t="n">
        <v>3127</v>
      </c>
      <c r="B72" s="9" t="s">
        <v>119</v>
      </c>
      <c r="C72" s="9" t="s">
        <v>24</v>
      </c>
      <c r="D72" s="9" t="s">
        <v>109</v>
      </c>
      <c r="E72" s="9" t="s">
        <v>20</v>
      </c>
      <c r="F72" s="9" t="s">
        <v>40</v>
      </c>
      <c r="G72" s="9" t="n">
        <v>11955</v>
      </c>
      <c r="H72" s="10" t="n">
        <v>40295</v>
      </c>
      <c r="I72" s="11" t="n">
        <v>189490</v>
      </c>
      <c r="J72" s="11" t="n">
        <v>4245</v>
      </c>
      <c r="K72" s="11" t="n">
        <v>15077.3</v>
      </c>
      <c r="L72" s="12"/>
      <c r="M72" s="1" t="str">
        <f aca="false">IF(G72&lt;8001,"piccolo",IF(AND(G72&gt;8001,G72&lt;10000),"medio",IF(AND(G72&gt;10001,G72&lt;12500),"normale",IF(G72&gt;12501,"lungo",""))))</f>
        <v>normale</v>
      </c>
      <c r="N72" s="13" t="n">
        <f aca="false">($N$1-H72)/365</f>
        <v>12.6876712328767</v>
      </c>
      <c r="O72" s="14" t="str">
        <f aca="false">IF(G72&lt;8001,"piccolo","")</f>
        <v/>
      </c>
      <c r="P72" s="9" t="str">
        <f aca="false">IF(AND(G72&gt;8001,G72&lt;10000),"medio","")</f>
        <v/>
      </c>
      <c r="Q72" s="9" t="str">
        <f aca="false">IF(AND(G72&gt;10001,G72&lt;12500),"normale","")</f>
        <v>normale</v>
      </c>
      <c r="R72" s="9" t="str">
        <f aca="false">IF(G72&gt;12501,"lungo","")</f>
        <v/>
      </c>
    </row>
    <row r="73" customFormat="false" ht="13.8" hidden="false" customHeight="false" outlineLevel="0" collapsed="false">
      <c r="A73" s="9" t="n">
        <v>3128</v>
      </c>
      <c r="B73" s="9" t="s">
        <v>120</v>
      </c>
      <c r="C73" s="9" t="s">
        <v>24</v>
      </c>
      <c r="D73" s="9" t="s">
        <v>109</v>
      </c>
      <c r="E73" s="9" t="s">
        <v>20</v>
      </c>
      <c r="F73" s="9" t="s">
        <v>40</v>
      </c>
      <c r="G73" s="9" t="n">
        <v>10655</v>
      </c>
      <c r="H73" s="10" t="n">
        <v>40487</v>
      </c>
      <c r="I73" s="11" t="n">
        <v>168000</v>
      </c>
      <c r="J73" s="11" t="n">
        <v>0</v>
      </c>
      <c r="K73" s="11" t="n">
        <v>13994.4</v>
      </c>
      <c r="L73" s="12"/>
      <c r="M73" s="1" t="str">
        <f aca="false">IF(G73&lt;8001,"piccolo",IF(AND(G73&gt;8001,G73&lt;10000),"medio",IF(AND(G73&gt;10001,G73&lt;12500),"normale",IF(G73&gt;12501,"lungo",""))))</f>
        <v>normale</v>
      </c>
      <c r="N73" s="13" t="n">
        <f aca="false">($N$1-H73)/365</f>
        <v>12.1616438356164</v>
      </c>
      <c r="O73" s="14" t="str">
        <f aca="false">IF(G73&lt;8001,"piccolo","")</f>
        <v/>
      </c>
      <c r="P73" s="9" t="str">
        <f aca="false">IF(AND(G73&gt;8001,G73&lt;10000),"medio","")</f>
        <v/>
      </c>
      <c r="Q73" s="9" t="str">
        <f aca="false">IF(AND(G73&gt;10001,G73&lt;12500),"normale","")</f>
        <v>normale</v>
      </c>
      <c r="R73" s="9" t="str">
        <f aca="false">IF(G73&gt;12501,"lungo","")</f>
        <v/>
      </c>
    </row>
    <row r="74" customFormat="false" ht="13.8" hidden="false" customHeight="false" outlineLevel="0" collapsed="false">
      <c r="A74" s="9" t="n">
        <v>3129</v>
      </c>
      <c r="B74" s="9" t="s">
        <v>121</v>
      </c>
      <c r="C74" s="9" t="s">
        <v>24</v>
      </c>
      <c r="D74" s="9" t="s">
        <v>109</v>
      </c>
      <c r="E74" s="9" t="s">
        <v>20</v>
      </c>
      <c r="F74" s="9" t="s">
        <v>40</v>
      </c>
      <c r="G74" s="9" t="n">
        <v>10655</v>
      </c>
      <c r="H74" s="10" t="n">
        <v>40493</v>
      </c>
      <c r="I74" s="11" t="n">
        <v>175357.36</v>
      </c>
      <c r="J74" s="11" t="n">
        <v>3678.68</v>
      </c>
      <c r="K74" s="11" t="n">
        <v>13994.4</v>
      </c>
      <c r="L74" s="12"/>
      <c r="M74" s="1" t="str">
        <f aca="false">IF(G74&lt;8001,"piccolo",IF(AND(G74&gt;8001,G74&lt;10000),"medio",IF(AND(G74&gt;10001,G74&lt;12500),"normale",IF(G74&gt;12501,"lungo",""))))</f>
        <v>normale</v>
      </c>
      <c r="N74" s="13" t="n">
        <f aca="false">($N$1-H74)/365</f>
        <v>12.1452054794521</v>
      </c>
      <c r="O74" s="14" t="str">
        <f aca="false">IF(G74&lt;8001,"piccolo","")</f>
        <v/>
      </c>
      <c r="P74" s="9" t="str">
        <f aca="false">IF(AND(G74&gt;8001,G74&lt;10000),"medio","")</f>
        <v/>
      </c>
      <c r="Q74" s="9" t="str">
        <f aca="false">IF(AND(G74&gt;10001,G74&lt;12500),"normale","")</f>
        <v>normale</v>
      </c>
      <c r="R74" s="9" t="str">
        <f aca="false">IF(G74&gt;12501,"lungo","")</f>
        <v/>
      </c>
    </row>
    <row r="75" customFormat="false" ht="13.8" hidden="false" customHeight="false" outlineLevel="0" collapsed="false">
      <c r="A75" s="9" t="n">
        <v>3131</v>
      </c>
      <c r="B75" s="9" t="s">
        <v>122</v>
      </c>
      <c r="C75" s="9" t="s">
        <v>24</v>
      </c>
      <c r="D75" s="9" t="s">
        <v>109</v>
      </c>
      <c r="E75" s="9" t="s">
        <v>20</v>
      </c>
      <c r="F75" s="9" t="s">
        <v>40</v>
      </c>
      <c r="G75" s="9" t="n">
        <v>10655</v>
      </c>
      <c r="H75" s="10" t="n">
        <v>40562</v>
      </c>
      <c r="I75" s="11" t="n">
        <v>179450</v>
      </c>
      <c r="J75" s="11" t="n">
        <v>1112.5</v>
      </c>
      <c r="K75" s="11" t="n">
        <v>106922.64955</v>
      </c>
      <c r="L75" s="12" t="n">
        <v>0</v>
      </c>
      <c r="M75" s="1" t="str">
        <f aca="false">IF(G75&lt;8001,"piccolo",IF(AND(G75&gt;8001,G75&lt;10000),"medio",IF(AND(G75&gt;10001,G75&lt;12500),"normale",IF(G75&gt;12501,"lungo",""))))</f>
        <v>normale</v>
      </c>
      <c r="N75" s="13" t="n">
        <f aca="false">($N$1-H75)/365</f>
        <v>11.9561643835616</v>
      </c>
      <c r="O75" s="14" t="str">
        <f aca="false">IF(G75&lt;8001,"piccolo","")</f>
        <v/>
      </c>
      <c r="P75" s="9" t="str">
        <f aca="false">IF(AND(G75&gt;8001,G75&lt;10000),"medio","")</f>
        <v/>
      </c>
      <c r="Q75" s="9" t="str">
        <f aca="false">IF(AND(G75&gt;10001,G75&lt;12500),"normale","")</f>
        <v>normale</v>
      </c>
      <c r="R75" s="9" t="str">
        <f aca="false">IF(G75&gt;12501,"lungo","")</f>
        <v/>
      </c>
    </row>
    <row r="76" customFormat="false" ht="13.8" hidden="false" customHeight="false" outlineLevel="0" collapsed="false">
      <c r="A76" s="9" t="n">
        <v>3132</v>
      </c>
      <c r="B76" s="9" t="s">
        <v>123</v>
      </c>
      <c r="C76" s="9" t="s">
        <v>24</v>
      </c>
      <c r="D76" s="9" t="s">
        <v>109</v>
      </c>
      <c r="E76" s="9" t="s">
        <v>20</v>
      </c>
      <c r="F76" s="9" t="s">
        <v>40</v>
      </c>
      <c r="G76" s="9" t="n">
        <v>10655</v>
      </c>
      <c r="H76" s="10" t="n">
        <v>40827.4502083333</v>
      </c>
      <c r="I76" s="11" t="n">
        <v>180683.6</v>
      </c>
      <c r="J76" s="11" t="n">
        <v>7358.75</v>
      </c>
      <c r="K76" s="11" t="n">
        <v>14577.5</v>
      </c>
      <c r="L76" s="12"/>
      <c r="M76" s="1" t="str">
        <f aca="false">IF(G76&lt;8001,"piccolo",IF(AND(G76&gt;8001,G76&lt;10000),"medio",IF(AND(G76&gt;10001,G76&lt;12500),"normale",IF(G76&gt;12501,"lungo",""))))</f>
        <v>normale</v>
      </c>
      <c r="N76" s="13" t="n">
        <f aca="false">($N$1-H76)/365</f>
        <v>11.2289035388128</v>
      </c>
      <c r="O76" s="14" t="str">
        <f aca="false">IF(G76&lt;8001,"piccolo","")</f>
        <v/>
      </c>
      <c r="P76" s="9" t="str">
        <f aca="false">IF(AND(G76&gt;8001,G76&lt;10000),"medio","")</f>
        <v/>
      </c>
      <c r="Q76" s="9" t="str">
        <f aca="false">IF(AND(G76&gt;10001,G76&lt;12500),"normale","")</f>
        <v>normale</v>
      </c>
      <c r="R76" s="9" t="str">
        <f aca="false">IF(G76&gt;12501,"lungo","")</f>
        <v/>
      </c>
    </row>
    <row r="77" customFormat="false" ht="13.8" hidden="false" customHeight="false" outlineLevel="0" collapsed="false">
      <c r="A77" s="9" t="n">
        <v>3133</v>
      </c>
      <c r="B77" s="9" t="s">
        <v>124</v>
      </c>
      <c r="C77" s="9" t="s">
        <v>24</v>
      </c>
      <c r="D77" s="9" t="s">
        <v>109</v>
      </c>
      <c r="E77" s="9" t="s">
        <v>20</v>
      </c>
      <c r="F77" s="9" t="s">
        <v>40</v>
      </c>
      <c r="G77" s="9" t="n">
        <v>10655</v>
      </c>
      <c r="H77" s="10" t="n">
        <v>40827</v>
      </c>
      <c r="I77" s="11" t="n">
        <v>175000</v>
      </c>
      <c r="J77" s="11" t="n">
        <v>7358.75</v>
      </c>
      <c r="K77" s="11" t="n">
        <v>14577.5</v>
      </c>
      <c r="L77" s="12"/>
      <c r="M77" s="1" t="str">
        <f aca="false">IF(G77&lt;8001,"piccolo",IF(AND(G77&gt;8001,G77&lt;10000),"medio",IF(AND(G77&gt;10001,G77&lt;12500),"normale",IF(G77&gt;12501,"lungo",""))))</f>
        <v>normale</v>
      </c>
      <c r="N77" s="13" t="n">
        <f aca="false">($N$1-H77)/365</f>
        <v>11.2301369863014</v>
      </c>
      <c r="O77" s="14" t="str">
        <f aca="false">IF(G77&lt;8001,"piccolo","")</f>
        <v/>
      </c>
      <c r="P77" s="9" t="str">
        <f aca="false">IF(AND(G77&gt;8001,G77&lt;10000),"medio","")</f>
        <v/>
      </c>
      <c r="Q77" s="9" t="str">
        <f aca="false">IF(AND(G77&gt;10001,G77&lt;12500),"normale","")</f>
        <v>normale</v>
      </c>
      <c r="R77" s="9" t="str">
        <f aca="false">IF(G77&gt;12501,"lungo","")</f>
        <v/>
      </c>
    </row>
    <row r="78" customFormat="false" ht="13.8" hidden="false" customHeight="false" outlineLevel="0" collapsed="false">
      <c r="A78" s="9" t="n">
        <v>3134</v>
      </c>
      <c r="B78" s="9" t="s">
        <v>125</v>
      </c>
      <c r="C78" s="9" t="s">
        <v>24</v>
      </c>
      <c r="D78" s="9" t="s">
        <v>109</v>
      </c>
      <c r="E78" s="9" t="s">
        <v>20</v>
      </c>
      <c r="F78" s="9" t="s">
        <v>40</v>
      </c>
      <c r="G78" s="9" t="n">
        <v>10655</v>
      </c>
      <c r="H78" s="10" t="n">
        <v>40931</v>
      </c>
      <c r="I78" s="11" t="n">
        <v>168000</v>
      </c>
      <c r="J78" s="11" t="n">
        <v>7064.4</v>
      </c>
      <c r="K78" s="11" t="n">
        <v>13994.4</v>
      </c>
      <c r="L78" s="12"/>
      <c r="M78" s="1" t="str">
        <f aca="false">IF(G78&lt;8001,"piccolo",IF(AND(G78&gt;8001,G78&lt;10000),"medio",IF(AND(G78&gt;10001,G78&lt;12500),"normale",IF(G78&gt;12501,"lungo",""))))</f>
        <v>normale</v>
      </c>
      <c r="N78" s="13" t="n">
        <f aca="false">($N$1-H78)/365</f>
        <v>10.9452054794521</v>
      </c>
      <c r="O78" s="14" t="str">
        <f aca="false">IF(G78&lt;8001,"piccolo","")</f>
        <v/>
      </c>
      <c r="P78" s="9" t="str">
        <f aca="false">IF(AND(G78&gt;8001,G78&lt;10000),"medio","")</f>
        <v/>
      </c>
      <c r="Q78" s="9" t="str">
        <f aca="false">IF(AND(G78&gt;10001,G78&lt;12500),"normale","")</f>
        <v>normale</v>
      </c>
      <c r="R78" s="9" t="str">
        <f aca="false">IF(G78&gt;12501,"lungo","")</f>
        <v/>
      </c>
    </row>
    <row r="79" customFormat="false" ht="13.8" hidden="false" customHeight="false" outlineLevel="0" collapsed="false">
      <c r="A79" s="9" t="n">
        <v>3135</v>
      </c>
      <c r="B79" s="9" t="s">
        <v>126</v>
      </c>
      <c r="C79" s="9" t="s">
        <v>24</v>
      </c>
      <c r="D79" s="9" t="s">
        <v>109</v>
      </c>
      <c r="E79" s="9" t="s">
        <v>20</v>
      </c>
      <c r="F79" s="9" t="s">
        <v>40</v>
      </c>
      <c r="G79" s="9" t="n">
        <v>10655</v>
      </c>
      <c r="H79" s="10" t="n">
        <v>40931.4272453704</v>
      </c>
      <c r="I79" s="11" t="n">
        <v>168000</v>
      </c>
      <c r="J79" s="11" t="n">
        <v>7064.4</v>
      </c>
      <c r="K79" s="11" t="n">
        <v>13994.4</v>
      </c>
      <c r="L79" s="12"/>
      <c r="M79" s="1" t="str">
        <f aca="false">IF(G79&lt;8001,"piccolo",IF(AND(G79&gt;8001,G79&lt;10000),"medio",IF(AND(G79&gt;10001,G79&lt;12500),"normale",IF(G79&gt;12501,"lungo",""))))</f>
        <v>normale</v>
      </c>
      <c r="N79" s="13" t="n">
        <f aca="false">($N$1-H79)/365</f>
        <v>10.9440349441908</v>
      </c>
      <c r="O79" s="14" t="str">
        <f aca="false">IF(G79&lt;8001,"piccolo","")</f>
        <v/>
      </c>
      <c r="P79" s="9" t="str">
        <f aca="false">IF(AND(G79&gt;8001,G79&lt;10000),"medio","")</f>
        <v/>
      </c>
      <c r="Q79" s="9" t="str">
        <f aca="false">IF(AND(G79&gt;10001,G79&lt;12500),"normale","")</f>
        <v>normale</v>
      </c>
      <c r="R79" s="9" t="str">
        <f aca="false">IF(G79&gt;12501,"lungo","")</f>
        <v/>
      </c>
    </row>
    <row r="80" customFormat="false" ht="13.8" hidden="false" customHeight="false" outlineLevel="0" collapsed="false">
      <c r="A80" s="9" t="n">
        <v>3137</v>
      </c>
      <c r="B80" s="9" t="s">
        <v>127</v>
      </c>
      <c r="C80" s="9" t="s">
        <v>24</v>
      </c>
      <c r="D80" s="9" t="s">
        <v>101</v>
      </c>
      <c r="E80" s="9" t="s">
        <v>20</v>
      </c>
      <c r="F80" s="9" t="s">
        <v>21</v>
      </c>
      <c r="G80" s="9" t="n">
        <v>12760</v>
      </c>
      <c r="H80" s="10" t="n">
        <v>37852</v>
      </c>
      <c r="I80" s="11" t="n">
        <v>34455.71</v>
      </c>
      <c r="J80" s="11" t="n">
        <v>6227.178714</v>
      </c>
      <c r="K80" s="11" t="n">
        <v>22400</v>
      </c>
      <c r="L80" s="12" t="n">
        <v>4058.88</v>
      </c>
      <c r="M80" s="1" t="str">
        <f aca="false">IF(G80&lt;8001,"piccolo",IF(AND(G80&gt;8001,G80&lt;10000),"medio",IF(AND(G80&gt;10001,G80&lt;12500),"normale",IF(G80&gt;12501,"lungo",""))))</f>
        <v>lungo</v>
      </c>
      <c r="N80" s="13" t="n">
        <f aca="false">($N$1-H80)/365</f>
        <v>19.3808219178082</v>
      </c>
      <c r="O80" s="14" t="str">
        <f aca="false">IF(G80&lt;8001,"piccolo","")</f>
        <v/>
      </c>
      <c r="P80" s="9" t="str">
        <f aca="false">IF(AND(G80&gt;8001,G80&lt;10000),"medio","")</f>
        <v/>
      </c>
      <c r="Q80" s="9" t="str">
        <f aca="false">IF(AND(G80&gt;10001,G80&lt;12500),"normale","")</f>
        <v/>
      </c>
      <c r="R80" s="9" t="str">
        <f aca="false">IF(G80&gt;12501,"lungo","")</f>
        <v>lungo</v>
      </c>
    </row>
    <row r="81" customFormat="false" ht="13.8" hidden="false" customHeight="false" outlineLevel="0" collapsed="false">
      <c r="A81" s="9" t="n">
        <v>3138</v>
      </c>
      <c r="B81" s="9" t="s">
        <v>128</v>
      </c>
      <c r="C81" s="9" t="s">
        <v>73</v>
      </c>
      <c r="D81" s="9" t="s">
        <v>129</v>
      </c>
      <c r="E81" s="9" t="s">
        <v>20</v>
      </c>
      <c r="F81" s="9" t="s">
        <v>21</v>
      </c>
      <c r="G81" s="9" t="n">
        <v>12000</v>
      </c>
      <c r="H81" s="10" t="n">
        <v>38033</v>
      </c>
      <c r="I81" s="11" t="n">
        <v>40674.95</v>
      </c>
      <c r="J81" s="11" t="n">
        <v>7870.99333</v>
      </c>
      <c r="K81" s="11" t="n">
        <v>27200</v>
      </c>
      <c r="L81" s="12" t="n">
        <v>5274.08</v>
      </c>
      <c r="M81" s="1" t="str">
        <f aca="false">IF(G81&lt;8001,"piccolo",IF(AND(G81&gt;8001,G81&lt;10000),"medio",IF(AND(G81&gt;10001,G81&lt;12500),"normale",IF(G81&gt;12501,"lungo",""))))</f>
        <v>normale</v>
      </c>
      <c r="N81" s="13" t="n">
        <f aca="false">($N$1-H81)/365</f>
        <v>18.8849315068493</v>
      </c>
      <c r="O81" s="14" t="str">
        <f aca="false">IF(G81&lt;8001,"piccolo","")</f>
        <v/>
      </c>
      <c r="P81" s="9" t="str">
        <f aca="false">IF(AND(G81&gt;8001,G81&lt;10000),"medio","")</f>
        <v/>
      </c>
      <c r="Q81" s="9" t="str">
        <f aca="false">IF(AND(G81&gt;10001,G81&lt;12500),"normale","")</f>
        <v>normale</v>
      </c>
      <c r="R81" s="9" t="str">
        <f aca="false">IF(G81&gt;12501,"lungo","")</f>
        <v/>
      </c>
    </row>
    <row r="82" customFormat="false" ht="13.8" hidden="false" customHeight="false" outlineLevel="0" collapsed="false">
      <c r="A82" s="9" t="n">
        <v>3139</v>
      </c>
      <c r="B82" s="9" t="s">
        <v>130</v>
      </c>
      <c r="C82" s="9" t="s">
        <v>73</v>
      </c>
      <c r="D82" s="9" t="s">
        <v>131</v>
      </c>
      <c r="E82" s="9" t="s">
        <v>20</v>
      </c>
      <c r="F82" s="9" t="s">
        <v>40</v>
      </c>
      <c r="G82" s="9" t="n">
        <v>12140</v>
      </c>
      <c r="H82" s="10" t="n">
        <v>40184</v>
      </c>
      <c r="I82" s="11" t="n">
        <v>97457.9</v>
      </c>
      <c r="J82" s="11" t="n">
        <v>30901.16867</v>
      </c>
      <c r="K82" s="11" t="n">
        <v>71200</v>
      </c>
      <c r="L82" s="12" t="n">
        <v>22848.08</v>
      </c>
      <c r="M82" s="1" t="str">
        <f aca="false">IF(G82&lt;8001,"piccolo",IF(AND(G82&gt;8001,G82&lt;10000),"medio",IF(AND(G82&gt;10001,G82&lt;12500),"normale",IF(G82&gt;12501,"lungo",""))))</f>
        <v>normale</v>
      </c>
      <c r="N82" s="13" t="n">
        <f aca="false">($N$1-H82)/365</f>
        <v>12.9917808219178</v>
      </c>
      <c r="O82" s="14" t="str">
        <f aca="false">IF(G82&lt;8001,"piccolo","")</f>
        <v/>
      </c>
      <c r="P82" s="9" t="str">
        <f aca="false">IF(AND(G82&gt;8001,G82&lt;10000),"medio","")</f>
        <v/>
      </c>
      <c r="Q82" s="9" t="str">
        <f aca="false">IF(AND(G82&gt;10001,G82&lt;12500),"normale","")</f>
        <v>normale</v>
      </c>
      <c r="R82" s="9" t="str">
        <f aca="false">IF(G82&gt;12501,"lungo","")</f>
        <v/>
      </c>
    </row>
    <row r="83" customFormat="false" ht="13.8" hidden="false" customHeight="false" outlineLevel="0" collapsed="false">
      <c r="A83" s="9" t="n">
        <v>3140</v>
      </c>
      <c r="B83" s="9" t="s">
        <v>132</v>
      </c>
      <c r="C83" s="9" t="s">
        <v>73</v>
      </c>
      <c r="D83" s="9" t="s">
        <v>133</v>
      </c>
      <c r="E83" s="9" t="s">
        <v>20</v>
      </c>
      <c r="F83" s="9" t="s">
        <v>134</v>
      </c>
      <c r="G83" s="9" t="n">
        <v>12980</v>
      </c>
      <c r="H83" s="10" t="n">
        <v>41157</v>
      </c>
      <c r="I83" s="11" t="n">
        <v>99456.66</v>
      </c>
      <c r="J83" s="11" t="n">
        <v>30352.155618</v>
      </c>
      <c r="K83" s="11" t="n">
        <v>74800</v>
      </c>
      <c r="L83" s="12" t="n">
        <v>23090.76</v>
      </c>
      <c r="M83" s="1" t="str">
        <f aca="false">IF(G83&lt;8001,"piccolo",IF(AND(G83&gt;8001,G83&lt;10000),"medio",IF(AND(G83&gt;10001,G83&lt;12500),"normale",IF(G83&gt;12501,"lungo",""))))</f>
        <v>lungo</v>
      </c>
      <c r="N83" s="13" t="n">
        <f aca="false">($N$1-H83)/365</f>
        <v>10.3260273972603</v>
      </c>
      <c r="O83" s="14" t="str">
        <f aca="false">IF(G83&lt;8001,"piccolo","")</f>
        <v/>
      </c>
      <c r="P83" s="9" t="str">
        <f aca="false">IF(AND(G83&gt;8001,G83&lt;10000),"medio","")</f>
        <v/>
      </c>
      <c r="Q83" s="9" t="str">
        <f aca="false">IF(AND(G83&gt;10001,G83&lt;12500),"normale","")</f>
        <v/>
      </c>
      <c r="R83" s="9" t="str">
        <f aca="false">IF(G83&gt;12501,"lungo","")</f>
        <v>lungo</v>
      </c>
    </row>
    <row r="84" customFormat="false" ht="13.8" hidden="false" customHeight="false" outlineLevel="0" collapsed="false">
      <c r="A84" s="9" t="n">
        <v>3141</v>
      </c>
      <c r="B84" s="9" t="s">
        <v>135</v>
      </c>
      <c r="C84" s="9" t="s">
        <v>73</v>
      </c>
      <c r="D84" s="9" t="s">
        <v>133</v>
      </c>
      <c r="E84" s="9" t="s">
        <v>20</v>
      </c>
      <c r="F84" s="9" t="s">
        <v>134</v>
      </c>
      <c r="G84" s="9" t="n">
        <v>12980</v>
      </c>
      <c r="H84" s="10" t="n">
        <v>41173</v>
      </c>
      <c r="I84" s="11" t="n">
        <v>103214.68</v>
      </c>
      <c r="J84" s="11" t="n">
        <v>32665.179228</v>
      </c>
      <c r="K84" s="11" t="n">
        <v>74800</v>
      </c>
      <c r="L84" s="12" t="n">
        <v>23988.36</v>
      </c>
      <c r="M84" s="1" t="str">
        <f aca="false">IF(G84&lt;8001,"piccolo",IF(AND(G84&gt;8001,G84&lt;10000),"medio",IF(AND(G84&gt;10001,G84&lt;12500),"normale",IF(G84&gt;12501,"lungo",""))))</f>
        <v>lungo</v>
      </c>
      <c r="N84" s="13" t="n">
        <f aca="false">($N$1-H84)/365</f>
        <v>10.2821917808219</v>
      </c>
      <c r="O84" s="14" t="str">
        <f aca="false">IF(G84&lt;8001,"piccolo","")</f>
        <v/>
      </c>
      <c r="P84" s="9" t="str">
        <f aca="false">IF(AND(G84&gt;8001,G84&lt;10000),"medio","")</f>
        <v/>
      </c>
      <c r="Q84" s="9" t="str">
        <f aca="false">IF(AND(G84&gt;10001,G84&lt;12500),"normale","")</f>
        <v/>
      </c>
      <c r="R84" s="9" t="str">
        <f aca="false">IF(G84&gt;12501,"lungo","")</f>
        <v>lungo</v>
      </c>
    </row>
    <row r="85" customFormat="false" ht="13.8" hidden="false" customHeight="false" outlineLevel="0" collapsed="false">
      <c r="A85" s="9" t="n">
        <v>3142</v>
      </c>
      <c r="B85" s="9" t="s">
        <v>136</v>
      </c>
      <c r="C85" s="9" t="s">
        <v>73</v>
      </c>
      <c r="D85" s="9" t="s">
        <v>129</v>
      </c>
      <c r="E85" s="9" t="s">
        <v>20</v>
      </c>
      <c r="F85" s="9" t="s">
        <v>21</v>
      </c>
      <c r="G85" s="9" t="n">
        <v>12000</v>
      </c>
      <c r="H85" s="10" t="n">
        <v>38937</v>
      </c>
      <c r="I85" s="11" t="n">
        <v>45563.09</v>
      </c>
      <c r="J85" s="11" t="n">
        <v>14550.915515</v>
      </c>
      <c r="K85" s="11" t="n">
        <v>39000</v>
      </c>
      <c r="L85" s="12" t="n">
        <v>12460.5</v>
      </c>
      <c r="M85" s="1" t="str">
        <f aca="false">IF(G85&lt;8001,"piccolo",IF(AND(G85&gt;8001,G85&lt;10000),"medio",IF(AND(G85&gt;10001,G85&lt;12500),"normale",IF(G85&gt;12501,"lungo",""))))</f>
        <v>normale</v>
      </c>
      <c r="N85" s="13" t="n">
        <f aca="false">($N$1-H85)/365</f>
        <v>16.4082191780822</v>
      </c>
      <c r="O85" s="14" t="str">
        <f aca="false">IF(G85&lt;8001,"piccolo","")</f>
        <v/>
      </c>
      <c r="P85" s="9" t="str">
        <f aca="false">IF(AND(G85&gt;8001,G85&lt;10000),"medio","")</f>
        <v/>
      </c>
      <c r="Q85" s="9" t="str">
        <f aca="false">IF(AND(G85&gt;10001,G85&lt;12500),"normale","")</f>
        <v>normale</v>
      </c>
      <c r="R85" s="9" t="str">
        <f aca="false">IF(G85&gt;12501,"lungo","")</f>
        <v/>
      </c>
    </row>
    <row r="86" customFormat="false" ht="13.8" hidden="false" customHeight="false" outlineLevel="0" collapsed="false">
      <c r="A86" s="9" t="n">
        <v>3143</v>
      </c>
      <c r="B86" s="9" t="s">
        <v>137</v>
      </c>
      <c r="C86" s="9" t="s">
        <v>24</v>
      </c>
      <c r="D86" s="9" t="s">
        <v>138</v>
      </c>
      <c r="E86" s="9" t="s">
        <v>20</v>
      </c>
      <c r="F86" s="9" t="s">
        <v>62</v>
      </c>
      <c r="G86" s="9" t="n">
        <v>10845</v>
      </c>
      <c r="H86" s="10" t="n">
        <v>43472</v>
      </c>
      <c r="I86" s="11" t="n">
        <v>206000</v>
      </c>
      <c r="J86" s="11" t="n">
        <v>137360.8</v>
      </c>
      <c r="K86" s="11" t="n">
        <v>206000</v>
      </c>
      <c r="L86" s="12" t="n">
        <v>137360.8</v>
      </c>
      <c r="M86" s="1" t="str">
        <f aca="false">IF(G86&lt;8001,"piccolo",IF(AND(G86&gt;8001,G86&lt;10000),"medio",IF(AND(G86&gt;10001,G86&lt;12500),"normale",IF(G86&gt;12501,"lungo",""))))</f>
        <v>normale</v>
      </c>
      <c r="N86" s="13" t="n">
        <f aca="false">($N$1-H86)/365</f>
        <v>3.98356164383562</v>
      </c>
      <c r="O86" s="14" t="str">
        <f aca="false">IF(G86&lt;8001,"piccolo","")</f>
        <v/>
      </c>
      <c r="P86" s="9" t="str">
        <f aca="false">IF(AND(G86&gt;8001,G86&lt;10000),"medio","")</f>
        <v/>
      </c>
      <c r="Q86" s="9" t="str">
        <f aca="false">IF(AND(G86&gt;10001,G86&lt;12500),"normale","")</f>
        <v>normale</v>
      </c>
      <c r="R86" s="9" t="str">
        <f aca="false">IF(G86&gt;12501,"lungo","")</f>
        <v/>
      </c>
    </row>
    <row r="87" customFormat="false" ht="13.8" hidden="false" customHeight="false" outlineLevel="0" collapsed="false">
      <c r="A87" s="9" t="n">
        <v>3144</v>
      </c>
      <c r="B87" s="9" t="s">
        <v>139</v>
      </c>
      <c r="C87" s="9" t="s">
        <v>24</v>
      </c>
      <c r="D87" s="9" t="s">
        <v>138</v>
      </c>
      <c r="E87" s="9" t="s">
        <v>20</v>
      </c>
      <c r="F87" s="9" t="s">
        <v>62</v>
      </c>
      <c r="G87" s="9" t="n">
        <v>10845</v>
      </c>
      <c r="H87" s="10" t="n">
        <v>43472</v>
      </c>
      <c r="I87" s="11" t="n">
        <v>206000</v>
      </c>
      <c r="J87" s="11" t="n">
        <v>137360.8</v>
      </c>
      <c r="K87" s="11" t="n">
        <v>206000</v>
      </c>
      <c r="L87" s="12" t="n">
        <v>137360.8</v>
      </c>
      <c r="M87" s="1" t="str">
        <f aca="false">IF(G87&lt;8001,"piccolo",IF(AND(G87&gt;8001,G87&lt;10000),"medio",IF(AND(G87&gt;10001,G87&lt;12500),"normale",IF(G87&gt;12501,"lungo",""))))</f>
        <v>normale</v>
      </c>
      <c r="N87" s="13" t="n">
        <f aca="false">($N$1-H87)/365</f>
        <v>3.98356164383562</v>
      </c>
      <c r="O87" s="14" t="str">
        <f aca="false">IF(G87&lt;8001,"piccolo","")</f>
        <v/>
      </c>
      <c r="P87" s="9" t="str">
        <f aca="false">IF(AND(G87&gt;8001,G87&lt;10000),"medio","")</f>
        <v/>
      </c>
      <c r="Q87" s="9" t="str">
        <f aca="false">IF(AND(G87&gt;10001,G87&lt;12500),"normale","")</f>
        <v>normale</v>
      </c>
      <c r="R87" s="9" t="str">
        <f aca="false">IF(G87&gt;12501,"lungo","")</f>
        <v/>
      </c>
    </row>
    <row r="88" customFormat="false" ht="13.8" hidden="false" customHeight="false" outlineLevel="0" collapsed="false">
      <c r="A88" s="9" t="n">
        <v>3145</v>
      </c>
      <c r="B88" s="9" t="s">
        <v>140</v>
      </c>
      <c r="C88" s="9" t="s">
        <v>24</v>
      </c>
      <c r="D88" s="9" t="s">
        <v>138</v>
      </c>
      <c r="E88" s="9" t="s">
        <v>20</v>
      </c>
      <c r="F88" s="9" t="s">
        <v>62</v>
      </c>
      <c r="G88" s="9" t="n">
        <v>10845</v>
      </c>
      <c r="H88" s="10" t="n">
        <v>43472</v>
      </c>
      <c r="I88" s="11" t="n">
        <v>206000</v>
      </c>
      <c r="J88" s="11" t="n">
        <v>137360.8</v>
      </c>
      <c r="K88" s="11" t="n">
        <v>206000</v>
      </c>
      <c r="L88" s="12" t="n">
        <v>137360.8</v>
      </c>
      <c r="M88" s="1" t="str">
        <f aca="false">IF(G88&lt;8001,"piccolo",IF(AND(G88&gt;8001,G88&lt;10000),"medio",IF(AND(G88&gt;10001,G88&lt;12500),"normale",IF(G88&gt;12501,"lungo",""))))</f>
        <v>normale</v>
      </c>
      <c r="N88" s="13" t="n">
        <f aca="false">($N$1-H88)/365</f>
        <v>3.98356164383562</v>
      </c>
      <c r="O88" s="14" t="str">
        <f aca="false">IF(G88&lt;8001,"piccolo","")</f>
        <v/>
      </c>
      <c r="P88" s="9" t="str">
        <f aca="false">IF(AND(G88&gt;8001,G88&lt;10000),"medio","")</f>
        <v/>
      </c>
      <c r="Q88" s="9" t="str">
        <f aca="false">IF(AND(G88&gt;10001,G88&lt;12500),"normale","")</f>
        <v>normale</v>
      </c>
      <c r="R88" s="9" t="str">
        <f aca="false">IF(G88&gt;12501,"lungo","")</f>
        <v/>
      </c>
    </row>
    <row r="89" customFormat="false" ht="13.8" hidden="false" customHeight="false" outlineLevel="0" collapsed="false">
      <c r="A89" s="9" t="n">
        <v>3146</v>
      </c>
      <c r="B89" s="9" t="s">
        <v>141</v>
      </c>
      <c r="C89" s="9" t="s">
        <v>24</v>
      </c>
      <c r="D89" s="9" t="s">
        <v>138</v>
      </c>
      <c r="E89" s="9" t="s">
        <v>20</v>
      </c>
      <c r="F89" s="9" t="s">
        <v>62</v>
      </c>
      <c r="G89" s="9" t="n">
        <v>10845</v>
      </c>
      <c r="H89" s="10" t="n">
        <v>43472</v>
      </c>
      <c r="I89" s="11" t="n">
        <v>206000</v>
      </c>
      <c r="J89" s="11" t="n">
        <v>137360.8</v>
      </c>
      <c r="K89" s="11" t="n">
        <v>206000</v>
      </c>
      <c r="L89" s="12" t="n">
        <v>137360.8</v>
      </c>
      <c r="M89" s="1" t="str">
        <f aca="false">IF(G89&lt;8001,"piccolo",IF(AND(G89&gt;8001,G89&lt;10000),"medio",IF(AND(G89&gt;10001,G89&lt;12500),"normale",IF(G89&gt;12501,"lungo",""))))</f>
        <v>normale</v>
      </c>
      <c r="N89" s="13" t="n">
        <f aca="false">($N$1-H89)/365</f>
        <v>3.98356164383562</v>
      </c>
      <c r="O89" s="14" t="str">
        <f aca="false">IF(G89&lt;8001,"piccolo","")</f>
        <v/>
      </c>
      <c r="P89" s="9" t="str">
        <f aca="false">IF(AND(G89&gt;8001,G89&lt;10000),"medio","")</f>
        <v/>
      </c>
      <c r="Q89" s="9" t="str">
        <f aca="false">IF(AND(G89&gt;10001,G89&lt;12500),"normale","")</f>
        <v>normale</v>
      </c>
      <c r="R89" s="9" t="str">
        <f aca="false">IF(G89&gt;12501,"lungo","")</f>
        <v/>
      </c>
    </row>
    <row r="90" customFormat="false" ht="13.8" hidden="false" customHeight="false" outlineLevel="0" collapsed="false">
      <c r="A90" s="9" t="n">
        <v>3147</v>
      </c>
      <c r="B90" s="9" t="s">
        <v>142</v>
      </c>
      <c r="C90" s="9" t="s">
        <v>24</v>
      </c>
      <c r="D90" s="9" t="s">
        <v>143</v>
      </c>
      <c r="E90" s="9" t="s">
        <v>20</v>
      </c>
      <c r="F90" s="9" t="s">
        <v>62</v>
      </c>
      <c r="G90" s="9" t="n">
        <v>12000</v>
      </c>
      <c r="H90" s="10" t="n">
        <v>43767</v>
      </c>
      <c r="I90" s="11" t="n">
        <v>237123</v>
      </c>
      <c r="J90" s="11" t="n">
        <v>174727.2441</v>
      </c>
      <c r="K90" s="11" t="n">
        <v>139471.8</v>
      </c>
      <c r="L90" s="12" t="n">
        <v>102771.649085425</v>
      </c>
      <c r="M90" s="1" t="str">
        <f aca="false">IF(G90&lt;8001,"piccolo",IF(AND(G90&gt;8001,G90&lt;10000),"medio",IF(AND(G90&gt;10001,G90&lt;12500),"normale",IF(G90&gt;12501,"lungo",""))))</f>
        <v>normale</v>
      </c>
      <c r="N90" s="13" t="n">
        <f aca="false">($N$1-H90)/365</f>
        <v>3.17534246575342</v>
      </c>
      <c r="O90" s="14" t="str">
        <f aca="false">IF(G90&lt;8001,"piccolo","")</f>
        <v/>
      </c>
      <c r="P90" s="9" t="str">
        <f aca="false">IF(AND(G90&gt;8001,G90&lt;10000),"medio","")</f>
        <v/>
      </c>
      <c r="Q90" s="9" t="str">
        <f aca="false">IF(AND(G90&gt;10001,G90&lt;12500),"normale","")</f>
        <v>normale</v>
      </c>
      <c r="R90" s="9" t="str">
        <f aca="false">IF(G90&gt;12501,"lungo","")</f>
        <v/>
      </c>
    </row>
    <row r="91" customFormat="false" ht="13.8" hidden="false" customHeight="false" outlineLevel="0" collapsed="false">
      <c r="A91" s="9" t="n">
        <v>3148</v>
      </c>
      <c r="B91" s="9" t="s">
        <v>144</v>
      </c>
      <c r="C91" s="9" t="s">
        <v>24</v>
      </c>
      <c r="D91" s="9" t="s">
        <v>143</v>
      </c>
      <c r="E91" s="9" t="s">
        <v>20</v>
      </c>
      <c r="F91" s="9" t="s">
        <v>62</v>
      </c>
      <c r="G91" s="9" t="n">
        <v>12000</v>
      </c>
      <c r="H91" s="10" t="n">
        <v>43767</v>
      </c>
      <c r="I91" s="11" t="n">
        <v>237123</v>
      </c>
      <c r="J91" s="11" t="n">
        <v>174727.2441</v>
      </c>
      <c r="K91" s="11" t="n">
        <v>232453</v>
      </c>
      <c r="L91" s="12" t="n">
        <v>171286.081809041</v>
      </c>
      <c r="M91" s="1" t="str">
        <f aca="false">IF(G91&lt;8001,"piccolo",IF(AND(G91&gt;8001,G91&lt;10000),"medio",IF(AND(G91&gt;10001,G91&lt;12500),"normale",IF(G91&gt;12501,"lungo",""))))</f>
        <v>normale</v>
      </c>
      <c r="N91" s="13" t="n">
        <f aca="false">($N$1-H91)/365</f>
        <v>3.17534246575342</v>
      </c>
      <c r="O91" s="14" t="str">
        <f aca="false">IF(G91&lt;8001,"piccolo","")</f>
        <v/>
      </c>
      <c r="P91" s="9" t="str">
        <f aca="false">IF(AND(G91&gt;8001,G91&lt;10000),"medio","")</f>
        <v/>
      </c>
      <c r="Q91" s="9" t="str">
        <f aca="false">IF(AND(G91&gt;10001,G91&lt;12500),"normale","")</f>
        <v>normale</v>
      </c>
      <c r="R91" s="9" t="str">
        <f aca="false">IF(G91&gt;12501,"lungo","")</f>
        <v/>
      </c>
    </row>
    <row r="92" customFormat="false" ht="13.8" hidden="false" customHeight="false" outlineLevel="0" collapsed="false">
      <c r="A92" s="9" t="n">
        <v>3149</v>
      </c>
      <c r="B92" s="9" t="s">
        <v>145</v>
      </c>
      <c r="C92" s="9" t="s">
        <v>24</v>
      </c>
      <c r="D92" s="9" t="s">
        <v>143</v>
      </c>
      <c r="E92" s="9" t="s">
        <v>20</v>
      </c>
      <c r="F92" s="9" t="s">
        <v>62</v>
      </c>
      <c r="G92" s="9" t="n">
        <v>12000</v>
      </c>
      <c r="H92" s="10" t="n">
        <v>43767</v>
      </c>
      <c r="I92" s="11" t="n">
        <v>237123</v>
      </c>
      <c r="J92" s="11" t="n">
        <v>174727.2441</v>
      </c>
      <c r="K92" s="11" t="n">
        <v>232453</v>
      </c>
      <c r="L92" s="12" t="n">
        <v>171286.081809041</v>
      </c>
      <c r="M92" s="1" t="str">
        <f aca="false">IF(G92&lt;8001,"piccolo",IF(AND(G92&gt;8001,G92&lt;10000),"medio",IF(AND(G92&gt;10001,G92&lt;12500),"normale",IF(G92&gt;12501,"lungo",""))))</f>
        <v>normale</v>
      </c>
      <c r="N92" s="13" t="n">
        <f aca="false">($N$1-H92)/365</f>
        <v>3.17534246575342</v>
      </c>
      <c r="O92" s="14" t="str">
        <f aca="false">IF(G92&lt;8001,"piccolo","")</f>
        <v/>
      </c>
      <c r="P92" s="9" t="str">
        <f aca="false">IF(AND(G92&gt;8001,G92&lt;10000),"medio","")</f>
        <v/>
      </c>
      <c r="Q92" s="9" t="str">
        <f aca="false">IF(AND(G92&gt;10001,G92&lt;12500),"normale","")</f>
        <v>normale</v>
      </c>
      <c r="R92" s="9" t="str">
        <f aca="false">IF(G92&gt;12501,"lungo","")</f>
        <v/>
      </c>
    </row>
    <row r="93" customFormat="false" ht="13.8" hidden="false" customHeight="false" outlineLevel="0" collapsed="false">
      <c r="A93" s="9" t="n">
        <v>3150</v>
      </c>
      <c r="B93" s="9" t="s">
        <v>146</v>
      </c>
      <c r="C93" s="9" t="s">
        <v>24</v>
      </c>
      <c r="D93" s="9" t="s">
        <v>143</v>
      </c>
      <c r="E93" s="9" t="s">
        <v>20</v>
      </c>
      <c r="F93" s="9" t="s">
        <v>62</v>
      </c>
      <c r="G93" s="9" t="n">
        <v>12000</v>
      </c>
      <c r="H93" s="10" t="n">
        <v>43767</v>
      </c>
      <c r="I93" s="11" t="n">
        <v>237123</v>
      </c>
      <c r="J93" s="11" t="n">
        <v>174727.2441</v>
      </c>
      <c r="K93" s="11" t="n">
        <v>170485</v>
      </c>
      <c r="L93" s="12" t="n">
        <v>125624.13759863</v>
      </c>
      <c r="M93" s="1" t="str">
        <f aca="false">IF(G93&lt;8001,"piccolo",IF(AND(G93&gt;8001,G93&lt;10000),"medio",IF(AND(G93&gt;10001,G93&lt;12500),"normale",IF(G93&gt;12501,"lungo",""))))</f>
        <v>normale</v>
      </c>
      <c r="N93" s="13" t="n">
        <f aca="false">($N$1-H93)/365</f>
        <v>3.17534246575342</v>
      </c>
      <c r="O93" s="14" t="str">
        <f aca="false">IF(G93&lt;8001,"piccolo","")</f>
        <v/>
      </c>
      <c r="P93" s="9" t="str">
        <f aca="false">IF(AND(G93&gt;8001,G93&lt;10000),"medio","")</f>
        <v/>
      </c>
      <c r="Q93" s="9" t="str">
        <f aca="false">IF(AND(G93&gt;10001,G93&lt;12500),"normale","")</f>
        <v>normale</v>
      </c>
      <c r="R93" s="9" t="str">
        <f aca="false">IF(G93&gt;12501,"lungo","")</f>
        <v/>
      </c>
    </row>
    <row r="94" customFormat="false" ht="13.8" hidden="false" customHeight="false" outlineLevel="0" collapsed="false">
      <c r="A94" s="9" t="n">
        <v>3151</v>
      </c>
      <c r="B94" s="9" t="s">
        <v>147</v>
      </c>
      <c r="C94" s="9" t="s">
        <v>24</v>
      </c>
      <c r="D94" s="9" t="s">
        <v>138</v>
      </c>
      <c r="E94" s="9" t="s">
        <v>20</v>
      </c>
      <c r="F94" s="9" t="s">
        <v>62</v>
      </c>
      <c r="G94" s="9" t="n">
        <v>10845</v>
      </c>
      <c r="H94" s="10" t="n">
        <v>44007</v>
      </c>
      <c r="I94" s="11" t="n">
        <v>206000</v>
      </c>
      <c r="J94" s="11" t="n">
        <v>162772.31</v>
      </c>
      <c r="K94" s="11" t="n">
        <v>37421.67</v>
      </c>
      <c r="L94" s="12" t="n">
        <v>29570.603634</v>
      </c>
      <c r="M94" s="1" t="str">
        <f aca="false">IF(G94&lt;8001,"piccolo",IF(AND(G94&gt;8001,G94&lt;10000),"medio",IF(AND(G94&gt;10001,G94&lt;12500),"normale",IF(G94&gt;12501,"lungo",""))))</f>
        <v>normale</v>
      </c>
      <c r="N94" s="13" t="n">
        <f aca="false">($N$1-H94)/365</f>
        <v>2.51780821917808</v>
      </c>
      <c r="O94" s="14" t="str">
        <f aca="false">IF(G94&lt;8001,"piccolo","")</f>
        <v/>
      </c>
      <c r="P94" s="9" t="str">
        <f aca="false">IF(AND(G94&gt;8001,G94&lt;10000),"medio","")</f>
        <v/>
      </c>
      <c r="Q94" s="9" t="str">
        <f aca="false">IF(AND(G94&gt;10001,G94&lt;12500),"normale","")</f>
        <v>normale</v>
      </c>
      <c r="R94" s="9" t="str">
        <f aca="false">IF(G94&gt;12501,"lungo","")</f>
        <v/>
      </c>
    </row>
    <row r="95" customFormat="false" ht="13.8" hidden="false" customHeight="false" outlineLevel="0" collapsed="false">
      <c r="A95" s="9" t="n">
        <v>5133</v>
      </c>
      <c r="B95" s="9" t="s">
        <v>148</v>
      </c>
      <c r="C95" s="9" t="s">
        <v>24</v>
      </c>
      <c r="D95" s="9" t="s">
        <v>149</v>
      </c>
      <c r="E95" s="9" t="s">
        <v>150</v>
      </c>
      <c r="F95" s="9" t="s">
        <v>75</v>
      </c>
      <c r="G95" s="9" t="n">
        <v>11955</v>
      </c>
      <c r="H95" s="10" t="n">
        <v>36657</v>
      </c>
      <c r="I95" s="11" t="n">
        <v>91312.76</v>
      </c>
      <c r="J95" s="11" t="n">
        <v>0</v>
      </c>
      <c r="K95" s="11" t="n">
        <v>128339.539423737</v>
      </c>
      <c r="L95" s="12"/>
      <c r="M95" s="1" t="str">
        <f aca="false">IF(G95&lt;8001,"piccolo",IF(AND(G95&gt;8001,G95&lt;10000),"medio",IF(AND(G95&gt;10001,G95&lt;12500),"normale",IF(G95&gt;12501,"lungo",""))))</f>
        <v>normale</v>
      </c>
      <c r="N95" s="13" t="n">
        <f aca="false">($N$1-H95)/365</f>
        <v>22.6547945205479</v>
      </c>
      <c r="O95" s="14" t="str">
        <f aca="false">IF(G95&lt;8001,"piccolo","")</f>
        <v/>
      </c>
      <c r="P95" s="9" t="str">
        <f aca="false">IF(AND(G95&gt;8001,G95&lt;10000),"medio","")</f>
        <v/>
      </c>
      <c r="Q95" s="9" t="str">
        <f aca="false">IF(AND(G95&gt;10001,G95&lt;12500),"normale","")</f>
        <v>normale</v>
      </c>
      <c r="R95" s="9" t="str">
        <f aca="false">IF(G95&gt;12501,"lungo","")</f>
        <v/>
      </c>
    </row>
    <row r="96" customFormat="false" ht="13.8" hidden="false" customHeight="false" outlineLevel="0" collapsed="false">
      <c r="A96" s="9" t="n">
        <v>5134</v>
      </c>
      <c r="B96" s="9" t="s">
        <v>151</v>
      </c>
      <c r="C96" s="9" t="s">
        <v>24</v>
      </c>
      <c r="D96" s="9" t="s">
        <v>149</v>
      </c>
      <c r="E96" s="9" t="s">
        <v>150</v>
      </c>
      <c r="F96" s="9" t="s">
        <v>75</v>
      </c>
      <c r="G96" s="9" t="n">
        <v>11995</v>
      </c>
      <c r="H96" s="10" t="n">
        <v>36657</v>
      </c>
      <c r="I96" s="11" t="n">
        <v>85953.54</v>
      </c>
      <c r="J96" s="11" t="n">
        <v>0</v>
      </c>
      <c r="K96" s="11" t="n">
        <v>128339.539423737</v>
      </c>
      <c r="L96" s="12"/>
      <c r="M96" s="1" t="str">
        <f aca="false">IF(G96&lt;8001,"piccolo",IF(AND(G96&gt;8001,G96&lt;10000),"medio",IF(AND(G96&gt;10001,G96&lt;12500),"normale",IF(G96&gt;12501,"lungo",""))))</f>
        <v>normale</v>
      </c>
      <c r="N96" s="13" t="n">
        <f aca="false">($N$1-H96)/365</f>
        <v>22.6547945205479</v>
      </c>
      <c r="O96" s="14" t="str">
        <f aca="false">IF(G96&lt;8001,"piccolo","")</f>
        <v/>
      </c>
      <c r="P96" s="9" t="str">
        <f aca="false">IF(AND(G96&gt;8001,G96&lt;10000),"medio","")</f>
        <v/>
      </c>
      <c r="Q96" s="9" t="str">
        <f aca="false">IF(AND(G96&gt;10001,G96&lt;12500),"normale","")</f>
        <v>normale</v>
      </c>
      <c r="R96" s="9" t="str">
        <f aca="false">IF(G96&gt;12501,"lungo","")</f>
        <v/>
      </c>
    </row>
    <row r="97" customFormat="false" ht="13.8" hidden="false" customHeight="false" outlineLevel="0" collapsed="false">
      <c r="A97" s="9" t="n">
        <v>5135</v>
      </c>
      <c r="B97" s="9" t="s">
        <v>152</v>
      </c>
      <c r="C97" s="9" t="s">
        <v>24</v>
      </c>
      <c r="D97" s="9" t="s">
        <v>149</v>
      </c>
      <c r="E97" s="9" t="s">
        <v>150</v>
      </c>
      <c r="F97" s="9" t="s">
        <v>75</v>
      </c>
      <c r="G97" s="9" t="n">
        <v>11995</v>
      </c>
      <c r="H97" s="10" t="n">
        <v>36656</v>
      </c>
      <c r="I97" s="11" t="n">
        <v>85664.23</v>
      </c>
      <c r="J97" s="11" t="n">
        <v>0</v>
      </c>
      <c r="K97" s="11" t="n">
        <v>128339.539423737</v>
      </c>
      <c r="L97" s="12"/>
      <c r="M97" s="1" t="str">
        <f aca="false">IF(G97&lt;8001,"piccolo",IF(AND(G97&gt;8001,G97&lt;10000),"medio",IF(AND(G97&gt;10001,G97&lt;12500),"normale",IF(G97&gt;12501,"lungo",""))))</f>
        <v>normale</v>
      </c>
      <c r="N97" s="13" t="n">
        <f aca="false">($N$1-H97)/365</f>
        <v>22.6575342465753</v>
      </c>
      <c r="O97" s="14" t="str">
        <f aca="false">IF(G97&lt;8001,"piccolo","")</f>
        <v/>
      </c>
      <c r="P97" s="9" t="str">
        <f aca="false">IF(AND(G97&gt;8001,G97&lt;10000),"medio","")</f>
        <v/>
      </c>
      <c r="Q97" s="9" t="str">
        <f aca="false">IF(AND(G97&gt;10001,G97&lt;12500),"normale","")</f>
        <v>normale</v>
      </c>
      <c r="R97" s="9" t="str">
        <f aca="false">IF(G97&gt;12501,"lungo","")</f>
        <v/>
      </c>
    </row>
    <row r="98" customFormat="false" ht="13.8" hidden="false" customHeight="false" outlineLevel="0" collapsed="false">
      <c r="A98" s="9" t="n">
        <v>5136</v>
      </c>
      <c r="B98" s="9" t="s">
        <v>153</v>
      </c>
      <c r="C98" s="9" t="s">
        <v>18</v>
      </c>
      <c r="D98" s="9" t="s">
        <v>154</v>
      </c>
      <c r="E98" s="9" t="s">
        <v>150</v>
      </c>
      <c r="F98" s="9" t="s">
        <v>75</v>
      </c>
      <c r="G98" s="9" t="n">
        <v>6730</v>
      </c>
      <c r="H98" s="10" t="n">
        <v>36656.7742939815</v>
      </c>
      <c r="I98" s="11" t="n">
        <v>58544.37</v>
      </c>
      <c r="J98" s="11" t="n">
        <v>0</v>
      </c>
      <c r="K98" s="11" t="n">
        <v>89088.8150929364</v>
      </c>
      <c r="L98" s="12"/>
      <c r="M98" s="1" t="str">
        <f aca="false">IF(G98&lt;8001,"piccolo",IF(AND(G98&gt;8001,G98&lt;10000),"medio",IF(AND(G98&gt;10001,G98&lt;12500),"normale",IF(G98&gt;12501,"lungo",""))))</f>
        <v>piccolo</v>
      </c>
      <c r="N98" s="13" t="n">
        <f aca="false">($N$1-H98)/365</f>
        <v>22.6554128932014</v>
      </c>
      <c r="O98" s="14" t="str">
        <f aca="false">IF(G98&lt;8001,"piccolo","")</f>
        <v>piccolo</v>
      </c>
      <c r="P98" s="9" t="str">
        <f aca="false">IF(AND(G98&gt;8001,G98&lt;10000),"medio","")</f>
        <v/>
      </c>
      <c r="Q98" s="9" t="str">
        <f aca="false">IF(AND(G98&gt;10001,G98&lt;12500),"normale","")</f>
        <v/>
      </c>
      <c r="R98" s="9" t="str">
        <f aca="false">IF(G98&gt;12501,"lungo","")</f>
        <v/>
      </c>
    </row>
    <row r="99" customFormat="false" ht="13.8" hidden="false" customHeight="false" outlineLevel="0" collapsed="false">
      <c r="A99" s="9" t="n">
        <v>5139</v>
      </c>
      <c r="B99" s="9" t="s">
        <v>155</v>
      </c>
      <c r="C99" s="9" t="s">
        <v>87</v>
      </c>
      <c r="D99" s="9" t="s">
        <v>156</v>
      </c>
      <c r="E99" s="9" t="s">
        <v>150</v>
      </c>
      <c r="F99" s="9" t="s">
        <v>75</v>
      </c>
      <c r="G99" s="9" t="n">
        <v>9095</v>
      </c>
      <c r="H99" s="10" t="n">
        <v>36699</v>
      </c>
      <c r="I99" s="11" t="n">
        <v>115064.2</v>
      </c>
      <c r="J99" s="11" t="n">
        <v>0</v>
      </c>
      <c r="K99" s="11" t="n">
        <v>121431.928398416</v>
      </c>
      <c r="L99" s="12"/>
      <c r="M99" s="1" t="str">
        <f aca="false">IF(G99&lt;8001,"piccolo",IF(AND(G99&gt;8001,G99&lt;10000),"medio",IF(AND(G99&gt;10001,G99&lt;12500),"normale",IF(G99&gt;12501,"lungo",""))))</f>
        <v>medio</v>
      </c>
      <c r="N99" s="13" t="n">
        <f aca="false">($N$1-H99)/365</f>
        <v>22.5397260273973</v>
      </c>
      <c r="O99" s="14" t="str">
        <f aca="false">IF(G99&lt;8001,"piccolo","")</f>
        <v/>
      </c>
      <c r="P99" s="9" t="str">
        <f aca="false">IF(AND(G99&gt;8001,G99&lt;10000),"medio","")</f>
        <v>medio</v>
      </c>
      <c r="Q99" s="9" t="str">
        <f aca="false">IF(AND(G99&gt;10001,G99&lt;12500),"normale","")</f>
        <v/>
      </c>
      <c r="R99" s="9" t="str">
        <f aca="false">IF(G99&gt;12501,"lungo","")</f>
        <v/>
      </c>
    </row>
    <row r="100" customFormat="false" ht="13.8" hidden="false" customHeight="false" outlineLevel="0" collapsed="false">
      <c r="A100" s="9" t="n">
        <v>5140</v>
      </c>
      <c r="B100" s="9" t="s">
        <v>157</v>
      </c>
      <c r="C100" s="9" t="s">
        <v>87</v>
      </c>
      <c r="D100" s="9" t="s">
        <v>156</v>
      </c>
      <c r="E100" s="9" t="s">
        <v>150</v>
      </c>
      <c r="F100" s="9" t="s">
        <v>75</v>
      </c>
      <c r="G100" s="9" t="n">
        <v>9095</v>
      </c>
      <c r="H100" s="10" t="n">
        <v>36699.4264583333</v>
      </c>
      <c r="I100" s="11" t="n">
        <v>96699.69</v>
      </c>
      <c r="J100" s="11" t="n">
        <v>3274.5</v>
      </c>
      <c r="K100" s="11" t="n">
        <v>121431.928398416</v>
      </c>
      <c r="L100" s="12"/>
      <c r="M100" s="1" t="str">
        <f aca="false">IF(G100&lt;8001,"piccolo",IF(AND(G100&gt;8001,G100&lt;10000),"medio",IF(AND(G100&gt;10001,G100&lt;12500),"normale",IF(G100&gt;12501,"lungo",""))))</f>
        <v>medio</v>
      </c>
      <c r="N100" s="13" t="n">
        <f aca="false">($N$1-H100)/365</f>
        <v>22.5385576484018</v>
      </c>
      <c r="O100" s="14" t="str">
        <f aca="false">IF(G100&lt;8001,"piccolo","")</f>
        <v/>
      </c>
      <c r="P100" s="9" t="str">
        <f aca="false">IF(AND(G100&gt;8001,G100&lt;10000),"medio","")</f>
        <v>medio</v>
      </c>
      <c r="Q100" s="9" t="str">
        <f aca="false">IF(AND(G100&gt;10001,G100&lt;12500),"normale","")</f>
        <v/>
      </c>
      <c r="R100" s="9" t="str">
        <f aca="false">IF(G100&gt;12501,"lungo","")</f>
        <v/>
      </c>
    </row>
    <row r="101" customFormat="false" ht="13.8" hidden="false" customHeight="false" outlineLevel="0" collapsed="false">
      <c r="A101" s="9" t="n">
        <v>5142</v>
      </c>
      <c r="B101" s="9" t="s">
        <v>158</v>
      </c>
      <c r="C101" s="9" t="s">
        <v>87</v>
      </c>
      <c r="D101" s="9" t="s">
        <v>88</v>
      </c>
      <c r="E101" s="9" t="s">
        <v>150</v>
      </c>
      <c r="F101" s="9" t="s">
        <v>75</v>
      </c>
      <c r="G101" s="9" t="n">
        <v>10790</v>
      </c>
      <c r="H101" s="10" t="n">
        <v>36654</v>
      </c>
      <c r="I101" s="11" t="n">
        <v>129868.12</v>
      </c>
      <c r="J101" s="11" t="n">
        <v>0</v>
      </c>
      <c r="K101" s="11" t="n">
        <v>140605.390777113</v>
      </c>
      <c r="L101" s="12"/>
      <c r="M101" s="1" t="str">
        <f aca="false">IF(G101&lt;8001,"piccolo",IF(AND(G101&gt;8001,G101&lt;10000),"medio",IF(AND(G101&gt;10001,G101&lt;12500),"normale",IF(G101&gt;12501,"lungo",""))))</f>
        <v>normale</v>
      </c>
      <c r="N101" s="13" t="n">
        <f aca="false">($N$1-H101)/365</f>
        <v>22.6630136986301</v>
      </c>
      <c r="O101" s="14" t="str">
        <f aca="false">IF(G101&lt;8001,"piccolo","")</f>
        <v/>
      </c>
      <c r="P101" s="9" t="str">
        <f aca="false">IF(AND(G101&gt;8001,G101&lt;10000),"medio","")</f>
        <v/>
      </c>
      <c r="Q101" s="9" t="str">
        <f aca="false">IF(AND(G101&gt;10001,G101&lt;12500),"normale","")</f>
        <v>normale</v>
      </c>
      <c r="R101" s="9" t="str">
        <f aca="false">IF(G101&gt;12501,"lungo","")</f>
        <v/>
      </c>
    </row>
    <row r="102" customFormat="false" ht="13.8" hidden="false" customHeight="false" outlineLevel="0" collapsed="false">
      <c r="A102" s="9" t="n">
        <v>5143</v>
      </c>
      <c r="B102" s="9" t="s">
        <v>159</v>
      </c>
      <c r="C102" s="9" t="s">
        <v>87</v>
      </c>
      <c r="D102" s="9" t="s">
        <v>88</v>
      </c>
      <c r="E102" s="9" t="s">
        <v>150</v>
      </c>
      <c r="F102" s="9" t="s">
        <v>75</v>
      </c>
      <c r="G102" s="9" t="n">
        <v>10790</v>
      </c>
      <c r="H102" s="10" t="n">
        <v>36654</v>
      </c>
      <c r="I102" s="11" t="n">
        <v>95677.08</v>
      </c>
      <c r="J102" s="11" t="n">
        <v>1475</v>
      </c>
      <c r="K102" s="11" t="n">
        <v>140605.390777113</v>
      </c>
      <c r="L102" s="12"/>
      <c r="M102" s="1" t="str">
        <f aca="false">IF(G102&lt;8001,"piccolo",IF(AND(G102&gt;8001,G102&lt;10000),"medio",IF(AND(G102&gt;10001,G102&lt;12500),"normale",IF(G102&gt;12501,"lungo",""))))</f>
        <v>normale</v>
      </c>
      <c r="N102" s="13" t="n">
        <f aca="false">($N$1-H102)/365</f>
        <v>22.6630136986301</v>
      </c>
      <c r="O102" s="14" t="str">
        <f aca="false">IF(G102&lt;8001,"piccolo","")</f>
        <v/>
      </c>
      <c r="P102" s="9" t="str">
        <f aca="false">IF(AND(G102&gt;8001,G102&lt;10000),"medio","")</f>
        <v/>
      </c>
      <c r="Q102" s="9" t="str">
        <f aca="false">IF(AND(G102&gt;10001,G102&lt;12500),"normale","")</f>
        <v>normale</v>
      </c>
      <c r="R102" s="9" t="str">
        <f aca="false">IF(G102&gt;12501,"lungo","")</f>
        <v/>
      </c>
    </row>
    <row r="103" customFormat="false" ht="13.8" hidden="false" customHeight="false" outlineLevel="0" collapsed="false">
      <c r="A103" s="9" t="n">
        <v>5144</v>
      </c>
      <c r="B103" s="9" t="s">
        <v>160</v>
      </c>
      <c r="C103" s="9" t="s">
        <v>87</v>
      </c>
      <c r="D103" s="9" t="s">
        <v>88</v>
      </c>
      <c r="E103" s="9" t="s">
        <v>150</v>
      </c>
      <c r="F103" s="9" t="s">
        <v>75</v>
      </c>
      <c r="G103" s="9" t="n">
        <v>10790</v>
      </c>
      <c r="H103" s="10" t="n">
        <v>36654</v>
      </c>
      <c r="I103" s="11" t="n">
        <v>89005.37</v>
      </c>
      <c r="J103" s="11" t="n">
        <v>0</v>
      </c>
      <c r="K103" s="11" t="n">
        <v>140605.390777113</v>
      </c>
      <c r="L103" s="12"/>
      <c r="M103" s="1" t="str">
        <f aca="false">IF(G103&lt;8001,"piccolo",IF(AND(G103&gt;8001,G103&lt;10000),"medio",IF(AND(G103&gt;10001,G103&lt;12500),"normale",IF(G103&gt;12501,"lungo",""))))</f>
        <v>normale</v>
      </c>
      <c r="N103" s="13" t="n">
        <f aca="false">($N$1-H103)/365</f>
        <v>22.6630136986301</v>
      </c>
      <c r="O103" s="14" t="str">
        <f aca="false">IF(G103&lt;8001,"piccolo","")</f>
        <v/>
      </c>
      <c r="P103" s="9" t="str">
        <f aca="false">IF(AND(G103&gt;8001,G103&lt;10000),"medio","")</f>
        <v/>
      </c>
      <c r="Q103" s="9" t="str">
        <f aca="false">IF(AND(G103&gt;10001,G103&lt;12500),"normale","")</f>
        <v>normale</v>
      </c>
      <c r="R103" s="9" t="str">
        <f aca="false">IF(G103&gt;12501,"lungo","")</f>
        <v/>
      </c>
    </row>
    <row r="104" customFormat="false" ht="13.8" hidden="false" customHeight="false" outlineLevel="0" collapsed="false">
      <c r="A104" s="9" t="n">
        <v>5145</v>
      </c>
      <c r="B104" s="9" t="s">
        <v>161</v>
      </c>
      <c r="C104" s="9" t="s">
        <v>87</v>
      </c>
      <c r="D104" s="9" t="s">
        <v>88</v>
      </c>
      <c r="E104" s="9" t="s">
        <v>150</v>
      </c>
      <c r="F104" s="9" t="s">
        <v>75</v>
      </c>
      <c r="G104" s="9" t="n">
        <v>10790</v>
      </c>
      <c r="H104" s="10" t="n">
        <v>36654</v>
      </c>
      <c r="I104" s="11" t="n">
        <v>103376.77</v>
      </c>
      <c r="J104" s="11" t="n">
        <v>0</v>
      </c>
      <c r="K104" s="11" t="n">
        <v>140605.390777113</v>
      </c>
      <c r="L104" s="12"/>
      <c r="M104" s="1" t="str">
        <f aca="false">IF(G104&lt;8001,"piccolo",IF(AND(G104&gt;8001,G104&lt;10000),"medio",IF(AND(G104&gt;10001,G104&lt;12500),"normale",IF(G104&gt;12501,"lungo",""))))</f>
        <v>normale</v>
      </c>
      <c r="N104" s="13" t="n">
        <f aca="false">($N$1-H104)/365</f>
        <v>22.6630136986301</v>
      </c>
      <c r="O104" s="14" t="str">
        <f aca="false">IF(G104&lt;8001,"piccolo","")</f>
        <v/>
      </c>
      <c r="P104" s="9" t="str">
        <f aca="false">IF(AND(G104&gt;8001,G104&lt;10000),"medio","")</f>
        <v/>
      </c>
      <c r="Q104" s="9" t="str">
        <f aca="false">IF(AND(G104&gt;10001,G104&lt;12500),"normale","")</f>
        <v>normale</v>
      </c>
      <c r="R104" s="9" t="str">
        <f aca="false">IF(G104&gt;12501,"lungo","")</f>
        <v/>
      </c>
    </row>
    <row r="105" customFormat="false" ht="13.8" hidden="false" customHeight="false" outlineLevel="0" collapsed="false">
      <c r="A105" s="9" t="n">
        <v>5147</v>
      </c>
      <c r="B105" s="9" t="s">
        <v>162</v>
      </c>
      <c r="C105" s="9" t="s">
        <v>24</v>
      </c>
      <c r="D105" s="9" t="s">
        <v>163</v>
      </c>
      <c r="E105" s="9" t="s">
        <v>89</v>
      </c>
      <c r="F105" s="9" t="s">
        <v>75</v>
      </c>
      <c r="G105" s="9" t="n">
        <v>7650</v>
      </c>
      <c r="H105" s="10" t="n">
        <v>36654</v>
      </c>
      <c r="I105" s="11" t="n">
        <v>105305.33</v>
      </c>
      <c r="J105" s="11" t="n">
        <v>4000</v>
      </c>
      <c r="K105" s="11" t="n">
        <v>96835.6685792787</v>
      </c>
      <c r="L105" s="12"/>
      <c r="M105" s="1" t="str">
        <f aca="false">IF(G105&lt;8001,"piccolo",IF(AND(G105&gt;8001,G105&lt;10000),"medio",IF(AND(G105&gt;10001,G105&lt;12500),"normale",IF(G105&gt;12501,"lungo",""))))</f>
        <v>piccolo</v>
      </c>
      <c r="N105" s="13" t="n">
        <f aca="false">($N$1-H105)/365</f>
        <v>22.6630136986301</v>
      </c>
      <c r="O105" s="14" t="str">
        <f aca="false">IF(G105&lt;8001,"piccolo","")</f>
        <v>piccolo</v>
      </c>
      <c r="P105" s="9" t="str">
        <f aca="false">IF(AND(G105&gt;8001,G105&lt;10000),"medio","")</f>
        <v/>
      </c>
      <c r="Q105" s="9" t="str">
        <f aca="false">IF(AND(G105&gt;10001,G105&lt;12500),"normale","")</f>
        <v/>
      </c>
      <c r="R105" s="9" t="str">
        <f aca="false">IF(G105&gt;12501,"lungo","")</f>
        <v/>
      </c>
    </row>
    <row r="106" customFormat="false" ht="13.8" hidden="false" customHeight="false" outlineLevel="0" collapsed="false">
      <c r="A106" s="9" t="n">
        <v>5148</v>
      </c>
      <c r="B106" s="9" t="s">
        <v>164</v>
      </c>
      <c r="C106" s="9" t="s">
        <v>24</v>
      </c>
      <c r="D106" s="9" t="s">
        <v>25</v>
      </c>
      <c r="E106" s="9" t="s">
        <v>150</v>
      </c>
      <c r="F106" s="9" t="s">
        <v>75</v>
      </c>
      <c r="G106" s="9" t="n">
        <v>5500</v>
      </c>
      <c r="H106" s="10" t="n">
        <v>36718</v>
      </c>
      <c r="I106" s="11" t="n">
        <v>23063.85</v>
      </c>
      <c r="J106" s="11" t="n">
        <v>0</v>
      </c>
      <c r="K106" s="11" t="n">
        <v>43382.3795235169</v>
      </c>
      <c r="L106" s="12"/>
      <c r="M106" s="1" t="str">
        <f aca="false">IF(G106&lt;8001,"piccolo",IF(AND(G106&gt;8001,G106&lt;10000),"medio",IF(AND(G106&gt;10001,G106&lt;12500),"normale",IF(G106&gt;12501,"lungo",""))))</f>
        <v>piccolo</v>
      </c>
      <c r="N106" s="13" t="n">
        <f aca="false">($N$1-H106)/365</f>
        <v>22.4876712328767</v>
      </c>
      <c r="O106" s="14" t="str">
        <f aca="false">IF(G106&lt;8001,"piccolo","")</f>
        <v>piccolo</v>
      </c>
      <c r="P106" s="9" t="str">
        <f aca="false">IF(AND(G106&gt;8001,G106&lt;10000),"medio","")</f>
        <v/>
      </c>
      <c r="Q106" s="9" t="str">
        <f aca="false">IF(AND(G106&gt;10001,G106&lt;12500),"normale","")</f>
        <v/>
      </c>
      <c r="R106" s="9" t="str">
        <f aca="false">IF(G106&gt;12501,"lungo","")</f>
        <v/>
      </c>
    </row>
    <row r="107" customFormat="false" ht="13.8" hidden="false" customHeight="false" outlineLevel="0" collapsed="false">
      <c r="A107" s="9" t="n">
        <v>5151</v>
      </c>
      <c r="B107" s="9" t="s">
        <v>165</v>
      </c>
      <c r="C107" s="9" t="s">
        <v>166</v>
      </c>
      <c r="D107" s="9" t="s">
        <v>93</v>
      </c>
      <c r="E107" s="9" t="s">
        <v>150</v>
      </c>
      <c r="F107" s="9" t="s">
        <v>21</v>
      </c>
      <c r="G107" s="9" t="n">
        <v>12000</v>
      </c>
      <c r="H107" s="10" t="n">
        <v>37543</v>
      </c>
      <c r="I107" s="11" t="n">
        <v>153733.47</v>
      </c>
      <c r="J107" s="11" t="n">
        <v>5953.2925</v>
      </c>
      <c r="K107" s="11" t="n">
        <v>153750</v>
      </c>
      <c r="L107" s="12"/>
      <c r="M107" s="1" t="str">
        <f aca="false">IF(G107&lt;8001,"piccolo",IF(AND(G107&gt;8001,G107&lt;10000),"medio",IF(AND(G107&gt;10001,G107&lt;12500),"normale",IF(G107&gt;12501,"lungo",""))))</f>
        <v>normale</v>
      </c>
      <c r="N107" s="13" t="n">
        <f aca="false">($N$1-H107)/365</f>
        <v>20.227397260274</v>
      </c>
      <c r="O107" s="14" t="str">
        <f aca="false">IF(G107&lt;8001,"piccolo","")</f>
        <v/>
      </c>
      <c r="P107" s="9" t="str">
        <f aca="false">IF(AND(G107&gt;8001,G107&lt;10000),"medio","")</f>
        <v/>
      </c>
      <c r="Q107" s="9" t="str">
        <f aca="false">IF(AND(G107&gt;10001,G107&lt;12500),"normale","")</f>
        <v>normale</v>
      </c>
      <c r="R107" s="9" t="str">
        <f aca="false">IF(G107&gt;12501,"lungo","")</f>
        <v/>
      </c>
    </row>
    <row r="108" customFormat="false" ht="13.8" hidden="false" customHeight="false" outlineLevel="0" collapsed="false">
      <c r="A108" s="9" t="n">
        <v>5152</v>
      </c>
      <c r="B108" s="9" t="s">
        <v>167</v>
      </c>
      <c r="C108" s="9" t="s">
        <v>73</v>
      </c>
      <c r="D108" s="9" t="s">
        <v>168</v>
      </c>
      <c r="E108" s="9" t="s">
        <v>89</v>
      </c>
      <c r="F108" s="9" t="s">
        <v>21</v>
      </c>
      <c r="G108" s="9" t="n">
        <v>6595</v>
      </c>
      <c r="H108" s="10" t="n">
        <v>37804.6115393519</v>
      </c>
      <c r="I108" s="11" t="n">
        <v>72748.14</v>
      </c>
      <c r="J108" s="11" t="n">
        <v>0</v>
      </c>
      <c r="K108" s="11" t="n">
        <v>71986.5</v>
      </c>
      <c r="L108" s="12"/>
      <c r="M108" s="1" t="str">
        <f aca="false">IF(G108&lt;8001,"piccolo",IF(AND(G108&gt;8001,G108&lt;10000),"medio",IF(AND(G108&gt;10001,G108&lt;12500),"normale",IF(G108&gt;12501,"lungo",""))))</f>
        <v>piccolo</v>
      </c>
      <c r="N108" s="13" t="n">
        <f aca="false">($N$1-H108)/365</f>
        <v>19.5106533168443</v>
      </c>
      <c r="O108" s="14" t="str">
        <f aca="false">IF(G108&lt;8001,"piccolo","")</f>
        <v>piccolo</v>
      </c>
      <c r="P108" s="9" t="str">
        <f aca="false">IF(AND(G108&gt;8001,G108&lt;10000),"medio","")</f>
        <v/>
      </c>
      <c r="Q108" s="9" t="str">
        <f aca="false">IF(AND(G108&gt;10001,G108&lt;12500),"normale","")</f>
        <v/>
      </c>
      <c r="R108" s="9" t="str">
        <f aca="false">IF(G108&gt;12501,"lungo","")</f>
        <v/>
      </c>
    </row>
    <row r="109" customFormat="false" ht="13.8" hidden="false" customHeight="false" outlineLevel="0" collapsed="false">
      <c r="A109" s="9" t="n">
        <v>5154</v>
      </c>
      <c r="B109" s="9" t="s">
        <v>169</v>
      </c>
      <c r="C109" s="9" t="s">
        <v>24</v>
      </c>
      <c r="D109" s="9" t="s">
        <v>170</v>
      </c>
      <c r="E109" s="9" t="s">
        <v>150</v>
      </c>
      <c r="F109" s="9" t="s">
        <v>21</v>
      </c>
      <c r="G109" s="9" t="n">
        <v>10480</v>
      </c>
      <c r="H109" s="10" t="n">
        <v>38365</v>
      </c>
      <c r="I109" s="11" t="n">
        <v>123191.48</v>
      </c>
      <c r="J109" s="11" t="n">
        <v>9260.355</v>
      </c>
      <c r="K109" s="11" t="n">
        <v>194000</v>
      </c>
      <c r="L109" s="12"/>
      <c r="M109" s="1" t="str">
        <f aca="false">IF(G109&lt;8001,"piccolo",IF(AND(G109&gt;8001,G109&lt;10000),"medio",IF(AND(G109&gt;10001,G109&lt;12500),"normale",IF(G109&gt;12501,"lungo",""))))</f>
        <v>normale</v>
      </c>
      <c r="N109" s="13" t="n">
        <f aca="false">($N$1-H109)/365</f>
        <v>17.9753424657534</v>
      </c>
      <c r="O109" s="14" t="str">
        <f aca="false">IF(G109&lt;8001,"piccolo","")</f>
        <v/>
      </c>
      <c r="P109" s="9" t="str">
        <f aca="false">IF(AND(G109&gt;8001,G109&lt;10000),"medio","")</f>
        <v/>
      </c>
      <c r="Q109" s="9" t="str">
        <f aca="false">IF(AND(G109&gt;10001,G109&lt;12500),"normale","")</f>
        <v>normale</v>
      </c>
      <c r="R109" s="9" t="str">
        <f aca="false">IF(G109&gt;12501,"lungo","")</f>
        <v/>
      </c>
    </row>
    <row r="110" customFormat="false" ht="13.8" hidden="false" customHeight="false" outlineLevel="0" collapsed="false">
      <c r="A110" s="9" t="n">
        <v>5155</v>
      </c>
      <c r="B110" s="9" t="s">
        <v>171</v>
      </c>
      <c r="C110" s="9" t="s">
        <v>24</v>
      </c>
      <c r="D110" s="9" t="s">
        <v>170</v>
      </c>
      <c r="E110" s="9" t="s">
        <v>150</v>
      </c>
      <c r="F110" s="9" t="s">
        <v>21</v>
      </c>
      <c r="G110" s="9" t="n">
        <v>10480</v>
      </c>
      <c r="H110" s="10" t="n">
        <v>38365</v>
      </c>
      <c r="I110" s="11" t="n">
        <v>120950.12</v>
      </c>
      <c r="J110" s="11" t="n">
        <v>5100</v>
      </c>
      <c r="K110" s="11" t="n">
        <v>194000</v>
      </c>
      <c r="L110" s="12"/>
      <c r="M110" s="1" t="str">
        <f aca="false">IF(G110&lt;8001,"piccolo",IF(AND(G110&gt;8001,G110&lt;10000),"medio",IF(AND(G110&gt;10001,G110&lt;12500),"normale",IF(G110&gt;12501,"lungo",""))))</f>
        <v>normale</v>
      </c>
      <c r="N110" s="13" t="n">
        <f aca="false">($N$1-H110)/365</f>
        <v>17.9753424657534</v>
      </c>
      <c r="O110" s="14" t="str">
        <f aca="false">IF(G110&lt;8001,"piccolo","")</f>
        <v/>
      </c>
      <c r="P110" s="9" t="str">
        <f aca="false">IF(AND(G110&gt;8001,G110&lt;10000),"medio","")</f>
        <v/>
      </c>
      <c r="Q110" s="9" t="str">
        <f aca="false">IF(AND(G110&gt;10001,G110&lt;12500),"normale","")</f>
        <v>normale</v>
      </c>
      <c r="R110" s="9" t="str">
        <f aca="false">IF(G110&gt;12501,"lungo","")</f>
        <v/>
      </c>
    </row>
    <row r="111" customFormat="false" ht="13.8" hidden="false" customHeight="false" outlineLevel="0" collapsed="false">
      <c r="A111" s="9" t="n">
        <v>5156</v>
      </c>
      <c r="B111" s="9" t="s">
        <v>172</v>
      </c>
      <c r="C111" s="9" t="s">
        <v>24</v>
      </c>
      <c r="D111" s="9" t="s">
        <v>170</v>
      </c>
      <c r="E111" s="9" t="s">
        <v>150</v>
      </c>
      <c r="F111" s="9" t="s">
        <v>21</v>
      </c>
      <c r="G111" s="9" t="n">
        <v>10480</v>
      </c>
      <c r="H111" s="10" t="n">
        <v>38365</v>
      </c>
      <c r="I111" s="11" t="n">
        <v>126581.38</v>
      </c>
      <c r="J111" s="11" t="n">
        <v>0</v>
      </c>
      <c r="K111" s="11" t="n">
        <v>194000</v>
      </c>
      <c r="L111" s="12"/>
      <c r="M111" s="1" t="str">
        <f aca="false">IF(G111&lt;8001,"piccolo",IF(AND(G111&gt;8001,G111&lt;10000),"medio",IF(AND(G111&gt;10001,G111&lt;12500),"normale",IF(G111&gt;12501,"lungo",""))))</f>
        <v>normale</v>
      </c>
      <c r="N111" s="13" t="n">
        <f aca="false">($N$1-H111)/365</f>
        <v>17.9753424657534</v>
      </c>
      <c r="O111" s="14" t="str">
        <f aca="false">IF(G111&lt;8001,"piccolo","")</f>
        <v/>
      </c>
      <c r="P111" s="9" t="str">
        <f aca="false">IF(AND(G111&gt;8001,G111&lt;10000),"medio","")</f>
        <v/>
      </c>
      <c r="Q111" s="9" t="str">
        <f aca="false">IF(AND(G111&gt;10001,G111&lt;12500),"normale","")</f>
        <v>normale</v>
      </c>
      <c r="R111" s="9" t="str">
        <f aca="false">IF(G111&gt;12501,"lungo","")</f>
        <v/>
      </c>
    </row>
    <row r="112" customFormat="false" ht="13.8" hidden="false" customHeight="false" outlineLevel="0" collapsed="false">
      <c r="A112" s="9" t="n">
        <v>5157</v>
      </c>
      <c r="B112" s="9" t="s">
        <v>173</v>
      </c>
      <c r="C112" s="9" t="s">
        <v>24</v>
      </c>
      <c r="D112" s="9" t="s">
        <v>170</v>
      </c>
      <c r="E112" s="9" t="s">
        <v>150</v>
      </c>
      <c r="F112" s="9" t="s">
        <v>21</v>
      </c>
      <c r="G112" s="9" t="n">
        <v>10480</v>
      </c>
      <c r="H112" s="10" t="n">
        <v>38372</v>
      </c>
      <c r="I112" s="11" t="n">
        <v>115823.98</v>
      </c>
      <c r="J112" s="11" t="n">
        <v>0</v>
      </c>
      <c r="K112" s="11" t="n">
        <v>194000</v>
      </c>
      <c r="L112" s="12"/>
      <c r="M112" s="1" t="str">
        <f aca="false">IF(G112&lt;8001,"piccolo",IF(AND(G112&gt;8001,G112&lt;10000),"medio",IF(AND(G112&gt;10001,G112&lt;12500),"normale",IF(G112&gt;12501,"lungo",""))))</f>
        <v>normale</v>
      </c>
      <c r="N112" s="13" t="n">
        <f aca="false">($N$1-H112)/365</f>
        <v>17.9561643835616</v>
      </c>
      <c r="O112" s="14" t="str">
        <f aca="false">IF(G112&lt;8001,"piccolo","")</f>
        <v/>
      </c>
      <c r="P112" s="9" t="str">
        <f aca="false">IF(AND(G112&gt;8001,G112&lt;10000),"medio","")</f>
        <v/>
      </c>
      <c r="Q112" s="9" t="str">
        <f aca="false">IF(AND(G112&gt;10001,G112&lt;12500),"normale","")</f>
        <v>normale</v>
      </c>
      <c r="R112" s="9" t="str">
        <f aca="false">IF(G112&gt;12501,"lungo","")</f>
        <v/>
      </c>
    </row>
    <row r="113" customFormat="false" ht="13.8" hidden="false" customHeight="false" outlineLevel="0" collapsed="false">
      <c r="A113" s="9" t="n">
        <v>5158</v>
      </c>
      <c r="B113" s="9" t="s">
        <v>174</v>
      </c>
      <c r="C113" s="9" t="s">
        <v>24</v>
      </c>
      <c r="D113" s="9" t="s">
        <v>170</v>
      </c>
      <c r="E113" s="9" t="s">
        <v>150</v>
      </c>
      <c r="F113" s="9" t="s">
        <v>21</v>
      </c>
      <c r="G113" s="9" t="n">
        <v>10480</v>
      </c>
      <c r="H113" s="10" t="n">
        <v>38378</v>
      </c>
      <c r="I113" s="11" t="n">
        <v>108647.62</v>
      </c>
      <c r="J113" s="11" t="n">
        <v>0</v>
      </c>
      <c r="K113" s="11" t="n">
        <v>194000</v>
      </c>
      <c r="L113" s="12"/>
      <c r="M113" s="1" t="str">
        <f aca="false">IF(G113&lt;8001,"piccolo",IF(AND(G113&gt;8001,G113&lt;10000),"medio",IF(AND(G113&gt;10001,G113&lt;12500),"normale",IF(G113&gt;12501,"lungo",""))))</f>
        <v>normale</v>
      </c>
      <c r="N113" s="13" t="n">
        <f aca="false">($N$1-H113)/365</f>
        <v>17.9397260273973</v>
      </c>
      <c r="O113" s="14" t="str">
        <f aca="false">IF(G113&lt;8001,"piccolo","")</f>
        <v/>
      </c>
      <c r="P113" s="9" t="str">
        <f aca="false">IF(AND(G113&gt;8001,G113&lt;10000),"medio","")</f>
        <v/>
      </c>
      <c r="Q113" s="9" t="str">
        <f aca="false">IF(AND(G113&gt;10001,G113&lt;12500),"normale","")</f>
        <v>normale</v>
      </c>
      <c r="R113" s="9" t="str">
        <f aca="false">IF(G113&gt;12501,"lungo","")</f>
        <v/>
      </c>
    </row>
    <row r="114" customFormat="false" ht="13.8" hidden="false" customHeight="false" outlineLevel="0" collapsed="false">
      <c r="A114" s="9" t="n">
        <v>5159</v>
      </c>
      <c r="B114" s="9" t="s">
        <v>175</v>
      </c>
      <c r="C114" s="9" t="s">
        <v>18</v>
      </c>
      <c r="D114" s="9" t="s">
        <v>25</v>
      </c>
      <c r="E114" s="9" t="s">
        <v>89</v>
      </c>
      <c r="F114" s="9" t="s">
        <v>21</v>
      </c>
      <c r="G114" s="9" t="n">
        <v>6770</v>
      </c>
      <c r="H114" s="10" t="n">
        <v>38372</v>
      </c>
      <c r="I114" s="11" t="n">
        <v>68221.22</v>
      </c>
      <c r="J114" s="11" t="n">
        <v>0</v>
      </c>
      <c r="K114" s="11" t="n">
        <v>89640</v>
      </c>
      <c r="L114" s="12"/>
      <c r="M114" s="1" t="str">
        <f aca="false">IF(G114&lt;8001,"piccolo",IF(AND(G114&gt;8001,G114&lt;10000),"medio",IF(AND(G114&gt;10001,G114&lt;12500),"normale",IF(G114&gt;12501,"lungo",""))))</f>
        <v>piccolo</v>
      </c>
      <c r="N114" s="13" t="n">
        <f aca="false">($N$1-H114)/365</f>
        <v>17.9561643835616</v>
      </c>
      <c r="O114" s="14" t="str">
        <f aca="false">IF(G114&lt;8001,"piccolo","")</f>
        <v>piccolo</v>
      </c>
      <c r="P114" s="9" t="str">
        <f aca="false">IF(AND(G114&gt;8001,G114&lt;10000),"medio","")</f>
        <v/>
      </c>
      <c r="Q114" s="9" t="str">
        <f aca="false">IF(AND(G114&gt;10001,G114&lt;12500),"normale","")</f>
        <v/>
      </c>
      <c r="R114" s="9" t="str">
        <f aca="false">IF(G114&gt;12501,"lungo","")</f>
        <v/>
      </c>
    </row>
    <row r="115" customFormat="false" ht="13.8" hidden="false" customHeight="false" outlineLevel="0" collapsed="false">
      <c r="A115" s="9" t="n">
        <v>5160</v>
      </c>
      <c r="B115" s="9" t="s">
        <v>176</v>
      </c>
      <c r="C115" s="9" t="s">
        <v>18</v>
      </c>
      <c r="D115" s="9" t="s">
        <v>25</v>
      </c>
      <c r="E115" s="9" t="s">
        <v>89</v>
      </c>
      <c r="F115" s="9" t="s">
        <v>21</v>
      </c>
      <c r="G115" s="9" t="n">
        <v>6770</v>
      </c>
      <c r="H115" s="10" t="n">
        <v>38365</v>
      </c>
      <c r="I115" s="11" t="n">
        <v>72227.2</v>
      </c>
      <c r="J115" s="11" t="n">
        <v>3025</v>
      </c>
      <c r="K115" s="11" t="n">
        <v>89640</v>
      </c>
      <c r="L115" s="12"/>
      <c r="M115" s="1" t="str">
        <f aca="false">IF(G115&lt;8001,"piccolo",IF(AND(G115&gt;8001,G115&lt;10000),"medio",IF(AND(G115&gt;10001,G115&lt;12500),"normale",IF(G115&gt;12501,"lungo",""))))</f>
        <v>piccolo</v>
      </c>
      <c r="N115" s="13" t="n">
        <f aca="false">($N$1-H115)/365</f>
        <v>17.9753424657534</v>
      </c>
      <c r="O115" s="14" t="str">
        <f aca="false">IF(G115&lt;8001,"piccolo","")</f>
        <v>piccolo</v>
      </c>
      <c r="P115" s="9" t="str">
        <f aca="false">IF(AND(G115&gt;8001,G115&lt;10000),"medio","")</f>
        <v/>
      </c>
      <c r="Q115" s="9" t="str">
        <f aca="false">IF(AND(G115&gt;10001,G115&lt;12500),"normale","")</f>
        <v/>
      </c>
      <c r="R115" s="9" t="str">
        <f aca="false">IF(G115&gt;12501,"lungo","")</f>
        <v/>
      </c>
    </row>
    <row r="116" customFormat="false" ht="13.8" hidden="false" customHeight="false" outlineLevel="0" collapsed="false">
      <c r="A116" s="9" t="n">
        <v>5161</v>
      </c>
      <c r="B116" s="9" t="s">
        <v>177</v>
      </c>
      <c r="C116" s="9" t="s">
        <v>18</v>
      </c>
      <c r="D116" s="9" t="s">
        <v>25</v>
      </c>
      <c r="E116" s="9" t="s">
        <v>89</v>
      </c>
      <c r="F116" s="9" t="s">
        <v>21</v>
      </c>
      <c r="G116" s="9" t="n">
        <v>6770</v>
      </c>
      <c r="H116" s="10" t="n">
        <v>38372.6118171296</v>
      </c>
      <c r="I116" s="11" t="n">
        <v>71422.44</v>
      </c>
      <c r="J116" s="11" t="n">
        <v>1925</v>
      </c>
      <c r="K116" s="11" t="n">
        <v>89640</v>
      </c>
      <c r="L116" s="12"/>
      <c r="M116" s="1" t="str">
        <f aca="false">IF(G116&lt;8001,"piccolo",IF(AND(G116&gt;8001,G116&lt;10000),"medio",IF(AND(G116&gt;10001,G116&lt;12500),"normale",IF(G116&gt;12501,"lungo",""))))</f>
        <v>piccolo</v>
      </c>
      <c r="N116" s="13" t="n">
        <f aca="false">($N$1-H116)/365</f>
        <v>17.9544881722476</v>
      </c>
      <c r="O116" s="14" t="str">
        <f aca="false">IF(G116&lt;8001,"piccolo","")</f>
        <v>piccolo</v>
      </c>
      <c r="P116" s="9" t="str">
        <f aca="false">IF(AND(G116&gt;8001,G116&lt;10000),"medio","")</f>
        <v/>
      </c>
      <c r="Q116" s="9" t="str">
        <f aca="false">IF(AND(G116&gt;10001,G116&lt;12500),"normale","")</f>
        <v/>
      </c>
      <c r="R116" s="9" t="str">
        <f aca="false">IF(G116&gt;12501,"lungo","")</f>
        <v/>
      </c>
    </row>
    <row r="117" customFormat="false" ht="13.8" hidden="false" customHeight="false" outlineLevel="0" collapsed="false">
      <c r="A117" s="9" t="n">
        <v>5162</v>
      </c>
      <c r="B117" s="9" t="s">
        <v>178</v>
      </c>
      <c r="C117" s="9" t="s">
        <v>92</v>
      </c>
      <c r="D117" s="9" t="s">
        <v>179</v>
      </c>
      <c r="E117" s="9" t="s">
        <v>150</v>
      </c>
      <c r="F117" s="9" t="s">
        <v>34</v>
      </c>
      <c r="G117" s="9" t="n">
        <v>11950</v>
      </c>
      <c r="H117" s="10" t="n">
        <v>38509</v>
      </c>
      <c r="I117" s="11" t="n">
        <v>133446.94</v>
      </c>
      <c r="J117" s="11" t="n">
        <v>0</v>
      </c>
      <c r="K117" s="11" t="n">
        <v>206800</v>
      </c>
      <c r="L117" s="12"/>
      <c r="M117" s="1" t="str">
        <f aca="false">IF(G117&lt;8001,"piccolo",IF(AND(G117&gt;8001,G117&lt;10000),"medio",IF(AND(G117&gt;10001,G117&lt;12500),"normale",IF(G117&gt;12501,"lungo",""))))</f>
        <v>normale</v>
      </c>
      <c r="N117" s="13" t="n">
        <f aca="false">($N$1-H117)/365</f>
        <v>17.5808219178082</v>
      </c>
      <c r="O117" s="14" t="str">
        <f aca="false">IF(G117&lt;8001,"piccolo","")</f>
        <v/>
      </c>
      <c r="P117" s="9" t="str">
        <f aca="false">IF(AND(G117&gt;8001,G117&lt;10000),"medio","")</f>
        <v/>
      </c>
      <c r="Q117" s="9" t="str">
        <f aca="false">IF(AND(G117&gt;10001,G117&lt;12500),"normale","")</f>
        <v>normale</v>
      </c>
      <c r="R117" s="9" t="str">
        <f aca="false">IF(G117&gt;12501,"lungo","")</f>
        <v/>
      </c>
    </row>
    <row r="118" customFormat="false" ht="13.8" hidden="false" customHeight="false" outlineLevel="0" collapsed="false">
      <c r="A118" s="9" t="n">
        <v>5163</v>
      </c>
      <c r="B118" s="9" t="s">
        <v>180</v>
      </c>
      <c r="C118" s="9" t="s">
        <v>92</v>
      </c>
      <c r="D118" s="9" t="s">
        <v>179</v>
      </c>
      <c r="E118" s="9" t="s">
        <v>150</v>
      </c>
      <c r="F118" s="9" t="s">
        <v>34</v>
      </c>
      <c r="G118" s="9" t="n">
        <v>11950</v>
      </c>
      <c r="H118" s="10" t="n">
        <v>38509</v>
      </c>
      <c r="I118" s="11" t="n">
        <v>144276.75</v>
      </c>
      <c r="J118" s="11" t="n">
        <v>0</v>
      </c>
      <c r="K118" s="11" t="n">
        <v>206800</v>
      </c>
      <c r="L118" s="12"/>
      <c r="M118" s="1" t="str">
        <f aca="false">IF(G118&lt;8001,"piccolo",IF(AND(G118&gt;8001,G118&lt;10000),"medio",IF(AND(G118&gt;10001,G118&lt;12500),"normale",IF(G118&gt;12501,"lungo",""))))</f>
        <v>normale</v>
      </c>
      <c r="N118" s="13" t="n">
        <f aca="false">($N$1-H118)/365</f>
        <v>17.5808219178082</v>
      </c>
      <c r="O118" s="14" t="str">
        <f aca="false">IF(G118&lt;8001,"piccolo","")</f>
        <v/>
      </c>
      <c r="P118" s="9" t="str">
        <f aca="false">IF(AND(G118&gt;8001,G118&lt;10000),"medio","")</f>
        <v/>
      </c>
      <c r="Q118" s="9" t="str">
        <f aca="false">IF(AND(G118&gt;10001,G118&lt;12500),"normale","")</f>
        <v>normale</v>
      </c>
      <c r="R118" s="9" t="str">
        <f aca="false">IF(G118&gt;12501,"lungo","")</f>
        <v/>
      </c>
    </row>
    <row r="119" customFormat="false" ht="13.8" hidden="false" customHeight="false" outlineLevel="0" collapsed="false">
      <c r="A119" s="9" t="n">
        <v>5164</v>
      </c>
      <c r="B119" s="9" t="s">
        <v>181</v>
      </c>
      <c r="C119" s="9" t="s">
        <v>92</v>
      </c>
      <c r="D119" s="9" t="s">
        <v>179</v>
      </c>
      <c r="E119" s="9" t="s">
        <v>150</v>
      </c>
      <c r="F119" s="9" t="s">
        <v>34</v>
      </c>
      <c r="G119" s="9" t="n">
        <v>11950</v>
      </c>
      <c r="H119" s="10" t="n">
        <v>38509</v>
      </c>
      <c r="I119" s="11" t="n">
        <v>156444.63</v>
      </c>
      <c r="J119" s="11" t="n">
        <v>10771</v>
      </c>
      <c r="K119" s="11" t="n">
        <v>206800</v>
      </c>
      <c r="L119" s="12"/>
      <c r="M119" s="1" t="str">
        <f aca="false">IF(G119&lt;8001,"piccolo",IF(AND(G119&gt;8001,G119&lt;10000),"medio",IF(AND(G119&gt;10001,G119&lt;12500),"normale",IF(G119&gt;12501,"lungo",""))))</f>
        <v>normale</v>
      </c>
      <c r="N119" s="13" t="n">
        <f aca="false">($N$1-H119)/365</f>
        <v>17.5808219178082</v>
      </c>
      <c r="O119" s="14" t="str">
        <f aca="false">IF(G119&lt;8001,"piccolo","")</f>
        <v/>
      </c>
      <c r="P119" s="9" t="str">
        <f aca="false">IF(AND(G119&gt;8001,G119&lt;10000),"medio","")</f>
        <v/>
      </c>
      <c r="Q119" s="9" t="str">
        <f aca="false">IF(AND(G119&gt;10001,G119&lt;12500),"normale","")</f>
        <v>normale</v>
      </c>
      <c r="R119" s="9" t="str">
        <f aca="false">IF(G119&gt;12501,"lungo","")</f>
        <v/>
      </c>
    </row>
    <row r="120" customFormat="false" ht="13.8" hidden="false" customHeight="false" outlineLevel="0" collapsed="false">
      <c r="A120" s="9" t="n">
        <v>5165</v>
      </c>
      <c r="B120" s="9" t="s">
        <v>182</v>
      </c>
      <c r="C120" s="9" t="s">
        <v>92</v>
      </c>
      <c r="D120" s="9" t="s">
        <v>179</v>
      </c>
      <c r="E120" s="9" t="s">
        <v>150</v>
      </c>
      <c r="F120" s="9" t="s">
        <v>34</v>
      </c>
      <c r="G120" s="9" t="n">
        <v>11950</v>
      </c>
      <c r="H120" s="10" t="n">
        <v>38509</v>
      </c>
      <c r="I120" s="11" t="n">
        <v>123062.82</v>
      </c>
      <c r="J120" s="11" t="n">
        <v>0</v>
      </c>
      <c r="K120" s="11" t="n">
        <v>199470.16</v>
      </c>
      <c r="L120" s="12"/>
      <c r="M120" s="1" t="str">
        <f aca="false">IF(G120&lt;8001,"piccolo",IF(AND(G120&gt;8001,G120&lt;10000),"medio",IF(AND(G120&gt;10001,G120&lt;12500),"normale",IF(G120&gt;12501,"lungo",""))))</f>
        <v>normale</v>
      </c>
      <c r="N120" s="13" t="n">
        <f aca="false">($N$1-H120)/365</f>
        <v>17.5808219178082</v>
      </c>
      <c r="O120" s="14" t="str">
        <f aca="false">IF(G120&lt;8001,"piccolo","")</f>
        <v/>
      </c>
      <c r="P120" s="9" t="str">
        <f aca="false">IF(AND(G120&gt;8001,G120&lt;10000),"medio","")</f>
        <v/>
      </c>
      <c r="Q120" s="9" t="str">
        <f aca="false">IF(AND(G120&gt;10001,G120&lt;12500),"normale","")</f>
        <v>normale</v>
      </c>
      <c r="R120" s="9" t="str">
        <f aca="false">IF(G120&gt;12501,"lungo","")</f>
        <v/>
      </c>
    </row>
    <row r="121" customFormat="false" ht="13.8" hidden="false" customHeight="false" outlineLevel="0" collapsed="false">
      <c r="A121" s="9" t="n">
        <v>5166</v>
      </c>
      <c r="B121" s="9" t="s">
        <v>183</v>
      </c>
      <c r="C121" s="9" t="s">
        <v>92</v>
      </c>
      <c r="D121" s="9" t="s">
        <v>179</v>
      </c>
      <c r="E121" s="9" t="s">
        <v>150</v>
      </c>
      <c r="F121" s="9" t="s">
        <v>34</v>
      </c>
      <c r="G121" s="9" t="n">
        <v>11950</v>
      </c>
      <c r="H121" s="10" t="n">
        <v>38509</v>
      </c>
      <c r="I121" s="11" t="n">
        <v>296625.78</v>
      </c>
      <c r="J121" s="11" t="n">
        <v>10125</v>
      </c>
      <c r="K121" s="11" t="n">
        <v>0</v>
      </c>
      <c r="L121" s="12"/>
      <c r="M121" s="1" t="str">
        <f aca="false">IF(G121&lt;8001,"piccolo",IF(AND(G121&gt;8001,G121&lt;10000),"medio",IF(AND(G121&gt;10001,G121&lt;12500),"normale",IF(G121&gt;12501,"lungo",""))))</f>
        <v>normale</v>
      </c>
      <c r="N121" s="13" t="n">
        <f aca="false">($N$1-H121)/365</f>
        <v>17.5808219178082</v>
      </c>
      <c r="O121" s="14" t="str">
        <f aca="false">IF(G121&lt;8001,"piccolo","")</f>
        <v/>
      </c>
      <c r="P121" s="9" t="str">
        <f aca="false">IF(AND(G121&gt;8001,G121&lt;10000),"medio","")</f>
        <v/>
      </c>
      <c r="Q121" s="9" t="str">
        <f aca="false">IF(AND(G121&gt;10001,G121&lt;12500),"normale","")</f>
        <v>normale</v>
      </c>
      <c r="R121" s="9" t="str">
        <f aca="false">IF(G121&gt;12501,"lungo","")</f>
        <v/>
      </c>
    </row>
    <row r="122" customFormat="false" ht="13.8" hidden="false" customHeight="false" outlineLevel="0" collapsed="false">
      <c r="A122" s="9" t="n">
        <v>5173</v>
      </c>
      <c r="B122" s="9" t="s">
        <v>184</v>
      </c>
      <c r="C122" s="9" t="s">
        <v>24</v>
      </c>
      <c r="D122" s="9" t="s">
        <v>185</v>
      </c>
      <c r="E122" s="9" t="s">
        <v>150</v>
      </c>
      <c r="F122" s="9" t="s">
        <v>40</v>
      </c>
      <c r="G122" s="9" t="n">
        <v>11990</v>
      </c>
      <c r="H122" s="10" t="n">
        <v>40379</v>
      </c>
      <c r="I122" s="11" t="n">
        <v>218200</v>
      </c>
      <c r="J122" s="11" t="n">
        <v>4300</v>
      </c>
      <c r="K122" s="11" t="n">
        <v>16660</v>
      </c>
      <c r="L122" s="12"/>
      <c r="M122" s="1" t="str">
        <f aca="false">IF(G122&lt;8001,"piccolo",IF(AND(G122&gt;8001,G122&lt;10000),"medio",IF(AND(G122&gt;10001,G122&lt;12500),"normale",IF(G122&gt;12501,"lungo",""))))</f>
        <v>normale</v>
      </c>
      <c r="N122" s="13" t="n">
        <f aca="false">($N$1-H122)/365</f>
        <v>12.4575342465753</v>
      </c>
      <c r="O122" s="14" t="str">
        <f aca="false">IF(G122&lt;8001,"piccolo","")</f>
        <v/>
      </c>
      <c r="P122" s="9" t="str">
        <f aca="false">IF(AND(G122&gt;8001,G122&lt;10000),"medio","")</f>
        <v/>
      </c>
      <c r="Q122" s="9" t="str">
        <f aca="false">IF(AND(G122&gt;10001,G122&lt;12500),"normale","")</f>
        <v>normale</v>
      </c>
      <c r="R122" s="9" t="str">
        <f aca="false">IF(G122&gt;12501,"lungo","")</f>
        <v/>
      </c>
    </row>
    <row r="123" customFormat="false" ht="13.8" hidden="false" customHeight="false" outlineLevel="0" collapsed="false">
      <c r="A123" s="9" t="n">
        <v>5174</v>
      </c>
      <c r="B123" s="9" t="s">
        <v>186</v>
      </c>
      <c r="C123" s="9" t="s">
        <v>24</v>
      </c>
      <c r="D123" s="9" t="s">
        <v>185</v>
      </c>
      <c r="E123" s="9" t="s">
        <v>150</v>
      </c>
      <c r="F123" s="9" t="s">
        <v>40</v>
      </c>
      <c r="G123" s="9" t="n">
        <v>11990</v>
      </c>
      <c r="H123" s="10" t="n">
        <v>40379</v>
      </c>
      <c r="I123" s="11" t="n">
        <v>216484.97</v>
      </c>
      <c r="J123" s="11" t="n">
        <v>4121.2275</v>
      </c>
      <c r="K123" s="11" t="n">
        <v>16660</v>
      </c>
      <c r="L123" s="12"/>
      <c r="M123" s="1" t="str">
        <f aca="false">IF(G123&lt;8001,"piccolo",IF(AND(G123&gt;8001,G123&lt;10000),"medio",IF(AND(G123&gt;10001,G123&lt;12500),"normale",IF(G123&gt;12501,"lungo",""))))</f>
        <v>normale</v>
      </c>
      <c r="N123" s="13" t="n">
        <f aca="false">($N$1-H123)/365</f>
        <v>12.4575342465753</v>
      </c>
      <c r="O123" s="14" t="str">
        <f aca="false">IF(G123&lt;8001,"piccolo","")</f>
        <v/>
      </c>
      <c r="P123" s="9" t="str">
        <f aca="false">IF(AND(G123&gt;8001,G123&lt;10000),"medio","")</f>
        <v/>
      </c>
      <c r="Q123" s="9" t="str">
        <f aca="false">IF(AND(G123&gt;10001,G123&lt;12500),"normale","")</f>
        <v>normale</v>
      </c>
      <c r="R123" s="9" t="str">
        <f aca="false">IF(G123&gt;12501,"lungo","")</f>
        <v/>
      </c>
    </row>
    <row r="124" customFormat="false" ht="13.8" hidden="false" customHeight="false" outlineLevel="0" collapsed="false">
      <c r="A124" s="9" t="n">
        <v>5175</v>
      </c>
      <c r="B124" s="9" t="s">
        <v>187</v>
      </c>
      <c r="C124" s="9" t="s">
        <v>24</v>
      </c>
      <c r="D124" s="9" t="s">
        <v>185</v>
      </c>
      <c r="E124" s="9" t="s">
        <v>150</v>
      </c>
      <c r="F124" s="9" t="s">
        <v>40</v>
      </c>
      <c r="G124" s="9" t="n">
        <v>11990</v>
      </c>
      <c r="H124" s="10" t="n">
        <v>40379</v>
      </c>
      <c r="I124" s="11" t="n">
        <v>215450</v>
      </c>
      <c r="J124" s="11" t="n">
        <v>3862.5</v>
      </c>
      <c r="K124" s="11" t="n">
        <v>16660</v>
      </c>
      <c r="L124" s="12"/>
      <c r="M124" s="1" t="str">
        <f aca="false">IF(G124&lt;8001,"piccolo",IF(AND(G124&gt;8001,G124&lt;10000),"medio",IF(AND(G124&gt;10001,G124&lt;12500),"normale",IF(G124&gt;12501,"lungo",""))))</f>
        <v>normale</v>
      </c>
      <c r="N124" s="13" t="n">
        <f aca="false">($N$1-H124)/365</f>
        <v>12.4575342465753</v>
      </c>
      <c r="O124" s="14" t="str">
        <f aca="false">IF(G124&lt;8001,"piccolo","")</f>
        <v/>
      </c>
      <c r="P124" s="9" t="str">
        <f aca="false">IF(AND(G124&gt;8001,G124&lt;10000),"medio","")</f>
        <v/>
      </c>
      <c r="Q124" s="9" t="str">
        <f aca="false">IF(AND(G124&gt;10001,G124&lt;12500),"normale","")</f>
        <v>normale</v>
      </c>
      <c r="R124" s="9" t="str">
        <f aca="false">IF(G124&gt;12501,"lungo","")</f>
        <v/>
      </c>
    </row>
    <row r="125" customFormat="false" ht="13.8" hidden="false" customHeight="false" outlineLevel="0" collapsed="false">
      <c r="A125" s="9" t="n">
        <v>5176</v>
      </c>
      <c r="B125" s="9" t="s">
        <v>188</v>
      </c>
      <c r="C125" s="9" t="s">
        <v>24</v>
      </c>
      <c r="D125" s="9" t="s">
        <v>185</v>
      </c>
      <c r="E125" s="9" t="s">
        <v>150</v>
      </c>
      <c r="F125" s="9" t="s">
        <v>40</v>
      </c>
      <c r="G125" s="9" t="n">
        <v>11990</v>
      </c>
      <c r="H125" s="10" t="n">
        <v>40379</v>
      </c>
      <c r="I125" s="11" t="n">
        <v>215064.85</v>
      </c>
      <c r="J125" s="11" t="n">
        <v>0.00750000000016371</v>
      </c>
      <c r="K125" s="11" t="n">
        <v>16660</v>
      </c>
      <c r="L125" s="12"/>
      <c r="M125" s="1" t="str">
        <f aca="false">IF(G125&lt;8001,"piccolo",IF(AND(G125&gt;8001,G125&lt;10000),"medio",IF(AND(G125&gt;10001,G125&lt;12500),"normale",IF(G125&gt;12501,"lungo",""))))</f>
        <v>normale</v>
      </c>
      <c r="N125" s="13" t="n">
        <f aca="false">($N$1-H125)/365</f>
        <v>12.4575342465753</v>
      </c>
      <c r="O125" s="14" t="str">
        <f aca="false">IF(G125&lt;8001,"piccolo","")</f>
        <v/>
      </c>
      <c r="P125" s="9" t="str">
        <f aca="false">IF(AND(G125&gt;8001,G125&lt;10000),"medio","")</f>
        <v/>
      </c>
      <c r="Q125" s="9" t="str">
        <f aca="false">IF(AND(G125&gt;10001,G125&lt;12500),"normale","")</f>
        <v>normale</v>
      </c>
      <c r="R125" s="9" t="str">
        <f aca="false">IF(G125&gt;12501,"lungo","")</f>
        <v/>
      </c>
    </row>
    <row r="126" customFormat="false" ht="13.8" hidden="false" customHeight="false" outlineLevel="0" collapsed="false">
      <c r="A126" s="9" t="n">
        <v>5177</v>
      </c>
      <c r="B126" s="9" t="s">
        <v>189</v>
      </c>
      <c r="C126" s="9" t="s">
        <v>24</v>
      </c>
      <c r="D126" s="9" t="s">
        <v>185</v>
      </c>
      <c r="E126" s="9" t="s">
        <v>150</v>
      </c>
      <c r="F126" s="9" t="s">
        <v>40</v>
      </c>
      <c r="G126" s="9" t="n">
        <v>11990</v>
      </c>
      <c r="H126" s="10" t="n">
        <v>40379</v>
      </c>
      <c r="I126" s="11" t="n">
        <v>200000</v>
      </c>
      <c r="J126" s="11" t="n">
        <v>0</v>
      </c>
      <c r="K126" s="11" t="n">
        <v>16660</v>
      </c>
      <c r="L126" s="12"/>
      <c r="M126" s="1" t="str">
        <f aca="false">IF(G126&lt;8001,"piccolo",IF(AND(G126&gt;8001,G126&lt;10000),"medio",IF(AND(G126&gt;10001,G126&lt;12500),"normale",IF(G126&gt;12501,"lungo",""))))</f>
        <v>normale</v>
      </c>
      <c r="N126" s="13" t="n">
        <f aca="false">($N$1-H126)/365</f>
        <v>12.4575342465753</v>
      </c>
      <c r="O126" s="14" t="str">
        <f aca="false">IF(G126&lt;8001,"piccolo","")</f>
        <v/>
      </c>
      <c r="P126" s="9" t="str">
        <f aca="false">IF(AND(G126&gt;8001,G126&lt;10000),"medio","")</f>
        <v/>
      </c>
      <c r="Q126" s="9" t="str">
        <f aca="false">IF(AND(G126&gt;10001,G126&lt;12500),"normale","")</f>
        <v>normale</v>
      </c>
      <c r="R126" s="9" t="str">
        <f aca="false">IF(G126&gt;12501,"lungo","")</f>
        <v/>
      </c>
    </row>
    <row r="127" customFormat="false" ht="13.8" hidden="false" customHeight="false" outlineLevel="0" collapsed="false">
      <c r="A127" s="9" t="n">
        <v>5178</v>
      </c>
      <c r="B127" s="9" t="s">
        <v>190</v>
      </c>
      <c r="C127" s="9" t="s">
        <v>24</v>
      </c>
      <c r="D127" s="9" t="s">
        <v>185</v>
      </c>
      <c r="E127" s="9" t="s">
        <v>150</v>
      </c>
      <c r="F127" s="9" t="s">
        <v>40</v>
      </c>
      <c r="G127" s="9" t="n">
        <v>11990</v>
      </c>
      <c r="H127" s="10" t="n">
        <v>40372.7564351852</v>
      </c>
      <c r="I127" s="11" t="n">
        <v>200000</v>
      </c>
      <c r="J127" s="11" t="n">
        <v>0</v>
      </c>
      <c r="K127" s="11" t="n">
        <v>16660</v>
      </c>
      <c r="L127" s="12"/>
      <c r="M127" s="1" t="str">
        <f aca="false">IF(G127&lt;8001,"piccolo",IF(AND(G127&gt;8001,G127&lt;10000),"medio",IF(AND(G127&gt;10001,G127&lt;12500),"normale",IF(G127&gt;12501,"lungo",""))))</f>
        <v>normale</v>
      </c>
      <c r="N127" s="13" t="n">
        <f aca="false">($N$1-H127)/365</f>
        <v>12.4746399036022</v>
      </c>
      <c r="O127" s="14" t="str">
        <f aca="false">IF(G127&lt;8001,"piccolo","")</f>
        <v/>
      </c>
      <c r="P127" s="9" t="str">
        <f aca="false">IF(AND(G127&gt;8001,G127&lt;10000),"medio","")</f>
        <v/>
      </c>
      <c r="Q127" s="9" t="str">
        <f aca="false">IF(AND(G127&gt;10001,G127&lt;12500),"normale","")</f>
        <v>normale</v>
      </c>
      <c r="R127" s="9" t="str">
        <f aca="false">IF(G127&gt;12501,"lungo","")</f>
        <v/>
      </c>
    </row>
    <row r="128" customFormat="false" ht="13.8" hidden="false" customHeight="false" outlineLevel="0" collapsed="false">
      <c r="A128" s="9" t="n">
        <v>5179</v>
      </c>
      <c r="B128" s="9" t="s">
        <v>191</v>
      </c>
      <c r="C128" s="9" t="s">
        <v>24</v>
      </c>
      <c r="D128" s="9" t="s">
        <v>185</v>
      </c>
      <c r="E128" s="9" t="s">
        <v>150</v>
      </c>
      <c r="F128" s="9" t="s">
        <v>40</v>
      </c>
      <c r="G128" s="9" t="n">
        <v>11990</v>
      </c>
      <c r="H128" s="10" t="n">
        <v>40379</v>
      </c>
      <c r="I128" s="11" t="n">
        <v>215950</v>
      </c>
      <c r="J128" s="11" t="n">
        <v>0</v>
      </c>
      <c r="K128" s="11" t="n">
        <v>16660</v>
      </c>
      <c r="L128" s="12"/>
      <c r="M128" s="1" t="str">
        <f aca="false">IF(G128&lt;8001,"piccolo",IF(AND(G128&gt;8001,G128&lt;10000),"medio",IF(AND(G128&gt;10001,G128&lt;12500),"normale",IF(G128&gt;12501,"lungo",""))))</f>
        <v>normale</v>
      </c>
      <c r="N128" s="13" t="n">
        <f aca="false">($N$1-H128)/365</f>
        <v>12.4575342465753</v>
      </c>
      <c r="O128" s="14" t="str">
        <f aca="false">IF(G128&lt;8001,"piccolo","")</f>
        <v/>
      </c>
      <c r="P128" s="9" t="str">
        <f aca="false">IF(AND(G128&gt;8001,G128&lt;10000),"medio","")</f>
        <v/>
      </c>
      <c r="Q128" s="9" t="str">
        <f aca="false">IF(AND(G128&gt;10001,G128&lt;12500),"normale","")</f>
        <v>normale</v>
      </c>
      <c r="R128" s="9" t="str">
        <f aca="false">IF(G128&gt;12501,"lungo","")</f>
        <v/>
      </c>
    </row>
    <row r="129" customFormat="false" ht="13.8" hidden="false" customHeight="false" outlineLevel="0" collapsed="false">
      <c r="A129" s="9" t="n">
        <v>5180</v>
      </c>
      <c r="B129" s="9" t="s">
        <v>192</v>
      </c>
      <c r="C129" s="9" t="s">
        <v>87</v>
      </c>
      <c r="D129" s="9" t="s">
        <v>193</v>
      </c>
      <c r="E129" s="9" t="s">
        <v>150</v>
      </c>
      <c r="F129" s="9" t="s">
        <v>40</v>
      </c>
      <c r="G129" s="9" t="n">
        <v>9387</v>
      </c>
      <c r="H129" s="10" t="n">
        <v>40372</v>
      </c>
      <c r="I129" s="11" t="n">
        <v>201200</v>
      </c>
      <c r="J129" s="11" t="n">
        <v>5650</v>
      </c>
      <c r="K129" s="11" t="n">
        <v>15818.67</v>
      </c>
      <c r="L129" s="12"/>
      <c r="M129" s="1" t="str">
        <f aca="false">IF(G129&lt;8001,"piccolo",IF(AND(G129&gt;8001,G129&lt;10000),"medio",IF(AND(G129&gt;10001,G129&lt;12500),"normale",IF(G129&gt;12501,"lungo",""))))</f>
        <v>medio</v>
      </c>
      <c r="N129" s="13" t="n">
        <f aca="false">($N$1-H129)/365</f>
        <v>12.4767123287671</v>
      </c>
      <c r="O129" s="14" t="str">
        <f aca="false">IF(G129&lt;8001,"piccolo","")</f>
        <v/>
      </c>
      <c r="P129" s="9" t="str">
        <f aca="false">IF(AND(G129&gt;8001,G129&lt;10000),"medio","")</f>
        <v>medio</v>
      </c>
      <c r="Q129" s="9" t="str">
        <f aca="false">IF(AND(G129&gt;10001,G129&lt;12500),"normale","")</f>
        <v/>
      </c>
      <c r="R129" s="9" t="str">
        <f aca="false">IF(G129&gt;12501,"lungo","")</f>
        <v/>
      </c>
    </row>
    <row r="130" customFormat="false" ht="13.8" hidden="false" customHeight="false" outlineLevel="0" collapsed="false">
      <c r="A130" s="9" t="n">
        <v>5181</v>
      </c>
      <c r="B130" s="9" t="s">
        <v>194</v>
      </c>
      <c r="C130" s="9" t="s">
        <v>87</v>
      </c>
      <c r="D130" s="9" t="s">
        <v>193</v>
      </c>
      <c r="E130" s="9" t="s">
        <v>150</v>
      </c>
      <c r="F130" s="9" t="s">
        <v>40</v>
      </c>
      <c r="G130" s="9" t="n">
        <v>9378</v>
      </c>
      <c r="H130" s="10" t="n">
        <v>40372</v>
      </c>
      <c r="I130" s="11" t="n">
        <v>200241.61</v>
      </c>
      <c r="J130" s="11" t="n">
        <v>0.00749999999970896</v>
      </c>
      <c r="K130" s="11" t="n">
        <v>15818.67</v>
      </c>
      <c r="L130" s="12"/>
      <c r="M130" s="1" t="str">
        <f aca="false">IF(G130&lt;8001,"piccolo",IF(AND(G130&gt;8001,G130&lt;10000),"medio",IF(AND(G130&gt;10001,G130&lt;12500),"normale",IF(G130&gt;12501,"lungo",""))))</f>
        <v>medio</v>
      </c>
      <c r="N130" s="13" t="n">
        <f aca="false">($N$1-H130)/365</f>
        <v>12.4767123287671</v>
      </c>
      <c r="O130" s="14" t="str">
        <f aca="false">IF(G130&lt;8001,"piccolo","")</f>
        <v/>
      </c>
      <c r="P130" s="9" t="str">
        <f aca="false">IF(AND(G130&gt;8001,G130&lt;10000),"medio","")</f>
        <v>medio</v>
      </c>
      <c r="Q130" s="9" t="str">
        <f aca="false">IF(AND(G130&gt;10001,G130&lt;12500),"normale","")</f>
        <v/>
      </c>
      <c r="R130" s="9" t="str">
        <f aca="false">IF(G130&gt;12501,"lungo","")</f>
        <v/>
      </c>
    </row>
    <row r="131" customFormat="false" ht="13.8" hidden="false" customHeight="false" outlineLevel="0" collapsed="false">
      <c r="A131" s="9" t="n">
        <v>5182</v>
      </c>
      <c r="B131" s="9" t="s">
        <v>195</v>
      </c>
      <c r="C131" s="9" t="s">
        <v>87</v>
      </c>
      <c r="D131" s="9" t="s">
        <v>193</v>
      </c>
      <c r="E131" s="9" t="s">
        <v>150</v>
      </c>
      <c r="F131" s="9" t="s">
        <v>40</v>
      </c>
      <c r="G131" s="9" t="n">
        <v>9387</v>
      </c>
      <c r="H131" s="10" t="n">
        <v>40372</v>
      </c>
      <c r="I131" s="11" t="n">
        <v>189900</v>
      </c>
      <c r="J131" s="11" t="n">
        <v>0</v>
      </c>
      <c r="K131" s="11" t="n">
        <v>15818.67</v>
      </c>
      <c r="L131" s="12"/>
      <c r="M131" s="1" t="str">
        <f aca="false">IF(G131&lt;8001,"piccolo",IF(AND(G131&gt;8001,G131&lt;10000),"medio",IF(AND(G131&gt;10001,G131&lt;12500),"normale",IF(G131&gt;12501,"lungo",""))))</f>
        <v>medio</v>
      </c>
      <c r="N131" s="13" t="n">
        <f aca="false">($N$1-H131)/365</f>
        <v>12.4767123287671</v>
      </c>
      <c r="O131" s="14" t="str">
        <f aca="false">IF(G131&lt;8001,"piccolo","")</f>
        <v/>
      </c>
      <c r="P131" s="9" t="str">
        <f aca="false">IF(AND(G131&gt;8001,G131&lt;10000),"medio","")</f>
        <v>medio</v>
      </c>
      <c r="Q131" s="9" t="str">
        <f aca="false">IF(AND(G131&gt;10001,G131&lt;12500),"normale","")</f>
        <v/>
      </c>
      <c r="R131" s="9" t="str">
        <f aca="false">IF(G131&gt;12501,"lungo","")</f>
        <v/>
      </c>
    </row>
    <row r="132" customFormat="false" ht="13.8" hidden="false" customHeight="false" outlineLevel="0" collapsed="false">
      <c r="A132" s="9" t="n">
        <v>5183</v>
      </c>
      <c r="B132" s="9" t="s">
        <v>196</v>
      </c>
      <c r="C132" s="9" t="s">
        <v>87</v>
      </c>
      <c r="D132" s="9" t="s">
        <v>193</v>
      </c>
      <c r="E132" s="9" t="s">
        <v>150</v>
      </c>
      <c r="F132" s="9" t="s">
        <v>40</v>
      </c>
      <c r="G132" s="9" t="n">
        <v>9387</v>
      </c>
      <c r="H132" s="10" t="n">
        <v>40372</v>
      </c>
      <c r="I132" s="11" t="n">
        <v>189900</v>
      </c>
      <c r="J132" s="11" t="n">
        <v>0</v>
      </c>
      <c r="K132" s="11" t="n">
        <v>15818.67</v>
      </c>
      <c r="L132" s="12"/>
      <c r="M132" s="1" t="str">
        <f aca="false">IF(G132&lt;8001,"piccolo",IF(AND(G132&gt;8001,G132&lt;10000),"medio",IF(AND(G132&gt;10001,G132&lt;12500),"normale",IF(G132&gt;12501,"lungo",""))))</f>
        <v>medio</v>
      </c>
      <c r="N132" s="13" t="n">
        <f aca="false">($N$1-H132)/365</f>
        <v>12.4767123287671</v>
      </c>
      <c r="O132" s="14" t="str">
        <f aca="false">IF(G132&lt;8001,"piccolo","")</f>
        <v/>
      </c>
      <c r="P132" s="9" t="str">
        <f aca="false">IF(AND(G132&gt;8001,G132&lt;10000),"medio","")</f>
        <v>medio</v>
      </c>
      <c r="Q132" s="9" t="str">
        <f aca="false">IF(AND(G132&gt;10001,G132&lt;12500),"normale","")</f>
        <v/>
      </c>
      <c r="R132" s="9" t="str">
        <f aca="false">IF(G132&gt;12501,"lungo","")</f>
        <v/>
      </c>
    </row>
    <row r="133" customFormat="false" ht="13.8" hidden="false" customHeight="false" outlineLevel="0" collapsed="false">
      <c r="A133" s="9" t="n">
        <v>5184</v>
      </c>
      <c r="B133" s="9" t="s">
        <v>197</v>
      </c>
      <c r="C133" s="9" t="s">
        <v>87</v>
      </c>
      <c r="D133" s="9" t="s">
        <v>193</v>
      </c>
      <c r="E133" s="9" t="s">
        <v>150</v>
      </c>
      <c r="F133" s="9" t="s">
        <v>40</v>
      </c>
      <c r="G133" s="9" t="n">
        <v>9387</v>
      </c>
      <c r="H133" s="10" t="n">
        <v>40372</v>
      </c>
      <c r="I133" s="11" t="n">
        <v>203256.22</v>
      </c>
      <c r="J133" s="11" t="n">
        <v>10017.165</v>
      </c>
      <c r="K133" s="11" t="n">
        <v>15818.67</v>
      </c>
      <c r="L133" s="12"/>
      <c r="M133" s="1" t="str">
        <f aca="false">IF(G133&lt;8001,"piccolo",IF(AND(G133&gt;8001,G133&lt;10000),"medio",IF(AND(G133&gt;10001,G133&lt;12500),"normale",IF(G133&gt;12501,"lungo",""))))</f>
        <v>medio</v>
      </c>
      <c r="N133" s="13" t="n">
        <f aca="false">($N$1-H133)/365</f>
        <v>12.4767123287671</v>
      </c>
      <c r="O133" s="14" t="str">
        <f aca="false">IF(G133&lt;8001,"piccolo","")</f>
        <v/>
      </c>
      <c r="P133" s="9" t="str">
        <f aca="false">IF(AND(G133&gt;8001,G133&lt;10000),"medio","")</f>
        <v>medio</v>
      </c>
      <c r="Q133" s="9" t="str">
        <f aca="false">IF(AND(G133&gt;10001,G133&lt;12500),"normale","")</f>
        <v/>
      </c>
      <c r="R133" s="9" t="str">
        <f aca="false">IF(G133&gt;12501,"lungo","")</f>
        <v/>
      </c>
    </row>
    <row r="134" customFormat="false" ht="13.8" hidden="false" customHeight="false" outlineLevel="0" collapsed="false">
      <c r="A134" s="9" t="n">
        <v>5185</v>
      </c>
      <c r="B134" s="9" t="s">
        <v>198</v>
      </c>
      <c r="C134" s="9" t="s">
        <v>87</v>
      </c>
      <c r="D134" s="9" t="s">
        <v>193</v>
      </c>
      <c r="E134" s="9" t="s">
        <v>150</v>
      </c>
      <c r="F134" s="9" t="s">
        <v>40</v>
      </c>
      <c r="G134" s="9" t="n">
        <v>9387</v>
      </c>
      <c r="H134" s="10" t="n">
        <v>40372</v>
      </c>
      <c r="I134" s="11" t="n">
        <v>197700</v>
      </c>
      <c r="J134" s="11" t="n">
        <v>1950</v>
      </c>
      <c r="K134" s="11" t="n">
        <v>15818.67</v>
      </c>
      <c r="L134" s="12"/>
      <c r="M134" s="1" t="str">
        <f aca="false">IF(G134&lt;8001,"piccolo",IF(AND(G134&gt;8001,G134&lt;10000),"medio",IF(AND(G134&gt;10001,G134&lt;12500),"normale",IF(G134&gt;12501,"lungo",""))))</f>
        <v>medio</v>
      </c>
      <c r="N134" s="13" t="n">
        <f aca="false">($N$1-H134)/365</f>
        <v>12.4767123287671</v>
      </c>
      <c r="O134" s="14" t="str">
        <f aca="false">IF(G134&lt;8001,"piccolo","")</f>
        <v/>
      </c>
      <c r="P134" s="9" t="str">
        <f aca="false">IF(AND(G134&gt;8001,G134&lt;10000),"medio","")</f>
        <v>medio</v>
      </c>
      <c r="Q134" s="9" t="str">
        <f aca="false">IF(AND(G134&gt;10001,G134&lt;12500),"normale","")</f>
        <v/>
      </c>
      <c r="R134" s="9" t="str">
        <f aca="false">IF(G134&gt;12501,"lungo","")</f>
        <v/>
      </c>
    </row>
    <row r="135" customFormat="false" ht="13.8" hidden="false" customHeight="false" outlineLevel="0" collapsed="false">
      <c r="A135" s="9" t="n">
        <v>5186</v>
      </c>
      <c r="B135" s="9" t="s">
        <v>199</v>
      </c>
      <c r="C135" s="9" t="s">
        <v>87</v>
      </c>
      <c r="D135" s="9" t="s">
        <v>193</v>
      </c>
      <c r="E135" s="9" t="s">
        <v>150</v>
      </c>
      <c r="F135" s="9" t="s">
        <v>40</v>
      </c>
      <c r="G135" s="9" t="n">
        <v>9387</v>
      </c>
      <c r="H135" s="10" t="n">
        <v>40379</v>
      </c>
      <c r="I135" s="11" t="n">
        <v>189900</v>
      </c>
      <c r="J135" s="11" t="n">
        <v>0</v>
      </c>
      <c r="K135" s="11" t="n">
        <v>15818.67</v>
      </c>
      <c r="L135" s="12"/>
      <c r="M135" s="1" t="str">
        <f aca="false">IF(G135&lt;8001,"piccolo",IF(AND(G135&gt;8001,G135&lt;10000),"medio",IF(AND(G135&gt;10001,G135&lt;12500),"normale",IF(G135&gt;12501,"lungo",""))))</f>
        <v>medio</v>
      </c>
      <c r="N135" s="13" t="n">
        <f aca="false">($N$1-H135)/365</f>
        <v>12.4575342465753</v>
      </c>
      <c r="O135" s="14" t="str">
        <f aca="false">IF(G135&lt;8001,"piccolo","")</f>
        <v/>
      </c>
      <c r="P135" s="9" t="str">
        <f aca="false">IF(AND(G135&gt;8001,G135&lt;10000),"medio","")</f>
        <v>medio</v>
      </c>
      <c r="Q135" s="9" t="str">
        <f aca="false">IF(AND(G135&gt;10001,G135&lt;12500),"normale","")</f>
        <v/>
      </c>
      <c r="R135" s="9" t="str">
        <f aca="false">IF(G135&gt;12501,"lungo","")</f>
        <v/>
      </c>
    </row>
    <row r="136" customFormat="false" ht="13.8" hidden="false" customHeight="false" outlineLevel="0" collapsed="false">
      <c r="A136" s="9" t="n">
        <v>5187</v>
      </c>
      <c r="B136" s="9" t="s">
        <v>200</v>
      </c>
      <c r="C136" s="9" t="s">
        <v>87</v>
      </c>
      <c r="D136" s="9" t="s">
        <v>193</v>
      </c>
      <c r="E136" s="9" t="s">
        <v>150</v>
      </c>
      <c r="F136" s="9" t="s">
        <v>40</v>
      </c>
      <c r="G136" s="9" t="n">
        <v>9387</v>
      </c>
      <c r="H136" s="10" t="n">
        <v>40372</v>
      </c>
      <c r="I136" s="11" t="n">
        <v>189900</v>
      </c>
      <c r="J136" s="11" t="n">
        <v>0</v>
      </c>
      <c r="K136" s="11" t="n">
        <v>15818.67</v>
      </c>
      <c r="L136" s="12"/>
      <c r="M136" s="1" t="str">
        <f aca="false">IF(G136&lt;8001,"piccolo",IF(AND(G136&gt;8001,G136&lt;10000),"medio",IF(AND(G136&gt;10001,G136&lt;12500),"normale",IF(G136&gt;12501,"lungo",""))))</f>
        <v>medio</v>
      </c>
      <c r="N136" s="13" t="n">
        <f aca="false">($N$1-H136)/365</f>
        <v>12.4767123287671</v>
      </c>
      <c r="O136" s="14" t="str">
        <f aca="false">IF(G136&lt;8001,"piccolo","")</f>
        <v/>
      </c>
      <c r="P136" s="9" t="str">
        <f aca="false">IF(AND(G136&gt;8001,G136&lt;10000),"medio","")</f>
        <v>medio</v>
      </c>
      <c r="Q136" s="9" t="str">
        <f aca="false">IF(AND(G136&gt;10001,G136&lt;12500),"normale","")</f>
        <v/>
      </c>
      <c r="R136" s="9" t="str">
        <f aca="false">IF(G136&gt;12501,"lungo","")</f>
        <v/>
      </c>
    </row>
    <row r="137" customFormat="false" ht="13.8" hidden="false" customHeight="false" outlineLevel="0" collapsed="false">
      <c r="A137" s="9" t="n">
        <v>5188</v>
      </c>
      <c r="B137" s="9" t="s">
        <v>201</v>
      </c>
      <c r="C137" s="9" t="s">
        <v>24</v>
      </c>
      <c r="D137" s="9" t="s">
        <v>25</v>
      </c>
      <c r="E137" s="9" t="s">
        <v>89</v>
      </c>
      <c r="F137" s="9" t="s">
        <v>34</v>
      </c>
      <c r="G137" s="9" t="n">
        <v>6948</v>
      </c>
      <c r="H137" s="10" t="n">
        <v>40437</v>
      </c>
      <c r="I137" s="11" t="n">
        <v>60000</v>
      </c>
      <c r="J137" s="11" t="n">
        <v>0</v>
      </c>
      <c r="K137" s="11" t="n">
        <v>4998</v>
      </c>
      <c r="L137" s="12"/>
      <c r="M137" s="1" t="str">
        <f aca="false">IF(G137&lt;8001,"piccolo",IF(AND(G137&gt;8001,G137&lt;10000),"medio",IF(AND(G137&gt;10001,G137&lt;12500),"normale",IF(G137&gt;12501,"lungo",""))))</f>
        <v>piccolo</v>
      </c>
      <c r="N137" s="13" t="n">
        <f aca="false">($N$1-H137)/365</f>
        <v>12.2986301369863</v>
      </c>
      <c r="O137" s="14" t="str">
        <f aca="false">IF(G137&lt;8001,"piccolo","")</f>
        <v>piccolo</v>
      </c>
      <c r="P137" s="9" t="str">
        <f aca="false">IF(AND(G137&gt;8001,G137&lt;10000),"medio","")</f>
        <v/>
      </c>
      <c r="Q137" s="9" t="str">
        <f aca="false">IF(AND(G137&gt;10001,G137&lt;12500),"normale","")</f>
        <v/>
      </c>
      <c r="R137" s="9" t="str">
        <f aca="false">IF(G137&gt;12501,"lungo","")</f>
        <v/>
      </c>
    </row>
    <row r="138" customFormat="false" ht="13.8" hidden="false" customHeight="false" outlineLevel="0" collapsed="false">
      <c r="A138" s="9" t="n">
        <v>5189</v>
      </c>
      <c r="B138" s="9" t="s">
        <v>202</v>
      </c>
      <c r="C138" s="9" t="s">
        <v>87</v>
      </c>
      <c r="D138" s="9" t="s">
        <v>203</v>
      </c>
      <c r="E138" s="9" t="s">
        <v>150</v>
      </c>
      <c r="F138" s="9" t="s">
        <v>40</v>
      </c>
      <c r="G138" s="9" t="n">
        <v>9387</v>
      </c>
      <c r="H138" s="10" t="n">
        <v>40757</v>
      </c>
      <c r="I138" s="11" t="n">
        <v>194500</v>
      </c>
      <c r="J138" s="11" t="n">
        <v>8178.72</v>
      </c>
      <c r="K138" s="11" t="n">
        <v>108546.99955</v>
      </c>
      <c r="L138" s="12" t="n">
        <v>4197.3541666667</v>
      </c>
      <c r="M138" s="1" t="str">
        <f aca="false">IF(G138&lt;8001,"piccolo",IF(AND(G138&gt;8001,G138&lt;10000),"medio",IF(AND(G138&gt;10001,G138&lt;12500),"normale",IF(G138&gt;12501,"lungo",""))))</f>
        <v>medio</v>
      </c>
      <c r="N138" s="13" t="n">
        <f aca="false">($N$1-H138)/365</f>
        <v>11.4219178082192</v>
      </c>
      <c r="O138" s="14" t="str">
        <f aca="false">IF(G138&lt;8001,"piccolo","")</f>
        <v/>
      </c>
      <c r="P138" s="9" t="str">
        <f aca="false">IF(AND(G138&gt;8001,G138&lt;10000),"medio","")</f>
        <v>medio</v>
      </c>
      <c r="Q138" s="9" t="str">
        <f aca="false">IF(AND(G138&gt;10001,G138&lt;12500),"normale","")</f>
        <v/>
      </c>
      <c r="R138" s="9" t="str">
        <f aca="false">IF(G138&gt;12501,"lungo","")</f>
        <v/>
      </c>
    </row>
    <row r="139" customFormat="false" ht="13.8" hidden="false" customHeight="false" outlineLevel="0" collapsed="false">
      <c r="A139" s="9" t="n">
        <v>5190</v>
      </c>
      <c r="B139" s="9" t="s">
        <v>204</v>
      </c>
      <c r="C139" s="9" t="s">
        <v>87</v>
      </c>
      <c r="D139" s="9" t="s">
        <v>203</v>
      </c>
      <c r="E139" s="9" t="s">
        <v>150</v>
      </c>
      <c r="F139" s="9" t="s">
        <v>40</v>
      </c>
      <c r="G139" s="9" t="n">
        <v>9387</v>
      </c>
      <c r="H139" s="10" t="n">
        <v>40757</v>
      </c>
      <c r="I139" s="11" t="n">
        <v>194500</v>
      </c>
      <c r="J139" s="11" t="n">
        <v>8178.72</v>
      </c>
      <c r="K139" s="11" t="n">
        <v>108546.99955</v>
      </c>
      <c r="L139" s="12" t="n">
        <v>4197.3541666667</v>
      </c>
      <c r="M139" s="1" t="str">
        <f aca="false">IF(G139&lt;8001,"piccolo",IF(AND(G139&gt;8001,G139&lt;10000),"medio",IF(AND(G139&gt;10001,G139&lt;12500),"normale",IF(G139&gt;12501,"lungo",""))))</f>
        <v>medio</v>
      </c>
      <c r="N139" s="13" t="n">
        <f aca="false">($N$1-H139)/365</f>
        <v>11.4219178082192</v>
      </c>
      <c r="O139" s="14" t="str">
        <f aca="false">IF(G139&lt;8001,"piccolo","")</f>
        <v/>
      </c>
      <c r="P139" s="9" t="str">
        <f aca="false">IF(AND(G139&gt;8001,G139&lt;10000),"medio","")</f>
        <v>medio</v>
      </c>
      <c r="Q139" s="9" t="str">
        <f aca="false">IF(AND(G139&gt;10001,G139&lt;12500),"normale","")</f>
        <v/>
      </c>
      <c r="R139" s="9" t="str">
        <f aca="false">IF(G139&gt;12501,"lungo","")</f>
        <v/>
      </c>
    </row>
    <row r="140" customFormat="false" ht="13.8" hidden="false" customHeight="false" outlineLevel="0" collapsed="false">
      <c r="A140" s="9" t="n">
        <v>5191</v>
      </c>
      <c r="B140" s="9" t="s">
        <v>205</v>
      </c>
      <c r="C140" s="9" t="s">
        <v>87</v>
      </c>
      <c r="D140" s="9" t="s">
        <v>203</v>
      </c>
      <c r="E140" s="9" t="s">
        <v>150</v>
      </c>
      <c r="F140" s="9" t="s">
        <v>40</v>
      </c>
      <c r="G140" s="9" t="n">
        <v>9387</v>
      </c>
      <c r="H140" s="10" t="n">
        <v>40757.7592592593</v>
      </c>
      <c r="I140" s="11" t="n">
        <v>194500</v>
      </c>
      <c r="J140" s="11" t="n">
        <v>8178.72</v>
      </c>
      <c r="K140" s="11" t="n">
        <v>16201.85</v>
      </c>
      <c r="L140" s="12"/>
      <c r="M140" s="1" t="str">
        <f aca="false">IF(G140&lt;8001,"piccolo",IF(AND(G140&gt;8001,G140&lt;10000),"medio",IF(AND(G140&gt;10001,G140&lt;12500),"normale",IF(G140&gt;12501,"lungo",""))))</f>
        <v>medio</v>
      </c>
      <c r="N140" s="13" t="n">
        <f aca="false">($N$1-H140)/365</f>
        <v>11.419837645865</v>
      </c>
      <c r="O140" s="14" t="str">
        <f aca="false">IF(G140&lt;8001,"piccolo","")</f>
        <v/>
      </c>
      <c r="P140" s="9" t="str">
        <f aca="false">IF(AND(G140&gt;8001,G140&lt;10000),"medio","")</f>
        <v>medio</v>
      </c>
      <c r="Q140" s="9" t="str">
        <f aca="false">IF(AND(G140&gt;10001,G140&lt;12500),"normale","")</f>
        <v/>
      </c>
      <c r="R140" s="9" t="str">
        <f aca="false">IF(G140&gt;12501,"lungo","")</f>
        <v/>
      </c>
    </row>
    <row r="141" customFormat="false" ht="13.8" hidden="false" customHeight="false" outlineLevel="0" collapsed="false">
      <c r="A141" s="9" t="n">
        <v>5192</v>
      </c>
      <c r="B141" s="9" t="s">
        <v>206</v>
      </c>
      <c r="C141" s="9" t="s">
        <v>87</v>
      </c>
      <c r="D141" s="9" t="s">
        <v>203</v>
      </c>
      <c r="E141" s="9" t="s">
        <v>150</v>
      </c>
      <c r="F141" s="9" t="s">
        <v>40</v>
      </c>
      <c r="G141" s="9" t="n">
        <v>9387</v>
      </c>
      <c r="H141" s="10" t="n">
        <v>40778.7652893519</v>
      </c>
      <c r="I141" s="11" t="n">
        <v>194500</v>
      </c>
      <c r="J141" s="11" t="n">
        <v>8178.72</v>
      </c>
      <c r="K141" s="11" t="n">
        <v>16201.85</v>
      </c>
      <c r="L141" s="12"/>
      <c r="M141" s="1" t="str">
        <f aca="false">IF(G141&lt;8001,"piccolo",IF(AND(G141&gt;8001,G141&lt;10000),"medio",IF(AND(G141&gt;10001,G141&lt;12500),"normale",IF(G141&gt;12501,"lungo",""))))</f>
        <v>medio</v>
      </c>
      <c r="N141" s="13" t="n">
        <f aca="false">($N$1-H141)/365</f>
        <v>11.3622868784881</v>
      </c>
      <c r="O141" s="14" t="str">
        <f aca="false">IF(G141&lt;8001,"piccolo","")</f>
        <v/>
      </c>
      <c r="P141" s="9" t="str">
        <f aca="false">IF(AND(G141&gt;8001,G141&lt;10000),"medio","")</f>
        <v>medio</v>
      </c>
      <c r="Q141" s="9" t="str">
        <f aca="false">IF(AND(G141&gt;10001,G141&lt;12500),"normale","")</f>
        <v/>
      </c>
      <c r="R141" s="9" t="str">
        <f aca="false">IF(G141&gt;12501,"lungo","")</f>
        <v/>
      </c>
    </row>
    <row r="142" customFormat="false" ht="13.8" hidden="false" customHeight="false" outlineLevel="0" collapsed="false">
      <c r="A142" s="9" t="n">
        <v>5193</v>
      </c>
      <c r="B142" s="9" t="s">
        <v>207</v>
      </c>
      <c r="C142" s="9" t="s">
        <v>24</v>
      </c>
      <c r="D142" s="9" t="s">
        <v>185</v>
      </c>
      <c r="E142" s="9" t="s">
        <v>150</v>
      </c>
      <c r="F142" s="9" t="s">
        <v>40</v>
      </c>
      <c r="G142" s="9" t="n">
        <v>11900</v>
      </c>
      <c r="H142" s="10" t="n">
        <v>40941.4434375</v>
      </c>
      <c r="I142" s="11" t="n">
        <v>212973.97</v>
      </c>
      <c r="J142" s="11" t="n">
        <v>11653.4975</v>
      </c>
      <c r="K142" s="11" t="n">
        <v>16660</v>
      </c>
      <c r="L142" s="12"/>
      <c r="M142" s="1" t="str">
        <f aca="false">IF(G142&lt;8001,"piccolo",IF(AND(G142&gt;8001,G142&lt;10000),"medio",IF(AND(G142&gt;10001,G142&lt;12500),"normale",IF(G142&gt;12501,"lungo",""))))</f>
        <v>normale</v>
      </c>
      <c r="N142" s="13" t="n">
        <f aca="false">($N$1-H142)/365</f>
        <v>10.9165933219178</v>
      </c>
      <c r="O142" s="14" t="str">
        <f aca="false">IF(G142&lt;8001,"piccolo","")</f>
        <v/>
      </c>
      <c r="P142" s="9" t="str">
        <f aca="false">IF(AND(G142&gt;8001,G142&lt;10000),"medio","")</f>
        <v/>
      </c>
      <c r="Q142" s="9" t="str">
        <f aca="false">IF(AND(G142&gt;10001,G142&lt;12500),"normale","")</f>
        <v>normale</v>
      </c>
      <c r="R142" s="9" t="str">
        <f aca="false">IF(G142&gt;12501,"lungo","")</f>
        <v/>
      </c>
    </row>
    <row r="143" customFormat="false" ht="13.8" hidden="false" customHeight="false" outlineLevel="0" collapsed="false">
      <c r="A143" s="9" t="n">
        <v>5194</v>
      </c>
      <c r="B143" s="9" t="s">
        <v>208</v>
      </c>
      <c r="C143" s="9" t="s">
        <v>24</v>
      </c>
      <c r="D143" s="9" t="s">
        <v>185</v>
      </c>
      <c r="E143" s="9" t="s">
        <v>150</v>
      </c>
      <c r="F143" s="9" t="s">
        <v>40</v>
      </c>
      <c r="G143" s="9" t="n">
        <v>11900</v>
      </c>
      <c r="H143" s="10" t="n">
        <v>40941.4447337963</v>
      </c>
      <c r="I143" s="11" t="n">
        <v>213700</v>
      </c>
      <c r="J143" s="11" t="n">
        <v>15260</v>
      </c>
      <c r="K143" s="11" t="n">
        <v>16660</v>
      </c>
      <c r="L143" s="12"/>
      <c r="M143" s="1" t="str">
        <f aca="false">IF(G143&lt;8001,"piccolo",IF(AND(G143&gt;8001,G143&lt;10000),"medio",IF(AND(G143&gt;10001,G143&lt;12500),"normale",IF(G143&gt;12501,"lungo",""))))</f>
        <v>normale</v>
      </c>
      <c r="N143" s="13" t="n">
        <f aca="false">($N$1-H143)/365</f>
        <v>10.9165897704211</v>
      </c>
      <c r="O143" s="14" t="str">
        <f aca="false">IF(G143&lt;8001,"piccolo","")</f>
        <v/>
      </c>
      <c r="P143" s="9" t="str">
        <f aca="false">IF(AND(G143&gt;8001,G143&lt;10000),"medio","")</f>
        <v/>
      </c>
      <c r="Q143" s="9" t="str">
        <f aca="false">IF(AND(G143&gt;10001,G143&lt;12500),"normale","")</f>
        <v>normale</v>
      </c>
      <c r="R143" s="9" t="str">
        <f aca="false">IF(G143&gt;12501,"lungo","")</f>
        <v/>
      </c>
    </row>
    <row r="144" customFormat="false" ht="13.8" hidden="false" customHeight="false" outlineLevel="0" collapsed="false">
      <c r="A144" s="9" t="n">
        <v>5195</v>
      </c>
      <c r="B144" s="9" t="s">
        <v>209</v>
      </c>
      <c r="C144" s="9" t="s">
        <v>24</v>
      </c>
      <c r="D144" s="9" t="s">
        <v>185</v>
      </c>
      <c r="E144" s="9" t="s">
        <v>150</v>
      </c>
      <c r="F144" s="9" t="s">
        <v>40</v>
      </c>
      <c r="G144" s="9" t="n">
        <v>11900</v>
      </c>
      <c r="H144" s="10" t="n">
        <v>40941.4459259259</v>
      </c>
      <c r="I144" s="11" t="n">
        <v>209630</v>
      </c>
      <c r="J144" s="11" t="n">
        <v>10817.5</v>
      </c>
      <c r="K144" s="11" t="n">
        <v>109005.14955</v>
      </c>
      <c r="L144" s="12" t="n">
        <v>4197.3541666667</v>
      </c>
      <c r="M144" s="1" t="str">
        <f aca="false">IF(G144&lt;8001,"piccolo",IF(AND(G144&gt;8001,G144&lt;10000),"medio",IF(AND(G144&gt;10001,G144&lt;12500),"normale",IF(G144&gt;12501,"lungo",""))))</f>
        <v>normale</v>
      </c>
      <c r="N144" s="13" t="n">
        <f aca="false">($N$1-H144)/365</f>
        <v>10.9165865043125</v>
      </c>
      <c r="O144" s="14" t="str">
        <f aca="false">IF(G144&lt;8001,"piccolo","")</f>
        <v/>
      </c>
      <c r="P144" s="9" t="str">
        <f aca="false">IF(AND(G144&gt;8001,G144&lt;10000),"medio","")</f>
        <v/>
      </c>
      <c r="Q144" s="9" t="str">
        <f aca="false">IF(AND(G144&gt;10001,G144&lt;12500),"normale","")</f>
        <v>normale</v>
      </c>
      <c r="R144" s="9" t="str">
        <f aca="false">IF(G144&gt;12501,"lungo","")</f>
        <v/>
      </c>
    </row>
    <row r="145" customFormat="false" ht="13.8" hidden="false" customHeight="false" outlineLevel="0" collapsed="false">
      <c r="A145" s="9" t="n">
        <v>5196</v>
      </c>
      <c r="B145" s="9" t="s">
        <v>210</v>
      </c>
      <c r="C145" s="9" t="s">
        <v>24</v>
      </c>
      <c r="D145" s="9" t="s">
        <v>185</v>
      </c>
      <c r="E145" s="9" t="s">
        <v>150</v>
      </c>
      <c r="F145" s="9" t="s">
        <v>40</v>
      </c>
      <c r="G145" s="9" t="n">
        <v>11900</v>
      </c>
      <c r="H145" s="10" t="n">
        <v>40941.447025463</v>
      </c>
      <c r="I145" s="11" t="n">
        <v>208150</v>
      </c>
      <c r="J145" s="11" t="n">
        <v>12485</v>
      </c>
      <c r="K145" s="11" t="n">
        <v>109005.14955</v>
      </c>
      <c r="L145" s="12" t="n">
        <v>4197.3541666667</v>
      </c>
      <c r="M145" s="1" t="str">
        <f aca="false">IF(G145&lt;8001,"piccolo",IF(AND(G145&gt;8001,G145&lt;10000),"medio",IF(AND(G145&gt;10001,G145&lt;12500),"normale",IF(G145&gt;12501,"lungo",""))))</f>
        <v>normale</v>
      </c>
      <c r="N145" s="13" t="n">
        <f aca="false">($N$1-H145)/365</f>
        <v>10.9165834918823</v>
      </c>
      <c r="O145" s="14" t="str">
        <f aca="false">IF(G145&lt;8001,"piccolo","")</f>
        <v/>
      </c>
      <c r="P145" s="9" t="str">
        <f aca="false">IF(AND(G145&gt;8001,G145&lt;10000),"medio","")</f>
        <v/>
      </c>
      <c r="Q145" s="9" t="str">
        <f aca="false">IF(AND(G145&gt;10001,G145&lt;12500),"normale","")</f>
        <v>normale</v>
      </c>
      <c r="R145" s="9" t="str">
        <f aca="false">IF(G145&gt;12501,"lungo","")</f>
        <v/>
      </c>
    </row>
    <row r="146" customFormat="false" ht="13.8" hidden="false" customHeight="false" outlineLevel="0" collapsed="false">
      <c r="A146" s="9" t="n">
        <v>5197</v>
      </c>
      <c r="B146" s="9" t="s">
        <v>211</v>
      </c>
      <c r="C146" s="9" t="s">
        <v>24</v>
      </c>
      <c r="D146" s="9" t="s">
        <v>25</v>
      </c>
      <c r="E146" s="9" t="s">
        <v>89</v>
      </c>
      <c r="F146" s="9" t="s">
        <v>40</v>
      </c>
      <c r="G146" s="9" t="n">
        <v>6948</v>
      </c>
      <c r="H146" s="10" t="n">
        <v>41261</v>
      </c>
      <c r="I146" s="11" t="n">
        <v>80000</v>
      </c>
      <c r="J146" s="11" t="n">
        <v>0</v>
      </c>
      <c r="K146" s="11" t="n">
        <v>80000</v>
      </c>
      <c r="L146" s="12" t="n">
        <v>0</v>
      </c>
      <c r="M146" s="1" t="str">
        <f aca="false">IF(G146&lt;8001,"piccolo",IF(AND(G146&gt;8001,G146&lt;10000),"medio",IF(AND(G146&gt;10001,G146&lt;12500),"normale",IF(G146&gt;12501,"lungo",""))))</f>
        <v>piccolo</v>
      </c>
      <c r="N146" s="13" t="n">
        <f aca="false">($N$1-H146)/365</f>
        <v>10.041095890411</v>
      </c>
      <c r="O146" s="14" t="str">
        <f aca="false">IF(G146&lt;8001,"piccolo","")</f>
        <v>piccolo</v>
      </c>
      <c r="P146" s="9" t="str">
        <f aca="false">IF(AND(G146&gt;8001,G146&lt;10000),"medio","")</f>
        <v/>
      </c>
      <c r="Q146" s="9" t="str">
        <f aca="false">IF(AND(G146&gt;10001,G146&lt;12500),"normale","")</f>
        <v/>
      </c>
      <c r="R146" s="9" t="str">
        <f aca="false">IF(G146&gt;12501,"lungo","")</f>
        <v/>
      </c>
    </row>
    <row r="147" customFormat="false" ht="13.8" hidden="false" customHeight="false" outlineLevel="0" collapsed="false">
      <c r="A147" s="9" t="n">
        <v>5198</v>
      </c>
      <c r="B147" s="9" t="s">
        <v>212</v>
      </c>
      <c r="C147" s="9" t="s">
        <v>24</v>
      </c>
      <c r="D147" s="9" t="s">
        <v>25</v>
      </c>
      <c r="E147" s="9" t="s">
        <v>89</v>
      </c>
      <c r="F147" s="9" t="s">
        <v>40</v>
      </c>
      <c r="G147" s="9" t="n">
        <v>6948</v>
      </c>
      <c r="H147" s="10" t="n">
        <v>41261</v>
      </c>
      <c r="I147" s="11" t="n">
        <v>86041.36</v>
      </c>
      <c r="J147" s="11" t="n">
        <v>1510.34</v>
      </c>
      <c r="K147" s="11" t="n">
        <v>80000</v>
      </c>
      <c r="L147" s="12" t="n">
        <v>0</v>
      </c>
      <c r="M147" s="1" t="str">
        <f aca="false">IF(G147&lt;8001,"piccolo",IF(AND(G147&gt;8001,G147&lt;10000),"medio",IF(AND(G147&gt;10001,G147&lt;12500),"normale",IF(G147&gt;12501,"lungo",""))))</f>
        <v>piccolo</v>
      </c>
      <c r="N147" s="13" t="n">
        <f aca="false">($N$1-H147)/365</f>
        <v>10.041095890411</v>
      </c>
      <c r="O147" s="14" t="str">
        <f aca="false">IF(G147&lt;8001,"piccolo","")</f>
        <v>piccolo</v>
      </c>
      <c r="P147" s="9" t="str">
        <f aca="false">IF(AND(G147&gt;8001,G147&lt;10000),"medio","")</f>
        <v/>
      </c>
      <c r="Q147" s="9" t="str">
        <f aca="false">IF(AND(G147&gt;10001,G147&lt;12500),"normale","")</f>
        <v/>
      </c>
      <c r="R147" s="9" t="str">
        <f aca="false">IF(G147&gt;12501,"lungo","")</f>
        <v/>
      </c>
    </row>
    <row r="148" customFormat="false" ht="13.8" hidden="false" customHeight="false" outlineLevel="0" collapsed="false">
      <c r="A148" s="9" t="n">
        <v>5199</v>
      </c>
      <c r="B148" s="9" t="s">
        <v>213</v>
      </c>
      <c r="C148" s="9" t="s">
        <v>24</v>
      </c>
      <c r="D148" s="9" t="s">
        <v>185</v>
      </c>
      <c r="E148" s="9" t="s">
        <v>150</v>
      </c>
      <c r="F148" s="9" t="s">
        <v>40</v>
      </c>
      <c r="G148" s="9" t="n">
        <v>11900</v>
      </c>
      <c r="H148" s="10" t="n">
        <v>41620</v>
      </c>
      <c r="I148" s="11" t="n">
        <v>200000</v>
      </c>
      <c r="J148" s="11" t="n">
        <v>49466.63</v>
      </c>
      <c r="K148" s="11" t="n">
        <v>118034.048695</v>
      </c>
      <c r="L148" s="12" t="n">
        <v>27318.3709466713</v>
      </c>
      <c r="M148" s="1" t="str">
        <f aca="false">IF(G148&lt;8001,"piccolo",IF(AND(G148&gt;8001,G148&lt;10000),"medio",IF(AND(G148&gt;10001,G148&lt;12500),"normale",IF(G148&gt;12501,"lungo",""))))</f>
        <v>normale</v>
      </c>
      <c r="N148" s="13" t="n">
        <f aca="false">($N$1-H148)/365</f>
        <v>9.05753424657534</v>
      </c>
      <c r="O148" s="14" t="str">
        <f aca="false">IF(G148&lt;8001,"piccolo","")</f>
        <v/>
      </c>
      <c r="P148" s="9" t="str">
        <f aca="false">IF(AND(G148&gt;8001,G148&lt;10000),"medio","")</f>
        <v/>
      </c>
      <c r="Q148" s="9" t="str">
        <f aca="false">IF(AND(G148&gt;10001,G148&lt;12500),"normale","")</f>
        <v>normale</v>
      </c>
      <c r="R148" s="9" t="str">
        <f aca="false">IF(G148&gt;12501,"lungo","")</f>
        <v/>
      </c>
    </row>
    <row r="149" customFormat="false" ht="13.8" hidden="false" customHeight="false" outlineLevel="0" collapsed="false">
      <c r="A149" s="9" t="n">
        <v>5200</v>
      </c>
      <c r="B149" s="9" t="s">
        <v>214</v>
      </c>
      <c r="C149" s="9" t="s">
        <v>24</v>
      </c>
      <c r="D149" s="9" t="s">
        <v>185</v>
      </c>
      <c r="E149" s="9" t="s">
        <v>150</v>
      </c>
      <c r="F149" s="9" t="s">
        <v>40</v>
      </c>
      <c r="G149" s="9" t="n">
        <v>11900</v>
      </c>
      <c r="H149" s="10" t="n">
        <v>41620</v>
      </c>
      <c r="I149" s="11" t="n">
        <v>200000</v>
      </c>
      <c r="J149" s="11" t="n">
        <v>49466.63</v>
      </c>
      <c r="K149" s="11" t="n">
        <v>118034.048695</v>
      </c>
      <c r="L149" s="12" t="n">
        <v>27318.3709466713</v>
      </c>
      <c r="M149" s="1" t="str">
        <f aca="false">IF(G149&lt;8001,"piccolo",IF(AND(G149&gt;8001,G149&lt;10000),"medio",IF(AND(G149&gt;10001,G149&lt;12500),"normale",IF(G149&gt;12501,"lungo",""))))</f>
        <v>normale</v>
      </c>
      <c r="N149" s="13" t="n">
        <f aca="false">($N$1-H149)/365</f>
        <v>9.05753424657534</v>
      </c>
      <c r="O149" s="14" t="str">
        <f aca="false">IF(G149&lt;8001,"piccolo","")</f>
        <v/>
      </c>
      <c r="P149" s="9" t="str">
        <f aca="false">IF(AND(G149&gt;8001,G149&lt;10000),"medio","")</f>
        <v/>
      </c>
      <c r="Q149" s="9" t="str">
        <f aca="false">IF(AND(G149&gt;10001,G149&lt;12500),"normale","")</f>
        <v>normale</v>
      </c>
      <c r="R149" s="9" t="str">
        <f aca="false">IF(G149&gt;12501,"lungo","")</f>
        <v/>
      </c>
    </row>
    <row r="150" customFormat="false" ht="13.8" hidden="false" customHeight="false" outlineLevel="0" collapsed="false">
      <c r="A150" s="9" t="n">
        <v>5201</v>
      </c>
      <c r="B150" s="9" t="s">
        <v>215</v>
      </c>
      <c r="C150" s="9" t="s">
        <v>24</v>
      </c>
      <c r="D150" s="9" t="s">
        <v>185</v>
      </c>
      <c r="E150" s="9" t="s">
        <v>150</v>
      </c>
      <c r="F150" s="9" t="s">
        <v>40</v>
      </c>
      <c r="G150" s="9" t="n">
        <v>11900</v>
      </c>
      <c r="H150" s="10" t="n">
        <v>41628</v>
      </c>
      <c r="I150" s="11" t="n">
        <v>200000</v>
      </c>
      <c r="J150" s="11" t="n">
        <v>49466.63</v>
      </c>
      <c r="K150" s="11" t="n">
        <v>16660</v>
      </c>
      <c r="L150" s="12"/>
      <c r="M150" s="1" t="str">
        <f aca="false">IF(G150&lt;8001,"piccolo",IF(AND(G150&gt;8001,G150&lt;10000),"medio",IF(AND(G150&gt;10001,G150&lt;12500),"normale",IF(G150&gt;12501,"lungo",""))))</f>
        <v>normale</v>
      </c>
      <c r="N150" s="13" t="n">
        <f aca="false">($N$1-H150)/365</f>
        <v>9.03561643835617</v>
      </c>
      <c r="O150" s="14" t="str">
        <f aca="false">IF(G150&lt;8001,"piccolo","")</f>
        <v/>
      </c>
      <c r="P150" s="9" t="str">
        <f aca="false">IF(AND(G150&gt;8001,G150&lt;10000),"medio","")</f>
        <v/>
      </c>
      <c r="Q150" s="9" t="str">
        <f aca="false">IF(AND(G150&gt;10001,G150&lt;12500),"normale","")</f>
        <v>normale</v>
      </c>
      <c r="R150" s="9" t="str">
        <f aca="false">IF(G150&gt;12501,"lungo","")</f>
        <v/>
      </c>
    </row>
    <row r="151" customFormat="false" ht="13.8" hidden="false" customHeight="false" outlineLevel="0" collapsed="false">
      <c r="A151" s="9" t="n">
        <v>5202</v>
      </c>
      <c r="B151" s="9" t="s">
        <v>216</v>
      </c>
      <c r="C151" s="9" t="s">
        <v>24</v>
      </c>
      <c r="D151" s="9" t="s">
        <v>185</v>
      </c>
      <c r="E151" s="9" t="s">
        <v>150</v>
      </c>
      <c r="F151" s="9" t="s">
        <v>40</v>
      </c>
      <c r="G151" s="9" t="n">
        <v>11900</v>
      </c>
      <c r="H151" s="10" t="n">
        <v>41628</v>
      </c>
      <c r="I151" s="11" t="n">
        <v>200000</v>
      </c>
      <c r="J151" s="11" t="n">
        <v>49466.63</v>
      </c>
      <c r="K151" s="11" t="n">
        <v>16660</v>
      </c>
      <c r="L151" s="12"/>
      <c r="M151" s="1" t="str">
        <f aca="false">IF(G151&lt;8001,"piccolo",IF(AND(G151&gt;8001,G151&lt;10000),"medio",IF(AND(G151&gt;10001,G151&lt;12500),"normale",IF(G151&gt;12501,"lungo",""))))</f>
        <v>normale</v>
      </c>
      <c r="N151" s="13" t="n">
        <f aca="false">($N$1-H151)/365</f>
        <v>9.03561643835617</v>
      </c>
      <c r="O151" s="14" t="str">
        <f aca="false">IF(G151&lt;8001,"piccolo","")</f>
        <v/>
      </c>
      <c r="P151" s="9" t="str">
        <f aca="false">IF(AND(G151&gt;8001,G151&lt;10000),"medio","")</f>
        <v/>
      </c>
      <c r="Q151" s="9" t="str">
        <f aca="false">IF(AND(G151&gt;10001,G151&lt;12500),"normale","")</f>
        <v>normale</v>
      </c>
      <c r="R151" s="9" t="str">
        <f aca="false">IF(G151&gt;12501,"lungo","")</f>
        <v/>
      </c>
    </row>
    <row r="152" customFormat="false" ht="13.8" hidden="false" customHeight="false" outlineLevel="0" collapsed="false">
      <c r="A152" s="9" t="n">
        <v>5203</v>
      </c>
      <c r="B152" s="9" t="s">
        <v>217</v>
      </c>
      <c r="C152" s="9" t="s">
        <v>92</v>
      </c>
      <c r="D152" s="9" t="s">
        <v>218</v>
      </c>
      <c r="E152" s="9" t="s">
        <v>89</v>
      </c>
      <c r="F152" s="9" t="s">
        <v>21</v>
      </c>
      <c r="G152" s="9" t="n">
        <v>11950</v>
      </c>
      <c r="H152" s="10" t="n">
        <v>37504</v>
      </c>
      <c r="I152" s="11" t="n">
        <v>29300</v>
      </c>
      <c r="J152" s="11" t="n">
        <v>0</v>
      </c>
      <c r="K152" s="11" t="n">
        <v>7325</v>
      </c>
      <c r="L152" s="12"/>
      <c r="M152" s="1" t="str">
        <f aca="false">IF(G152&lt;8001,"piccolo",IF(AND(G152&gt;8001,G152&lt;10000),"medio",IF(AND(G152&gt;10001,G152&lt;12500),"normale",IF(G152&gt;12501,"lungo",""))))</f>
        <v>normale</v>
      </c>
      <c r="N152" s="13" t="n">
        <f aca="false">($N$1-H152)/365</f>
        <v>20.3342465753425</v>
      </c>
      <c r="O152" s="14" t="str">
        <f aca="false">IF(G152&lt;8001,"piccolo","")</f>
        <v/>
      </c>
      <c r="P152" s="9" t="str">
        <f aca="false">IF(AND(G152&gt;8001,G152&lt;10000),"medio","")</f>
        <v/>
      </c>
      <c r="Q152" s="9" t="str">
        <f aca="false">IF(AND(G152&gt;10001,G152&lt;12500),"normale","")</f>
        <v>normale</v>
      </c>
      <c r="R152" s="9" t="str">
        <f aca="false">IF(G152&gt;12501,"lungo","")</f>
        <v/>
      </c>
    </row>
    <row r="153" customFormat="false" ht="13.8" hidden="false" customHeight="false" outlineLevel="0" collapsed="false">
      <c r="A153" s="9" t="n">
        <v>5204</v>
      </c>
      <c r="B153" s="9" t="s">
        <v>219</v>
      </c>
      <c r="C153" s="9" t="s">
        <v>87</v>
      </c>
      <c r="D153" s="9" t="s">
        <v>220</v>
      </c>
      <c r="E153" s="9" t="s">
        <v>150</v>
      </c>
      <c r="F153" s="9" t="s">
        <v>62</v>
      </c>
      <c r="G153" s="9" t="n">
        <v>10600</v>
      </c>
      <c r="H153" s="10" t="n">
        <v>42566</v>
      </c>
      <c r="I153" s="11" t="n">
        <v>199038.46</v>
      </c>
      <c r="J153" s="11" t="n">
        <v>91407.942564</v>
      </c>
      <c r="K153" s="11" t="n">
        <v>198430.768</v>
      </c>
      <c r="L153" s="12" t="n">
        <v>91307.738256</v>
      </c>
      <c r="M153" s="1" t="str">
        <f aca="false">IF(G153&lt;8001,"piccolo",IF(AND(G153&gt;8001,G153&lt;10000),"medio",IF(AND(G153&gt;10001,G153&lt;12500),"normale",IF(G153&gt;12501,"lungo",""))))</f>
        <v>normale</v>
      </c>
      <c r="N153" s="13" t="n">
        <f aca="false">($N$1-H153)/365</f>
        <v>6.46575342465753</v>
      </c>
      <c r="O153" s="14" t="str">
        <f aca="false">IF(G153&lt;8001,"piccolo","")</f>
        <v/>
      </c>
      <c r="P153" s="9" t="str">
        <f aca="false">IF(AND(G153&gt;8001,G153&lt;10000),"medio","")</f>
        <v/>
      </c>
      <c r="Q153" s="9" t="str">
        <f aca="false">IF(AND(G153&gt;10001,G153&lt;12500),"normale","")</f>
        <v>normale</v>
      </c>
      <c r="R153" s="9" t="str">
        <f aca="false">IF(G153&gt;12501,"lungo","")</f>
        <v/>
      </c>
    </row>
    <row r="154" customFormat="false" ht="13.8" hidden="false" customHeight="false" outlineLevel="0" collapsed="false">
      <c r="A154" s="9" t="n">
        <v>5205</v>
      </c>
      <c r="B154" s="9" t="s">
        <v>221</v>
      </c>
      <c r="C154" s="9" t="s">
        <v>87</v>
      </c>
      <c r="D154" s="9" t="s">
        <v>220</v>
      </c>
      <c r="E154" s="9" t="s">
        <v>150</v>
      </c>
      <c r="F154" s="9" t="s">
        <v>62</v>
      </c>
      <c r="G154" s="9" t="n">
        <v>10600</v>
      </c>
      <c r="H154" s="10" t="n">
        <v>42566</v>
      </c>
      <c r="I154" s="11" t="n">
        <v>199038.46</v>
      </c>
      <c r="J154" s="11" t="n">
        <v>91407.942564</v>
      </c>
      <c r="K154" s="11" t="n">
        <v>198430.768</v>
      </c>
      <c r="L154" s="12" t="n">
        <v>91307.738256</v>
      </c>
      <c r="M154" s="1" t="str">
        <f aca="false">IF(G154&lt;8001,"piccolo",IF(AND(G154&gt;8001,G154&lt;10000),"medio",IF(AND(G154&gt;10001,G154&lt;12500),"normale",IF(G154&gt;12501,"lungo",""))))</f>
        <v>normale</v>
      </c>
      <c r="N154" s="13" t="n">
        <f aca="false">($N$1-H154)/365</f>
        <v>6.46575342465753</v>
      </c>
      <c r="O154" s="14" t="str">
        <f aca="false">IF(G154&lt;8001,"piccolo","")</f>
        <v/>
      </c>
      <c r="P154" s="9" t="str">
        <f aca="false">IF(AND(G154&gt;8001,G154&lt;10000),"medio","")</f>
        <v/>
      </c>
      <c r="Q154" s="9" t="str">
        <f aca="false">IF(AND(G154&gt;10001,G154&lt;12500),"normale","")</f>
        <v>normale</v>
      </c>
      <c r="R154" s="9" t="str">
        <f aca="false">IF(G154&gt;12501,"lungo","")</f>
        <v/>
      </c>
    </row>
    <row r="155" customFormat="false" ht="13.8" hidden="false" customHeight="false" outlineLevel="0" collapsed="false">
      <c r="A155" s="9" t="n">
        <v>5206</v>
      </c>
      <c r="B155" s="9" t="s">
        <v>222</v>
      </c>
      <c r="C155" s="9" t="s">
        <v>87</v>
      </c>
      <c r="D155" s="9" t="s">
        <v>220</v>
      </c>
      <c r="E155" s="9" t="s">
        <v>150</v>
      </c>
      <c r="F155" s="9" t="s">
        <v>62</v>
      </c>
      <c r="G155" s="9" t="n">
        <v>10600</v>
      </c>
      <c r="H155" s="10" t="n">
        <v>42566</v>
      </c>
      <c r="I155" s="11" t="n">
        <v>199038.46</v>
      </c>
      <c r="J155" s="11" t="n">
        <v>91407.942564</v>
      </c>
      <c r="K155" s="11" t="n">
        <v>198430.768</v>
      </c>
      <c r="L155" s="12" t="n">
        <v>91307.738256</v>
      </c>
      <c r="M155" s="1" t="str">
        <f aca="false">IF(G155&lt;8001,"piccolo",IF(AND(G155&gt;8001,G155&lt;10000),"medio",IF(AND(G155&gt;10001,G155&lt;12500),"normale",IF(G155&gt;12501,"lungo",""))))</f>
        <v>normale</v>
      </c>
      <c r="N155" s="13" t="n">
        <f aca="false">($N$1-H155)/365</f>
        <v>6.46575342465753</v>
      </c>
      <c r="O155" s="14" t="str">
        <f aca="false">IF(G155&lt;8001,"piccolo","")</f>
        <v/>
      </c>
      <c r="P155" s="9" t="str">
        <f aca="false">IF(AND(G155&gt;8001,G155&lt;10000),"medio","")</f>
        <v/>
      </c>
      <c r="Q155" s="9" t="str">
        <f aca="false">IF(AND(G155&gt;10001,G155&lt;12500),"normale","")</f>
        <v>normale</v>
      </c>
      <c r="R155" s="9" t="str">
        <f aca="false">IF(G155&gt;12501,"lungo","")</f>
        <v/>
      </c>
    </row>
    <row r="156" customFormat="false" ht="13.8" hidden="false" customHeight="false" outlineLevel="0" collapsed="false">
      <c r="A156" s="9" t="n">
        <v>5207</v>
      </c>
      <c r="B156" s="9" t="s">
        <v>223</v>
      </c>
      <c r="C156" s="9" t="s">
        <v>87</v>
      </c>
      <c r="D156" s="9" t="s">
        <v>220</v>
      </c>
      <c r="E156" s="9" t="s">
        <v>150</v>
      </c>
      <c r="F156" s="9" t="s">
        <v>62</v>
      </c>
      <c r="G156" s="9" t="n">
        <v>10600</v>
      </c>
      <c r="H156" s="10" t="n">
        <v>42566</v>
      </c>
      <c r="I156" s="11" t="n">
        <v>199038.46</v>
      </c>
      <c r="J156" s="11" t="n">
        <v>91407.942564</v>
      </c>
      <c r="K156" s="11" t="n">
        <v>198430.768</v>
      </c>
      <c r="L156" s="12" t="n">
        <v>91307.738256</v>
      </c>
      <c r="M156" s="1" t="str">
        <f aca="false">IF(G156&lt;8001,"piccolo",IF(AND(G156&gt;8001,G156&lt;10000),"medio",IF(AND(G156&gt;10001,G156&lt;12500),"normale",IF(G156&gt;12501,"lungo",""))))</f>
        <v>normale</v>
      </c>
      <c r="N156" s="13" t="n">
        <f aca="false">($N$1-H156)/365</f>
        <v>6.46575342465753</v>
      </c>
      <c r="O156" s="14" t="str">
        <f aca="false">IF(G156&lt;8001,"piccolo","")</f>
        <v/>
      </c>
      <c r="P156" s="9" t="str">
        <f aca="false">IF(AND(G156&gt;8001,G156&lt;10000),"medio","")</f>
        <v/>
      </c>
      <c r="Q156" s="9" t="str">
        <f aca="false">IF(AND(G156&gt;10001,G156&lt;12500),"normale","")</f>
        <v>normale</v>
      </c>
      <c r="R156" s="9" t="str">
        <f aca="false">IF(G156&gt;12501,"lungo","")</f>
        <v/>
      </c>
    </row>
    <row r="157" customFormat="false" ht="13.8" hidden="false" customHeight="false" outlineLevel="0" collapsed="false">
      <c r="A157" s="9" t="n">
        <v>5208</v>
      </c>
      <c r="B157" s="9" t="s">
        <v>224</v>
      </c>
      <c r="C157" s="9" t="s">
        <v>87</v>
      </c>
      <c r="D157" s="9" t="s">
        <v>220</v>
      </c>
      <c r="E157" s="9" t="s">
        <v>150</v>
      </c>
      <c r="F157" s="9" t="s">
        <v>62</v>
      </c>
      <c r="G157" s="9" t="n">
        <v>10600</v>
      </c>
      <c r="H157" s="10" t="n">
        <v>42646</v>
      </c>
      <c r="I157" s="11" t="n">
        <v>199038.47</v>
      </c>
      <c r="J157" s="11" t="n">
        <v>95155.090898</v>
      </c>
      <c r="K157" s="11" t="n">
        <v>198430.776</v>
      </c>
      <c r="L157" s="12" t="n">
        <v>95054.879592</v>
      </c>
      <c r="M157" s="1" t="str">
        <f aca="false">IF(G157&lt;8001,"piccolo",IF(AND(G157&gt;8001,G157&lt;10000),"medio",IF(AND(G157&gt;10001,G157&lt;12500),"normale",IF(G157&gt;12501,"lungo",""))))</f>
        <v>normale</v>
      </c>
      <c r="N157" s="13" t="n">
        <f aca="false">($N$1-H157)/365</f>
        <v>6.24657534246575</v>
      </c>
      <c r="O157" s="14" t="str">
        <f aca="false">IF(G157&lt;8001,"piccolo","")</f>
        <v/>
      </c>
      <c r="P157" s="9" t="str">
        <f aca="false">IF(AND(G157&gt;8001,G157&lt;10000),"medio","")</f>
        <v/>
      </c>
      <c r="Q157" s="9" t="str">
        <f aca="false">IF(AND(G157&gt;10001,G157&lt;12500),"normale","")</f>
        <v>normale</v>
      </c>
      <c r="R157" s="9" t="str">
        <f aca="false">IF(G157&gt;12501,"lungo","")</f>
        <v/>
      </c>
    </row>
    <row r="158" customFormat="false" ht="13.8" hidden="false" customHeight="false" outlineLevel="0" collapsed="false">
      <c r="A158" s="9" t="n">
        <v>5209</v>
      </c>
      <c r="B158" s="9" t="s">
        <v>225</v>
      </c>
      <c r="C158" s="9" t="s">
        <v>87</v>
      </c>
      <c r="D158" s="9" t="s">
        <v>220</v>
      </c>
      <c r="E158" s="9" t="s">
        <v>150</v>
      </c>
      <c r="F158" s="9" t="s">
        <v>62</v>
      </c>
      <c r="G158" s="9" t="n">
        <v>10600</v>
      </c>
      <c r="H158" s="10" t="n">
        <v>42646</v>
      </c>
      <c r="I158" s="11" t="n">
        <v>199038.46</v>
      </c>
      <c r="J158" s="11" t="n">
        <v>95155.082564</v>
      </c>
      <c r="K158" s="11" t="n">
        <v>198430.768</v>
      </c>
      <c r="L158" s="12" t="n">
        <v>95054.878256</v>
      </c>
      <c r="M158" s="1" t="str">
        <f aca="false">IF(G158&lt;8001,"piccolo",IF(AND(G158&gt;8001,G158&lt;10000),"medio",IF(AND(G158&gt;10001,G158&lt;12500),"normale",IF(G158&gt;12501,"lungo",""))))</f>
        <v>normale</v>
      </c>
      <c r="N158" s="13" t="n">
        <f aca="false">($N$1-H158)/365</f>
        <v>6.24657534246575</v>
      </c>
      <c r="O158" s="14" t="str">
        <f aca="false">IF(G158&lt;8001,"piccolo","")</f>
        <v/>
      </c>
      <c r="P158" s="9" t="str">
        <f aca="false">IF(AND(G158&gt;8001,G158&lt;10000),"medio","")</f>
        <v/>
      </c>
      <c r="Q158" s="9" t="str">
        <f aca="false">IF(AND(G158&gt;10001,G158&lt;12500),"normale","")</f>
        <v>normale</v>
      </c>
      <c r="R158" s="9" t="str">
        <f aca="false">IF(G158&gt;12501,"lungo","")</f>
        <v/>
      </c>
    </row>
    <row r="159" customFormat="false" ht="13.8" hidden="false" customHeight="false" outlineLevel="0" collapsed="false">
      <c r="A159" s="9" t="n">
        <v>5210</v>
      </c>
      <c r="B159" s="9" t="s">
        <v>226</v>
      </c>
      <c r="C159" s="9" t="s">
        <v>87</v>
      </c>
      <c r="D159" s="9" t="s">
        <v>220</v>
      </c>
      <c r="E159" s="9" t="s">
        <v>150</v>
      </c>
      <c r="F159" s="9" t="s">
        <v>62</v>
      </c>
      <c r="G159" s="9" t="n">
        <v>10600</v>
      </c>
      <c r="H159" s="10" t="n">
        <v>42646</v>
      </c>
      <c r="I159" s="11" t="n">
        <v>199038.46</v>
      </c>
      <c r="J159" s="11" t="n">
        <v>95155.082564</v>
      </c>
      <c r="K159" s="11" t="n">
        <v>198430.768</v>
      </c>
      <c r="L159" s="12" t="n">
        <v>95054.878256</v>
      </c>
      <c r="M159" s="1" t="str">
        <f aca="false">IF(G159&lt;8001,"piccolo",IF(AND(G159&gt;8001,G159&lt;10000),"medio",IF(AND(G159&gt;10001,G159&lt;12500),"normale",IF(G159&gt;12501,"lungo",""))))</f>
        <v>normale</v>
      </c>
      <c r="N159" s="13" t="n">
        <f aca="false">($N$1-H159)/365</f>
        <v>6.24657534246575</v>
      </c>
      <c r="O159" s="14" t="str">
        <f aca="false">IF(G159&lt;8001,"piccolo","")</f>
        <v/>
      </c>
      <c r="P159" s="9" t="str">
        <f aca="false">IF(AND(G159&gt;8001,G159&lt;10000),"medio","")</f>
        <v/>
      </c>
      <c r="Q159" s="9" t="str">
        <f aca="false">IF(AND(G159&gt;10001,G159&lt;12500),"normale","")</f>
        <v>normale</v>
      </c>
      <c r="R159" s="9" t="str">
        <f aca="false">IF(G159&gt;12501,"lungo","")</f>
        <v/>
      </c>
    </row>
    <row r="160" customFormat="false" ht="13.8" hidden="false" customHeight="false" outlineLevel="0" collapsed="false">
      <c r="A160" s="9" t="n">
        <v>5211</v>
      </c>
      <c r="B160" s="9" t="s">
        <v>227</v>
      </c>
      <c r="C160" s="9" t="s">
        <v>87</v>
      </c>
      <c r="D160" s="9" t="s">
        <v>220</v>
      </c>
      <c r="E160" s="9" t="s">
        <v>150</v>
      </c>
      <c r="F160" s="9" t="s">
        <v>62</v>
      </c>
      <c r="G160" s="9" t="n">
        <v>10600</v>
      </c>
      <c r="H160" s="10" t="n">
        <v>42646</v>
      </c>
      <c r="I160" s="11" t="n">
        <v>199038.47</v>
      </c>
      <c r="J160" s="11" t="n">
        <v>95155.090898</v>
      </c>
      <c r="K160" s="11" t="n">
        <v>198430.776</v>
      </c>
      <c r="L160" s="12" t="n">
        <v>95054.879592</v>
      </c>
      <c r="M160" s="1" t="str">
        <f aca="false">IF(G160&lt;8001,"piccolo",IF(AND(G160&gt;8001,G160&lt;10000),"medio",IF(AND(G160&gt;10001,G160&lt;12500),"normale",IF(G160&gt;12501,"lungo",""))))</f>
        <v>normale</v>
      </c>
      <c r="N160" s="13" t="n">
        <f aca="false">($N$1-H160)/365</f>
        <v>6.24657534246575</v>
      </c>
      <c r="O160" s="14" t="str">
        <f aca="false">IF(G160&lt;8001,"piccolo","")</f>
        <v/>
      </c>
      <c r="P160" s="9" t="str">
        <f aca="false">IF(AND(G160&gt;8001,G160&lt;10000),"medio","")</f>
        <v/>
      </c>
      <c r="Q160" s="9" t="str">
        <f aca="false">IF(AND(G160&gt;10001,G160&lt;12500),"normale","")</f>
        <v>normale</v>
      </c>
      <c r="R160" s="9" t="str">
        <f aca="false">IF(G160&gt;12501,"lungo","")</f>
        <v/>
      </c>
    </row>
    <row r="161" customFormat="false" ht="13.8" hidden="false" customHeight="false" outlineLevel="0" collapsed="false">
      <c r="A161" s="9" t="n">
        <v>5212</v>
      </c>
      <c r="B161" s="9" t="s">
        <v>228</v>
      </c>
      <c r="C161" s="9" t="s">
        <v>92</v>
      </c>
      <c r="D161" s="9" t="s">
        <v>229</v>
      </c>
      <c r="E161" s="9" t="s">
        <v>150</v>
      </c>
      <c r="F161" s="9" t="s">
        <v>34</v>
      </c>
      <c r="G161" s="9" t="n">
        <v>8610</v>
      </c>
      <c r="H161" s="10" t="n">
        <v>39398</v>
      </c>
      <c r="I161" s="11" t="n">
        <v>52901.59</v>
      </c>
      <c r="J161" s="11" t="n">
        <v>897.612158999997</v>
      </c>
      <c r="K161" s="11" t="n">
        <v>39200</v>
      </c>
      <c r="L161" s="12" t="n">
        <v>670.32</v>
      </c>
      <c r="M161" s="1" t="str">
        <f aca="false">IF(G161&lt;8001,"piccolo",IF(AND(G161&gt;8001,G161&lt;10000),"medio",IF(AND(G161&gt;10001,G161&lt;12500),"normale",IF(G161&gt;12501,"lungo",""))))</f>
        <v>medio</v>
      </c>
      <c r="N161" s="13" t="n">
        <f aca="false">($N$1-H161)/365</f>
        <v>15.1452054794521</v>
      </c>
      <c r="O161" s="14" t="str">
        <f aca="false">IF(G161&lt;8001,"piccolo","")</f>
        <v/>
      </c>
      <c r="P161" s="9" t="str">
        <f aca="false">IF(AND(G161&gt;8001,G161&lt;10000),"medio","")</f>
        <v>medio</v>
      </c>
      <c r="Q161" s="9" t="str">
        <f aca="false">IF(AND(G161&gt;10001,G161&lt;12500),"normale","")</f>
        <v/>
      </c>
      <c r="R161" s="9" t="str">
        <f aca="false">IF(G161&gt;12501,"lungo","")</f>
        <v/>
      </c>
    </row>
    <row r="162" customFormat="false" ht="13.8" hidden="false" customHeight="false" outlineLevel="0" collapsed="false">
      <c r="A162" s="9" t="n">
        <v>5213</v>
      </c>
      <c r="B162" s="9" t="s">
        <v>230</v>
      </c>
      <c r="C162" s="9" t="s">
        <v>92</v>
      </c>
      <c r="D162" s="9" t="s">
        <v>229</v>
      </c>
      <c r="E162" s="9" t="s">
        <v>150</v>
      </c>
      <c r="F162" s="9" t="s">
        <v>34</v>
      </c>
      <c r="G162" s="9" t="n">
        <v>8610</v>
      </c>
      <c r="H162" s="10" t="n">
        <v>39398</v>
      </c>
      <c r="I162" s="11" t="n">
        <v>52016.08</v>
      </c>
      <c r="J162" s="11" t="n">
        <v>1680.195608</v>
      </c>
      <c r="K162" s="11" t="n">
        <v>39200</v>
      </c>
      <c r="L162" s="12" t="n">
        <v>1270.08</v>
      </c>
      <c r="M162" s="1" t="str">
        <f aca="false">IF(G162&lt;8001,"piccolo",IF(AND(G162&gt;8001,G162&lt;10000),"medio",IF(AND(G162&gt;10001,G162&lt;12500),"normale",IF(G162&gt;12501,"lungo",""))))</f>
        <v>medio</v>
      </c>
      <c r="N162" s="13" t="n">
        <f aca="false">($N$1-H162)/365</f>
        <v>15.1452054794521</v>
      </c>
      <c r="O162" s="14" t="str">
        <f aca="false">IF(G162&lt;8001,"piccolo","")</f>
        <v/>
      </c>
      <c r="P162" s="9" t="str">
        <f aca="false">IF(AND(G162&gt;8001,G162&lt;10000),"medio","")</f>
        <v>medio</v>
      </c>
      <c r="Q162" s="9" t="str">
        <f aca="false">IF(AND(G162&gt;10001,G162&lt;12500),"normale","")</f>
        <v/>
      </c>
      <c r="R162" s="9" t="str">
        <f aca="false">IF(G162&gt;12501,"lungo","")</f>
        <v/>
      </c>
    </row>
    <row r="163" customFormat="false" ht="13.8" hidden="false" customHeight="false" outlineLevel="0" collapsed="false">
      <c r="A163" s="9" t="n">
        <v>5214</v>
      </c>
      <c r="B163" s="9" t="s">
        <v>231</v>
      </c>
      <c r="C163" s="9" t="s">
        <v>92</v>
      </c>
      <c r="D163" s="9" t="s">
        <v>232</v>
      </c>
      <c r="E163" s="9" t="s">
        <v>150</v>
      </c>
      <c r="F163" s="9" t="s">
        <v>21</v>
      </c>
      <c r="G163" s="9" t="n">
        <v>9680</v>
      </c>
      <c r="H163" s="10" t="n">
        <v>38205</v>
      </c>
      <c r="I163" s="11" t="n">
        <v>34144.18</v>
      </c>
      <c r="J163" s="11" t="n">
        <v>5684.138418</v>
      </c>
      <c r="K163" s="11" t="n">
        <v>0</v>
      </c>
      <c r="L163" s="12"/>
      <c r="M163" s="1" t="str">
        <f aca="false">IF(G163&lt;8001,"piccolo",IF(AND(G163&gt;8001,G163&lt;10000),"medio",IF(AND(G163&gt;10001,G163&lt;12500),"normale",IF(G163&gt;12501,"lungo",""))))</f>
        <v>medio</v>
      </c>
      <c r="N163" s="13" t="n">
        <f aca="false">($N$1-H163)/365</f>
        <v>18.413698630137</v>
      </c>
      <c r="O163" s="14" t="str">
        <f aca="false">IF(G163&lt;8001,"piccolo","")</f>
        <v/>
      </c>
      <c r="P163" s="9" t="str">
        <f aca="false">IF(AND(G163&gt;8001,G163&lt;10000),"medio","")</f>
        <v>medio</v>
      </c>
      <c r="Q163" s="9" t="str">
        <f aca="false">IF(AND(G163&gt;10001,G163&lt;12500),"normale","")</f>
        <v/>
      </c>
      <c r="R163" s="9" t="str">
        <f aca="false">IF(G163&gt;12501,"lungo","")</f>
        <v/>
      </c>
    </row>
    <row r="164" customFormat="false" ht="13.8" hidden="false" customHeight="false" outlineLevel="0" collapsed="false">
      <c r="A164" s="9" t="n">
        <v>5215</v>
      </c>
      <c r="B164" s="9" t="s">
        <v>233</v>
      </c>
      <c r="C164" s="9" t="s">
        <v>73</v>
      </c>
      <c r="D164" s="9" t="s">
        <v>129</v>
      </c>
      <c r="E164" s="9" t="s">
        <v>150</v>
      </c>
      <c r="F164" s="9" t="s">
        <v>62</v>
      </c>
      <c r="G164" s="9" t="n">
        <v>12135</v>
      </c>
      <c r="H164" s="10" t="n">
        <v>43712</v>
      </c>
      <c r="I164" s="11" t="n">
        <v>234999</v>
      </c>
      <c r="J164" s="11" t="n">
        <v>170212.4133</v>
      </c>
      <c r="K164" s="11" t="n">
        <v>234999</v>
      </c>
      <c r="L164" s="12" t="n">
        <v>170212.415414795</v>
      </c>
      <c r="M164" s="1" t="str">
        <f aca="false">IF(G164&lt;8001,"piccolo",IF(AND(G164&gt;8001,G164&lt;10000),"medio",IF(AND(G164&gt;10001,G164&lt;12500),"normale",IF(G164&gt;12501,"lungo",""))))</f>
        <v>normale</v>
      </c>
      <c r="N164" s="13" t="n">
        <f aca="false">($N$1-H164)/365</f>
        <v>3.32602739726027</v>
      </c>
      <c r="O164" s="14" t="str">
        <f aca="false">IF(G164&lt;8001,"piccolo","")</f>
        <v/>
      </c>
      <c r="P164" s="9" t="str">
        <f aca="false">IF(AND(G164&gt;8001,G164&lt;10000),"medio","")</f>
        <v/>
      </c>
      <c r="Q164" s="9" t="str">
        <f aca="false">IF(AND(G164&gt;10001,G164&lt;12500),"normale","")</f>
        <v>normale</v>
      </c>
      <c r="R164" s="9" t="str">
        <f aca="false">IF(G164&gt;12501,"lungo","")</f>
        <v/>
      </c>
    </row>
    <row r="165" customFormat="false" ht="13.8" hidden="false" customHeight="false" outlineLevel="0" collapsed="false">
      <c r="A165" s="9" t="n">
        <v>5216</v>
      </c>
      <c r="B165" s="9" t="s">
        <v>234</v>
      </c>
      <c r="C165" s="9" t="s">
        <v>73</v>
      </c>
      <c r="D165" s="9" t="s">
        <v>129</v>
      </c>
      <c r="E165" s="9" t="s">
        <v>150</v>
      </c>
      <c r="F165" s="9" t="s">
        <v>62</v>
      </c>
      <c r="G165" s="9" t="n">
        <v>12135</v>
      </c>
      <c r="H165" s="10" t="n">
        <v>43712</v>
      </c>
      <c r="I165" s="11" t="n">
        <v>234999</v>
      </c>
      <c r="J165" s="11" t="n">
        <v>170212.4133</v>
      </c>
      <c r="K165" s="11" t="n">
        <v>234999</v>
      </c>
      <c r="L165" s="12" t="n">
        <v>170212.415414795</v>
      </c>
      <c r="M165" s="1" t="str">
        <f aca="false">IF(G165&lt;8001,"piccolo",IF(AND(G165&gt;8001,G165&lt;10000),"medio",IF(AND(G165&gt;10001,G165&lt;12500),"normale",IF(G165&gt;12501,"lungo",""))))</f>
        <v>normale</v>
      </c>
      <c r="N165" s="13" t="n">
        <f aca="false">($N$1-H165)/365</f>
        <v>3.32602739726027</v>
      </c>
      <c r="O165" s="14" t="str">
        <f aca="false">IF(G165&lt;8001,"piccolo","")</f>
        <v/>
      </c>
      <c r="P165" s="9" t="str">
        <f aca="false">IF(AND(G165&gt;8001,G165&lt;10000),"medio","")</f>
        <v/>
      </c>
      <c r="Q165" s="9" t="str">
        <f aca="false">IF(AND(G165&gt;10001,G165&lt;12500),"normale","")</f>
        <v>normale</v>
      </c>
      <c r="R165" s="9" t="str">
        <f aca="false">IF(G165&gt;12501,"lungo","")</f>
        <v/>
      </c>
    </row>
    <row r="166" customFormat="false" ht="13.8" hidden="false" customHeight="false" outlineLevel="0" collapsed="false">
      <c r="A166" s="9" t="n">
        <v>5217</v>
      </c>
      <c r="B166" s="9" t="s">
        <v>235</v>
      </c>
      <c r="C166" s="9" t="s">
        <v>73</v>
      </c>
      <c r="D166" s="9" t="s">
        <v>129</v>
      </c>
      <c r="E166" s="9" t="s">
        <v>150</v>
      </c>
      <c r="F166" s="9" t="s">
        <v>62</v>
      </c>
      <c r="G166" s="9" t="n">
        <v>12135</v>
      </c>
      <c r="H166" s="10" t="n">
        <v>43712</v>
      </c>
      <c r="I166" s="11" t="n">
        <v>234999</v>
      </c>
      <c r="J166" s="11" t="n">
        <v>170212.4133</v>
      </c>
      <c r="K166" s="11" t="n">
        <v>234999</v>
      </c>
      <c r="L166" s="12" t="n">
        <v>170212.415414795</v>
      </c>
      <c r="M166" s="1" t="str">
        <f aca="false">IF(G166&lt;8001,"piccolo",IF(AND(G166&gt;8001,G166&lt;10000),"medio",IF(AND(G166&gt;10001,G166&lt;12500),"normale",IF(G166&gt;12501,"lungo",""))))</f>
        <v>normale</v>
      </c>
      <c r="N166" s="13" t="n">
        <f aca="false">($N$1-H166)/365</f>
        <v>3.32602739726027</v>
      </c>
      <c r="O166" s="14" t="str">
        <f aca="false">IF(G166&lt;8001,"piccolo","")</f>
        <v/>
      </c>
      <c r="P166" s="9" t="str">
        <f aca="false">IF(AND(G166&gt;8001,G166&lt;10000),"medio","")</f>
        <v/>
      </c>
      <c r="Q166" s="9" t="str">
        <f aca="false">IF(AND(G166&gt;10001,G166&lt;12500),"normale","")</f>
        <v>normale</v>
      </c>
      <c r="R166" s="9" t="str">
        <f aca="false">IF(G166&gt;12501,"lungo","")</f>
        <v/>
      </c>
    </row>
    <row r="167" customFormat="false" ht="13.8" hidden="false" customHeight="false" outlineLevel="0" collapsed="false">
      <c r="A167" s="9" t="n">
        <v>5218</v>
      </c>
      <c r="B167" s="9" t="s">
        <v>236</v>
      </c>
      <c r="C167" s="9" t="s">
        <v>73</v>
      </c>
      <c r="D167" s="9" t="s">
        <v>129</v>
      </c>
      <c r="E167" s="9" t="s">
        <v>150</v>
      </c>
      <c r="F167" s="9" t="s">
        <v>62</v>
      </c>
      <c r="G167" s="9" t="n">
        <v>12135</v>
      </c>
      <c r="H167" s="10" t="n">
        <v>43712</v>
      </c>
      <c r="I167" s="11" t="n">
        <v>234999</v>
      </c>
      <c r="J167" s="11" t="n">
        <v>170212.4133</v>
      </c>
      <c r="K167" s="11" t="n">
        <v>234999</v>
      </c>
      <c r="L167" s="12" t="n">
        <v>170212.415414795</v>
      </c>
      <c r="M167" s="1" t="str">
        <f aca="false">IF(G167&lt;8001,"piccolo",IF(AND(G167&gt;8001,G167&lt;10000),"medio",IF(AND(G167&gt;10001,G167&lt;12500),"normale",IF(G167&gt;12501,"lungo",""))))</f>
        <v>normale</v>
      </c>
      <c r="N167" s="13" t="n">
        <f aca="false">($N$1-H167)/365</f>
        <v>3.32602739726027</v>
      </c>
      <c r="O167" s="14" t="str">
        <f aca="false">IF(G167&lt;8001,"piccolo","")</f>
        <v/>
      </c>
      <c r="P167" s="9" t="str">
        <f aca="false">IF(AND(G167&gt;8001,G167&lt;10000),"medio","")</f>
        <v/>
      </c>
      <c r="Q167" s="9" t="str">
        <f aca="false">IF(AND(G167&gt;10001,G167&lt;12500),"normale","")</f>
        <v>normale</v>
      </c>
      <c r="R167" s="9" t="str">
        <f aca="false">IF(G167&gt;12501,"lungo","")</f>
        <v/>
      </c>
    </row>
    <row r="168" customFormat="false" ht="13.8" hidden="false" customHeight="false" outlineLevel="0" collapsed="false">
      <c r="A168" s="9" t="n">
        <v>5219</v>
      </c>
      <c r="B168" s="9" t="s">
        <v>237</v>
      </c>
      <c r="C168" s="9" t="s">
        <v>73</v>
      </c>
      <c r="D168" s="9" t="s">
        <v>129</v>
      </c>
      <c r="E168" s="9" t="s">
        <v>150</v>
      </c>
      <c r="F168" s="9" t="s">
        <v>62</v>
      </c>
      <c r="G168" s="9" t="n">
        <v>12135</v>
      </c>
      <c r="H168" s="10" t="n">
        <v>43712</v>
      </c>
      <c r="I168" s="11" t="n">
        <v>234999</v>
      </c>
      <c r="J168" s="11" t="n">
        <v>170212.4133</v>
      </c>
      <c r="K168" s="11" t="n">
        <v>234999</v>
      </c>
      <c r="L168" s="12" t="n">
        <v>170212.415414795</v>
      </c>
      <c r="M168" s="1" t="str">
        <f aca="false">IF(G168&lt;8001,"piccolo",IF(AND(G168&gt;8001,G168&lt;10000),"medio",IF(AND(G168&gt;10001,G168&lt;12500),"normale",IF(G168&gt;12501,"lungo",""))))</f>
        <v>normale</v>
      </c>
      <c r="N168" s="13" t="n">
        <f aca="false">($N$1-H168)/365</f>
        <v>3.32602739726027</v>
      </c>
      <c r="O168" s="14" t="str">
        <f aca="false">IF(G168&lt;8001,"piccolo","")</f>
        <v/>
      </c>
      <c r="P168" s="9" t="str">
        <f aca="false">IF(AND(G168&gt;8001,G168&lt;10000),"medio","")</f>
        <v/>
      </c>
      <c r="Q168" s="9" t="str">
        <f aca="false">IF(AND(G168&gt;10001,G168&lt;12500),"normale","")</f>
        <v>normale</v>
      </c>
      <c r="R168" s="9" t="str">
        <f aca="false">IF(G168&gt;12501,"lungo","")</f>
        <v/>
      </c>
    </row>
    <row r="169" customFormat="false" ht="13.8" hidden="false" customHeight="false" outlineLevel="0" collapsed="false">
      <c r="A169" s="9" t="n">
        <v>5220</v>
      </c>
      <c r="B169" s="9" t="s">
        <v>238</v>
      </c>
      <c r="C169" s="9" t="s">
        <v>73</v>
      </c>
      <c r="D169" s="9" t="s">
        <v>129</v>
      </c>
      <c r="E169" s="9" t="s">
        <v>150</v>
      </c>
      <c r="F169" s="9" t="s">
        <v>62</v>
      </c>
      <c r="G169" s="9" t="n">
        <v>12135</v>
      </c>
      <c r="H169" s="10" t="n">
        <v>43712</v>
      </c>
      <c r="I169" s="11" t="n">
        <v>234999</v>
      </c>
      <c r="J169" s="11" t="n">
        <v>170212.4133</v>
      </c>
      <c r="K169" s="11" t="n">
        <v>234999</v>
      </c>
      <c r="L169" s="12" t="n">
        <v>170212.415414795</v>
      </c>
      <c r="M169" s="1" t="str">
        <f aca="false">IF(G169&lt;8001,"piccolo",IF(AND(G169&gt;8001,G169&lt;10000),"medio",IF(AND(G169&gt;10001,G169&lt;12500),"normale",IF(G169&gt;12501,"lungo",""))))</f>
        <v>normale</v>
      </c>
      <c r="N169" s="13" t="n">
        <f aca="false">($N$1-H169)/365</f>
        <v>3.32602739726027</v>
      </c>
      <c r="O169" s="14" t="str">
        <f aca="false">IF(G169&lt;8001,"piccolo","")</f>
        <v/>
      </c>
      <c r="P169" s="9" t="str">
        <f aca="false">IF(AND(G169&gt;8001,G169&lt;10000),"medio","")</f>
        <v/>
      </c>
      <c r="Q169" s="9" t="str">
        <f aca="false">IF(AND(G169&gt;10001,G169&lt;12500),"normale","")</f>
        <v>normale</v>
      </c>
      <c r="R169" s="9" t="str">
        <f aca="false">IF(G169&gt;12501,"lungo","")</f>
        <v/>
      </c>
    </row>
    <row r="170" customFormat="false" ht="13.8" hidden="false" customHeight="false" outlineLevel="0" collapsed="false">
      <c r="A170" s="9" t="n">
        <v>5221</v>
      </c>
      <c r="B170" s="9" t="s">
        <v>239</v>
      </c>
      <c r="C170" s="9" t="s">
        <v>73</v>
      </c>
      <c r="D170" s="9" t="s">
        <v>129</v>
      </c>
      <c r="E170" s="9" t="s">
        <v>150</v>
      </c>
      <c r="F170" s="9" t="s">
        <v>62</v>
      </c>
      <c r="G170" s="9" t="n">
        <v>12135</v>
      </c>
      <c r="H170" s="10" t="n">
        <v>43712</v>
      </c>
      <c r="I170" s="11" t="n">
        <v>234999</v>
      </c>
      <c r="J170" s="11" t="n">
        <v>170212.4133</v>
      </c>
      <c r="K170" s="11" t="n">
        <v>234999</v>
      </c>
      <c r="L170" s="12" t="n">
        <v>170212.415414795</v>
      </c>
      <c r="M170" s="1" t="str">
        <f aca="false">IF(G170&lt;8001,"piccolo",IF(AND(G170&gt;8001,G170&lt;10000),"medio",IF(AND(G170&gt;10001,G170&lt;12500),"normale",IF(G170&gt;12501,"lungo",""))))</f>
        <v>normale</v>
      </c>
      <c r="N170" s="13" t="n">
        <f aca="false">($N$1-H170)/365</f>
        <v>3.32602739726027</v>
      </c>
      <c r="O170" s="14" t="str">
        <f aca="false">IF(G170&lt;8001,"piccolo","")</f>
        <v/>
      </c>
      <c r="P170" s="9" t="str">
        <f aca="false">IF(AND(G170&gt;8001,G170&lt;10000),"medio","")</f>
        <v/>
      </c>
      <c r="Q170" s="9" t="str">
        <f aca="false">IF(AND(G170&gt;10001,G170&lt;12500),"normale","")</f>
        <v>normale</v>
      </c>
      <c r="R170" s="9" t="str">
        <f aca="false">IF(G170&gt;12501,"lungo","")</f>
        <v/>
      </c>
    </row>
    <row r="171" customFormat="false" ht="13.8" hidden="false" customHeight="false" outlineLevel="0" collapsed="false">
      <c r="A171" s="9" t="n">
        <v>5222</v>
      </c>
      <c r="B171" s="9" t="s">
        <v>240</v>
      </c>
      <c r="C171" s="9" t="s">
        <v>73</v>
      </c>
      <c r="D171" s="9" t="s">
        <v>129</v>
      </c>
      <c r="E171" s="9" t="s">
        <v>150</v>
      </c>
      <c r="F171" s="9" t="s">
        <v>62</v>
      </c>
      <c r="G171" s="9" t="n">
        <v>12135</v>
      </c>
      <c r="H171" s="10" t="n">
        <v>43712</v>
      </c>
      <c r="I171" s="11" t="n">
        <v>234999</v>
      </c>
      <c r="J171" s="11" t="n">
        <v>170212.4133</v>
      </c>
      <c r="K171" s="11" t="n">
        <v>234999</v>
      </c>
      <c r="L171" s="12" t="n">
        <v>170212.415414795</v>
      </c>
      <c r="M171" s="1" t="str">
        <f aca="false">IF(G171&lt;8001,"piccolo",IF(AND(G171&gt;8001,G171&lt;10000),"medio",IF(AND(G171&gt;10001,G171&lt;12500),"normale",IF(G171&gt;12501,"lungo",""))))</f>
        <v>normale</v>
      </c>
      <c r="N171" s="13" t="n">
        <f aca="false">($N$1-H171)/365</f>
        <v>3.32602739726027</v>
      </c>
      <c r="O171" s="14" t="str">
        <f aca="false">IF(G171&lt;8001,"piccolo","")</f>
        <v/>
      </c>
      <c r="P171" s="9" t="str">
        <f aca="false">IF(AND(G171&gt;8001,G171&lt;10000),"medio","")</f>
        <v/>
      </c>
      <c r="Q171" s="9" t="str">
        <f aca="false">IF(AND(G171&gt;10001,G171&lt;12500),"normale","")</f>
        <v>normale</v>
      </c>
      <c r="R171" s="9" t="str">
        <f aca="false">IF(G171&gt;12501,"lungo","")</f>
        <v/>
      </c>
    </row>
    <row r="172" customFormat="false" ht="13.8" hidden="false" customHeight="false" outlineLevel="0" collapsed="false">
      <c r="A172" s="9" t="n">
        <v>5223</v>
      </c>
      <c r="B172" s="9" t="s">
        <v>241</v>
      </c>
      <c r="C172" s="9" t="s">
        <v>73</v>
      </c>
      <c r="D172" s="9" t="s">
        <v>129</v>
      </c>
      <c r="E172" s="9" t="s">
        <v>150</v>
      </c>
      <c r="F172" s="9" t="s">
        <v>62</v>
      </c>
      <c r="G172" s="9" t="n">
        <v>12135</v>
      </c>
      <c r="H172" s="10" t="n">
        <v>43712</v>
      </c>
      <c r="I172" s="11" t="n">
        <v>234999</v>
      </c>
      <c r="J172" s="11" t="n">
        <v>170212.4133</v>
      </c>
      <c r="K172" s="11" t="n">
        <v>234999</v>
      </c>
      <c r="L172" s="12" t="n">
        <v>170212.415414795</v>
      </c>
      <c r="M172" s="1" t="str">
        <f aca="false">IF(G172&lt;8001,"piccolo",IF(AND(G172&gt;8001,G172&lt;10000),"medio",IF(AND(G172&gt;10001,G172&lt;12500),"normale",IF(G172&gt;12501,"lungo",""))))</f>
        <v>normale</v>
      </c>
      <c r="N172" s="13" t="n">
        <f aca="false">($N$1-H172)/365</f>
        <v>3.32602739726027</v>
      </c>
      <c r="O172" s="14" t="str">
        <f aca="false">IF(G172&lt;8001,"piccolo","")</f>
        <v/>
      </c>
      <c r="P172" s="9" t="str">
        <f aca="false">IF(AND(G172&gt;8001,G172&lt;10000),"medio","")</f>
        <v/>
      </c>
      <c r="Q172" s="9" t="str">
        <f aca="false">IF(AND(G172&gt;10001,G172&lt;12500),"normale","")</f>
        <v>normale</v>
      </c>
      <c r="R172" s="9" t="str">
        <f aca="false">IF(G172&gt;12501,"lungo","")</f>
        <v/>
      </c>
    </row>
    <row r="173" customFormat="false" ht="13.8" hidden="false" customHeight="false" outlineLevel="0" collapsed="false">
      <c r="A173" s="9" t="n">
        <v>5224</v>
      </c>
      <c r="B173" s="9" t="s">
        <v>242</v>
      </c>
      <c r="C173" s="9" t="s">
        <v>73</v>
      </c>
      <c r="D173" s="9" t="s">
        <v>129</v>
      </c>
      <c r="E173" s="9" t="s">
        <v>150</v>
      </c>
      <c r="F173" s="9" t="s">
        <v>62</v>
      </c>
      <c r="G173" s="9" t="n">
        <v>12135</v>
      </c>
      <c r="H173" s="10" t="n">
        <v>43712</v>
      </c>
      <c r="I173" s="11" t="n">
        <v>234999</v>
      </c>
      <c r="J173" s="11" t="n">
        <v>170212.4133</v>
      </c>
      <c r="K173" s="11" t="n">
        <v>234999</v>
      </c>
      <c r="L173" s="12" t="n">
        <v>170212.415414795</v>
      </c>
      <c r="M173" s="1" t="str">
        <f aca="false">IF(G173&lt;8001,"piccolo",IF(AND(G173&gt;8001,G173&lt;10000),"medio",IF(AND(G173&gt;10001,G173&lt;12500),"normale",IF(G173&gt;12501,"lungo",""))))</f>
        <v>normale</v>
      </c>
      <c r="N173" s="13" t="n">
        <f aca="false">($N$1-H173)/365</f>
        <v>3.32602739726027</v>
      </c>
      <c r="O173" s="14" t="str">
        <f aca="false">IF(G173&lt;8001,"piccolo","")</f>
        <v/>
      </c>
      <c r="P173" s="9" t="str">
        <f aca="false">IF(AND(G173&gt;8001,G173&lt;10000),"medio","")</f>
        <v/>
      </c>
      <c r="Q173" s="9" t="str">
        <f aca="false">IF(AND(G173&gt;10001,G173&lt;12500),"normale","")</f>
        <v>normale</v>
      </c>
      <c r="R173" s="9" t="str">
        <f aca="false">IF(G173&gt;12501,"lungo","")</f>
        <v/>
      </c>
    </row>
    <row r="174" customFormat="false" ht="13.8" hidden="false" customHeight="false" outlineLevel="0" collapsed="false">
      <c r="A174" s="9" t="n">
        <v>5225</v>
      </c>
      <c r="B174" s="9" t="s">
        <v>243</v>
      </c>
      <c r="C174" s="9" t="s">
        <v>73</v>
      </c>
      <c r="D174" s="9" t="s">
        <v>129</v>
      </c>
      <c r="E174" s="9" t="s">
        <v>150</v>
      </c>
      <c r="F174" s="9" t="s">
        <v>62</v>
      </c>
      <c r="G174" s="9" t="n">
        <v>12135</v>
      </c>
      <c r="H174" s="10" t="n">
        <v>43882</v>
      </c>
      <c r="I174" s="11" t="n">
        <v>234999</v>
      </c>
      <c r="J174" s="11" t="n">
        <v>181139.8633</v>
      </c>
      <c r="K174" s="11" t="n">
        <v>234999</v>
      </c>
      <c r="L174" s="12" t="n">
        <v>181137.2292</v>
      </c>
      <c r="M174" s="1" t="str">
        <f aca="false">IF(G174&lt;8001,"piccolo",IF(AND(G174&gt;8001,G174&lt;10000),"medio",IF(AND(G174&gt;10001,G174&lt;12500),"normale",IF(G174&gt;12501,"lungo",""))))</f>
        <v>normale</v>
      </c>
      <c r="N174" s="13" t="n">
        <f aca="false">($N$1-H174)/365</f>
        <v>2.86027397260274</v>
      </c>
      <c r="O174" s="14" t="str">
        <f aca="false">IF(G174&lt;8001,"piccolo","")</f>
        <v/>
      </c>
      <c r="P174" s="9" t="str">
        <f aca="false">IF(AND(G174&gt;8001,G174&lt;10000),"medio","")</f>
        <v/>
      </c>
      <c r="Q174" s="9" t="str">
        <f aca="false">IF(AND(G174&gt;10001,G174&lt;12500),"normale","")</f>
        <v>normale</v>
      </c>
      <c r="R174" s="9" t="str">
        <f aca="false">IF(G174&gt;12501,"lungo","")</f>
        <v/>
      </c>
    </row>
    <row r="175" customFormat="false" ht="13.8" hidden="false" customHeight="false" outlineLevel="0" collapsed="false">
      <c r="A175" s="9" t="n">
        <v>5226</v>
      </c>
      <c r="B175" s="9" t="s">
        <v>244</v>
      </c>
      <c r="C175" s="9" t="s">
        <v>73</v>
      </c>
      <c r="D175" s="9" t="s">
        <v>129</v>
      </c>
      <c r="E175" s="9" t="s">
        <v>150</v>
      </c>
      <c r="F175" s="9" t="s">
        <v>62</v>
      </c>
      <c r="G175" s="9" t="n">
        <v>12135</v>
      </c>
      <c r="H175" s="10" t="n">
        <v>43882</v>
      </c>
      <c r="I175" s="11" t="n">
        <v>234999</v>
      </c>
      <c r="J175" s="11" t="n">
        <v>181139.8633</v>
      </c>
      <c r="K175" s="11" t="n">
        <v>159906.77</v>
      </c>
      <c r="L175" s="12" t="n">
        <v>123256.138316</v>
      </c>
      <c r="M175" s="1" t="str">
        <f aca="false">IF(G175&lt;8001,"piccolo",IF(AND(G175&gt;8001,G175&lt;10000),"medio",IF(AND(G175&gt;10001,G175&lt;12500),"normale",IF(G175&gt;12501,"lungo",""))))</f>
        <v>normale</v>
      </c>
      <c r="N175" s="13" t="n">
        <f aca="false">($N$1-H175)/365</f>
        <v>2.86027397260274</v>
      </c>
      <c r="O175" s="14" t="str">
        <f aca="false">IF(G175&lt;8001,"piccolo","")</f>
        <v/>
      </c>
      <c r="P175" s="9" t="str">
        <f aca="false">IF(AND(G175&gt;8001,G175&lt;10000),"medio","")</f>
        <v/>
      </c>
      <c r="Q175" s="9" t="str">
        <f aca="false">IF(AND(G175&gt;10001,G175&lt;12500),"normale","")</f>
        <v>normale</v>
      </c>
      <c r="R175" s="9" t="str">
        <f aca="false">IF(G175&gt;12501,"lungo","")</f>
        <v/>
      </c>
    </row>
    <row r="176" customFormat="false" ht="13.8" hidden="false" customHeight="false" outlineLevel="0" collapsed="false">
      <c r="A176" s="9" t="n">
        <v>95011</v>
      </c>
      <c r="B176" s="9" t="s">
        <v>245</v>
      </c>
      <c r="C176" s="9" t="s">
        <v>24</v>
      </c>
      <c r="D176" s="9" t="s">
        <v>25</v>
      </c>
      <c r="E176" s="9" t="s">
        <v>20</v>
      </c>
      <c r="F176" s="9" t="s">
        <v>21</v>
      </c>
      <c r="G176" s="9" t="n">
        <v>6948</v>
      </c>
      <c r="H176" s="10" t="n">
        <v>38209</v>
      </c>
      <c r="I176" s="11" t="n">
        <v>59245.68</v>
      </c>
      <c r="J176" s="11" t="n">
        <v>0</v>
      </c>
      <c r="K176" s="11" t="n">
        <v>67683.01</v>
      </c>
      <c r="L176" s="12" t="n">
        <v>0</v>
      </c>
      <c r="M176" s="1" t="str">
        <f aca="false">IF(G176&lt;8001,"piccolo",IF(AND(G176&gt;8001,G176&lt;10000),"medio",IF(AND(G176&gt;10001,G176&lt;12500),"normale",IF(G176&gt;12501,"lungo",""))))</f>
        <v>piccolo</v>
      </c>
      <c r="N176" s="13" t="n">
        <f aca="false">($N$1-H176)/365</f>
        <v>18.4027397260274</v>
      </c>
      <c r="O176" s="14" t="str">
        <f aca="false">IF(G176&lt;8001,"piccolo","")</f>
        <v>piccolo</v>
      </c>
      <c r="P176" s="9" t="str">
        <f aca="false">IF(AND(G176&gt;8001,G176&lt;10000),"medio","")</f>
        <v/>
      </c>
      <c r="Q176" s="9" t="str">
        <f aca="false">IF(AND(G176&gt;10001,G176&lt;12500),"normale","")</f>
        <v/>
      </c>
      <c r="R176" s="9" t="str">
        <f aca="false">IF(G176&gt;12501,"lungo","")</f>
        <v/>
      </c>
    </row>
    <row r="177" customFormat="false" ht="13.8" hidden="false" customHeight="false" outlineLevel="0" collapsed="false">
      <c r="A177" s="9" t="n">
        <v>95014</v>
      </c>
      <c r="B177" s="9" t="s">
        <v>246</v>
      </c>
      <c r="C177" s="9" t="s">
        <v>247</v>
      </c>
      <c r="D177" s="9" t="s">
        <v>248</v>
      </c>
      <c r="E177" s="9" t="s">
        <v>20</v>
      </c>
      <c r="F177" s="9" t="s">
        <v>21</v>
      </c>
      <c r="G177" s="9" t="n">
        <v>7640</v>
      </c>
      <c r="H177" s="10" t="n">
        <v>37811</v>
      </c>
      <c r="I177" s="11" t="n">
        <v>73361.4</v>
      </c>
      <c r="J177" s="11" t="n">
        <v>0</v>
      </c>
      <c r="K177" s="11" t="n">
        <v>81517.5</v>
      </c>
      <c r="L177" s="12" t="n">
        <v>0</v>
      </c>
      <c r="M177" s="1" t="str">
        <f aca="false">IF(G177&lt;8001,"piccolo",IF(AND(G177&gt;8001,G177&lt;10000),"medio",IF(AND(G177&gt;10001,G177&lt;12500),"normale",IF(G177&gt;12501,"lungo",""))))</f>
        <v>piccolo</v>
      </c>
      <c r="N177" s="13" t="n">
        <f aca="false">($N$1-H177)/365</f>
        <v>19.4931506849315</v>
      </c>
      <c r="O177" s="14" t="str">
        <f aca="false">IF(G177&lt;8001,"piccolo","")</f>
        <v>piccolo</v>
      </c>
      <c r="P177" s="9" t="str">
        <f aca="false">IF(AND(G177&gt;8001,G177&lt;10000),"medio","")</f>
        <v/>
      </c>
      <c r="Q177" s="9" t="str">
        <f aca="false">IF(AND(G177&gt;10001,G177&lt;12500),"normale","")</f>
        <v/>
      </c>
      <c r="R177" s="9" t="str">
        <f aca="false">IF(G177&gt;12501,"lungo","")</f>
        <v/>
      </c>
    </row>
    <row r="178" customFormat="false" ht="13.8" hidden="false" customHeight="false" outlineLevel="0" collapsed="false">
      <c r="A178" s="9" t="n">
        <v>95015</v>
      </c>
      <c r="B178" s="9" t="s">
        <v>249</v>
      </c>
      <c r="C178" s="9" t="s">
        <v>247</v>
      </c>
      <c r="D178" s="9" t="s">
        <v>248</v>
      </c>
      <c r="E178" s="9" t="s">
        <v>20</v>
      </c>
      <c r="F178" s="9" t="s">
        <v>21</v>
      </c>
      <c r="G178" s="9" t="n">
        <v>7640</v>
      </c>
      <c r="H178" s="10" t="n">
        <v>37811</v>
      </c>
      <c r="I178" s="11" t="n">
        <v>73361.4</v>
      </c>
      <c r="J178" s="11" t="n">
        <v>0</v>
      </c>
      <c r="K178" s="11" t="n">
        <v>81517.5</v>
      </c>
      <c r="L178" s="12" t="n">
        <v>0</v>
      </c>
      <c r="M178" s="1" t="str">
        <f aca="false">IF(G178&lt;8001,"piccolo",IF(AND(G178&gt;8001,G178&lt;10000),"medio",IF(AND(G178&gt;10001,G178&lt;12500),"normale",IF(G178&gt;12501,"lungo",""))))</f>
        <v>piccolo</v>
      </c>
      <c r="N178" s="13" t="n">
        <f aca="false">($N$1-H178)/365</f>
        <v>19.4931506849315</v>
      </c>
      <c r="O178" s="14" t="str">
        <f aca="false">IF(G178&lt;8001,"piccolo","")</f>
        <v>piccolo</v>
      </c>
      <c r="P178" s="9" t="str">
        <f aca="false">IF(AND(G178&gt;8001,G178&lt;10000),"medio","")</f>
        <v/>
      </c>
      <c r="Q178" s="9" t="str">
        <f aca="false">IF(AND(G178&gt;10001,G178&lt;12500),"normale","")</f>
        <v/>
      </c>
      <c r="R178" s="9" t="str">
        <f aca="false">IF(G178&gt;12501,"lungo","")</f>
        <v/>
      </c>
    </row>
    <row r="179" customFormat="false" ht="13.8" hidden="false" customHeight="false" outlineLevel="0" collapsed="false">
      <c r="A179" s="9" t="n">
        <v>95016</v>
      </c>
      <c r="B179" s="9" t="s">
        <v>250</v>
      </c>
      <c r="C179" s="9" t="s">
        <v>247</v>
      </c>
      <c r="D179" s="9" t="s">
        <v>248</v>
      </c>
      <c r="E179" s="9" t="s">
        <v>20</v>
      </c>
      <c r="F179" s="9" t="s">
        <v>21</v>
      </c>
      <c r="G179" s="9" t="n">
        <v>7640</v>
      </c>
      <c r="H179" s="10" t="n">
        <v>37811</v>
      </c>
      <c r="I179" s="11" t="n">
        <v>73361.4</v>
      </c>
      <c r="J179" s="11" t="n">
        <v>0</v>
      </c>
      <c r="K179" s="11" t="n">
        <v>81517.5</v>
      </c>
      <c r="L179" s="12" t="n">
        <v>0</v>
      </c>
      <c r="M179" s="1" t="str">
        <f aca="false">IF(G179&lt;8001,"piccolo",IF(AND(G179&gt;8001,G179&lt;10000),"medio",IF(AND(G179&gt;10001,G179&lt;12500),"normale",IF(G179&gt;12501,"lungo",""))))</f>
        <v>piccolo</v>
      </c>
      <c r="N179" s="13" t="n">
        <f aca="false">($N$1-H179)/365</f>
        <v>19.4931506849315</v>
      </c>
      <c r="O179" s="14" t="str">
        <f aca="false">IF(G179&lt;8001,"piccolo","")</f>
        <v>piccolo</v>
      </c>
      <c r="P179" s="9" t="str">
        <f aca="false">IF(AND(G179&gt;8001,G179&lt;10000),"medio","")</f>
        <v/>
      </c>
      <c r="Q179" s="9" t="str">
        <f aca="false">IF(AND(G179&gt;10001,G179&lt;12500),"normale","")</f>
        <v/>
      </c>
      <c r="R179" s="9" t="str">
        <f aca="false">IF(G179&gt;12501,"lungo","")</f>
        <v/>
      </c>
    </row>
    <row r="180" customFormat="false" ht="13.8" hidden="false" customHeight="false" outlineLevel="0" collapsed="false">
      <c r="A180" s="9" t="n">
        <v>95017</v>
      </c>
      <c r="B180" s="9" t="s">
        <v>251</v>
      </c>
      <c r="C180" s="9" t="s">
        <v>252</v>
      </c>
      <c r="D180" s="9" t="s">
        <v>168</v>
      </c>
      <c r="E180" s="9" t="s">
        <v>20</v>
      </c>
      <c r="F180" s="9" t="s">
        <v>34</v>
      </c>
      <c r="G180" s="9" t="n">
        <v>7345</v>
      </c>
      <c r="H180" s="10" t="n">
        <v>39827</v>
      </c>
      <c r="I180" s="11" t="n">
        <v>90550</v>
      </c>
      <c r="J180" s="11" t="n">
        <v>0</v>
      </c>
      <c r="K180" s="11" t="n">
        <v>64043.0875</v>
      </c>
      <c r="L180" s="12" t="n">
        <v>0</v>
      </c>
      <c r="M180" s="1" t="str">
        <f aca="false">IF(G180&lt;8001,"piccolo",IF(AND(G180&gt;8001,G180&lt;10000),"medio",IF(AND(G180&gt;10001,G180&lt;12500),"normale",IF(G180&gt;12501,"lungo",""))))</f>
        <v>piccolo</v>
      </c>
      <c r="N180" s="13" t="n">
        <f aca="false">($N$1-H180)/365</f>
        <v>13.9698630136986</v>
      </c>
      <c r="O180" s="14" t="str">
        <f aca="false">IF(G180&lt;8001,"piccolo","")</f>
        <v>piccolo</v>
      </c>
      <c r="P180" s="9" t="str">
        <f aca="false">IF(AND(G180&gt;8001,G180&lt;10000),"medio","")</f>
        <v/>
      </c>
      <c r="Q180" s="9" t="str">
        <f aca="false">IF(AND(G180&gt;10001,G180&lt;12500),"normale","")</f>
        <v/>
      </c>
      <c r="R180" s="9" t="str">
        <f aca="false">IF(G180&gt;12501,"lungo","")</f>
        <v/>
      </c>
    </row>
    <row r="181" customFormat="false" ht="13.8" hidden="false" customHeight="false" outlineLevel="0" collapsed="false">
      <c r="A181" s="9" t="n">
        <v>95070</v>
      </c>
      <c r="B181" s="9" t="s">
        <v>253</v>
      </c>
      <c r="C181" s="9" t="s">
        <v>87</v>
      </c>
      <c r="D181" s="9" t="s">
        <v>156</v>
      </c>
      <c r="E181" s="9" t="s">
        <v>89</v>
      </c>
      <c r="F181" s="9" t="s">
        <v>75</v>
      </c>
      <c r="G181" s="9" t="n">
        <v>7885</v>
      </c>
      <c r="H181" s="10" t="n">
        <v>36593</v>
      </c>
      <c r="I181" s="11" t="n">
        <v>90577.87</v>
      </c>
      <c r="J181" s="11" t="n">
        <v>0</v>
      </c>
      <c r="K181" s="11" t="n">
        <v>96910.04</v>
      </c>
      <c r="L181" s="12" t="n">
        <v>0</v>
      </c>
      <c r="M181" s="1" t="str">
        <f aca="false">IF(G181&lt;8001,"piccolo",IF(AND(G181&gt;8001,G181&lt;10000),"medio",IF(AND(G181&gt;10001,G181&lt;12500),"normale",IF(G181&gt;12501,"lungo",""))))</f>
        <v>piccolo</v>
      </c>
      <c r="N181" s="13" t="n">
        <f aca="false">($N$1-H181)/365</f>
        <v>22.8301369863014</v>
      </c>
      <c r="O181" s="14" t="str">
        <f aca="false">IF(G181&lt;8001,"piccolo","")</f>
        <v>piccolo</v>
      </c>
      <c r="P181" s="9" t="str">
        <f aca="false">IF(AND(G181&gt;8001,G181&lt;10000),"medio","")</f>
        <v/>
      </c>
      <c r="Q181" s="9" t="str">
        <f aca="false">IF(AND(G181&gt;10001,G181&lt;12500),"normale","")</f>
        <v/>
      </c>
      <c r="R181" s="9" t="str">
        <f aca="false">IF(G181&gt;12501,"lungo","")</f>
        <v/>
      </c>
    </row>
    <row r="182" customFormat="false" ht="13.8" hidden="false" customHeight="false" outlineLevel="0" collapsed="false">
      <c r="A182" s="9" t="n">
        <v>95071</v>
      </c>
      <c r="B182" s="9" t="s">
        <v>254</v>
      </c>
      <c r="C182" s="9" t="s">
        <v>87</v>
      </c>
      <c r="D182" s="9" t="s">
        <v>156</v>
      </c>
      <c r="E182" s="9" t="s">
        <v>89</v>
      </c>
      <c r="F182" s="9" t="s">
        <v>75</v>
      </c>
      <c r="G182" s="9" t="n">
        <v>7885</v>
      </c>
      <c r="H182" s="10" t="n">
        <v>36607</v>
      </c>
      <c r="I182" s="11" t="n">
        <v>86465.83</v>
      </c>
      <c r="J182" s="11" t="n">
        <v>0</v>
      </c>
      <c r="K182" s="11" t="n">
        <v>96910.04</v>
      </c>
      <c r="L182" s="12" t="n">
        <v>0</v>
      </c>
      <c r="M182" s="1" t="str">
        <f aca="false">IF(G182&lt;8001,"piccolo",IF(AND(G182&gt;8001,G182&lt;10000),"medio",IF(AND(G182&gt;10001,G182&lt;12500),"normale",IF(G182&gt;12501,"lungo",""))))</f>
        <v>piccolo</v>
      </c>
      <c r="N182" s="13" t="n">
        <f aca="false">($N$1-H182)/365</f>
        <v>22.7917808219178</v>
      </c>
      <c r="O182" s="14" t="str">
        <f aca="false">IF(G182&lt;8001,"piccolo","")</f>
        <v>piccolo</v>
      </c>
      <c r="P182" s="9" t="str">
        <f aca="false">IF(AND(G182&gt;8001,G182&lt;10000),"medio","")</f>
        <v/>
      </c>
      <c r="Q182" s="9" t="str">
        <f aca="false">IF(AND(G182&gt;10001,G182&lt;12500),"normale","")</f>
        <v/>
      </c>
      <c r="R182" s="9" t="str">
        <f aca="false">IF(G182&gt;12501,"lungo","")</f>
        <v/>
      </c>
    </row>
    <row r="183" customFormat="false" ht="13.8" hidden="false" customHeight="false" outlineLevel="0" collapsed="false">
      <c r="A183" s="9" t="n">
        <v>95072</v>
      </c>
      <c r="B183" s="9" t="s">
        <v>255</v>
      </c>
      <c r="C183" s="9" t="s">
        <v>87</v>
      </c>
      <c r="D183" s="9" t="s">
        <v>156</v>
      </c>
      <c r="E183" s="9" t="s">
        <v>89</v>
      </c>
      <c r="F183" s="9" t="s">
        <v>75</v>
      </c>
      <c r="G183" s="9" t="n">
        <v>7885</v>
      </c>
      <c r="H183" s="10" t="n">
        <v>36619</v>
      </c>
      <c r="I183" s="11" t="n">
        <v>78265.83</v>
      </c>
      <c r="J183" s="11" t="n">
        <v>0</v>
      </c>
      <c r="K183" s="11" t="n">
        <v>96910.04</v>
      </c>
      <c r="L183" s="12" t="n">
        <v>0</v>
      </c>
      <c r="M183" s="1" t="str">
        <f aca="false">IF(G183&lt;8001,"piccolo",IF(AND(G183&gt;8001,G183&lt;10000),"medio",IF(AND(G183&gt;10001,G183&lt;12500),"normale",IF(G183&gt;12501,"lungo",""))))</f>
        <v>piccolo</v>
      </c>
      <c r="N183" s="13" t="n">
        <f aca="false">($N$1-H183)/365</f>
        <v>22.758904109589</v>
      </c>
      <c r="O183" s="14" t="str">
        <f aca="false">IF(G183&lt;8001,"piccolo","")</f>
        <v>piccolo</v>
      </c>
      <c r="P183" s="9" t="str">
        <f aca="false">IF(AND(G183&gt;8001,G183&lt;10000),"medio","")</f>
        <v/>
      </c>
      <c r="Q183" s="9" t="str">
        <f aca="false">IF(AND(G183&gt;10001,G183&lt;12500),"normale","")</f>
        <v/>
      </c>
      <c r="R183" s="9" t="str">
        <f aca="false">IF(G183&gt;12501,"lungo","")</f>
        <v/>
      </c>
    </row>
    <row r="184" customFormat="false" ht="13.8" hidden="false" customHeight="false" outlineLevel="0" collapsed="false">
      <c r="A184" s="9" t="n">
        <v>95076</v>
      </c>
      <c r="B184" s="9" t="s">
        <v>256</v>
      </c>
      <c r="C184" s="9" t="s">
        <v>24</v>
      </c>
      <c r="D184" s="9" t="s">
        <v>25</v>
      </c>
      <c r="E184" s="9" t="s">
        <v>89</v>
      </c>
      <c r="F184" s="9" t="s">
        <v>75</v>
      </c>
      <c r="G184" s="9" t="n">
        <v>6470</v>
      </c>
      <c r="H184" s="10" t="n">
        <v>36635</v>
      </c>
      <c r="I184" s="11" t="n">
        <v>32796.5</v>
      </c>
      <c r="J184" s="11" t="n">
        <v>0</v>
      </c>
      <c r="K184" s="11" t="n">
        <v>40787.7</v>
      </c>
      <c r="L184" s="12" t="n">
        <v>0</v>
      </c>
      <c r="M184" s="1" t="str">
        <f aca="false">IF(G184&lt;8001,"piccolo",IF(AND(G184&gt;8001,G184&lt;10000),"medio",IF(AND(G184&gt;10001,G184&lt;12500),"normale",IF(G184&gt;12501,"lungo",""))))</f>
        <v>piccolo</v>
      </c>
      <c r="N184" s="13" t="n">
        <f aca="false">($N$1-H184)/365</f>
        <v>22.7150684931507</v>
      </c>
      <c r="O184" s="14" t="str">
        <f aca="false">IF(G184&lt;8001,"piccolo","")</f>
        <v>piccolo</v>
      </c>
      <c r="P184" s="9" t="str">
        <f aca="false">IF(AND(G184&gt;8001,G184&lt;10000),"medio","")</f>
        <v/>
      </c>
      <c r="Q184" s="9" t="str">
        <f aca="false">IF(AND(G184&gt;10001,G184&lt;12500),"normale","")</f>
        <v/>
      </c>
      <c r="R184" s="9" t="str">
        <f aca="false">IF(G184&gt;12501,"lungo","")</f>
        <v/>
      </c>
    </row>
    <row r="185" customFormat="false" ht="13.8" hidden="false" customHeight="false" outlineLevel="0" collapsed="false">
      <c r="A185" s="9" t="n">
        <v>95081</v>
      </c>
      <c r="B185" s="9" t="s">
        <v>257</v>
      </c>
      <c r="C185" s="9" t="s">
        <v>106</v>
      </c>
      <c r="D185" s="9" t="s">
        <v>258</v>
      </c>
      <c r="E185" s="9" t="s">
        <v>150</v>
      </c>
      <c r="F185" s="9" t="s">
        <v>21</v>
      </c>
      <c r="G185" s="9" t="n">
        <v>11985</v>
      </c>
      <c r="H185" s="10" t="n">
        <v>38754</v>
      </c>
      <c r="I185" s="11" t="n">
        <v>174721.58</v>
      </c>
      <c r="J185" s="11" t="n">
        <v>0</v>
      </c>
      <c r="K185" s="11" t="n">
        <v>184600</v>
      </c>
      <c r="L185" s="12" t="n">
        <v>0</v>
      </c>
      <c r="M185" s="1" t="str">
        <f aca="false">IF(G185&lt;8001,"piccolo",IF(AND(G185&gt;8001,G185&lt;10000),"medio",IF(AND(G185&gt;10001,G185&lt;12500),"normale",IF(G185&gt;12501,"lungo",""))))</f>
        <v>normale</v>
      </c>
      <c r="N185" s="13" t="n">
        <f aca="false">($N$1-H185)/365</f>
        <v>16.9095890410959</v>
      </c>
      <c r="O185" s="14" t="str">
        <f aca="false">IF(G185&lt;8001,"piccolo","")</f>
        <v/>
      </c>
      <c r="P185" s="9" t="str">
        <f aca="false">IF(AND(G185&gt;8001,G185&lt;10000),"medio","")</f>
        <v/>
      </c>
      <c r="Q185" s="9" t="str">
        <f aca="false">IF(AND(G185&gt;10001,G185&lt;12500),"normale","")</f>
        <v>normale</v>
      </c>
      <c r="R185" s="9" t="str">
        <f aca="false">IF(G185&gt;12501,"lungo","")</f>
        <v/>
      </c>
    </row>
    <row r="186" customFormat="false" ht="13.8" hidden="false" customHeight="false" outlineLevel="0" collapsed="false">
      <c r="A186" s="9" t="n">
        <v>95082</v>
      </c>
      <c r="B186" s="9" t="s">
        <v>259</v>
      </c>
      <c r="C186" s="9" t="s">
        <v>106</v>
      </c>
      <c r="D186" s="9" t="s">
        <v>258</v>
      </c>
      <c r="E186" s="9" t="s">
        <v>150</v>
      </c>
      <c r="F186" s="9" t="s">
        <v>21</v>
      </c>
      <c r="G186" s="9" t="n">
        <v>11985</v>
      </c>
      <c r="H186" s="10" t="n">
        <v>38754</v>
      </c>
      <c r="I186" s="11" t="n">
        <v>167400</v>
      </c>
      <c r="J186" s="11" t="n">
        <v>0</v>
      </c>
      <c r="K186" s="11" t="n">
        <v>185666.67</v>
      </c>
      <c r="L186" s="12" t="n">
        <v>0</v>
      </c>
      <c r="M186" s="1" t="str">
        <f aca="false">IF(G186&lt;8001,"piccolo",IF(AND(G186&gt;8001,G186&lt;10000),"medio",IF(AND(G186&gt;10001,G186&lt;12500),"normale",IF(G186&gt;12501,"lungo",""))))</f>
        <v>normale</v>
      </c>
      <c r="N186" s="13" t="n">
        <f aca="false">($N$1-H186)/365</f>
        <v>16.9095890410959</v>
      </c>
      <c r="O186" s="14" t="str">
        <f aca="false">IF(G186&lt;8001,"piccolo","")</f>
        <v/>
      </c>
      <c r="P186" s="9" t="str">
        <f aca="false">IF(AND(G186&gt;8001,G186&lt;10000),"medio","")</f>
        <v/>
      </c>
      <c r="Q186" s="9" t="str">
        <f aca="false">IF(AND(G186&gt;10001,G186&lt;12500),"normale","")</f>
        <v>normale</v>
      </c>
      <c r="R186" s="9" t="str">
        <f aca="false">IF(G186&gt;12501,"lungo","")</f>
        <v/>
      </c>
    </row>
    <row r="187" customFormat="false" ht="13.8" hidden="false" customHeight="false" outlineLevel="0" collapsed="false">
      <c r="A187" s="9" t="n">
        <v>95083</v>
      </c>
      <c r="B187" s="9" t="s">
        <v>260</v>
      </c>
      <c r="C187" s="9" t="s">
        <v>106</v>
      </c>
      <c r="D187" s="9" t="s">
        <v>258</v>
      </c>
      <c r="E187" s="9" t="s">
        <v>150</v>
      </c>
      <c r="F187" s="9" t="s">
        <v>21</v>
      </c>
      <c r="G187" s="9" t="n">
        <v>11985</v>
      </c>
      <c r="H187" s="10" t="n">
        <v>38754</v>
      </c>
      <c r="I187" s="11" t="n">
        <v>180735.03</v>
      </c>
      <c r="J187" s="11" t="n">
        <v>0</v>
      </c>
      <c r="K187" s="11" t="n">
        <v>185666.67</v>
      </c>
      <c r="L187" s="12" t="n">
        <v>0</v>
      </c>
      <c r="M187" s="1" t="str">
        <f aca="false">IF(G187&lt;8001,"piccolo",IF(AND(G187&gt;8001,G187&lt;10000),"medio",IF(AND(G187&gt;10001,G187&lt;12500),"normale",IF(G187&gt;12501,"lungo",""))))</f>
        <v>normale</v>
      </c>
      <c r="N187" s="13" t="n">
        <f aca="false">($N$1-H187)/365</f>
        <v>16.9095890410959</v>
      </c>
      <c r="O187" s="14" t="str">
        <f aca="false">IF(G187&lt;8001,"piccolo","")</f>
        <v/>
      </c>
      <c r="P187" s="9" t="str">
        <f aca="false">IF(AND(G187&gt;8001,G187&lt;10000),"medio","")</f>
        <v/>
      </c>
      <c r="Q187" s="9" t="str">
        <f aca="false">IF(AND(G187&gt;10001,G187&lt;12500),"normale","")</f>
        <v>normale</v>
      </c>
      <c r="R187" s="9" t="str">
        <f aca="false">IF(G187&gt;12501,"lungo","")</f>
        <v/>
      </c>
    </row>
    <row r="188" customFormat="false" ht="13.8" hidden="false" customHeight="false" outlineLevel="0" collapsed="false">
      <c r="A188" s="9" t="n">
        <v>95084</v>
      </c>
      <c r="B188" s="9" t="s">
        <v>261</v>
      </c>
      <c r="C188" s="9" t="s">
        <v>106</v>
      </c>
      <c r="D188" s="9" t="s">
        <v>258</v>
      </c>
      <c r="E188" s="9" t="s">
        <v>150</v>
      </c>
      <c r="F188" s="9" t="s">
        <v>21</v>
      </c>
      <c r="G188" s="9" t="n">
        <v>11985</v>
      </c>
      <c r="H188" s="10" t="n">
        <v>38754</v>
      </c>
      <c r="I188" s="11" t="n">
        <v>181571.09</v>
      </c>
      <c r="J188" s="11" t="n">
        <v>0</v>
      </c>
      <c r="K188" s="11" t="n">
        <v>184600</v>
      </c>
      <c r="L188" s="12" t="n">
        <v>0</v>
      </c>
      <c r="M188" s="1" t="str">
        <f aca="false">IF(G188&lt;8001,"piccolo",IF(AND(G188&gt;8001,G188&lt;10000),"medio",IF(AND(G188&gt;10001,G188&lt;12500),"normale",IF(G188&gt;12501,"lungo",""))))</f>
        <v>normale</v>
      </c>
      <c r="N188" s="13" t="n">
        <f aca="false">($N$1-H188)/365</f>
        <v>16.9095890410959</v>
      </c>
      <c r="O188" s="14" t="str">
        <f aca="false">IF(G188&lt;8001,"piccolo","")</f>
        <v/>
      </c>
      <c r="P188" s="9" t="str">
        <f aca="false">IF(AND(G188&gt;8001,G188&lt;10000),"medio","")</f>
        <v/>
      </c>
      <c r="Q188" s="9" t="str">
        <f aca="false">IF(AND(G188&gt;10001,G188&lt;12500),"normale","")</f>
        <v>normale</v>
      </c>
      <c r="R188" s="9" t="str">
        <f aca="false">IF(G188&gt;12501,"lungo","")</f>
        <v/>
      </c>
    </row>
    <row r="189" customFormat="false" ht="13.8" hidden="false" customHeight="false" outlineLevel="0" collapsed="false">
      <c r="A189" s="9" t="n">
        <v>95086</v>
      </c>
      <c r="B189" s="9" t="s">
        <v>262</v>
      </c>
      <c r="C189" s="9" t="s">
        <v>48</v>
      </c>
      <c r="D189" s="9" t="s">
        <v>263</v>
      </c>
      <c r="E189" s="9" t="s">
        <v>150</v>
      </c>
      <c r="F189" s="9" t="s">
        <v>40</v>
      </c>
      <c r="G189" s="9" t="n">
        <v>11914</v>
      </c>
      <c r="H189" s="10" t="n">
        <v>40218</v>
      </c>
      <c r="I189" s="11" t="n">
        <v>161820</v>
      </c>
      <c r="J189" s="11" t="n">
        <v>0</v>
      </c>
      <c r="K189" s="11" t="n">
        <v>111710.664145</v>
      </c>
      <c r="L189" s="12" t="n">
        <v>0</v>
      </c>
      <c r="M189" s="1" t="str">
        <f aca="false">IF(G189&lt;8001,"piccolo",IF(AND(G189&gt;8001,G189&lt;10000),"medio",IF(AND(G189&gt;10001,G189&lt;12500),"normale",IF(G189&gt;12501,"lungo",""))))</f>
        <v>normale</v>
      </c>
      <c r="N189" s="13" t="n">
        <f aca="false">($N$1-H189)/365</f>
        <v>12.8986301369863</v>
      </c>
      <c r="O189" s="14" t="str">
        <f aca="false">IF(G189&lt;8001,"piccolo","")</f>
        <v/>
      </c>
      <c r="P189" s="9" t="str">
        <f aca="false">IF(AND(G189&gt;8001,G189&lt;10000),"medio","")</f>
        <v/>
      </c>
      <c r="Q189" s="9" t="str">
        <f aca="false">IF(AND(G189&gt;10001,G189&lt;12500),"normale","")</f>
        <v>normale</v>
      </c>
      <c r="R189" s="9" t="str">
        <f aca="false">IF(G189&gt;12501,"lungo","")</f>
        <v/>
      </c>
    </row>
    <row r="190" customFormat="false" ht="13.8" hidden="false" customHeight="false" outlineLevel="0" collapsed="false">
      <c r="A190" s="9" t="n">
        <v>95087</v>
      </c>
      <c r="B190" s="9" t="s">
        <v>264</v>
      </c>
      <c r="C190" s="9" t="s">
        <v>48</v>
      </c>
      <c r="D190" s="9" t="s">
        <v>263</v>
      </c>
      <c r="E190" s="9" t="s">
        <v>150</v>
      </c>
      <c r="F190" s="9" t="s">
        <v>134</v>
      </c>
      <c r="G190" s="9" t="n">
        <v>11914</v>
      </c>
      <c r="H190" s="10" t="n">
        <v>40218</v>
      </c>
      <c r="I190" s="11" t="n">
        <v>144000</v>
      </c>
      <c r="J190" s="11" t="n">
        <v>0</v>
      </c>
      <c r="K190" s="11" t="n">
        <v>110998.8</v>
      </c>
      <c r="L190" s="12" t="n">
        <v>0</v>
      </c>
      <c r="M190" s="1" t="str">
        <f aca="false">IF(G190&lt;8001,"piccolo",IF(AND(G190&gt;8001,G190&lt;10000),"medio",IF(AND(G190&gt;10001,G190&lt;12500),"normale",IF(G190&gt;12501,"lungo",""))))</f>
        <v>normale</v>
      </c>
      <c r="N190" s="13" t="n">
        <f aca="false">($N$1-H190)/365</f>
        <v>12.8986301369863</v>
      </c>
      <c r="O190" s="14" t="str">
        <f aca="false">IF(G190&lt;8001,"piccolo","")</f>
        <v/>
      </c>
      <c r="P190" s="9" t="str">
        <f aca="false">IF(AND(G190&gt;8001,G190&lt;10000),"medio","")</f>
        <v/>
      </c>
      <c r="Q190" s="9" t="str">
        <f aca="false">IF(AND(G190&gt;10001,G190&lt;12500),"normale","")</f>
        <v>normale</v>
      </c>
      <c r="R190" s="9" t="str">
        <f aca="false">IF(G190&gt;12501,"lungo","")</f>
        <v/>
      </c>
    </row>
    <row r="191" customFormat="false" ht="13.8" hidden="false" customHeight="false" outlineLevel="0" collapsed="false">
      <c r="A191" s="9" t="n">
        <v>95109</v>
      </c>
      <c r="B191" s="9" t="s">
        <v>265</v>
      </c>
      <c r="C191" s="9" t="s">
        <v>87</v>
      </c>
      <c r="D191" s="9" t="s">
        <v>88</v>
      </c>
      <c r="E191" s="9" t="s">
        <v>89</v>
      </c>
      <c r="F191" s="9" t="s">
        <v>75</v>
      </c>
      <c r="G191" s="9" t="n">
        <v>11960</v>
      </c>
      <c r="H191" s="10" t="n">
        <v>36392</v>
      </c>
      <c r="I191" s="11" t="n">
        <v>78922.54</v>
      </c>
      <c r="J191" s="11" t="n">
        <v>0</v>
      </c>
      <c r="K191" s="11" t="n">
        <v>130815.95</v>
      </c>
      <c r="L191" s="12" t="n">
        <v>0</v>
      </c>
      <c r="M191" s="1" t="str">
        <f aca="false">IF(G191&lt;8001,"piccolo",IF(AND(G191&gt;8001,G191&lt;10000),"medio",IF(AND(G191&gt;10001,G191&lt;12500),"normale",IF(G191&gt;12501,"lungo",""))))</f>
        <v>normale</v>
      </c>
      <c r="N191" s="13" t="n">
        <f aca="false">($N$1-H191)/365</f>
        <v>23.3808219178082</v>
      </c>
      <c r="O191" s="14" t="str">
        <f aca="false">IF(G191&lt;8001,"piccolo","")</f>
        <v/>
      </c>
      <c r="P191" s="9" t="str">
        <f aca="false">IF(AND(G191&gt;8001,G191&lt;10000),"medio","")</f>
        <v/>
      </c>
      <c r="Q191" s="9" t="str">
        <f aca="false">IF(AND(G191&gt;10001,G191&lt;12500),"normale","")</f>
        <v>normale</v>
      </c>
      <c r="R191" s="9" t="str">
        <f aca="false">IF(G191&gt;12501,"lungo","")</f>
        <v/>
      </c>
    </row>
    <row r="192" customFormat="false" ht="13.8" hidden="false" customHeight="false" outlineLevel="0" collapsed="false">
      <c r="A192" s="9" t="n">
        <v>95111</v>
      </c>
      <c r="B192" s="9" t="s">
        <v>266</v>
      </c>
      <c r="C192" s="9" t="s">
        <v>87</v>
      </c>
      <c r="D192" s="9" t="s">
        <v>88</v>
      </c>
      <c r="E192" s="9" t="s">
        <v>89</v>
      </c>
      <c r="F192" s="9" t="s">
        <v>75</v>
      </c>
      <c r="G192" s="9" t="n">
        <v>11960</v>
      </c>
      <c r="H192" s="10" t="n">
        <v>36392</v>
      </c>
      <c r="I192" s="11" t="n">
        <v>89897.01</v>
      </c>
      <c r="J192" s="11" t="n">
        <v>0</v>
      </c>
      <c r="K192" s="11" t="n">
        <v>130815.95</v>
      </c>
      <c r="L192" s="12" t="n">
        <v>0</v>
      </c>
      <c r="M192" s="1" t="str">
        <f aca="false">IF(G192&lt;8001,"piccolo",IF(AND(G192&gt;8001,G192&lt;10000),"medio",IF(AND(G192&gt;10001,G192&lt;12500),"normale",IF(G192&gt;12501,"lungo",""))))</f>
        <v>normale</v>
      </c>
      <c r="N192" s="13" t="n">
        <f aca="false">($N$1-H192)/365</f>
        <v>23.3808219178082</v>
      </c>
      <c r="O192" s="14" t="str">
        <f aca="false">IF(G192&lt;8001,"piccolo","")</f>
        <v/>
      </c>
      <c r="P192" s="9" t="str">
        <f aca="false">IF(AND(G192&gt;8001,G192&lt;10000),"medio","")</f>
        <v/>
      </c>
      <c r="Q192" s="9" t="str">
        <f aca="false">IF(AND(G192&gt;10001,G192&lt;12500),"normale","")</f>
        <v>normale</v>
      </c>
      <c r="R192" s="9" t="str">
        <f aca="false">IF(G192&gt;12501,"lungo","")</f>
        <v/>
      </c>
    </row>
    <row r="193" customFormat="false" ht="13.8" hidden="false" customHeight="false" outlineLevel="0" collapsed="false">
      <c r="A193" s="9" t="n">
        <v>95213</v>
      </c>
      <c r="B193" s="9" t="s">
        <v>267</v>
      </c>
      <c r="C193" s="9" t="s">
        <v>87</v>
      </c>
      <c r="D193" s="9" t="s">
        <v>88</v>
      </c>
      <c r="E193" s="9" t="s">
        <v>20</v>
      </c>
      <c r="F193" s="9" t="s">
        <v>21</v>
      </c>
      <c r="G193" s="9" t="n">
        <v>11960</v>
      </c>
      <c r="H193" s="10" t="n">
        <v>38013</v>
      </c>
      <c r="I193" s="11" t="n">
        <v>152322</v>
      </c>
      <c r="J193" s="11" t="n">
        <v>0</v>
      </c>
      <c r="K193" s="11" t="n">
        <v>150000</v>
      </c>
      <c r="L193" s="12" t="n">
        <v>0</v>
      </c>
      <c r="M193" s="1" t="str">
        <f aca="false">IF(G193&lt;8001,"piccolo",IF(AND(G193&gt;8001,G193&lt;10000),"medio",IF(AND(G193&gt;10001,G193&lt;12500),"normale",IF(G193&gt;12501,"lungo",""))))</f>
        <v>normale</v>
      </c>
      <c r="N193" s="13" t="n">
        <f aca="false">($N$1-H193)/365</f>
        <v>18.9397260273973</v>
      </c>
      <c r="O193" s="14" t="str">
        <f aca="false">IF(G193&lt;8001,"piccolo","")</f>
        <v/>
      </c>
      <c r="P193" s="9" t="str">
        <f aca="false">IF(AND(G193&gt;8001,G193&lt;10000),"medio","")</f>
        <v/>
      </c>
      <c r="Q193" s="9" t="str">
        <f aca="false">IF(AND(G193&gt;10001,G193&lt;12500),"normale","")</f>
        <v>normale</v>
      </c>
      <c r="R193" s="9" t="str">
        <f aca="false">IF(G193&gt;12501,"lungo","")</f>
        <v/>
      </c>
    </row>
    <row r="194" customFormat="false" ht="13.8" hidden="false" customHeight="false" outlineLevel="0" collapsed="false">
      <c r="A194" s="9" t="n">
        <v>95214</v>
      </c>
      <c r="B194" s="9" t="s">
        <v>268</v>
      </c>
      <c r="C194" s="9" t="s">
        <v>24</v>
      </c>
      <c r="D194" s="9" t="s">
        <v>269</v>
      </c>
      <c r="E194" s="9" t="s">
        <v>20</v>
      </c>
      <c r="F194" s="9" t="s">
        <v>21</v>
      </c>
      <c r="G194" s="9" t="n">
        <v>11990</v>
      </c>
      <c r="H194" s="10" t="n">
        <v>38737</v>
      </c>
      <c r="I194" s="11" t="n">
        <v>164700</v>
      </c>
      <c r="J194" s="11" t="n">
        <v>0</v>
      </c>
      <c r="K194" s="11" t="n">
        <v>182666.67</v>
      </c>
      <c r="L194" s="12" t="n">
        <v>0</v>
      </c>
      <c r="M194" s="1" t="str">
        <f aca="false">IF(G194&lt;8001,"piccolo",IF(AND(G194&gt;8001,G194&lt;10000),"medio",IF(AND(G194&gt;10001,G194&lt;12500),"normale",IF(G194&gt;12501,"lungo",""))))</f>
        <v>normale</v>
      </c>
      <c r="N194" s="13" t="n">
        <f aca="false">($N$1-H194)/365</f>
        <v>16.9561643835616</v>
      </c>
      <c r="O194" s="14" t="str">
        <f aca="false">IF(G194&lt;8001,"piccolo","")</f>
        <v/>
      </c>
      <c r="P194" s="9" t="str">
        <f aca="false">IF(AND(G194&gt;8001,G194&lt;10000),"medio","")</f>
        <v/>
      </c>
      <c r="Q194" s="9" t="str">
        <f aca="false">IF(AND(G194&gt;10001,G194&lt;12500),"normale","")</f>
        <v>normale</v>
      </c>
      <c r="R194" s="9" t="str">
        <f aca="false">IF(G194&gt;12501,"lungo","")</f>
        <v/>
      </c>
    </row>
    <row r="195" customFormat="false" ht="13.8" hidden="false" customHeight="false" outlineLevel="0" collapsed="false">
      <c r="A195" s="9" t="n">
        <v>95216</v>
      </c>
      <c r="B195" s="9" t="s">
        <v>270</v>
      </c>
      <c r="C195" s="9" t="s">
        <v>24</v>
      </c>
      <c r="D195" s="9" t="s">
        <v>269</v>
      </c>
      <c r="E195" s="9" t="s">
        <v>20</v>
      </c>
      <c r="F195" s="9" t="s">
        <v>21</v>
      </c>
      <c r="G195" s="9" t="n">
        <v>11990</v>
      </c>
      <c r="H195" s="10" t="n">
        <v>38727</v>
      </c>
      <c r="I195" s="11" t="n">
        <v>173900</v>
      </c>
      <c r="J195" s="11" t="n">
        <v>0</v>
      </c>
      <c r="K195" s="11" t="n">
        <v>164914.45</v>
      </c>
      <c r="L195" s="12" t="n">
        <v>0</v>
      </c>
      <c r="M195" s="1" t="str">
        <f aca="false">IF(G195&lt;8001,"piccolo",IF(AND(G195&gt;8001,G195&lt;10000),"medio",IF(AND(G195&gt;10001,G195&lt;12500),"normale",IF(G195&gt;12501,"lungo",""))))</f>
        <v>normale</v>
      </c>
      <c r="N195" s="13" t="n">
        <f aca="false">($N$1-H195)/365</f>
        <v>16.9835616438356</v>
      </c>
      <c r="O195" s="14" t="str">
        <f aca="false">IF(G195&lt;8001,"piccolo","")</f>
        <v/>
      </c>
      <c r="P195" s="9" t="str">
        <f aca="false">IF(AND(G195&gt;8001,G195&lt;10000),"medio","")</f>
        <v/>
      </c>
      <c r="Q195" s="9" t="str">
        <f aca="false">IF(AND(G195&gt;10001,G195&lt;12500),"normale","")</f>
        <v>normale</v>
      </c>
      <c r="R195" s="9" t="str">
        <f aca="false">IF(G195&gt;12501,"lungo","")</f>
        <v/>
      </c>
    </row>
    <row r="196" customFormat="false" ht="13.8" hidden="false" customHeight="false" outlineLevel="0" collapsed="false">
      <c r="A196" s="9" t="n">
        <v>95251</v>
      </c>
      <c r="B196" s="9" t="s">
        <v>271</v>
      </c>
      <c r="C196" s="9" t="s">
        <v>87</v>
      </c>
      <c r="D196" s="9" t="s">
        <v>272</v>
      </c>
      <c r="E196" s="9" t="s">
        <v>150</v>
      </c>
      <c r="F196" s="9" t="s">
        <v>134</v>
      </c>
      <c r="G196" s="9" t="n">
        <v>18000</v>
      </c>
      <c r="H196" s="10" t="n">
        <v>39989</v>
      </c>
      <c r="I196" s="11" t="n">
        <v>285046.24</v>
      </c>
      <c r="J196" s="11" t="n">
        <v>0</v>
      </c>
      <c r="K196" s="11" t="n">
        <v>215563.825</v>
      </c>
      <c r="L196" s="12" t="n">
        <v>0</v>
      </c>
      <c r="M196" s="1" t="str">
        <f aca="false">IF(G196&lt;8001,"piccolo",IF(AND(G196&gt;8001,G196&lt;10000),"medio",IF(AND(G196&gt;10001,G196&lt;12500),"normale",IF(G196&gt;12501,"lungo",""))))</f>
        <v>lungo</v>
      </c>
      <c r="N196" s="13" t="n">
        <f aca="false">($N$1-H196)/365</f>
        <v>13.5260273972603</v>
      </c>
      <c r="O196" s="14" t="str">
        <f aca="false">IF(G196&lt;8001,"piccolo","")</f>
        <v/>
      </c>
      <c r="P196" s="9" t="str">
        <f aca="false">IF(AND(G196&gt;8001,G196&lt;10000),"medio","")</f>
        <v/>
      </c>
      <c r="Q196" s="9" t="str">
        <f aca="false">IF(AND(G196&gt;10001,G196&lt;12500),"normale","")</f>
        <v/>
      </c>
      <c r="R196" s="9" t="str">
        <f aca="false">IF(G196&gt;12501,"lungo","")</f>
        <v>lungo</v>
      </c>
    </row>
    <row r="197" customFormat="false" ht="13.8" hidden="false" customHeight="false" outlineLevel="0" collapsed="false">
      <c r="A197" s="9" t="n">
        <v>95254</v>
      </c>
      <c r="B197" s="9" t="s">
        <v>273</v>
      </c>
      <c r="C197" s="9" t="s">
        <v>73</v>
      </c>
      <c r="D197" s="9" t="s">
        <v>274</v>
      </c>
      <c r="E197" s="9" t="s">
        <v>89</v>
      </c>
      <c r="F197" s="9" t="s">
        <v>21</v>
      </c>
      <c r="G197" s="9" t="n">
        <v>17990</v>
      </c>
      <c r="H197" s="10" t="n">
        <v>38056</v>
      </c>
      <c r="I197" s="11" t="n">
        <v>86997.59</v>
      </c>
      <c r="J197" s="11" t="n">
        <v>4936.8925</v>
      </c>
      <c r="K197" s="11" t="n">
        <v>12562.5</v>
      </c>
      <c r="L197" s="12"/>
      <c r="M197" s="1" t="str">
        <f aca="false">IF(G197&lt;8001,"piccolo",IF(AND(G197&gt;8001,G197&lt;10000),"medio",IF(AND(G197&gt;10001,G197&lt;12500),"normale",IF(G197&gt;12501,"lungo",""))))</f>
        <v>lungo</v>
      </c>
      <c r="N197" s="13" t="n">
        <f aca="false">($N$1-H197)/365</f>
        <v>18.8219178082192</v>
      </c>
      <c r="O197" s="14" t="str">
        <f aca="false">IF(G197&lt;8001,"piccolo","")</f>
        <v/>
      </c>
      <c r="P197" s="9" t="str">
        <f aca="false">IF(AND(G197&gt;8001,G197&lt;10000),"medio","")</f>
        <v/>
      </c>
      <c r="Q197" s="9" t="str">
        <f aca="false">IF(AND(G197&gt;10001,G197&lt;12500),"normale","")</f>
        <v/>
      </c>
      <c r="R197" s="9" t="str">
        <f aca="false">IF(G197&gt;12501,"lungo","")</f>
        <v>lungo</v>
      </c>
    </row>
    <row r="198" customFormat="false" ht="13.8" hidden="false" customHeight="false" outlineLevel="0" collapsed="false">
      <c r="A198" s="9" t="n">
        <v>95255</v>
      </c>
      <c r="B198" s="9" t="s">
        <v>275</v>
      </c>
      <c r="C198" s="9" t="s">
        <v>92</v>
      </c>
      <c r="D198" s="9" t="s">
        <v>276</v>
      </c>
      <c r="E198" s="9" t="s">
        <v>89</v>
      </c>
      <c r="F198" s="9" t="s">
        <v>40</v>
      </c>
      <c r="G198" s="9" t="n">
        <v>17950</v>
      </c>
      <c r="H198" s="10" t="n">
        <v>37173</v>
      </c>
      <c r="I198" s="11" t="n">
        <v>101474.4</v>
      </c>
      <c r="J198" s="11" t="n">
        <v>23056.1</v>
      </c>
      <c r="K198" s="11" t="n">
        <v>11062.5</v>
      </c>
      <c r="L198" s="12"/>
      <c r="M198" s="1" t="str">
        <f aca="false">IF(G198&lt;8001,"piccolo",IF(AND(G198&gt;8001,G198&lt;10000),"medio",IF(AND(G198&gt;10001,G198&lt;12500),"normale",IF(G198&gt;12501,"lungo",""))))</f>
        <v>lungo</v>
      </c>
      <c r="N198" s="13" t="n">
        <f aca="false">($N$1-H198)/365</f>
        <v>21.241095890411</v>
      </c>
      <c r="O198" s="14" t="str">
        <f aca="false">IF(G198&lt;8001,"piccolo","")</f>
        <v/>
      </c>
      <c r="P198" s="9" t="str">
        <f aca="false">IF(AND(G198&gt;8001,G198&lt;10000),"medio","")</f>
        <v/>
      </c>
      <c r="Q198" s="9" t="str">
        <f aca="false">IF(AND(G198&gt;10001,G198&lt;12500),"normale","")</f>
        <v/>
      </c>
      <c r="R198" s="9" t="str">
        <f aca="false">IF(G198&gt;12501,"lungo","")</f>
        <v>lungo</v>
      </c>
    </row>
    <row r="199" customFormat="false" ht="13.8" hidden="false" customHeight="false" outlineLevel="0" collapsed="false">
      <c r="A199" s="9" t="n">
        <v>95256</v>
      </c>
      <c r="B199" s="9" t="s">
        <v>277</v>
      </c>
      <c r="C199" s="9" t="s">
        <v>73</v>
      </c>
      <c r="D199" s="9" t="s">
        <v>274</v>
      </c>
      <c r="E199" s="9" t="s">
        <v>150</v>
      </c>
      <c r="F199" s="9" t="s">
        <v>34</v>
      </c>
      <c r="G199" s="9" t="n">
        <v>17940</v>
      </c>
      <c r="H199" s="10" t="n">
        <v>39303</v>
      </c>
      <c r="I199" s="11" t="n">
        <v>95940.22</v>
      </c>
      <c r="J199" s="11" t="n">
        <v>45341.83558</v>
      </c>
      <c r="K199" s="11" t="n">
        <v>68000</v>
      </c>
      <c r="L199" s="12" t="n">
        <v>30260</v>
      </c>
      <c r="M199" s="1" t="str">
        <f aca="false">IF(G199&lt;8001,"piccolo",IF(AND(G199&gt;8001,G199&lt;10000),"medio",IF(AND(G199&gt;10001,G199&lt;12500),"normale",IF(G199&gt;12501,"lungo",""))))</f>
        <v>lungo</v>
      </c>
      <c r="N199" s="13" t="n">
        <f aca="false">($N$1-H199)/365</f>
        <v>15.4054794520548</v>
      </c>
      <c r="O199" s="14" t="str">
        <f aca="false">IF(G199&lt;8001,"piccolo","")</f>
        <v/>
      </c>
      <c r="P199" s="9" t="str">
        <f aca="false">IF(AND(G199&gt;8001,G199&lt;10000),"medio","")</f>
        <v/>
      </c>
      <c r="Q199" s="9" t="str">
        <f aca="false">IF(AND(G199&gt;10001,G199&lt;12500),"normale","")</f>
        <v/>
      </c>
      <c r="R199" s="9" t="str">
        <f aca="false">IF(G199&gt;12501,"lungo","")</f>
        <v>lungo</v>
      </c>
    </row>
    <row r="200" customFormat="false" ht="13.8" hidden="false" customHeight="false" outlineLevel="0" collapsed="false">
      <c r="A200" s="16" t="s">
        <v>278</v>
      </c>
      <c r="B200" s="9" t="s">
        <v>279</v>
      </c>
      <c r="C200" s="9" t="s">
        <v>280</v>
      </c>
      <c r="D200" s="9" t="s">
        <v>281</v>
      </c>
      <c r="E200" s="9" t="s">
        <v>150</v>
      </c>
      <c r="F200" s="9" t="s">
        <v>62</v>
      </c>
      <c r="G200" s="9" t="n">
        <v>6998</v>
      </c>
      <c r="H200" s="10" t="n">
        <v>44594</v>
      </c>
      <c r="I200" s="11" t="n">
        <v>139800</v>
      </c>
      <c r="J200" s="11" t="n">
        <v>126015.72</v>
      </c>
      <c r="K200" s="11" t="n">
        <v>136000</v>
      </c>
      <c r="L200" s="12" t="n">
        <v>122586.301369863</v>
      </c>
      <c r="M200" s="1" t="str">
        <f aca="false">IF(G200&lt;8001,"piccolo",IF(AND(G200&gt;8001,G200&lt;10000),"medio",IF(AND(G200&gt;10001,G200&lt;12500),"normale",IF(G200&gt;12501,"lungo",""))))</f>
        <v>piccolo</v>
      </c>
      <c r="N200" s="13" t="n">
        <f aca="false">($N$1-H200)/365</f>
        <v>0.90958904109589</v>
      </c>
      <c r="O200" s="14" t="str">
        <f aca="false">IF(G200&lt;8001,"piccolo","")</f>
        <v>piccolo</v>
      </c>
      <c r="P200" s="9" t="str">
        <f aca="false">IF(AND(G200&gt;8001,G200&lt;10000),"medio","")</f>
        <v/>
      </c>
      <c r="Q200" s="9" t="str">
        <f aca="false">IF(AND(G200&gt;10001,G200&lt;12500),"normale","")</f>
        <v/>
      </c>
      <c r="R200" s="9" t="str">
        <f aca="false">IF(G200&gt;12501,"lungo","")</f>
        <v/>
      </c>
    </row>
    <row r="201" customFormat="false" ht="13.8" hidden="false" customHeight="false" outlineLevel="0" collapsed="false">
      <c r="A201" s="16" t="s">
        <v>282</v>
      </c>
      <c r="B201" s="9" t="s">
        <v>283</v>
      </c>
      <c r="C201" s="9" t="s">
        <v>280</v>
      </c>
      <c r="D201" s="9" t="s">
        <v>281</v>
      </c>
      <c r="E201" s="9" t="s">
        <v>150</v>
      </c>
      <c r="F201" s="9" t="s">
        <v>62</v>
      </c>
      <c r="G201" s="9" t="n">
        <v>6998</v>
      </c>
      <c r="H201" s="10" t="n">
        <v>44594</v>
      </c>
      <c r="I201" s="11" t="n">
        <v>139800</v>
      </c>
      <c r="J201" s="11" t="n">
        <v>126015.72</v>
      </c>
      <c r="K201" s="11" t="n">
        <v>136000</v>
      </c>
      <c r="L201" s="12" t="n">
        <v>122586.301369863</v>
      </c>
      <c r="M201" s="1" t="str">
        <f aca="false">IF(G201&lt;8001,"piccolo",IF(AND(G201&gt;8001,G201&lt;10000),"medio",IF(AND(G201&gt;10001,G201&lt;12500),"normale",IF(G201&gt;12501,"lungo",""))))</f>
        <v>piccolo</v>
      </c>
      <c r="N201" s="13" t="n">
        <f aca="false">($N$1-H201)/365</f>
        <v>0.90958904109589</v>
      </c>
      <c r="O201" s="14" t="str">
        <f aca="false">IF(G201&lt;8001,"piccolo","")</f>
        <v>piccolo</v>
      </c>
      <c r="P201" s="9" t="str">
        <f aca="false">IF(AND(G201&gt;8001,G201&lt;10000),"medio","")</f>
        <v/>
      </c>
      <c r="Q201" s="9" t="str">
        <f aca="false">IF(AND(G201&gt;10001,G201&lt;12500),"normale","")</f>
        <v/>
      </c>
      <c r="R201" s="9" t="str">
        <f aca="false">IF(G201&gt;12501,"lungo","")</f>
        <v/>
      </c>
    </row>
    <row r="202" customFormat="false" ht="13.8" hidden="false" customHeight="false" outlineLevel="0" collapsed="false">
      <c r="A202" s="16" t="s">
        <v>284</v>
      </c>
      <c r="B202" s="9" t="s">
        <v>285</v>
      </c>
      <c r="C202" s="9" t="s">
        <v>280</v>
      </c>
      <c r="D202" s="9" t="s">
        <v>281</v>
      </c>
      <c r="E202" s="9" t="s">
        <v>150</v>
      </c>
      <c r="F202" s="9" t="s">
        <v>62</v>
      </c>
      <c r="G202" s="9" t="n">
        <v>6998</v>
      </c>
      <c r="H202" s="10" t="n">
        <v>44594</v>
      </c>
      <c r="I202" s="11" t="n">
        <v>139800</v>
      </c>
      <c r="J202" s="11" t="n">
        <v>126015.72</v>
      </c>
      <c r="K202" s="11" t="n">
        <v>136000</v>
      </c>
      <c r="L202" s="12" t="n">
        <v>122586.301369863</v>
      </c>
      <c r="M202" s="1" t="str">
        <f aca="false">IF(G202&lt;8001,"piccolo",IF(AND(G202&gt;8001,G202&lt;10000),"medio",IF(AND(G202&gt;10001,G202&lt;12500),"normale",IF(G202&gt;12501,"lungo",""))))</f>
        <v>piccolo</v>
      </c>
      <c r="N202" s="13" t="n">
        <f aca="false">($N$1-H202)/365</f>
        <v>0.90958904109589</v>
      </c>
      <c r="O202" s="14" t="str">
        <f aca="false">IF(G202&lt;8001,"piccolo","")</f>
        <v>piccolo</v>
      </c>
      <c r="P202" s="9" t="str">
        <f aca="false">IF(AND(G202&gt;8001,G202&lt;10000),"medio","")</f>
        <v/>
      </c>
      <c r="Q202" s="9" t="str">
        <f aca="false">IF(AND(G202&gt;10001,G202&lt;12500),"normale","")</f>
        <v/>
      </c>
      <c r="R202" s="9" t="str">
        <f aca="false">IF(G202&gt;12501,"lungo","")</f>
        <v/>
      </c>
    </row>
    <row r="203" customFormat="false" ht="13.8" hidden="false" customHeight="false" outlineLevel="0" collapsed="false">
      <c r="A203" s="16" t="s">
        <v>286</v>
      </c>
      <c r="B203" s="9" t="s">
        <v>287</v>
      </c>
      <c r="C203" s="9" t="s">
        <v>280</v>
      </c>
      <c r="D203" s="9" t="s">
        <v>281</v>
      </c>
      <c r="E203" s="9" t="s">
        <v>150</v>
      </c>
      <c r="F203" s="9" t="s">
        <v>62</v>
      </c>
      <c r="G203" s="9" t="n">
        <v>6998</v>
      </c>
      <c r="H203" s="10" t="n">
        <v>44594</v>
      </c>
      <c r="I203" s="11" t="n">
        <v>139800</v>
      </c>
      <c r="J203" s="11" t="n">
        <v>126015.72</v>
      </c>
      <c r="K203" s="11" t="n">
        <v>136000</v>
      </c>
      <c r="L203" s="12" t="n">
        <v>122586.301369863</v>
      </c>
      <c r="M203" s="1" t="str">
        <f aca="false">IF(G203&lt;8001,"piccolo",IF(AND(G203&gt;8001,G203&lt;10000),"medio",IF(AND(G203&gt;10001,G203&lt;12500),"normale",IF(G203&gt;12501,"lungo",""))))</f>
        <v>piccolo</v>
      </c>
      <c r="N203" s="13" t="n">
        <f aca="false">($N$1-H203)/365</f>
        <v>0.90958904109589</v>
      </c>
      <c r="O203" s="14" t="str">
        <f aca="false">IF(G203&lt;8001,"piccolo","")</f>
        <v>piccolo</v>
      </c>
      <c r="P203" s="9" t="str">
        <f aca="false">IF(AND(G203&gt;8001,G203&lt;10000),"medio","")</f>
        <v/>
      </c>
      <c r="Q203" s="9" t="str">
        <f aca="false">IF(AND(G203&gt;10001,G203&lt;12500),"normale","")</f>
        <v/>
      </c>
      <c r="R203" s="9" t="str">
        <f aca="false">IF(G203&gt;12501,"lungo","")</f>
        <v/>
      </c>
    </row>
    <row r="204" customFormat="false" ht="13.8" hidden="false" customHeight="false" outlineLevel="0" collapsed="false">
      <c r="A204" s="16" t="s">
        <v>288</v>
      </c>
      <c r="B204" s="9" t="s">
        <v>289</v>
      </c>
      <c r="C204" s="9" t="s">
        <v>280</v>
      </c>
      <c r="D204" s="9" t="s">
        <v>281</v>
      </c>
      <c r="E204" s="9" t="s">
        <v>150</v>
      </c>
      <c r="F204" s="9" t="s">
        <v>62</v>
      </c>
      <c r="G204" s="9" t="n">
        <v>6998</v>
      </c>
      <c r="H204" s="10" t="n">
        <v>44594</v>
      </c>
      <c r="I204" s="11" t="n">
        <v>139800</v>
      </c>
      <c r="J204" s="11" t="n">
        <v>126015.72</v>
      </c>
      <c r="K204" s="11" t="n">
        <v>136000</v>
      </c>
      <c r="L204" s="12" t="n">
        <v>122586.301369863</v>
      </c>
      <c r="M204" s="1" t="str">
        <f aca="false">IF(G204&lt;8001,"piccolo",IF(AND(G204&gt;8001,G204&lt;10000),"medio",IF(AND(G204&gt;10001,G204&lt;12500),"normale",IF(G204&gt;12501,"lungo",""))))</f>
        <v>piccolo</v>
      </c>
      <c r="N204" s="13" t="n">
        <f aca="false">($N$1-H204)/365</f>
        <v>0.90958904109589</v>
      </c>
      <c r="O204" s="14" t="str">
        <f aca="false">IF(G204&lt;8001,"piccolo","")</f>
        <v>piccolo</v>
      </c>
      <c r="P204" s="9" t="str">
        <f aca="false">IF(AND(G204&gt;8001,G204&lt;10000),"medio","")</f>
        <v/>
      </c>
      <c r="Q204" s="9" t="str">
        <f aca="false">IF(AND(G204&gt;10001,G204&lt;12500),"normale","")</f>
        <v/>
      </c>
      <c r="R204" s="9" t="str">
        <f aca="false">IF(G204&gt;12501,"lungo","")</f>
        <v/>
      </c>
    </row>
    <row r="205" customFormat="false" ht="13.8" hidden="false" customHeight="false" outlineLevel="0" collapsed="false">
      <c r="A205" s="16" t="s">
        <v>290</v>
      </c>
      <c r="B205" s="9" t="s">
        <v>291</v>
      </c>
      <c r="C205" s="9" t="s">
        <v>280</v>
      </c>
      <c r="D205" s="9" t="s">
        <v>281</v>
      </c>
      <c r="E205" s="9" t="s">
        <v>150</v>
      </c>
      <c r="F205" s="9" t="s">
        <v>62</v>
      </c>
      <c r="G205" s="9" t="n">
        <v>6998</v>
      </c>
      <c r="H205" s="10" t="n">
        <v>44665</v>
      </c>
      <c r="I205" s="11" t="n">
        <v>139800</v>
      </c>
      <c r="J205" s="11" t="n">
        <v>128692.602739726</v>
      </c>
      <c r="K205" s="11" t="n">
        <v>4803</v>
      </c>
      <c r="L205" s="12" t="n">
        <v>4421.1615</v>
      </c>
      <c r="M205" s="1" t="str">
        <f aca="false">IF(G205&lt;8001,"piccolo",IF(AND(G205&gt;8001,G205&lt;10000),"medio",IF(AND(G205&gt;10001,G205&lt;12500),"normale",IF(G205&gt;12501,"lungo",""))))</f>
        <v>piccolo</v>
      </c>
      <c r="N205" s="13" t="n">
        <f aca="false">($N$1-H205)/365</f>
        <v>0.715068493150685</v>
      </c>
      <c r="O205" s="14" t="str">
        <f aca="false">IF(G205&lt;8001,"piccolo","")</f>
        <v>piccolo</v>
      </c>
      <c r="P205" s="9" t="str">
        <f aca="false">IF(AND(G205&gt;8001,G205&lt;10000),"medio","")</f>
        <v/>
      </c>
      <c r="Q205" s="9" t="str">
        <f aca="false">IF(AND(G205&gt;10001,G205&lt;12500),"normale","")</f>
        <v/>
      </c>
      <c r="R205" s="9" t="str">
        <f aca="false">IF(G205&gt;12501,"lungo","")</f>
        <v/>
      </c>
    </row>
    <row r="206" customFormat="false" ht="13.8" hidden="false" customHeight="false" outlineLevel="0" collapsed="false">
      <c r="A206" s="16" t="s">
        <v>292</v>
      </c>
      <c r="B206" s="9" t="s">
        <v>293</v>
      </c>
      <c r="C206" s="9" t="s">
        <v>280</v>
      </c>
      <c r="D206" s="9" t="s">
        <v>281</v>
      </c>
      <c r="E206" s="9" t="s">
        <v>150</v>
      </c>
      <c r="F206" s="9" t="s">
        <v>62</v>
      </c>
      <c r="G206" s="9" t="n">
        <v>6998</v>
      </c>
      <c r="H206" s="10" t="n">
        <v>44732</v>
      </c>
      <c r="I206" s="11" t="n">
        <v>139800</v>
      </c>
      <c r="J206" s="11" t="n">
        <v>131543.926940639</v>
      </c>
      <c r="K206" s="11"/>
      <c r="L206" s="12"/>
      <c r="M206" s="1" t="str">
        <f aca="false">IF(G206&lt;8001,"piccolo",IF(AND(G206&gt;8001,G206&lt;10000),"medio",IF(AND(G206&gt;10001,G206&lt;12500),"normale",IF(G206&gt;12501,"lungo",""))))</f>
        <v>piccolo</v>
      </c>
      <c r="N206" s="13" t="n">
        <f aca="false">($N$1-H206)/365</f>
        <v>0.531506849315069</v>
      </c>
      <c r="O206" s="14" t="str">
        <f aca="false">IF(G206&lt;8001,"piccolo","")</f>
        <v>piccolo</v>
      </c>
      <c r="P206" s="9" t="str">
        <f aca="false">IF(AND(G206&gt;8001,G206&lt;10000),"medio","")</f>
        <v/>
      </c>
      <c r="Q206" s="9" t="str">
        <f aca="false">IF(AND(G206&gt;10001,G206&lt;12500),"normale","")</f>
        <v/>
      </c>
      <c r="R206" s="9" t="str">
        <f aca="false">IF(G206&gt;12501,"lungo","")</f>
        <v/>
      </c>
    </row>
    <row r="207" customFormat="false" ht="13.8" hidden="false" customHeight="false" outlineLevel="0" collapsed="false">
      <c r="A207" s="16" t="s">
        <v>294</v>
      </c>
      <c r="B207" s="9" t="s">
        <v>295</v>
      </c>
      <c r="C207" s="9" t="s">
        <v>280</v>
      </c>
      <c r="D207" s="9" t="s">
        <v>281</v>
      </c>
      <c r="E207" s="9" t="s">
        <v>150</v>
      </c>
      <c r="F207" s="9" t="s">
        <v>62</v>
      </c>
      <c r="G207" s="9" t="n">
        <v>6998</v>
      </c>
      <c r="H207" s="10" t="n">
        <v>44732</v>
      </c>
      <c r="I207" s="11" t="n">
        <v>139800</v>
      </c>
      <c r="J207" s="11" t="n">
        <v>131543.926940639</v>
      </c>
      <c r="K207" s="11"/>
      <c r="L207" s="12"/>
      <c r="M207" s="1" t="str">
        <f aca="false">IF(G207&lt;8001,"piccolo",IF(AND(G207&gt;8001,G207&lt;10000),"medio",IF(AND(G207&gt;10001,G207&lt;12500),"normale",IF(G207&gt;12501,"lungo",""))))</f>
        <v>piccolo</v>
      </c>
      <c r="N207" s="13" t="n">
        <f aca="false">($N$1-H207)/365</f>
        <v>0.531506849315069</v>
      </c>
      <c r="O207" s="14" t="str">
        <f aca="false">IF(G207&lt;8001,"piccolo","")</f>
        <v>piccolo</v>
      </c>
      <c r="P207" s="9" t="str">
        <f aca="false">IF(AND(G207&gt;8001,G207&lt;10000),"medio","")</f>
        <v/>
      </c>
      <c r="Q207" s="9" t="str">
        <f aca="false">IF(AND(G207&gt;10001,G207&lt;12500),"normale","")</f>
        <v/>
      </c>
      <c r="R207" s="9" t="str">
        <f aca="false">IF(G207&gt;12501,"lungo","")</f>
        <v/>
      </c>
    </row>
    <row r="208" customFormat="false" ht="13.8" hidden="false" customHeight="false" outlineLevel="0" collapsed="false">
      <c r="A208" s="16" t="s">
        <v>296</v>
      </c>
      <c r="B208" s="9" t="s">
        <v>297</v>
      </c>
      <c r="C208" s="9" t="s">
        <v>92</v>
      </c>
      <c r="D208" s="9" t="s">
        <v>298</v>
      </c>
      <c r="E208" s="9" t="s">
        <v>150</v>
      </c>
      <c r="F208" s="9" t="s">
        <v>62</v>
      </c>
      <c r="G208" s="9" t="n">
        <v>18040</v>
      </c>
      <c r="H208" s="10" t="n">
        <v>44636</v>
      </c>
      <c r="I208" s="11" t="n">
        <v>330000</v>
      </c>
      <c r="J208" s="11" t="n">
        <v>307599.315068493</v>
      </c>
      <c r="K208" s="11" t="n">
        <v>327000</v>
      </c>
      <c r="L208" s="12" t="n">
        <v>305352.6</v>
      </c>
      <c r="M208" s="1" t="str">
        <f aca="false">IF(G208&lt;8001,"piccolo",IF(AND(G208&gt;8001,G208&lt;10000),"medio",IF(AND(G208&gt;10001,G208&lt;12500),"normale",IF(G208&gt;12501,"lungo",""))))</f>
        <v>lungo</v>
      </c>
      <c r="N208" s="13" t="n">
        <f aca="false">($N$1-H208)/365</f>
        <v>0.794520547945206</v>
      </c>
      <c r="O208" s="14" t="str">
        <f aca="false">IF(G208&lt;8001,"piccolo","")</f>
        <v/>
      </c>
      <c r="P208" s="9" t="str">
        <f aca="false">IF(AND(G208&gt;8001,G208&lt;10000),"medio","")</f>
        <v/>
      </c>
      <c r="Q208" s="9" t="str">
        <f aca="false">IF(AND(G208&gt;10001,G208&lt;12500),"normale","")</f>
        <v/>
      </c>
      <c r="R208" s="9" t="str">
        <f aca="false">IF(G208&gt;12501,"lungo","")</f>
        <v>lungo</v>
      </c>
    </row>
    <row r="209" customFormat="false" ht="13.8" hidden="false" customHeight="false" outlineLevel="0" collapsed="false">
      <c r="H209" s="17"/>
      <c r="I209" s="18" t="n">
        <f aca="false">SUM(I2:I208)</f>
        <v>27766152.35</v>
      </c>
      <c r="J209" s="18" t="n">
        <f aca="false">SUM(J2:J208)</f>
        <v>6260054.4684825</v>
      </c>
      <c r="K209" s="18" t="n">
        <f aca="false">SUM(K2:K208)</f>
        <v>19421664.671095</v>
      </c>
      <c r="L209" s="18" t="n">
        <f aca="false">SUM(L2:L208)</f>
        <v>5072031.6425094</v>
      </c>
      <c r="M209" s="18"/>
      <c r="O209" s="1" t="n">
        <f aca="false">COUNTIF(O2:O208,"piccolo")</f>
        <v>67</v>
      </c>
      <c r="P209" s="1" t="n">
        <f aca="false">COUNTIF(P2:P208,"medio")</f>
        <v>23</v>
      </c>
      <c r="Q209" s="1" t="n">
        <f aca="false">COUNTIF(Q2:Q208,"normale")</f>
        <v>109</v>
      </c>
      <c r="R209" s="1" t="n">
        <f aca="false">COUNTIF(R2:R208,"lungo")</f>
        <v>8</v>
      </c>
    </row>
    <row r="210" customFormat="false" ht="13.8" hidden="false" customHeight="false" outlineLevel="0" collapsed="false">
      <c r="H210" s="17"/>
      <c r="O210" s="1" t="s">
        <v>299</v>
      </c>
      <c r="P210" s="1" t="s">
        <v>300</v>
      </c>
      <c r="Q210" s="1" t="s">
        <v>301</v>
      </c>
      <c r="R210" s="1" t="s">
        <v>302</v>
      </c>
    </row>
    <row r="211" customFormat="false" ht="13.8" hidden="false" customHeight="false" outlineLevel="0" collapsed="false">
      <c r="H211" s="17"/>
      <c r="K211" s="19"/>
    </row>
    <row r="212" customFormat="false" ht="13.8" hidden="false" customHeight="false" outlineLevel="0" collapsed="false">
      <c r="H212" s="17"/>
    </row>
    <row r="213" customFormat="false" ht="13.8" hidden="false" customHeight="false" outlineLevel="0" collapsed="false">
      <c r="H213" s="17"/>
      <c r="K213" s="19"/>
      <c r="L213" s="19"/>
      <c r="M213" s="19"/>
      <c r="N213" s="19"/>
    </row>
    <row r="214" customFormat="false" ht="13.8" hidden="false" customHeight="false" outlineLevel="0" collapsed="false">
      <c r="H214" s="17"/>
      <c r="K214" s="19"/>
      <c r="L214" s="19"/>
      <c r="M214" s="19"/>
      <c r="N214" s="19"/>
    </row>
    <row r="215" customFormat="false" ht="13.8" hidden="false" customHeight="false" outlineLevel="0" collapsed="false">
      <c r="H215" s="17"/>
      <c r="K215" s="19"/>
      <c r="L215" s="19"/>
      <c r="M215" s="19"/>
      <c r="N215" s="19"/>
    </row>
    <row r="216" customFormat="false" ht="13.8" hidden="false" customHeight="false" outlineLevel="0" collapsed="false">
      <c r="H216" s="17"/>
    </row>
    <row r="217" customFormat="false" ht="13.8" hidden="false" customHeight="false" outlineLevel="0" collapsed="false">
      <c r="H217" s="17"/>
    </row>
    <row r="218" customFormat="false" ht="13.8" hidden="false" customHeight="false" outlineLevel="0" collapsed="false">
      <c r="H218" s="17"/>
    </row>
    <row r="219" customFormat="false" ht="13.8" hidden="false" customHeight="false" outlineLevel="0" collapsed="false">
      <c r="H219" s="17"/>
    </row>
    <row r="220" customFormat="false" ht="13.8" hidden="false" customHeight="false" outlineLevel="0" collapsed="false">
      <c r="H220" s="17"/>
    </row>
    <row r="221" customFormat="false" ht="13.8" hidden="false" customHeight="false" outlineLevel="0" collapsed="false">
      <c r="H221" s="17"/>
    </row>
    <row r="222" customFormat="false" ht="13.8" hidden="false" customHeight="false" outlineLevel="0" collapsed="false">
      <c r="H222" s="17"/>
    </row>
    <row r="223" customFormat="false" ht="13.8" hidden="false" customHeight="false" outlineLevel="0" collapsed="false">
      <c r="H223" s="17"/>
    </row>
    <row r="224" customFormat="false" ht="13.8" hidden="false" customHeight="false" outlineLevel="0" collapsed="false">
      <c r="H224" s="17"/>
    </row>
    <row r="225" customFormat="false" ht="13.8" hidden="false" customHeight="false" outlineLevel="0" collapsed="false">
      <c r="H225" s="17"/>
    </row>
    <row r="226" customFormat="false" ht="13.8" hidden="false" customHeight="false" outlineLevel="0" collapsed="false">
      <c r="H226" s="17"/>
    </row>
    <row r="227" customFormat="false" ht="13.8" hidden="false" customHeight="false" outlineLevel="0" collapsed="false">
      <c r="H227" s="17"/>
    </row>
    <row r="228" customFormat="false" ht="13.8" hidden="false" customHeight="false" outlineLevel="0" collapsed="false">
      <c r="H228" s="17"/>
    </row>
    <row r="229" customFormat="false" ht="13.8" hidden="false" customHeight="false" outlineLevel="0" collapsed="false">
      <c r="H229" s="17"/>
    </row>
    <row r="230" customFormat="false" ht="13.8" hidden="false" customHeight="false" outlineLevel="0" collapsed="false">
      <c r="H230" s="17"/>
    </row>
    <row r="231" customFormat="false" ht="13.8" hidden="false" customHeight="false" outlineLevel="0" collapsed="false">
      <c r="H231" s="17"/>
    </row>
    <row r="232" customFormat="false" ht="13.8" hidden="false" customHeight="false" outlineLevel="0" collapsed="false">
      <c r="H232" s="17"/>
    </row>
    <row r="233" customFormat="false" ht="13.8" hidden="false" customHeight="false" outlineLevel="0" collapsed="false">
      <c r="H233" s="17"/>
    </row>
    <row r="234" customFormat="false" ht="13.8" hidden="false" customHeight="false" outlineLevel="0" collapsed="false">
      <c r="H234" s="17"/>
    </row>
  </sheetData>
  <printOptions headings="false" gridLines="false" gridLinesSet="true" horizontalCentered="false" verticalCentered="false"/>
  <pageMargins left="0" right="0" top="0.747916666666667" bottom="0.747916666666667" header="0.747916666666667" footer="0.747916666666667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G8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52734375" defaultRowHeight="13.8" zeroHeight="false" outlineLevelRow="0" outlineLevelCol="0"/>
  <cols>
    <col collapsed="false" customWidth="false" hidden="false" outlineLevel="0" max="1" min="1" style="15" width="8.53"/>
    <col collapsed="false" customWidth="true" hidden="false" outlineLevel="0" max="2" min="2" style="15" width="18.38"/>
    <col collapsed="false" customWidth="true" hidden="false" outlineLevel="0" max="3" min="3" style="15" width="18.29"/>
    <col collapsed="false" customWidth="true" hidden="false" outlineLevel="0" max="4" min="4" style="15" width="5.66"/>
    <col collapsed="false" customWidth="true" hidden="false" outlineLevel="0" max="5" min="5" style="15" width="7.06"/>
    <col collapsed="false" customWidth="true" hidden="false" outlineLevel="0" max="6" min="6" style="15" width="6.4"/>
    <col collapsed="false" customWidth="true" hidden="false" outlineLevel="0" max="9" min="7" style="15" width="16.25"/>
    <col collapsed="false" customWidth="false" hidden="false" outlineLevel="0" max="64" min="10" style="15" width="8.53"/>
  </cols>
  <sheetData>
    <row r="3" customFormat="false" ht="13.8" hidden="false" customHeight="false" outlineLevel="0" collapsed="false">
      <c r="B3" s="20" t="s">
        <v>303</v>
      </c>
      <c r="C3" s="20" t="s">
        <v>304</v>
      </c>
      <c r="D3" s="21"/>
      <c r="E3" s="21"/>
      <c r="F3" s="21"/>
      <c r="G3" s="22"/>
    </row>
    <row r="4" customFormat="false" ht="13.8" hidden="false" customHeight="false" outlineLevel="0" collapsed="false">
      <c r="B4" s="20" t="s">
        <v>305</v>
      </c>
      <c r="C4" s="20" t="s">
        <v>302</v>
      </c>
      <c r="D4" s="23" t="s">
        <v>300</v>
      </c>
      <c r="E4" s="23" t="s">
        <v>301</v>
      </c>
      <c r="F4" s="23" t="s">
        <v>299</v>
      </c>
      <c r="G4" s="24" t="s">
        <v>306</v>
      </c>
    </row>
    <row r="5" customFormat="false" ht="13.8" hidden="false" customHeight="false" outlineLevel="0" collapsed="false">
      <c r="B5" s="25" t="s">
        <v>20</v>
      </c>
      <c r="C5" s="20" t="n">
        <v>3</v>
      </c>
      <c r="D5" s="23" t="n">
        <v>6</v>
      </c>
      <c r="E5" s="23" t="n">
        <v>42</v>
      </c>
      <c r="F5" s="23" t="n">
        <v>45</v>
      </c>
      <c r="G5" s="24" t="n">
        <v>96</v>
      </c>
    </row>
    <row r="6" customFormat="false" ht="13.8" hidden="false" customHeight="false" outlineLevel="0" collapsed="false">
      <c r="B6" s="26" t="s">
        <v>89</v>
      </c>
      <c r="C6" s="27" t="n">
        <v>2</v>
      </c>
      <c r="D6" s="28"/>
      <c r="E6" s="28" t="n">
        <v>8</v>
      </c>
      <c r="F6" s="28" t="n">
        <v>12</v>
      </c>
      <c r="G6" s="29" t="n">
        <v>22</v>
      </c>
    </row>
    <row r="7" customFormat="false" ht="13.8" hidden="false" customHeight="false" outlineLevel="0" collapsed="false">
      <c r="B7" s="26" t="s">
        <v>150</v>
      </c>
      <c r="C7" s="27" t="n">
        <v>3</v>
      </c>
      <c r="D7" s="28" t="n">
        <v>17</v>
      </c>
      <c r="E7" s="28" t="n">
        <v>59</v>
      </c>
      <c r="F7" s="28" t="n">
        <v>10</v>
      </c>
      <c r="G7" s="29" t="n">
        <v>89</v>
      </c>
    </row>
    <row r="8" customFormat="false" ht="13.8" hidden="false" customHeight="false" outlineLevel="0" collapsed="false">
      <c r="B8" s="30" t="s">
        <v>306</v>
      </c>
      <c r="C8" s="31" t="n">
        <v>8</v>
      </c>
      <c r="D8" s="32" t="n">
        <v>23</v>
      </c>
      <c r="E8" s="32" t="n">
        <v>109</v>
      </c>
      <c r="F8" s="32" t="n">
        <v>67</v>
      </c>
      <c r="G8" s="33" t="n">
        <v>207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G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52734375" defaultRowHeight="13.8" zeroHeight="false" outlineLevelRow="0" outlineLevelCol="0"/>
  <cols>
    <col collapsed="false" customWidth="false" hidden="false" outlineLevel="0" max="1" min="1" style="15" width="8.53"/>
    <col collapsed="false" customWidth="true" hidden="false" outlineLevel="0" max="2" min="2" style="15" width="19.61"/>
    <col collapsed="false" customWidth="true" hidden="false" outlineLevel="0" max="3" min="3" style="15" width="14.11"/>
    <col collapsed="false" customWidth="true" hidden="false" outlineLevel="0" max="4" min="4" style="15" width="12.31"/>
    <col collapsed="false" customWidth="true" hidden="false" outlineLevel="0" max="6" min="5" style="15" width="11.16"/>
    <col collapsed="false" customWidth="true" hidden="false" outlineLevel="0" max="7" min="7" style="15" width="12.22"/>
    <col collapsed="false" customWidth="false" hidden="false" outlineLevel="0" max="64" min="8" style="15" width="8.53"/>
  </cols>
  <sheetData>
    <row r="2" customFormat="false" ht="14.15" hidden="false" customHeight="false" outlineLevel="0" collapsed="false">
      <c r="B2" s="34" t="s">
        <v>307</v>
      </c>
      <c r="C2" s="35" t="s">
        <v>308</v>
      </c>
      <c r="D2" s="35" t="s">
        <v>309</v>
      </c>
      <c r="E2" s="35" t="s">
        <v>310</v>
      </c>
      <c r="F2" s="35" t="s">
        <v>311</v>
      </c>
      <c r="G2" s="35" t="s">
        <v>312</v>
      </c>
    </row>
    <row r="3" customFormat="false" ht="13.8" hidden="false" customHeight="false" outlineLevel="0" collapsed="false">
      <c r="B3" s="36" t="s">
        <v>20</v>
      </c>
      <c r="C3" s="37" t="n">
        <v>45</v>
      </c>
      <c r="D3" s="37" t="n">
        <v>6</v>
      </c>
      <c r="E3" s="37" t="n">
        <v>42</v>
      </c>
      <c r="F3" s="37" t="n">
        <v>3</v>
      </c>
      <c r="G3" s="37" t="n">
        <v>96</v>
      </c>
    </row>
    <row r="4" customFormat="false" ht="13.8" hidden="false" customHeight="false" outlineLevel="0" collapsed="false">
      <c r="B4" s="36" t="s">
        <v>89</v>
      </c>
      <c r="C4" s="37" t="n">
        <v>12</v>
      </c>
      <c r="D4" s="37"/>
      <c r="E4" s="37" t="n">
        <v>8</v>
      </c>
      <c r="F4" s="37" t="n">
        <v>2</v>
      </c>
      <c r="G4" s="37" t="n">
        <v>22</v>
      </c>
    </row>
    <row r="5" customFormat="false" ht="13.8" hidden="false" customHeight="false" outlineLevel="0" collapsed="false">
      <c r="B5" s="36" t="s">
        <v>150</v>
      </c>
      <c r="C5" s="37" t="n">
        <v>10</v>
      </c>
      <c r="D5" s="37" t="n">
        <v>17</v>
      </c>
      <c r="E5" s="37" t="n">
        <v>59</v>
      </c>
      <c r="F5" s="37" t="n">
        <v>3</v>
      </c>
      <c r="G5" s="37" t="n">
        <v>89</v>
      </c>
    </row>
    <row r="6" customFormat="false" ht="13.8" hidden="false" customHeight="false" outlineLevel="0" collapsed="false">
      <c r="B6" s="38" t="s">
        <v>312</v>
      </c>
      <c r="C6" s="39" t="n">
        <v>67</v>
      </c>
      <c r="D6" s="39" t="n">
        <v>23</v>
      </c>
      <c r="E6" s="39" t="n">
        <v>109</v>
      </c>
      <c r="F6" s="39" t="n">
        <v>8</v>
      </c>
      <c r="G6" s="39" t="n">
        <v>207</v>
      </c>
    </row>
    <row r="9" customFormat="false" ht="14.15" hidden="false" customHeight="false" outlineLevel="0" collapsed="false">
      <c r="B9" s="34" t="s">
        <v>313</v>
      </c>
      <c r="C9" s="35" t="s">
        <v>308</v>
      </c>
      <c r="D9" s="35" t="s">
        <v>309</v>
      </c>
      <c r="E9" s="35" t="s">
        <v>310</v>
      </c>
      <c r="F9" s="35" t="s">
        <v>311</v>
      </c>
      <c r="G9" s="35" t="s">
        <v>312</v>
      </c>
    </row>
    <row r="10" customFormat="false" ht="13.8" hidden="false" customHeight="false" outlineLevel="0" collapsed="false">
      <c r="B10" s="36" t="s">
        <v>20</v>
      </c>
      <c r="C10" s="40" t="n">
        <v>13.3488101020351</v>
      </c>
      <c r="D10" s="40" t="n">
        <v>18.1886901371977</v>
      </c>
      <c r="E10" s="40" t="n">
        <v>12.6182064398058</v>
      </c>
      <c r="F10" s="40" t="n">
        <v>13.3296803652968</v>
      </c>
      <c r="G10" s="40" t="n">
        <v>13.3310656977343</v>
      </c>
    </row>
    <row r="11" customFormat="false" ht="13.8" hidden="false" customHeight="false" outlineLevel="0" collapsed="false">
      <c r="B11" s="36" t="s">
        <v>89</v>
      </c>
      <c r="C11" s="40" t="n">
        <v>18.294697863817</v>
      </c>
      <c r="D11" s="40"/>
      <c r="E11" s="40" t="n">
        <v>20.8550622225393</v>
      </c>
      <c r="F11" s="40" t="n">
        <v>20.0315068493151</v>
      </c>
      <c r="G11" s="40" t="n">
        <v>19.3836311747613</v>
      </c>
    </row>
    <row r="12" customFormat="false" ht="13.8" hidden="false" customHeight="false" outlineLevel="0" collapsed="false">
      <c r="B12" s="36" t="s">
        <v>150</v>
      </c>
      <c r="C12" s="40" t="n">
        <v>5.14691115233384</v>
      </c>
      <c r="D12" s="40" t="n">
        <v>14.0707572913869</v>
      </c>
      <c r="E12" s="40" t="n">
        <v>11.9815399323023</v>
      </c>
      <c r="F12" s="40" t="n">
        <v>9.90867579908676</v>
      </c>
      <c r="G12" s="40" t="n">
        <v>11.5427962795507</v>
      </c>
    </row>
    <row r="13" customFormat="false" ht="13.8" hidden="false" customHeight="false" outlineLevel="0" collapsed="false">
      <c r="B13" s="38" t="s">
        <v>312</v>
      </c>
      <c r="C13" s="41" t="n">
        <v>13.0104767235928</v>
      </c>
      <c r="D13" s="41" t="n">
        <v>15.145000642468</v>
      </c>
      <c r="E13" s="41" t="n">
        <v>12.8781286629174</v>
      </c>
      <c r="F13" s="41" t="n">
        <v>13.7222602739726</v>
      </c>
      <c r="G13" s="41" t="n">
        <v>13.2054640662186</v>
      </c>
    </row>
    <row r="16" customFormat="false" ht="14.15" hidden="false" customHeight="false" outlineLevel="0" collapsed="false">
      <c r="B16" s="42" t="s">
        <v>314</v>
      </c>
      <c r="C16" s="35" t="s">
        <v>20</v>
      </c>
      <c r="D16" s="35" t="s">
        <v>89</v>
      </c>
      <c r="E16" s="35" t="s">
        <v>150</v>
      </c>
      <c r="F16" s="35" t="s">
        <v>312</v>
      </c>
    </row>
    <row r="17" customFormat="false" ht="13.8" hidden="false" customHeight="false" outlineLevel="0" collapsed="false">
      <c r="B17" s="36" t="s">
        <v>75</v>
      </c>
      <c r="C17" s="43" t="n">
        <v>5</v>
      </c>
      <c r="D17" s="43" t="n">
        <v>9</v>
      </c>
      <c r="E17" s="43" t="n">
        <v>11</v>
      </c>
      <c r="F17" s="43" t="n">
        <v>24</v>
      </c>
    </row>
    <row r="18" customFormat="false" ht="13.8" hidden="false" customHeight="false" outlineLevel="0" collapsed="false">
      <c r="B18" s="36" t="s">
        <v>21</v>
      </c>
      <c r="C18" s="43" t="n">
        <v>29</v>
      </c>
      <c r="D18" s="43" t="n">
        <v>8</v>
      </c>
      <c r="E18" s="43" t="n">
        <v>11</v>
      </c>
      <c r="F18" s="43" t="n">
        <v>48</v>
      </c>
    </row>
    <row r="19" customFormat="false" ht="13.8" hidden="false" customHeight="false" outlineLevel="0" collapsed="false">
      <c r="B19" s="36" t="s">
        <v>34</v>
      </c>
      <c r="C19" s="43" t="n">
        <v>13</v>
      </c>
      <c r="D19" s="43" t="n">
        <v>1</v>
      </c>
      <c r="E19" s="43" t="n">
        <v>8</v>
      </c>
      <c r="F19" s="43" t="n">
        <v>22</v>
      </c>
    </row>
    <row r="20" customFormat="false" ht="13.8" hidden="false" customHeight="false" outlineLevel="0" collapsed="false">
      <c r="B20" s="36" t="s">
        <v>40</v>
      </c>
      <c r="C20" s="43" t="n">
        <v>34</v>
      </c>
      <c r="D20" s="43" t="n">
        <v>4</v>
      </c>
      <c r="E20" s="43" t="n">
        <v>28</v>
      </c>
      <c r="F20" s="43" t="n">
        <v>66</v>
      </c>
    </row>
    <row r="21" customFormat="false" ht="13.8" hidden="false" customHeight="false" outlineLevel="0" collapsed="false">
      <c r="B21" s="36" t="s">
        <v>134</v>
      </c>
      <c r="C21" s="43" t="n">
        <v>2</v>
      </c>
      <c r="D21" s="43"/>
      <c r="E21" s="43" t="n">
        <v>2</v>
      </c>
      <c r="F21" s="43" t="n">
        <v>4</v>
      </c>
    </row>
    <row r="22" customFormat="false" ht="13.8" hidden="false" customHeight="false" outlineLevel="0" collapsed="false">
      <c r="B22" s="36" t="s">
        <v>62</v>
      </c>
      <c r="C22" s="43" t="n">
        <v>14</v>
      </c>
      <c r="D22" s="43"/>
      <c r="E22" s="43" t="n">
        <v>29</v>
      </c>
      <c r="F22" s="43" t="n">
        <v>43</v>
      </c>
    </row>
    <row r="23" customFormat="false" ht="13.8" hidden="false" customHeight="false" outlineLevel="0" collapsed="false">
      <c r="B23" s="36" t="s">
        <v>312</v>
      </c>
      <c r="C23" s="43" t="n">
        <v>96</v>
      </c>
      <c r="D23" s="43" t="n">
        <v>22</v>
      </c>
      <c r="E23" s="43" t="n">
        <v>89</v>
      </c>
      <c r="F23" s="43" t="n">
        <v>207</v>
      </c>
    </row>
    <row r="24" customFormat="false" ht="13.8" hidden="false" customHeight="false" outlineLevel="0" collapsed="false">
      <c r="B24" s="44" t="s">
        <v>315</v>
      </c>
      <c r="C24" s="45" t="n">
        <f aca="false">C23/$F$23</f>
        <v>0.463768115942029</v>
      </c>
      <c r="D24" s="45" t="n">
        <f aca="false">D23/$F$23</f>
        <v>0.106280193236715</v>
      </c>
      <c r="E24" s="45" t="n">
        <f aca="false">E23/$F$23</f>
        <v>0.429951690821256</v>
      </c>
      <c r="F24" s="46" t="n">
        <f aca="false">SUM(C24:E24)</f>
        <v>1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52734375" defaultRowHeight="13.8" zeroHeight="false" outlineLevelRow="0" outlineLevelCol="0"/>
  <cols>
    <col collapsed="false" customWidth="true" hidden="false" outlineLevel="0" max="1" min="1" style="15" width="99.6"/>
    <col collapsed="false" customWidth="false" hidden="false" outlineLevel="0" max="5" min="2" style="15" width="8.53"/>
    <col collapsed="false" customWidth="false" hidden="true" outlineLevel="0" max="64" min="6" style="15" width="8.53"/>
    <col collapsed="false" customWidth="false" hidden="true" outlineLevel="0" max="1025" min="65" style="0" width="8.53"/>
  </cols>
  <sheetData>
    <row r="1" customFormat="false" ht="13.8" hidden="false" customHeight="false" outlineLevel="0" collapsed="false">
      <c r="A1" s="47"/>
      <c r="B1" s="47"/>
      <c r="C1" s="47"/>
      <c r="D1" s="47"/>
      <c r="E1" s="47"/>
    </row>
    <row r="2" customFormat="false" ht="90.25" hidden="false" customHeight="false" outlineLevel="0" collapsed="false">
      <c r="A2" s="48" t="s">
        <v>316</v>
      </c>
      <c r="B2" s="47"/>
      <c r="C2" s="47"/>
      <c r="D2" s="47"/>
      <c r="E2" s="47"/>
    </row>
    <row r="3" customFormat="false" ht="15" hidden="false" customHeight="false" outlineLevel="0" collapsed="false">
      <c r="A3" s="49"/>
      <c r="B3" s="47"/>
      <c r="C3" s="47"/>
      <c r="D3" s="47"/>
      <c r="E3" s="47"/>
    </row>
    <row r="4" customFormat="false" ht="15" hidden="false" customHeight="false" outlineLevel="0" collapsed="false">
      <c r="A4" s="50"/>
      <c r="B4" s="47"/>
      <c r="C4" s="47"/>
      <c r="D4" s="47"/>
      <c r="E4" s="47"/>
    </row>
    <row r="5" customFormat="false" ht="13.8" hidden="false" customHeight="false" outlineLevel="0" collapsed="false">
      <c r="A5" s="47"/>
      <c r="B5" s="47"/>
      <c r="C5" s="47"/>
      <c r="D5" s="47"/>
      <c r="E5" s="47"/>
    </row>
    <row r="6" customFormat="false" ht="13.8" hidden="false" customHeight="false" outlineLevel="0" collapsed="false">
      <c r="A6" s="47"/>
      <c r="B6" s="47"/>
      <c r="C6" s="47"/>
      <c r="D6" s="47"/>
      <c r="E6" s="47"/>
    </row>
    <row r="7" customFormat="false" ht="13.8" hidden="false" customHeight="false" outlineLevel="0" collapsed="false">
      <c r="A7" s="47"/>
      <c r="B7" s="47"/>
      <c r="C7" s="47"/>
      <c r="D7" s="47"/>
      <c r="E7" s="47"/>
    </row>
    <row r="8" customFormat="false" ht="13.8" hidden="false" customHeight="false" outlineLevel="0" collapsed="false">
      <c r="A8" s="47"/>
      <c r="B8" s="47"/>
      <c r="C8" s="47"/>
      <c r="D8" s="47"/>
      <c r="E8" s="47"/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2022-10-26T11:32:21Z</dcterms:created>
  <dc:creator>Laura Barbero</dc:creator>
  <dc:description/>
  <dc:language>it-IT</dc:language>
  <cp:lastModifiedBy>Armando</cp:lastModifiedBy>
  <dcterms:modified xsi:type="dcterms:W3CDTF">2022-10-28T14:59:51Z</dcterms:modified>
  <cp:revision>1</cp:revision>
  <dc:subject/>
  <dc:title/>
</cp:coreProperties>
</file>