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emaCommesse\Produzione\P-20038-PRSV_inhouse\schemi contrattuali\Allegati al CdS\"/>
    </mc:Choice>
  </mc:AlternateContent>
  <xr:revisionPtr revIDLastSave="0" documentId="13_ncr:1_{77E9C40B-7A20-4D19-AF2C-F193A8BF997A}" xr6:coauthVersionLast="47" xr6:coauthVersionMax="47" xr10:uidLastSave="{00000000-0000-0000-0000-000000000000}"/>
  <bookViews>
    <workbookView xWindow="-110" yWindow="-110" windowWidth="19420" windowHeight="11020" activeTab="2" xr2:uid="{99546B92-EDEC-4C07-AB8A-C02CBD6C2580}"/>
  </bookViews>
  <sheets>
    <sheet name="PdE" sheetId="1" r:id="rId1"/>
    <sheet name="pivot" sheetId="5" r:id="rId2"/>
    <sheet name="TABELLE" sheetId="4" r:id="rId3"/>
    <sheet name="Elenco Percorsi" sheetId="2" state="hidden" r:id="rId4"/>
  </sheets>
  <definedNames>
    <definedName name="_xlnm._FilterDatabase" localSheetId="0" hidden="1">PdE!$A$1:$X$4124</definedName>
    <definedName name="_xlnm.Print_Area" localSheetId="0">PdE!#REF!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9" i="4" l="1"/>
  <c r="L118" i="4"/>
  <c r="K128" i="4"/>
  <c r="L126" i="4"/>
  <c r="I118" i="4"/>
  <c r="I119" i="4"/>
  <c r="I120" i="4"/>
  <c r="D219" i="4"/>
  <c r="D218" i="4"/>
  <c r="D217" i="4"/>
  <c r="D216" i="4"/>
  <c r="D220" i="4" s="1"/>
  <c r="D215" i="4"/>
  <c r="D214" i="4"/>
  <c r="D213" i="4"/>
  <c r="D208" i="4"/>
  <c r="D207" i="4"/>
  <c r="D206" i="4"/>
  <c r="D205" i="4"/>
  <c r="D204" i="4"/>
  <c r="D209" i="4" s="1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200" i="4" s="1"/>
  <c r="D179" i="4"/>
  <c r="D178" i="4"/>
  <c r="D177" i="4"/>
  <c r="D172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68" i="4" s="1"/>
  <c r="D155" i="4"/>
  <c r="D154" i="4"/>
  <c r="D153" i="4"/>
  <c r="D152" i="4"/>
  <c r="D151" i="4"/>
  <c r="D150" i="4"/>
  <c r="D149" i="4"/>
  <c r="D144" i="4"/>
  <c r="D143" i="4"/>
  <c r="D142" i="4"/>
  <c r="D141" i="4"/>
  <c r="D140" i="4"/>
  <c r="D139" i="4"/>
  <c r="D138" i="4"/>
  <c r="D137" i="4"/>
  <c r="D132" i="4"/>
  <c r="D131" i="4"/>
  <c r="D130" i="4"/>
  <c r="D125" i="4"/>
  <c r="D124" i="4"/>
  <c r="D123" i="4"/>
  <c r="D122" i="4"/>
  <c r="D126" i="4" s="1"/>
  <c r="D121" i="4"/>
  <c r="D116" i="4"/>
  <c r="D115" i="4"/>
  <c r="D117" i="4" s="1"/>
  <c r="D133" i="4"/>
  <c r="D145" i="4"/>
  <c r="D173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E219" i="4"/>
  <c r="C219" i="4"/>
  <c r="B219" i="4"/>
  <c r="E218" i="4"/>
  <c r="C218" i="4"/>
  <c r="B218" i="4"/>
  <c r="E217" i="4"/>
  <c r="C217" i="4"/>
  <c r="B217" i="4"/>
  <c r="E216" i="4"/>
  <c r="C216" i="4"/>
  <c r="B216" i="4"/>
  <c r="B220" i="4" s="1"/>
  <c r="E215" i="4"/>
  <c r="C215" i="4"/>
  <c r="B215" i="4"/>
  <c r="E214" i="4"/>
  <c r="C214" i="4"/>
  <c r="B214" i="4"/>
  <c r="E213" i="4"/>
  <c r="C213" i="4"/>
  <c r="B213" i="4"/>
  <c r="E208" i="4"/>
  <c r="C208" i="4"/>
  <c r="B208" i="4"/>
  <c r="E207" i="4"/>
  <c r="C207" i="4"/>
  <c r="B207" i="4"/>
  <c r="E206" i="4"/>
  <c r="C206" i="4"/>
  <c r="B206" i="4"/>
  <c r="E205" i="4"/>
  <c r="C205" i="4"/>
  <c r="B205" i="4"/>
  <c r="E204" i="4"/>
  <c r="C204" i="4"/>
  <c r="B204" i="4"/>
  <c r="E199" i="4"/>
  <c r="C199" i="4"/>
  <c r="B199" i="4"/>
  <c r="E198" i="4"/>
  <c r="C198" i="4"/>
  <c r="B198" i="4"/>
  <c r="E197" i="4"/>
  <c r="C197" i="4"/>
  <c r="B197" i="4"/>
  <c r="E196" i="4"/>
  <c r="C196" i="4"/>
  <c r="B196" i="4"/>
  <c r="E195" i="4"/>
  <c r="C195" i="4"/>
  <c r="B195" i="4"/>
  <c r="E194" i="4"/>
  <c r="C194" i="4"/>
  <c r="B194" i="4"/>
  <c r="E193" i="4"/>
  <c r="C193" i="4"/>
  <c r="B193" i="4"/>
  <c r="E192" i="4"/>
  <c r="C192" i="4"/>
  <c r="B192" i="4"/>
  <c r="E191" i="4"/>
  <c r="C191" i="4"/>
  <c r="B191" i="4"/>
  <c r="E190" i="4"/>
  <c r="C190" i="4"/>
  <c r="B190" i="4"/>
  <c r="E189" i="4"/>
  <c r="C189" i="4"/>
  <c r="B189" i="4"/>
  <c r="E188" i="4"/>
  <c r="C188" i="4"/>
  <c r="B188" i="4"/>
  <c r="E187" i="4"/>
  <c r="C187" i="4"/>
  <c r="B187" i="4"/>
  <c r="E186" i="4"/>
  <c r="C186" i="4"/>
  <c r="B186" i="4"/>
  <c r="E185" i="4"/>
  <c r="C185" i="4"/>
  <c r="B185" i="4"/>
  <c r="E184" i="4"/>
  <c r="C184" i="4"/>
  <c r="B184" i="4"/>
  <c r="E183" i="4"/>
  <c r="C183" i="4"/>
  <c r="B183" i="4"/>
  <c r="E182" i="4"/>
  <c r="C182" i="4"/>
  <c r="B182" i="4"/>
  <c r="E181" i="4"/>
  <c r="C181" i="4"/>
  <c r="B181" i="4"/>
  <c r="E180" i="4"/>
  <c r="C180" i="4"/>
  <c r="B180" i="4"/>
  <c r="E179" i="4"/>
  <c r="C179" i="4"/>
  <c r="B179" i="4"/>
  <c r="E178" i="4"/>
  <c r="C178" i="4"/>
  <c r="B178" i="4"/>
  <c r="E177" i="4"/>
  <c r="C177" i="4"/>
  <c r="B177" i="4"/>
  <c r="E172" i="4"/>
  <c r="C172" i="4"/>
  <c r="B172" i="4"/>
  <c r="B173" i="4" s="1"/>
  <c r="I108" i="4" s="1"/>
  <c r="E167" i="4"/>
  <c r="C167" i="4"/>
  <c r="B167" i="4"/>
  <c r="E166" i="4"/>
  <c r="C166" i="4"/>
  <c r="B166" i="4"/>
  <c r="E165" i="4"/>
  <c r="C165" i="4"/>
  <c r="B165" i="4"/>
  <c r="E164" i="4"/>
  <c r="C164" i="4"/>
  <c r="B164" i="4"/>
  <c r="E163" i="4"/>
  <c r="C163" i="4"/>
  <c r="B163" i="4"/>
  <c r="E162" i="4"/>
  <c r="C162" i="4"/>
  <c r="B162" i="4"/>
  <c r="E161" i="4"/>
  <c r="C161" i="4"/>
  <c r="B161" i="4"/>
  <c r="E160" i="4"/>
  <c r="C160" i="4"/>
  <c r="B160" i="4"/>
  <c r="E159" i="4"/>
  <c r="C159" i="4"/>
  <c r="B159" i="4"/>
  <c r="E158" i="4"/>
  <c r="C158" i="4"/>
  <c r="B158" i="4"/>
  <c r="E157" i="4"/>
  <c r="C157" i="4"/>
  <c r="B157" i="4"/>
  <c r="E156" i="4"/>
  <c r="C156" i="4"/>
  <c r="B156" i="4"/>
  <c r="E155" i="4"/>
  <c r="C155" i="4"/>
  <c r="B155" i="4"/>
  <c r="E154" i="4"/>
  <c r="C154" i="4"/>
  <c r="B154" i="4"/>
  <c r="E153" i="4"/>
  <c r="C153" i="4"/>
  <c r="B153" i="4"/>
  <c r="E152" i="4"/>
  <c r="C152" i="4"/>
  <c r="B152" i="4"/>
  <c r="E151" i="4"/>
  <c r="C151" i="4"/>
  <c r="B151" i="4"/>
  <c r="B168" i="4" s="1"/>
  <c r="E150" i="4"/>
  <c r="C150" i="4"/>
  <c r="B150" i="4"/>
  <c r="E149" i="4"/>
  <c r="C149" i="4"/>
  <c r="B149" i="4"/>
  <c r="E144" i="4"/>
  <c r="C144" i="4"/>
  <c r="B144" i="4"/>
  <c r="E143" i="4"/>
  <c r="C143" i="4"/>
  <c r="B143" i="4"/>
  <c r="E142" i="4"/>
  <c r="C142" i="4"/>
  <c r="B142" i="4"/>
  <c r="E141" i="4"/>
  <c r="C141" i="4"/>
  <c r="B141" i="4"/>
  <c r="E140" i="4"/>
  <c r="C140" i="4"/>
  <c r="B140" i="4"/>
  <c r="E139" i="4"/>
  <c r="C139" i="4"/>
  <c r="B139" i="4"/>
  <c r="E138" i="4"/>
  <c r="C138" i="4"/>
  <c r="B138" i="4"/>
  <c r="E137" i="4"/>
  <c r="C137" i="4"/>
  <c r="B137" i="4"/>
  <c r="E132" i="4"/>
  <c r="C132" i="4"/>
  <c r="B132" i="4"/>
  <c r="E131" i="4"/>
  <c r="C131" i="4"/>
  <c r="B131" i="4"/>
  <c r="B133" i="4" s="1"/>
  <c r="E130" i="4"/>
  <c r="C130" i="4"/>
  <c r="B130" i="4"/>
  <c r="E125" i="4"/>
  <c r="C125" i="4"/>
  <c r="B125" i="4"/>
  <c r="E124" i="4"/>
  <c r="C124" i="4"/>
  <c r="B124" i="4"/>
  <c r="E123" i="4"/>
  <c r="C123" i="4"/>
  <c r="B123" i="4"/>
  <c r="E122" i="4"/>
  <c r="C122" i="4"/>
  <c r="B122" i="4"/>
  <c r="E121" i="4"/>
  <c r="C121" i="4"/>
  <c r="B121" i="4"/>
  <c r="E116" i="4"/>
  <c r="C116" i="4"/>
  <c r="B116" i="4"/>
  <c r="E115" i="4"/>
  <c r="C115" i="4"/>
  <c r="B115" i="4"/>
  <c r="H108" i="4"/>
  <c r="E110" i="4"/>
  <c r="C110" i="4"/>
  <c r="B110" i="4"/>
  <c r="E109" i="4"/>
  <c r="C109" i="4"/>
  <c r="B109" i="4"/>
  <c r="E108" i="4"/>
  <c r="C108" i="4"/>
  <c r="B108" i="4"/>
  <c r="E107" i="4"/>
  <c r="C107" i="4"/>
  <c r="B107" i="4"/>
  <c r="E106" i="4"/>
  <c r="C106" i="4"/>
  <c r="B106" i="4"/>
  <c r="E105" i="4"/>
  <c r="C105" i="4"/>
  <c r="B105" i="4"/>
  <c r="E104" i="4"/>
  <c r="C104" i="4"/>
  <c r="B104" i="4"/>
  <c r="E103" i="4"/>
  <c r="C103" i="4"/>
  <c r="B103" i="4"/>
  <c r="E102" i="4"/>
  <c r="C102" i="4"/>
  <c r="B102" i="4"/>
  <c r="E101" i="4"/>
  <c r="C101" i="4"/>
  <c r="B101" i="4"/>
  <c r="E100" i="4"/>
  <c r="C100" i="4"/>
  <c r="B100" i="4"/>
  <c r="B99" i="4"/>
  <c r="C99" i="4"/>
  <c r="E99" i="4"/>
  <c r="L92" i="4"/>
  <c r="M92" i="4" s="1"/>
  <c r="K92" i="4"/>
  <c r="J92" i="4"/>
  <c r="I92" i="4"/>
  <c r="W4126" i="1"/>
  <c r="V4124" i="1"/>
  <c r="T4124" i="1"/>
  <c r="S4124" i="1"/>
  <c r="R4124" i="1"/>
  <c r="U4123" i="1"/>
  <c r="V4123" i="1" s="1"/>
  <c r="S4123" i="1"/>
  <c r="R4123" i="1"/>
  <c r="U4122" i="1"/>
  <c r="V4122" i="1" s="1"/>
  <c r="S4122" i="1"/>
  <c r="R4122" i="1"/>
  <c r="U4121" i="1"/>
  <c r="V4121" i="1" s="1"/>
  <c r="S4121" i="1"/>
  <c r="R4121" i="1"/>
  <c r="V4120" i="1"/>
  <c r="U4120" i="1"/>
  <c r="S4120" i="1"/>
  <c r="R4120" i="1"/>
  <c r="V4119" i="1"/>
  <c r="U4119" i="1"/>
  <c r="S4119" i="1"/>
  <c r="R4119" i="1"/>
  <c r="V4118" i="1"/>
  <c r="U4118" i="1"/>
  <c r="S4118" i="1"/>
  <c r="R4118" i="1"/>
  <c r="U4117" i="1"/>
  <c r="V4117" i="1" s="1"/>
  <c r="S4117" i="1"/>
  <c r="R4117" i="1"/>
  <c r="V4116" i="1"/>
  <c r="U4116" i="1"/>
  <c r="S4116" i="1"/>
  <c r="R4116" i="1"/>
  <c r="V4115" i="1"/>
  <c r="U4115" i="1"/>
  <c r="S4115" i="1"/>
  <c r="R4115" i="1"/>
  <c r="V4114" i="1"/>
  <c r="U4114" i="1"/>
  <c r="S4114" i="1"/>
  <c r="R4114" i="1"/>
  <c r="U4113" i="1"/>
  <c r="V4113" i="1" s="1"/>
  <c r="S4113" i="1"/>
  <c r="R4113" i="1"/>
  <c r="V4112" i="1"/>
  <c r="U4112" i="1"/>
  <c r="S4112" i="1"/>
  <c r="R4112" i="1"/>
  <c r="V4111" i="1"/>
  <c r="U4111" i="1"/>
  <c r="S4111" i="1"/>
  <c r="R4111" i="1"/>
  <c r="V4110" i="1"/>
  <c r="U4110" i="1"/>
  <c r="S4110" i="1"/>
  <c r="R4110" i="1"/>
  <c r="U4109" i="1"/>
  <c r="V4109" i="1" s="1"/>
  <c r="S4109" i="1"/>
  <c r="R4109" i="1"/>
  <c r="V4108" i="1"/>
  <c r="U4108" i="1"/>
  <c r="S4108" i="1"/>
  <c r="R4108" i="1"/>
  <c r="V4107" i="1"/>
  <c r="U4107" i="1"/>
  <c r="S4107" i="1"/>
  <c r="R4107" i="1"/>
  <c r="V4106" i="1"/>
  <c r="U4106" i="1"/>
  <c r="S4106" i="1"/>
  <c r="R4106" i="1"/>
  <c r="U4105" i="1"/>
  <c r="V4105" i="1" s="1"/>
  <c r="S4105" i="1"/>
  <c r="R4105" i="1"/>
  <c r="V4104" i="1"/>
  <c r="U4104" i="1"/>
  <c r="S4104" i="1"/>
  <c r="R4104" i="1"/>
  <c r="V4103" i="1"/>
  <c r="U4103" i="1"/>
  <c r="S4103" i="1"/>
  <c r="R4103" i="1"/>
  <c r="V4102" i="1"/>
  <c r="U4102" i="1"/>
  <c r="S4102" i="1"/>
  <c r="R4102" i="1"/>
  <c r="U4101" i="1"/>
  <c r="V4101" i="1" s="1"/>
  <c r="S4101" i="1"/>
  <c r="R4101" i="1"/>
  <c r="V4100" i="1"/>
  <c r="U4100" i="1"/>
  <c r="S4100" i="1"/>
  <c r="R4100" i="1"/>
  <c r="V4099" i="1"/>
  <c r="U4099" i="1"/>
  <c r="S4099" i="1"/>
  <c r="R4099" i="1"/>
  <c r="V4098" i="1"/>
  <c r="U4098" i="1"/>
  <c r="S4098" i="1"/>
  <c r="R4098" i="1"/>
  <c r="U4097" i="1"/>
  <c r="V4097" i="1" s="1"/>
  <c r="S4097" i="1"/>
  <c r="R4097" i="1"/>
  <c r="V4096" i="1"/>
  <c r="U4096" i="1"/>
  <c r="S4096" i="1"/>
  <c r="R4096" i="1"/>
  <c r="V4095" i="1"/>
  <c r="U4095" i="1"/>
  <c r="S4095" i="1"/>
  <c r="R4095" i="1"/>
  <c r="V4094" i="1"/>
  <c r="U4094" i="1"/>
  <c r="S4094" i="1"/>
  <c r="R4094" i="1"/>
  <c r="U4093" i="1"/>
  <c r="V4093" i="1" s="1"/>
  <c r="S4093" i="1"/>
  <c r="R4093" i="1"/>
  <c r="V4092" i="1"/>
  <c r="U4092" i="1"/>
  <c r="S4092" i="1"/>
  <c r="R4092" i="1"/>
  <c r="V4091" i="1"/>
  <c r="U4091" i="1"/>
  <c r="S4091" i="1"/>
  <c r="R4091" i="1"/>
  <c r="V4090" i="1"/>
  <c r="U4090" i="1"/>
  <c r="S4090" i="1"/>
  <c r="R4090" i="1"/>
  <c r="U4089" i="1"/>
  <c r="V4089" i="1" s="1"/>
  <c r="S4089" i="1"/>
  <c r="R4089" i="1"/>
  <c r="V4088" i="1"/>
  <c r="U4088" i="1"/>
  <c r="S4088" i="1"/>
  <c r="R4088" i="1"/>
  <c r="V4087" i="1"/>
  <c r="U4087" i="1"/>
  <c r="S4087" i="1"/>
  <c r="R4087" i="1"/>
  <c r="V4086" i="1"/>
  <c r="U4086" i="1"/>
  <c r="S4086" i="1"/>
  <c r="R4086" i="1"/>
  <c r="U4085" i="1"/>
  <c r="V4085" i="1" s="1"/>
  <c r="S4085" i="1"/>
  <c r="R4085" i="1"/>
  <c r="V4084" i="1"/>
  <c r="U4084" i="1"/>
  <c r="S4084" i="1"/>
  <c r="R4084" i="1"/>
  <c r="V4083" i="1"/>
  <c r="U4083" i="1"/>
  <c r="S4083" i="1"/>
  <c r="R4083" i="1"/>
  <c r="V4082" i="1"/>
  <c r="U4082" i="1"/>
  <c r="S4082" i="1"/>
  <c r="R4082" i="1"/>
  <c r="U4081" i="1"/>
  <c r="V4081" i="1" s="1"/>
  <c r="S4081" i="1"/>
  <c r="R4081" i="1"/>
  <c r="V4080" i="1"/>
  <c r="U4080" i="1"/>
  <c r="S4080" i="1"/>
  <c r="R4080" i="1"/>
  <c r="V4079" i="1"/>
  <c r="U4079" i="1"/>
  <c r="S4079" i="1"/>
  <c r="R4079" i="1"/>
  <c r="V4078" i="1"/>
  <c r="U4078" i="1"/>
  <c r="S4078" i="1"/>
  <c r="R4078" i="1"/>
  <c r="U4077" i="1"/>
  <c r="V4077" i="1" s="1"/>
  <c r="S4077" i="1"/>
  <c r="R4077" i="1"/>
  <c r="V4076" i="1"/>
  <c r="U4076" i="1"/>
  <c r="S4076" i="1"/>
  <c r="R4076" i="1"/>
  <c r="V4075" i="1"/>
  <c r="U4075" i="1"/>
  <c r="S4075" i="1"/>
  <c r="R4075" i="1"/>
  <c r="V4074" i="1"/>
  <c r="U4074" i="1"/>
  <c r="S4074" i="1"/>
  <c r="R4074" i="1"/>
  <c r="U4073" i="1"/>
  <c r="V4073" i="1" s="1"/>
  <c r="S4073" i="1"/>
  <c r="R4073" i="1"/>
  <c r="V4072" i="1"/>
  <c r="U4072" i="1"/>
  <c r="S4072" i="1"/>
  <c r="R4072" i="1"/>
  <c r="V4071" i="1"/>
  <c r="U4071" i="1"/>
  <c r="S4071" i="1"/>
  <c r="R4071" i="1"/>
  <c r="U4070" i="1"/>
  <c r="V4070" i="1" s="1"/>
  <c r="S4070" i="1"/>
  <c r="R4070" i="1"/>
  <c r="U4069" i="1"/>
  <c r="V4069" i="1" s="1"/>
  <c r="S4069" i="1"/>
  <c r="R4069" i="1"/>
  <c r="V4068" i="1"/>
  <c r="U4068" i="1"/>
  <c r="S4068" i="1"/>
  <c r="R4068" i="1"/>
  <c r="V4067" i="1"/>
  <c r="U4067" i="1"/>
  <c r="S4067" i="1"/>
  <c r="R4067" i="1"/>
  <c r="U4066" i="1"/>
  <c r="V4066" i="1" s="1"/>
  <c r="S4066" i="1"/>
  <c r="R4066" i="1"/>
  <c r="U4065" i="1"/>
  <c r="V4065" i="1" s="1"/>
  <c r="S4065" i="1"/>
  <c r="R4065" i="1"/>
  <c r="V4064" i="1"/>
  <c r="U4064" i="1"/>
  <c r="S4064" i="1"/>
  <c r="R4064" i="1"/>
  <c r="V4063" i="1"/>
  <c r="U4063" i="1"/>
  <c r="S4063" i="1"/>
  <c r="R4063" i="1"/>
  <c r="U4062" i="1"/>
  <c r="V4062" i="1" s="1"/>
  <c r="S4062" i="1"/>
  <c r="R4062" i="1"/>
  <c r="U4061" i="1"/>
  <c r="V4061" i="1" s="1"/>
  <c r="S4061" i="1"/>
  <c r="R4061" i="1"/>
  <c r="V4060" i="1"/>
  <c r="U4060" i="1"/>
  <c r="S4060" i="1"/>
  <c r="R4060" i="1"/>
  <c r="V4059" i="1"/>
  <c r="U4059" i="1"/>
  <c r="S4059" i="1"/>
  <c r="R4059" i="1"/>
  <c r="U4058" i="1"/>
  <c r="V4058" i="1" s="1"/>
  <c r="S4058" i="1"/>
  <c r="R4058" i="1"/>
  <c r="U4057" i="1"/>
  <c r="V4057" i="1" s="1"/>
  <c r="S4057" i="1"/>
  <c r="R4057" i="1"/>
  <c r="V4056" i="1"/>
  <c r="U4056" i="1"/>
  <c r="S4056" i="1"/>
  <c r="R4056" i="1"/>
  <c r="V4055" i="1"/>
  <c r="U4055" i="1"/>
  <c r="S4055" i="1"/>
  <c r="R4055" i="1"/>
  <c r="U4054" i="1"/>
  <c r="V4054" i="1" s="1"/>
  <c r="S4054" i="1"/>
  <c r="R4054" i="1"/>
  <c r="U4053" i="1"/>
  <c r="V4053" i="1" s="1"/>
  <c r="S4053" i="1"/>
  <c r="R4053" i="1"/>
  <c r="V4052" i="1"/>
  <c r="U4052" i="1"/>
  <c r="S4052" i="1"/>
  <c r="R4052" i="1"/>
  <c r="V4051" i="1"/>
  <c r="U4051" i="1"/>
  <c r="S4051" i="1"/>
  <c r="R4051" i="1"/>
  <c r="U4050" i="1"/>
  <c r="V4050" i="1" s="1"/>
  <c r="S4050" i="1"/>
  <c r="R4050" i="1"/>
  <c r="U4049" i="1"/>
  <c r="V4049" i="1" s="1"/>
  <c r="S4049" i="1"/>
  <c r="R4049" i="1"/>
  <c r="V4048" i="1"/>
  <c r="U4048" i="1"/>
  <c r="S4048" i="1"/>
  <c r="R4048" i="1"/>
  <c r="V4047" i="1"/>
  <c r="U4047" i="1"/>
  <c r="S4047" i="1"/>
  <c r="R4047" i="1"/>
  <c r="U4046" i="1"/>
  <c r="V4046" i="1" s="1"/>
  <c r="S4046" i="1"/>
  <c r="R4046" i="1"/>
  <c r="U4045" i="1"/>
  <c r="V4045" i="1" s="1"/>
  <c r="S4045" i="1"/>
  <c r="R4045" i="1"/>
  <c r="V4044" i="1"/>
  <c r="U4044" i="1"/>
  <c r="S4044" i="1"/>
  <c r="R4044" i="1"/>
  <c r="V4043" i="1"/>
  <c r="U4043" i="1"/>
  <c r="S4043" i="1"/>
  <c r="R4043" i="1"/>
  <c r="U4042" i="1"/>
  <c r="V4042" i="1" s="1"/>
  <c r="S4042" i="1"/>
  <c r="R4042" i="1"/>
  <c r="U4041" i="1"/>
  <c r="V4041" i="1" s="1"/>
  <c r="S4041" i="1"/>
  <c r="R4041" i="1"/>
  <c r="V4040" i="1"/>
  <c r="U4040" i="1"/>
  <c r="S4040" i="1"/>
  <c r="R4040" i="1"/>
  <c r="V4039" i="1"/>
  <c r="U4039" i="1"/>
  <c r="S4039" i="1"/>
  <c r="R4039" i="1"/>
  <c r="U4038" i="1"/>
  <c r="V4038" i="1" s="1"/>
  <c r="S4038" i="1"/>
  <c r="R4038" i="1"/>
  <c r="U4037" i="1"/>
  <c r="V4037" i="1" s="1"/>
  <c r="S4037" i="1"/>
  <c r="R4037" i="1"/>
  <c r="V4036" i="1"/>
  <c r="U4036" i="1"/>
  <c r="S4036" i="1"/>
  <c r="R4036" i="1"/>
  <c r="V4035" i="1"/>
  <c r="U4035" i="1"/>
  <c r="S4035" i="1"/>
  <c r="R4035" i="1"/>
  <c r="U4034" i="1"/>
  <c r="V4034" i="1" s="1"/>
  <c r="S4034" i="1"/>
  <c r="R4034" i="1"/>
  <c r="U4033" i="1"/>
  <c r="V4033" i="1" s="1"/>
  <c r="S4033" i="1"/>
  <c r="R4033" i="1"/>
  <c r="V4032" i="1"/>
  <c r="U4032" i="1"/>
  <c r="S4032" i="1"/>
  <c r="R4032" i="1"/>
  <c r="V4031" i="1"/>
  <c r="U4031" i="1"/>
  <c r="S4031" i="1"/>
  <c r="R4031" i="1"/>
  <c r="U4030" i="1"/>
  <c r="V4030" i="1" s="1"/>
  <c r="S4030" i="1"/>
  <c r="R4030" i="1"/>
  <c r="U4029" i="1"/>
  <c r="V4029" i="1" s="1"/>
  <c r="S4029" i="1"/>
  <c r="R4029" i="1"/>
  <c r="V4028" i="1"/>
  <c r="U4028" i="1"/>
  <c r="S4028" i="1"/>
  <c r="R4028" i="1"/>
  <c r="V4027" i="1"/>
  <c r="U4027" i="1"/>
  <c r="S4027" i="1"/>
  <c r="R4027" i="1"/>
  <c r="U4026" i="1"/>
  <c r="V4026" i="1" s="1"/>
  <c r="S4026" i="1"/>
  <c r="R4026" i="1"/>
  <c r="U4025" i="1"/>
  <c r="V4025" i="1" s="1"/>
  <c r="S4025" i="1"/>
  <c r="R4025" i="1"/>
  <c r="V4024" i="1"/>
  <c r="U4024" i="1"/>
  <c r="S4024" i="1"/>
  <c r="R4024" i="1"/>
  <c r="V4023" i="1"/>
  <c r="U4023" i="1"/>
  <c r="S4023" i="1"/>
  <c r="R4023" i="1"/>
  <c r="U4022" i="1"/>
  <c r="V4022" i="1" s="1"/>
  <c r="S4022" i="1"/>
  <c r="R4022" i="1"/>
  <c r="U4021" i="1"/>
  <c r="V4021" i="1" s="1"/>
  <c r="S4021" i="1"/>
  <c r="R4021" i="1"/>
  <c r="V4020" i="1"/>
  <c r="U4020" i="1"/>
  <c r="S4020" i="1"/>
  <c r="R4020" i="1"/>
  <c r="U4019" i="1"/>
  <c r="V4019" i="1" s="1"/>
  <c r="S4019" i="1"/>
  <c r="R4019" i="1"/>
  <c r="V4018" i="1"/>
  <c r="U4018" i="1"/>
  <c r="S4018" i="1"/>
  <c r="R4018" i="1"/>
  <c r="U4017" i="1"/>
  <c r="V4017" i="1" s="1"/>
  <c r="S4017" i="1"/>
  <c r="R4017" i="1"/>
  <c r="V4016" i="1"/>
  <c r="U4016" i="1"/>
  <c r="S4016" i="1"/>
  <c r="R4016" i="1"/>
  <c r="U4015" i="1"/>
  <c r="V4015" i="1" s="1"/>
  <c r="S4015" i="1"/>
  <c r="R4015" i="1"/>
  <c r="V4014" i="1"/>
  <c r="U4014" i="1"/>
  <c r="S4014" i="1"/>
  <c r="R4014" i="1"/>
  <c r="U4013" i="1"/>
  <c r="V4013" i="1" s="1"/>
  <c r="S4013" i="1"/>
  <c r="R4013" i="1"/>
  <c r="V4012" i="1"/>
  <c r="U4012" i="1"/>
  <c r="S4012" i="1"/>
  <c r="R4012" i="1"/>
  <c r="U4011" i="1"/>
  <c r="V4011" i="1" s="1"/>
  <c r="S4011" i="1"/>
  <c r="R4011" i="1"/>
  <c r="V4010" i="1"/>
  <c r="U4010" i="1"/>
  <c r="S4010" i="1"/>
  <c r="R4010" i="1"/>
  <c r="U4009" i="1"/>
  <c r="V4009" i="1" s="1"/>
  <c r="S4009" i="1"/>
  <c r="R4009" i="1"/>
  <c r="V4008" i="1"/>
  <c r="U4008" i="1"/>
  <c r="S4008" i="1"/>
  <c r="R4008" i="1"/>
  <c r="U4007" i="1"/>
  <c r="V4007" i="1" s="1"/>
  <c r="S4007" i="1"/>
  <c r="R4007" i="1"/>
  <c r="V4006" i="1"/>
  <c r="U4006" i="1"/>
  <c r="S4006" i="1"/>
  <c r="R4006" i="1"/>
  <c r="U4005" i="1"/>
  <c r="V4005" i="1" s="1"/>
  <c r="S4005" i="1"/>
  <c r="R4005" i="1"/>
  <c r="V4004" i="1"/>
  <c r="U4004" i="1"/>
  <c r="S4004" i="1"/>
  <c r="R4004" i="1"/>
  <c r="U4003" i="1"/>
  <c r="V4003" i="1" s="1"/>
  <c r="S4003" i="1"/>
  <c r="R4003" i="1"/>
  <c r="V4002" i="1"/>
  <c r="U4002" i="1"/>
  <c r="S4002" i="1"/>
  <c r="R4002" i="1"/>
  <c r="U4001" i="1"/>
  <c r="V4001" i="1" s="1"/>
  <c r="S4001" i="1"/>
  <c r="R4001" i="1"/>
  <c r="V4000" i="1"/>
  <c r="U4000" i="1"/>
  <c r="S4000" i="1"/>
  <c r="R4000" i="1"/>
  <c r="U3999" i="1"/>
  <c r="V3999" i="1" s="1"/>
  <c r="S3999" i="1"/>
  <c r="R3999" i="1"/>
  <c r="V3998" i="1"/>
  <c r="U3998" i="1"/>
  <c r="S3998" i="1"/>
  <c r="R3998" i="1"/>
  <c r="U3997" i="1"/>
  <c r="V3997" i="1" s="1"/>
  <c r="S3997" i="1"/>
  <c r="R3997" i="1"/>
  <c r="V3996" i="1"/>
  <c r="U3996" i="1"/>
  <c r="S3996" i="1"/>
  <c r="R3996" i="1"/>
  <c r="U3995" i="1"/>
  <c r="V3995" i="1" s="1"/>
  <c r="S3995" i="1"/>
  <c r="R3995" i="1"/>
  <c r="U3994" i="1"/>
  <c r="V3994" i="1" s="1"/>
  <c r="S3994" i="1"/>
  <c r="R3994" i="1"/>
  <c r="U3993" i="1"/>
  <c r="V3993" i="1" s="1"/>
  <c r="S3993" i="1"/>
  <c r="R3993" i="1"/>
  <c r="V3992" i="1"/>
  <c r="U3992" i="1"/>
  <c r="S3992" i="1"/>
  <c r="R3992" i="1"/>
  <c r="U3991" i="1"/>
  <c r="V3991" i="1" s="1"/>
  <c r="S3991" i="1"/>
  <c r="R3991" i="1"/>
  <c r="U3990" i="1"/>
  <c r="V3990" i="1" s="1"/>
  <c r="S3990" i="1"/>
  <c r="R3990" i="1"/>
  <c r="U3989" i="1"/>
  <c r="V3989" i="1" s="1"/>
  <c r="S3989" i="1"/>
  <c r="R3989" i="1"/>
  <c r="V3988" i="1"/>
  <c r="U3988" i="1"/>
  <c r="S3988" i="1"/>
  <c r="R3988" i="1"/>
  <c r="U3987" i="1"/>
  <c r="V3987" i="1" s="1"/>
  <c r="S3987" i="1"/>
  <c r="R3987" i="1"/>
  <c r="U3986" i="1"/>
  <c r="V3986" i="1" s="1"/>
  <c r="S3986" i="1"/>
  <c r="R3986" i="1"/>
  <c r="U3985" i="1"/>
  <c r="V3985" i="1" s="1"/>
  <c r="S3985" i="1"/>
  <c r="R3985" i="1"/>
  <c r="V3984" i="1"/>
  <c r="U3984" i="1"/>
  <c r="S3984" i="1"/>
  <c r="R3984" i="1"/>
  <c r="U3983" i="1"/>
  <c r="V3983" i="1" s="1"/>
  <c r="S3983" i="1"/>
  <c r="R3983" i="1"/>
  <c r="U3982" i="1"/>
  <c r="V3982" i="1" s="1"/>
  <c r="S3982" i="1"/>
  <c r="R3982" i="1"/>
  <c r="U3981" i="1"/>
  <c r="V3981" i="1" s="1"/>
  <c r="S3981" i="1"/>
  <c r="R3981" i="1"/>
  <c r="V3980" i="1"/>
  <c r="U3980" i="1"/>
  <c r="S3980" i="1"/>
  <c r="R3980" i="1"/>
  <c r="U3979" i="1"/>
  <c r="V3979" i="1" s="1"/>
  <c r="S3979" i="1"/>
  <c r="R3979" i="1"/>
  <c r="U3978" i="1"/>
  <c r="V3978" i="1" s="1"/>
  <c r="S3978" i="1"/>
  <c r="R3978" i="1"/>
  <c r="U3977" i="1"/>
  <c r="V3977" i="1" s="1"/>
  <c r="S3977" i="1"/>
  <c r="R3977" i="1"/>
  <c r="V3976" i="1"/>
  <c r="U3976" i="1"/>
  <c r="S3976" i="1"/>
  <c r="R3976" i="1"/>
  <c r="U3975" i="1"/>
  <c r="V3975" i="1" s="1"/>
  <c r="S3975" i="1"/>
  <c r="R3975" i="1"/>
  <c r="U3974" i="1"/>
  <c r="V3974" i="1" s="1"/>
  <c r="S3974" i="1"/>
  <c r="R3974" i="1"/>
  <c r="U3973" i="1"/>
  <c r="V3973" i="1" s="1"/>
  <c r="S3973" i="1"/>
  <c r="R3973" i="1"/>
  <c r="V3972" i="1"/>
  <c r="U3972" i="1"/>
  <c r="S3972" i="1"/>
  <c r="R3972" i="1"/>
  <c r="U3971" i="1"/>
  <c r="V3971" i="1" s="1"/>
  <c r="S3971" i="1"/>
  <c r="R3971" i="1"/>
  <c r="U3970" i="1"/>
  <c r="V3970" i="1" s="1"/>
  <c r="S3970" i="1"/>
  <c r="R3970" i="1"/>
  <c r="U3969" i="1"/>
  <c r="V3969" i="1" s="1"/>
  <c r="S3969" i="1"/>
  <c r="R3969" i="1"/>
  <c r="V3968" i="1"/>
  <c r="U3968" i="1"/>
  <c r="S3968" i="1"/>
  <c r="R3968" i="1"/>
  <c r="U3967" i="1"/>
  <c r="V3967" i="1" s="1"/>
  <c r="S3967" i="1"/>
  <c r="R3967" i="1"/>
  <c r="U3966" i="1"/>
  <c r="V3966" i="1" s="1"/>
  <c r="S3966" i="1"/>
  <c r="R3966" i="1"/>
  <c r="U3965" i="1"/>
  <c r="V3965" i="1" s="1"/>
  <c r="S3965" i="1"/>
  <c r="R3965" i="1"/>
  <c r="V3964" i="1"/>
  <c r="U3964" i="1"/>
  <c r="S3964" i="1"/>
  <c r="R3964" i="1"/>
  <c r="U3963" i="1"/>
  <c r="V3963" i="1" s="1"/>
  <c r="S3963" i="1"/>
  <c r="R3963" i="1"/>
  <c r="U3962" i="1"/>
  <c r="V3962" i="1" s="1"/>
  <c r="S3962" i="1"/>
  <c r="R3962" i="1"/>
  <c r="U3961" i="1"/>
  <c r="V3961" i="1" s="1"/>
  <c r="S3961" i="1"/>
  <c r="R3961" i="1"/>
  <c r="V3960" i="1"/>
  <c r="U3960" i="1"/>
  <c r="S3960" i="1"/>
  <c r="R3960" i="1"/>
  <c r="U3959" i="1"/>
  <c r="V3959" i="1" s="1"/>
  <c r="S3959" i="1"/>
  <c r="R3959" i="1"/>
  <c r="U3958" i="1"/>
  <c r="V3958" i="1" s="1"/>
  <c r="S3958" i="1"/>
  <c r="R3958" i="1"/>
  <c r="U3957" i="1"/>
  <c r="V3957" i="1" s="1"/>
  <c r="S3957" i="1"/>
  <c r="R3957" i="1"/>
  <c r="V3956" i="1"/>
  <c r="U3956" i="1"/>
  <c r="S3956" i="1"/>
  <c r="R3956" i="1"/>
  <c r="U3955" i="1"/>
  <c r="V3955" i="1" s="1"/>
  <c r="S3955" i="1"/>
  <c r="R3955" i="1"/>
  <c r="U3954" i="1"/>
  <c r="V3954" i="1" s="1"/>
  <c r="S3954" i="1"/>
  <c r="R3954" i="1"/>
  <c r="U3953" i="1"/>
  <c r="V3953" i="1" s="1"/>
  <c r="S3953" i="1"/>
  <c r="R3953" i="1"/>
  <c r="V3952" i="1"/>
  <c r="U3952" i="1"/>
  <c r="S3952" i="1"/>
  <c r="R3952" i="1"/>
  <c r="U3951" i="1"/>
  <c r="V3951" i="1" s="1"/>
  <c r="S3951" i="1"/>
  <c r="R3951" i="1"/>
  <c r="U3950" i="1"/>
  <c r="V3950" i="1" s="1"/>
  <c r="S3950" i="1"/>
  <c r="R3950" i="1"/>
  <c r="V3949" i="1"/>
  <c r="U3949" i="1"/>
  <c r="S3949" i="1"/>
  <c r="R3949" i="1"/>
  <c r="V3948" i="1"/>
  <c r="U3948" i="1"/>
  <c r="S3948" i="1"/>
  <c r="R3948" i="1"/>
  <c r="U3947" i="1"/>
  <c r="V3947" i="1" s="1"/>
  <c r="S3947" i="1"/>
  <c r="R3947" i="1"/>
  <c r="U3946" i="1"/>
  <c r="V3946" i="1" s="1"/>
  <c r="S3946" i="1"/>
  <c r="R3946" i="1"/>
  <c r="V3945" i="1"/>
  <c r="U3945" i="1"/>
  <c r="S3945" i="1"/>
  <c r="R3945" i="1"/>
  <c r="V3944" i="1"/>
  <c r="U3944" i="1"/>
  <c r="S3944" i="1"/>
  <c r="R3944" i="1"/>
  <c r="V3943" i="1"/>
  <c r="U3943" i="1"/>
  <c r="S3943" i="1"/>
  <c r="R3943" i="1"/>
  <c r="U3942" i="1"/>
  <c r="V3942" i="1" s="1"/>
  <c r="S3942" i="1"/>
  <c r="R3942" i="1"/>
  <c r="V3941" i="1"/>
  <c r="U3941" i="1"/>
  <c r="S3941" i="1"/>
  <c r="R3941" i="1"/>
  <c r="V3940" i="1"/>
  <c r="U3940" i="1"/>
  <c r="S3940" i="1"/>
  <c r="R3940" i="1"/>
  <c r="V3939" i="1"/>
  <c r="U3939" i="1"/>
  <c r="S3939" i="1"/>
  <c r="R3939" i="1"/>
  <c r="U3938" i="1"/>
  <c r="V3938" i="1" s="1"/>
  <c r="S3938" i="1"/>
  <c r="R3938" i="1"/>
  <c r="V3937" i="1"/>
  <c r="U3937" i="1"/>
  <c r="S3937" i="1"/>
  <c r="R3937" i="1"/>
  <c r="V3936" i="1"/>
  <c r="U3936" i="1"/>
  <c r="S3936" i="1"/>
  <c r="R3936" i="1"/>
  <c r="V3935" i="1"/>
  <c r="U3935" i="1"/>
  <c r="S3935" i="1"/>
  <c r="R3935" i="1"/>
  <c r="U3934" i="1"/>
  <c r="V3934" i="1" s="1"/>
  <c r="S3934" i="1"/>
  <c r="R3934" i="1"/>
  <c r="V3933" i="1"/>
  <c r="U3933" i="1"/>
  <c r="S3933" i="1"/>
  <c r="R3933" i="1"/>
  <c r="V3932" i="1"/>
  <c r="U3932" i="1"/>
  <c r="S3932" i="1"/>
  <c r="R3932" i="1"/>
  <c r="U3931" i="1"/>
  <c r="V3931" i="1" s="1"/>
  <c r="S3931" i="1"/>
  <c r="R3931" i="1"/>
  <c r="V3930" i="1"/>
  <c r="U3930" i="1"/>
  <c r="S3930" i="1"/>
  <c r="R3930" i="1"/>
  <c r="U3929" i="1"/>
  <c r="V3929" i="1" s="1"/>
  <c r="S3929" i="1"/>
  <c r="R3929" i="1"/>
  <c r="V3928" i="1"/>
  <c r="U3928" i="1"/>
  <c r="S3928" i="1"/>
  <c r="R3928" i="1"/>
  <c r="U3927" i="1"/>
  <c r="V3927" i="1" s="1"/>
  <c r="S3927" i="1"/>
  <c r="R3927" i="1"/>
  <c r="V3926" i="1"/>
  <c r="U3926" i="1"/>
  <c r="S3926" i="1"/>
  <c r="R3926" i="1"/>
  <c r="U3925" i="1"/>
  <c r="V3925" i="1" s="1"/>
  <c r="S3925" i="1"/>
  <c r="R3925" i="1"/>
  <c r="V3924" i="1"/>
  <c r="U3924" i="1"/>
  <c r="S3924" i="1"/>
  <c r="R3924" i="1"/>
  <c r="U3923" i="1"/>
  <c r="V3923" i="1" s="1"/>
  <c r="S3923" i="1"/>
  <c r="R3923" i="1"/>
  <c r="V3922" i="1"/>
  <c r="U3922" i="1"/>
  <c r="S3922" i="1"/>
  <c r="R3922" i="1"/>
  <c r="U3921" i="1"/>
  <c r="V3921" i="1" s="1"/>
  <c r="S3921" i="1"/>
  <c r="R3921" i="1"/>
  <c r="V3920" i="1"/>
  <c r="U3920" i="1"/>
  <c r="S3920" i="1"/>
  <c r="R3920" i="1"/>
  <c r="U3919" i="1"/>
  <c r="V3919" i="1" s="1"/>
  <c r="S3919" i="1"/>
  <c r="R3919" i="1"/>
  <c r="V3918" i="1"/>
  <c r="U3918" i="1"/>
  <c r="S3918" i="1"/>
  <c r="R3918" i="1"/>
  <c r="U3917" i="1"/>
  <c r="V3917" i="1" s="1"/>
  <c r="S3917" i="1"/>
  <c r="R3917" i="1"/>
  <c r="V3916" i="1"/>
  <c r="U3916" i="1"/>
  <c r="S3916" i="1"/>
  <c r="R3916" i="1"/>
  <c r="U3915" i="1"/>
  <c r="V3915" i="1" s="1"/>
  <c r="S3915" i="1"/>
  <c r="R3915" i="1"/>
  <c r="V3914" i="1"/>
  <c r="U3914" i="1"/>
  <c r="S3914" i="1"/>
  <c r="R3914" i="1"/>
  <c r="U3913" i="1"/>
  <c r="V3913" i="1" s="1"/>
  <c r="S3913" i="1"/>
  <c r="R3913" i="1"/>
  <c r="V3912" i="1"/>
  <c r="U3912" i="1"/>
  <c r="S3912" i="1"/>
  <c r="R3912" i="1"/>
  <c r="U3911" i="1"/>
  <c r="V3911" i="1" s="1"/>
  <c r="S3911" i="1"/>
  <c r="R3911" i="1"/>
  <c r="V3910" i="1"/>
  <c r="U3910" i="1"/>
  <c r="S3910" i="1"/>
  <c r="R3910" i="1"/>
  <c r="U3909" i="1"/>
  <c r="V3909" i="1" s="1"/>
  <c r="S3909" i="1"/>
  <c r="R3909" i="1"/>
  <c r="V3908" i="1"/>
  <c r="U3908" i="1"/>
  <c r="S3908" i="1"/>
  <c r="R3908" i="1"/>
  <c r="U3907" i="1"/>
  <c r="V3907" i="1" s="1"/>
  <c r="S3907" i="1"/>
  <c r="R3907" i="1"/>
  <c r="V3906" i="1"/>
  <c r="U3906" i="1"/>
  <c r="S3906" i="1"/>
  <c r="R3906" i="1"/>
  <c r="U3905" i="1"/>
  <c r="V3905" i="1" s="1"/>
  <c r="S3905" i="1"/>
  <c r="R3905" i="1"/>
  <c r="V3904" i="1"/>
  <c r="U3904" i="1"/>
  <c r="S3904" i="1"/>
  <c r="R3904" i="1"/>
  <c r="U3903" i="1"/>
  <c r="V3903" i="1" s="1"/>
  <c r="S3903" i="1"/>
  <c r="R3903" i="1"/>
  <c r="V3902" i="1"/>
  <c r="U3902" i="1"/>
  <c r="S3902" i="1"/>
  <c r="R3902" i="1"/>
  <c r="U3901" i="1"/>
  <c r="V3901" i="1" s="1"/>
  <c r="S3901" i="1"/>
  <c r="R3901" i="1"/>
  <c r="V3900" i="1"/>
  <c r="U3900" i="1"/>
  <c r="S3900" i="1"/>
  <c r="R3900" i="1"/>
  <c r="U3899" i="1"/>
  <c r="V3899" i="1" s="1"/>
  <c r="S3899" i="1"/>
  <c r="R3899" i="1"/>
  <c r="V3898" i="1"/>
  <c r="U3898" i="1"/>
  <c r="S3898" i="1"/>
  <c r="R3898" i="1"/>
  <c r="U3897" i="1"/>
  <c r="V3897" i="1" s="1"/>
  <c r="S3897" i="1"/>
  <c r="R3897" i="1"/>
  <c r="V3896" i="1"/>
  <c r="U3896" i="1"/>
  <c r="S3896" i="1"/>
  <c r="R3896" i="1"/>
  <c r="U3895" i="1"/>
  <c r="V3895" i="1" s="1"/>
  <c r="S3895" i="1"/>
  <c r="R3895" i="1"/>
  <c r="V3894" i="1"/>
  <c r="U3894" i="1"/>
  <c r="S3894" i="1"/>
  <c r="R3894" i="1"/>
  <c r="U3893" i="1"/>
  <c r="V3893" i="1" s="1"/>
  <c r="S3893" i="1"/>
  <c r="R3893" i="1"/>
  <c r="V3892" i="1"/>
  <c r="U3892" i="1"/>
  <c r="S3892" i="1"/>
  <c r="R3892" i="1"/>
  <c r="U3891" i="1"/>
  <c r="V3891" i="1" s="1"/>
  <c r="S3891" i="1"/>
  <c r="R3891" i="1"/>
  <c r="V3890" i="1"/>
  <c r="U3890" i="1"/>
  <c r="S3890" i="1"/>
  <c r="R3890" i="1"/>
  <c r="U3889" i="1"/>
  <c r="V3889" i="1" s="1"/>
  <c r="S3889" i="1"/>
  <c r="R3889" i="1"/>
  <c r="V3888" i="1"/>
  <c r="U3888" i="1"/>
  <c r="S3888" i="1"/>
  <c r="R3888" i="1"/>
  <c r="U3887" i="1"/>
  <c r="V3887" i="1" s="1"/>
  <c r="S3887" i="1"/>
  <c r="R3887" i="1"/>
  <c r="V3886" i="1"/>
  <c r="U3886" i="1"/>
  <c r="S3886" i="1"/>
  <c r="R3886" i="1"/>
  <c r="U3885" i="1"/>
  <c r="V3885" i="1" s="1"/>
  <c r="S3885" i="1"/>
  <c r="R3885" i="1"/>
  <c r="V3884" i="1"/>
  <c r="U3884" i="1"/>
  <c r="S3884" i="1"/>
  <c r="R3884" i="1"/>
  <c r="U3883" i="1"/>
  <c r="V3883" i="1" s="1"/>
  <c r="S3883" i="1"/>
  <c r="R3883" i="1"/>
  <c r="V3882" i="1"/>
  <c r="U3882" i="1"/>
  <c r="S3882" i="1"/>
  <c r="R3882" i="1"/>
  <c r="U3881" i="1"/>
  <c r="V3881" i="1" s="1"/>
  <c r="S3881" i="1"/>
  <c r="R3881" i="1"/>
  <c r="V3880" i="1"/>
  <c r="U3880" i="1"/>
  <c r="S3880" i="1"/>
  <c r="R3880" i="1"/>
  <c r="U3879" i="1"/>
  <c r="V3879" i="1" s="1"/>
  <c r="S3879" i="1"/>
  <c r="R3879" i="1"/>
  <c r="V3878" i="1"/>
  <c r="U3878" i="1"/>
  <c r="S3878" i="1"/>
  <c r="R3878" i="1"/>
  <c r="U3877" i="1"/>
  <c r="V3877" i="1" s="1"/>
  <c r="S3877" i="1"/>
  <c r="R3877" i="1"/>
  <c r="V3876" i="1"/>
  <c r="U3876" i="1"/>
  <c r="S3876" i="1"/>
  <c r="R3876" i="1"/>
  <c r="U3875" i="1"/>
  <c r="V3875" i="1" s="1"/>
  <c r="S3875" i="1"/>
  <c r="R3875" i="1"/>
  <c r="V3874" i="1"/>
  <c r="U3874" i="1"/>
  <c r="S3874" i="1"/>
  <c r="R3874" i="1"/>
  <c r="U3873" i="1"/>
  <c r="V3873" i="1" s="1"/>
  <c r="S3873" i="1"/>
  <c r="R3873" i="1"/>
  <c r="V3872" i="1"/>
  <c r="U3872" i="1"/>
  <c r="S3872" i="1"/>
  <c r="R3872" i="1"/>
  <c r="U3871" i="1"/>
  <c r="V3871" i="1" s="1"/>
  <c r="S3871" i="1"/>
  <c r="R3871" i="1"/>
  <c r="V3870" i="1"/>
  <c r="U3870" i="1"/>
  <c r="S3870" i="1"/>
  <c r="R3870" i="1"/>
  <c r="U3869" i="1"/>
  <c r="V3869" i="1" s="1"/>
  <c r="S3869" i="1"/>
  <c r="R3869" i="1"/>
  <c r="V3868" i="1"/>
  <c r="U3868" i="1"/>
  <c r="S3868" i="1"/>
  <c r="R3868" i="1"/>
  <c r="U3867" i="1"/>
  <c r="V3867" i="1" s="1"/>
  <c r="S3867" i="1"/>
  <c r="R3867" i="1"/>
  <c r="V3866" i="1"/>
  <c r="U3866" i="1"/>
  <c r="S3866" i="1"/>
  <c r="R3866" i="1"/>
  <c r="U3865" i="1"/>
  <c r="V3865" i="1" s="1"/>
  <c r="S3865" i="1"/>
  <c r="R3865" i="1"/>
  <c r="V3864" i="1"/>
  <c r="U3864" i="1"/>
  <c r="S3864" i="1"/>
  <c r="R3864" i="1"/>
  <c r="U3863" i="1"/>
  <c r="V3863" i="1" s="1"/>
  <c r="S3863" i="1"/>
  <c r="R3863" i="1"/>
  <c r="V3862" i="1"/>
  <c r="U3862" i="1"/>
  <c r="S3862" i="1"/>
  <c r="R3862" i="1"/>
  <c r="U3861" i="1"/>
  <c r="V3861" i="1" s="1"/>
  <c r="S3861" i="1"/>
  <c r="R3861" i="1"/>
  <c r="V3860" i="1"/>
  <c r="U3860" i="1"/>
  <c r="S3860" i="1"/>
  <c r="R3860" i="1"/>
  <c r="U3859" i="1"/>
  <c r="V3859" i="1" s="1"/>
  <c r="S3859" i="1"/>
  <c r="R3859" i="1"/>
  <c r="V3858" i="1"/>
  <c r="U3858" i="1"/>
  <c r="S3858" i="1"/>
  <c r="R3858" i="1"/>
  <c r="U3857" i="1"/>
  <c r="V3857" i="1" s="1"/>
  <c r="S3857" i="1"/>
  <c r="R3857" i="1"/>
  <c r="V3856" i="1"/>
  <c r="U3856" i="1"/>
  <c r="S3856" i="1"/>
  <c r="R3856" i="1"/>
  <c r="U3855" i="1"/>
  <c r="V3855" i="1" s="1"/>
  <c r="S3855" i="1"/>
  <c r="R3855" i="1"/>
  <c r="V3854" i="1"/>
  <c r="U3854" i="1"/>
  <c r="S3854" i="1"/>
  <c r="R3854" i="1"/>
  <c r="U3853" i="1"/>
  <c r="V3853" i="1" s="1"/>
  <c r="S3853" i="1"/>
  <c r="R3853" i="1"/>
  <c r="V3852" i="1"/>
  <c r="U3852" i="1"/>
  <c r="S3852" i="1"/>
  <c r="R3852" i="1"/>
  <c r="U3851" i="1"/>
  <c r="V3851" i="1" s="1"/>
  <c r="S3851" i="1"/>
  <c r="R3851" i="1"/>
  <c r="V3850" i="1"/>
  <c r="U3850" i="1"/>
  <c r="S3850" i="1"/>
  <c r="R3850" i="1"/>
  <c r="U3849" i="1"/>
  <c r="V3849" i="1" s="1"/>
  <c r="S3849" i="1"/>
  <c r="R3849" i="1"/>
  <c r="V3848" i="1"/>
  <c r="U3848" i="1"/>
  <c r="S3848" i="1"/>
  <c r="R3848" i="1"/>
  <c r="U3847" i="1"/>
  <c r="V3847" i="1" s="1"/>
  <c r="S3847" i="1"/>
  <c r="R3847" i="1"/>
  <c r="V3846" i="1"/>
  <c r="U3846" i="1"/>
  <c r="S3846" i="1"/>
  <c r="R3846" i="1"/>
  <c r="U3845" i="1"/>
  <c r="V3845" i="1" s="1"/>
  <c r="S3845" i="1"/>
  <c r="R3845" i="1"/>
  <c r="V3844" i="1"/>
  <c r="U3844" i="1"/>
  <c r="S3844" i="1"/>
  <c r="R3844" i="1"/>
  <c r="U3843" i="1"/>
  <c r="V3843" i="1" s="1"/>
  <c r="S3843" i="1"/>
  <c r="R3843" i="1"/>
  <c r="V3842" i="1"/>
  <c r="U3842" i="1"/>
  <c r="S3842" i="1"/>
  <c r="R3842" i="1"/>
  <c r="U3841" i="1"/>
  <c r="V3841" i="1" s="1"/>
  <c r="S3841" i="1"/>
  <c r="R3841" i="1"/>
  <c r="V3840" i="1"/>
  <c r="U3840" i="1"/>
  <c r="S3840" i="1"/>
  <c r="R3840" i="1"/>
  <c r="U3839" i="1"/>
  <c r="V3839" i="1" s="1"/>
  <c r="S3839" i="1"/>
  <c r="R3839" i="1"/>
  <c r="V3838" i="1"/>
  <c r="U3838" i="1"/>
  <c r="S3838" i="1"/>
  <c r="R3838" i="1"/>
  <c r="U3837" i="1"/>
  <c r="V3837" i="1" s="1"/>
  <c r="S3837" i="1"/>
  <c r="R3837" i="1"/>
  <c r="V3836" i="1"/>
  <c r="U3836" i="1"/>
  <c r="S3836" i="1"/>
  <c r="R3836" i="1"/>
  <c r="U3835" i="1"/>
  <c r="V3835" i="1" s="1"/>
  <c r="S3835" i="1"/>
  <c r="R3835" i="1"/>
  <c r="V3834" i="1"/>
  <c r="U3834" i="1"/>
  <c r="S3834" i="1"/>
  <c r="R3834" i="1"/>
  <c r="U3833" i="1"/>
  <c r="V3833" i="1" s="1"/>
  <c r="S3833" i="1"/>
  <c r="R3833" i="1"/>
  <c r="V3832" i="1"/>
  <c r="U3832" i="1"/>
  <c r="S3832" i="1"/>
  <c r="R3832" i="1"/>
  <c r="U3831" i="1"/>
  <c r="V3831" i="1" s="1"/>
  <c r="S3831" i="1"/>
  <c r="R3831" i="1"/>
  <c r="V3830" i="1"/>
  <c r="U3830" i="1"/>
  <c r="S3830" i="1"/>
  <c r="R3830" i="1"/>
  <c r="U3829" i="1"/>
  <c r="V3829" i="1" s="1"/>
  <c r="S3829" i="1"/>
  <c r="R3829" i="1"/>
  <c r="V3828" i="1"/>
  <c r="U3828" i="1"/>
  <c r="S3828" i="1"/>
  <c r="R3828" i="1"/>
  <c r="U3827" i="1"/>
  <c r="V3827" i="1" s="1"/>
  <c r="S3827" i="1"/>
  <c r="R3827" i="1"/>
  <c r="V3826" i="1"/>
  <c r="U3826" i="1"/>
  <c r="S3826" i="1"/>
  <c r="R3826" i="1"/>
  <c r="U3825" i="1"/>
  <c r="V3825" i="1" s="1"/>
  <c r="S3825" i="1"/>
  <c r="R3825" i="1"/>
  <c r="V3824" i="1"/>
  <c r="U3824" i="1"/>
  <c r="S3824" i="1"/>
  <c r="R3824" i="1"/>
  <c r="U3823" i="1"/>
  <c r="V3823" i="1" s="1"/>
  <c r="S3823" i="1"/>
  <c r="R3823" i="1"/>
  <c r="V3822" i="1"/>
  <c r="U3822" i="1"/>
  <c r="S3822" i="1"/>
  <c r="R3822" i="1"/>
  <c r="U3821" i="1"/>
  <c r="V3821" i="1" s="1"/>
  <c r="S3821" i="1"/>
  <c r="R3821" i="1"/>
  <c r="V3820" i="1"/>
  <c r="U3820" i="1"/>
  <c r="S3820" i="1"/>
  <c r="R3820" i="1"/>
  <c r="U3819" i="1"/>
  <c r="V3819" i="1" s="1"/>
  <c r="S3819" i="1"/>
  <c r="R3819" i="1"/>
  <c r="V3818" i="1"/>
  <c r="U3818" i="1"/>
  <c r="S3818" i="1"/>
  <c r="R3818" i="1"/>
  <c r="U3817" i="1"/>
  <c r="V3817" i="1" s="1"/>
  <c r="S3817" i="1"/>
  <c r="R3817" i="1"/>
  <c r="V3816" i="1"/>
  <c r="U3816" i="1"/>
  <c r="S3816" i="1"/>
  <c r="R3816" i="1"/>
  <c r="U3815" i="1"/>
  <c r="V3815" i="1" s="1"/>
  <c r="S3815" i="1"/>
  <c r="R3815" i="1"/>
  <c r="V3814" i="1"/>
  <c r="U3814" i="1"/>
  <c r="S3814" i="1"/>
  <c r="R3814" i="1"/>
  <c r="U3813" i="1"/>
  <c r="V3813" i="1" s="1"/>
  <c r="S3813" i="1"/>
  <c r="R3813" i="1"/>
  <c r="V3812" i="1"/>
  <c r="U3812" i="1"/>
  <c r="S3812" i="1"/>
  <c r="R3812" i="1"/>
  <c r="U3811" i="1"/>
  <c r="V3811" i="1" s="1"/>
  <c r="S3811" i="1"/>
  <c r="R3811" i="1"/>
  <c r="V3810" i="1"/>
  <c r="U3810" i="1"/>
  <c r="S3810" i="1"/>
  <c r="R3810" i="1"/>
  <c r="U3809" i="1"/>
  <c r="V3809" i="1" s="1"/>
  <c r="S3809" i="1"/>
  <c r="R3809" i="1"/>
  <c r="V3808" i="1"/>
  <c r="U3808" i="1"/>
  <c r="S3808" i="1"/>
  <c r="R3808" i="1"/>
  <c r="U3807" i="1"/>
  <c r="V3807" i="1" s="1"/>
  <c r="S3807" i="1"/>
  <c r="R3807" i="1"/>
  <c r="V3806" i="1"/>
  <c r="U3806" i="1"/>
  <c r="S3806" i="1"/>
  <c r="R3806" i="1"/>
  <c r="U3805" i="1"/>
  <c r="V3805" i="1" s="1"/>
  <c r="S3805" i="1"/>
  <c r="R3805" i="1"/>
  <c r="V3804" i="1"/>
  <c r="U3804" i="1"/>
  <c r="S3804" i="1"/>
  <c r="R3804" i="1"/>
  <c r="U3803" i="1"/>
  <c r="V3803" i="1" s="1"/>
  <c r="S3803" i="1"/>
  <c r="R3803" i="1"/>
  <c r="V3802" i="1"/>
  <c r="U3802" i="1"/>
  <c r="S3802" i="1"/>
  <c r="R3802" i="1"/>
  <c r="U3801" i="1"/>
  <c r="V3801" i="1" s="1"/>
  <c r="S3801" i="1"/>
  <c r="R3801" i="1"/>
  <c r="V3800" i="1"/>
  <c r="U3800" i="1"/>
  <c r="S3800" i="1"/>
  <c r="R3800" i="1"/>
  <c r="U3799" i="1"/>
  <c r="V3799" i="1" s="1"/>
  <c r="S3799" i="1"/>
  <c r="R3799" i="1"/>
  <c r="V3798" i="1"/>
  <c r="U3798" i="1"/>
  <c r="S3798" i="1"/>
  <c r="R3798" i="1"/>
  <c r="U3797" i="1"/>
  <c r="V3797" i="1" s="1"/>
  <c r="S3797" i="1"/>
  <c r="R3797" i="1"/>
  <c r="V3796" i="1"/>
  <c r="U3796" i="1"/>
  <c r="S3796" i="1"/>
  <c r="R3796" i="1"/>
  <c r="U3795" i="1"/>
  <c r="V3795" i="1" s="1"/>
  <c r="S3795" i="1"/>
  <c r="R3795" i="1"/>
  <c r="V3794" i="1"/>
  <c r="U3794" i="1"/>
  <c r="S3794" i="1"/>
  <c r="R3794" i="1"/>
  <c r="U3793" i="1"/>
  <c r="V3793" i="1" s="1"/>
  <c r="S3793" i="1"/>
  <c r="R3793" i="1"/>
  <c r="V3792" i="1"/>
  <c r="U3792" i="1"/>
  <c r="S3792" i="1"/>
  <c r="R3792" i="1"/>
  <c r="U3791" i="1"/>
  <c r="V3791" i="1" s="1"/>
  <c r="S3791" i="1"/>
  <c r="R3791" i="1"/>
  <c r="V3790" i="1"/>
  <c r="U3790" i="1"/>
  <c r="S3790" i="1"/>
  <c r="R3790" i="1"/>
  <c r="U3789" i="1"/>
  <c r="V3789" i="1" s="1"/>
  <c r="S3789" i="1"/>
  <c r="R3789" i="1"/>
  <c r="V3788" i="1"/>
  <c r="U3788" i="1"/>
  <c r="S3788" i="1"/>
  <c r="R3788" i="1"/>
  <c r="U3787" i="1"/>
  <c r="V3787" i="1" s="1"/>
  <c r="S3787" i="1"/>
  <c r="R3787" i="1"/>
  <c r="V3786" i="1"/>
  <c r="U3786" i="1"/>
  <c r="S3786" i="1"/>
  <c r="R3786" i="1"/>
  <c r="U3785" i="1"/>
  <c r="V3785" i="1" s="1"/>
  <c r="S3785" i="1"/>
  <c r="R3785" i="1"/>
  <c r="V3784" i="1"/>
  <c r="U3784" i="1"/>
  <c r="S3784" i="1"/>
  <c r="R3784" i="1"/>
  <c r="U3783" i="1"/>
  <c r="V3783" i="1" s="1"/>
  <c r="S3783" i="1"/>
  <c r="R3783" i="1"/>
  <c r="V3782" i="1"/>
  <c r="U3782" i="1"/>
  <c r="S3782" i="1"/>
  <c r="R3782" i="1"/>
  <c r="U3781" i="1"/>
  <c r="V3781" i="1" s="1"/>
  <c r="S3781" i="1"/>
  <c r="R3781" i="1"/>
  <c r="V3780" i="1"/>
  <c r="U3780" i="1"/>
  <c r="S3780" i="1"/>
  <c r="R3780" i="1"/>
  <c r="U3779" i="1"/>
  <c r="V3779" i="1" s="1"/>
  <c r="S3779" i="1"/>
  <c r="R3779" i="1"/>
  <c r="V3778" i="1"/>
  <c r="U3778" i="1"/>
  <c r="S3778" i="1"/>
  <c r="R3778" i="1"/>
  <c r="U3777" i="1"/>
  <c r="V3777" i="1" s="1"/>
  <c r="S3777" i="1"/>
  <c r="R3777" i="1"/>
  <c r="V3776" i="1"/>
  <c r="U3776" i="1"/>
  <c r="S3776" i="1"/>
  <c r="R3776" i="1"/>
  <c r="U3775" i="1"/>
  <c r="V3775" i="1" s="1"/>
  <c r="S3775" i="1"/>
  <c r="R3775" i="1"/>
  <c r="V3774" i="1"/>
  <c r="U3774" i="1"/>
  <c r="S3774" i="1"/>
  <c r="R3774" i="1"/>
  <c r="U3773" i="1"/>
  <c r="V3773" i="1" s="1"/>
  <c r="S3773" i="1"/>
  <c r="R3773" i="1"/>
  <c r="V3772" i="1"/>
  <c r="U3772" i="1"/>
  <c r="S3772" i="1"/>
  <c r="R3772" i="1"/>
  <c r="U3771" i="1"/>
  <c r="V3771" i="1" s="1"/>
  <c r="S3771" i="1"/>
  <c r="R3771" i="1"/>
  <c r="V3770" i="1"/>
  <c r="U3770" i="1"/>
  <c r="S3770" i="1"/>
  <c r="R3770" i="1"/>
  <c r="U3769" i="1"/>
  <c r="V3769" i="1" s="1"/>
  <c r="S3769" i="1"/>
  <c r="R3769" i="1"/>
  <c r="V3768" i="1"/>
  <c r="U3768" i="1"/>
  <c r="S3768" i="1"/>
  <c r="R3768" i="1"/>
  <c r="U3767" i="1"/>
  <c r="V3767" i="1" s="1"/>
  <c r="S3767" i="1"/>
  <c r="R3767" i="1"/>
  <c r="V3766" i="1"/>
  <c r="U3766" i="1"/>
  <c r="S3766" i="1"/>
  <c r="R3766" i="1"/>
  <c r="U3765" i="1"/>
  <c r="V3765" i="1" s="1"/>
  <c r="S3765" i="1"/>
  <c r="R3765" i="1"/>
  <c r="U3764" i="1"/>
  <c r="V3764" i="1" s="1"/>
  <c r="S3764" i="1"/>
  <c r="R3764" i="1"/>
  <c r="U3763" i="1"/>
  <c r="V3763" i="1" s="1"/>
  <c r="S3763" i="1"/>
  <c r="R3763" i="1"/>
  <c r="V3762" i="1"/>
  <c r="U3762" i="1"/>
  <c r="S3762" i="1"/>
  <c r="R3762" i="1"/>
  <c r="V3761" i="1"/>
  <c r="U3761" i="1"/>
  <c r="S3761" i="1"/>
  <c r="R3761" i="1"/>
  <c r="U3760" i="1"/>
  <c r="V3760" i="1" s="1"/>
  <c r="S3760" i="1"/>
  <c r="R3760" i="1"/>
  <c r="U3759" i="1"/>
  <c r="V3759" i="1" s="1"/>
  <c r="S3759" i="1"/>
  <c r="R3759" i="1"/>
  <c r="V3758" i="1"/>
  <c r="U3758" i="1"/>
  <c r="S3758" i="1"/>
  <c r="R3758" i="1"/>
  <c r="V3757" i="1"/>
  <c r="U3757" i="1"/>
  <c r="S3757" i="1"/>
  <c r="R3757" i="1"/>
  <c r="U3756" i="1"/>
  <c r="V3756" i="1" s="1"/>
  <c r="S3756" i="1"/>
  <c r="R3756" i="1"/>
  <c r="U3755" i="1"/>
  <c r="V3755" i="1" s="1"/>
  <c r="S3755" i="1"/>
  <c r="R3755" i="1"/>
  <c r="V3754" i="1"/>
  <c r="U3754" i="1"/>
  <c r="S3754" i="1"/>
  <c r="R3754" i="1"/>
  <c r="V3753" i="1"/>
  <c r="U3753" i="1"/>
  <c r="S3753" i="1"/>
  <c r="R3753" i="1"/>
  <c r="U3752" i="1"/>
  <c r="V3752" i="1" s="1"/>
  <c r="S3752" i="1"/>
  <c r="R3752" i="1"/>
  <c r="U3751" i="1"/>
  <c r="V3751" i="1" s="1"/>
  <c r="S3751" i="1"/>
  <c r="R3751" i="1"/>
  <c r="V3750" i="1"/>
  <c r="U3750" i="1"/>
  <c r="S3750" i="1"/>
  <c r="R3750" i="1"/>
  <c r="V3749" i="1"/>
  <c r="U3749" i="1"/>
  <c r="S3749" i="1"/>
  <c r="R3749" i="1"/>
  <c r="U3748" i="1"/>
  <c r="V3748" i="1" s="1"/>
  <c r="S3748" i="1"/>
  <c r="R3748" i="1"/>
  <c r="U3747" i="1"/>
  <c r="V3747" i="1" s="1"/>
  <c r="S3747" i="1"/>
  <c r="R3747" i="1"/>
  <c r="V3746" i="1"/>
  <c r="U3746" i="1"/>
  <c r="S3746" i="1"/>
  <c r="R3746" i="1"/>
  <c r="V3745" i="1"/>
  <c r="U3745" i="1"/>
  <c r="S3745" i="1"/>
  <c r="R3745" i="1"/>
  <c r="U3744" i="1"/>
  <c r="V3744" i="1" s="1"/>
  <c r="S3744" i="1"/>
  <c r="R3744" i="1"/>
  <c r="U3743" i="1"/>
  <c r="V3743" i="1" s="1"/>
  <c r="S3743" i="1"/>
  <c r="R3743" i="1"/>
  <c r="V3742" i="1"/>
  <c r="U3742" i="1"/>
  <c r="S3742" i="1"/>
  <c r="R3742" i="1"/>
  <c r="V3741" i="1"/>
  <c r="U3741" i="1"/>
  <c r="S3741" i="1"/>
  <c r="R3741" i="1"/>
  <c r="U3740" i="1"/>
  <c r="V3740" i="1" s="1"/>
  <c r="S3740" i="1"/>
  <c r="R3740" i="1"/>
  <c r="U3739" i="1"/>
  <c r="V3739" i="1" s="1"/>
  <c r="S3739" i="1"/>
  <c r="R3739" i="1"/>
  <c r="V3738" i="1"/>
  <c r="U3738" i="1"/>
  <c r="S3738" i="1"/>
  <c r="R3738" i="1"/>
  <c r="V3737" i="1"/>
  <c r="U3737" i="1"/>
  <c r="S3737" i="1"/>
  <c r="R3737" i="1"/>
  <c r="U3736" i="1"/>
  <c r="V3736" i="1" s="1"/>
  <c r="S3736" i="1"/>
  <c r="R3736" i="1"/>
  <c r="U3735" i="1"/>
  <c r="V3735" i="1" s="1"/>
  <c r="S3735" i="1"/>
  <c r="R3735" i="1"/>
  <c r="V3734" i="1"/>
  <c r="U3734" i="1"/>
  <c r="S3734" i="1"/>
  <c r="R3734" i="1"/>
  <c r="V3733" i="1"/>
  <c r="U3733" i="1"/>
  <c r="S3733" i="1"/>
  <c r="R3733" i="1"/>
  <c r="U3732" i="1"/>
  <c r="V3732" i="1" s="1"/>
  <c r="S3732" i="1"/>
  <c r="R3732" i="1"/>
  <c r="U3731" i="1"/>
  <c r="V3731" i="1" s="1"/>
  <c r="S3731" i="1"/>
  <c r="R3731" i="1"/>
  <c r="V3730" i="1"/>
  <c r="U3730" i="1"/>
  <c r="S3730" i="1"/>
  <c r="R3730" i="1"/>
  <c r="V3729" i="1"/>
  <c r="U3729" i="1"/>
  <c r="S3729" i="1"/>
  <c r="R3729" i="1"/>
  <c r="U3728" i="1"/>
  <c r="V3728" i="1" s="1"/>
  <c r="S3728" i="1"/>
  <c r="R3728" i="1"/>
  <c r="U3727" i="1"/>
  <c r="V3727" i="1" s="1"/>
  <c r="S3727" i="1"/>
  <c r="R3727" i="1"/>
  <c r="V3726" i="1"/>
  <c r="U3726" i="1"/>
  <c r="S3726" i="1"/>
  <c r="R3726" i="1"/>
  <c r="V3725" i="1"/>
  <c r="U3725" i="1"/>
  <c r="S3725" i="1"/>
  <c r="R3725" i="1"/>
  <c r="U3724" i="1"/>
  <c r="V3724" i="1" s="1"/>
  <c r="S3724" i="1"/>
  <c r="R3724" i="1"/>
  <c r="U3723" i="1"/>
  <c r="V3723" i="1" s="1"/>
  <c r="S3723" i="1"/>
  <c r="R3723" i="1"/>
  <c r="V3722" i="1"/>
  <c r="U3722" i="1"/>
  <c r="S3722" i="1"/>
  <c r="R3722" i="1"/>
  <c r="V3721" i="1"/>
  <c r="U3721" i="1"/>
  <c r="S3721" i="1"/>
  <c r="R3721" i="1"/>
  <c r="U3720" i="1"/>
  <c r="V3720" i="1" s="1"/>
  <c r="S3720" i="1"/>
  <c r="R3720" i="1"/>
  <c r="U3719" i="1"/>
  <c r="V3719" i="1" s="1"/>
  <c r="S3719" i="1"/>
  <c r="R3719" i="1"/>
  <c r="V3718" i="1"/>
  <c r="U3718" i="1"/>
  <c r="S3718" i="1"/>
  <c r="R3718" i="1"/>
  <c r="V3717" i="1"/>
  <c r="U3717" i="1"/>
  <c r="S3717" i="1"/>
  <c r="R3717" i="1"/>
  <c r="U3716" i="1"/>
  <c r="V3716" i="1" s="1"/>
  <c r="S3716" i="1"/>
  <c r="R3716" i="1"/>
  <c r="U3715" i="1"/>
  <c r="V3715" i="1" s="1"/>
  <c r="S3715" i="1"/>
  <c r="R3715" i="1"/>
  <c r="V3714" i="1"/>
  <c r="U3714" i="1"/>
  <c r="S3714" i="1"/>
  <c r="R3714" i="1"/>
  <c r="V3713" i="1"/>
  <c r="U3713" i="1"/>
  <c r="S3713" i="1"/>
  <c r="R3713" i="1"/>
  <c r="U3712" i="1"/>
  <c r="V3712" i="1" s="1"/>
  <c r="S3712" i="1"/>
  <c r="R3712" i="1"/>
  <c r="U3711" i="1"/>
  <c r="V3711" i="1" s="1"/>
  <c r="S3711" i="1"/>
  <c r="R3711" i="1"/>
  <c r="V3710" i="1"/>
  <c r="U3710" i="1"/>
  <c r="S3710" i="1"/>
  <c r="R3710" i="1"/>
  <c r="V3709" i="1"/>
  <c r="U3709" i="1"/>
  <c r="S3709" i="1"/>
  <c r="R3709" i="1"/>
  <c r="U3708" i="1"/>
  <c r="V3708" i="1" s="1"/>
  <c r="S3708" i="1"/>
  <c r="R3708" i="1"/>
  <c r="U3707" i="1"/>
  <c r="V3707" i="1" s="1"/>
  <c r="S3707" i="1"/>
  <c r="R3707" i="1"/>
  <c r="V3706" i="1"/>
  <c r="U3706" i="1"/>
  <c r="S3706" i="1"/>
  <c r="R3706" i="1"/>
  <c r="V3705" i="1"/>
  <c r="U3705" i="1"/>
  <c r="S3705" i="1"/>
  <c r="R3705" i="1"/>
  <c r="U3704" i="1"/>
  <c r="V3704" i="1" s="1"/>
  <c r="S3704" i="1"/>
  <c r="R3704" i="1"/>
  <c r="U3703" i="1"/>
  <c r="V3703" i="1" s="1"/>
  <c r="S3703" i="1"/>
  <c r="R3703" i="1"/>
  <c r="V3702" i="1"/>
  <c r="U3702" i="1"/>
  <c r="S3702" i="1"/>
  <c r="R3702" i="1"/>
  <c r="V3701" i="1"/>
  <c r="U3701" i="1"/>
  <c r="S3701" i="1"/>
  <c r="R3701" i="1"/>
  <c r="U3700" i="1"/>
  <c r="V3700" i="1" s="1"/>
  <c r="S3700" i="1"/>
  <c r="R3700" i="1"/>
  <c r="U3699" i="1"/>
  <c r="V3699" i="1" s="1"/>
  <c r="S3699" i="1"/>
  <c r="R3699" i="1"/>
  <c r="V3698" i="1"/>
  <c r="U3698" i="1"/>
  <c r="S3698" i="1"/>
  <c r="R3698" i="1"/>
  <c r="V3697" i="1"/>
  <c r="U3697" i="1"/>
  <c r="S3697" i="1"/>
  <c r="R3697" i="1"/>
  <c r="U3696" i="1"/>
  <c r="V3696" i="1" s="1"/>
  <c r="S3696" i="1"/>
  <c r="R3696" i="1"/>
  <c r="U3695" i="1"/>
  <c r="V3695" i="1" s="1"/>
  <c r="S3695" i="1"/>
  <c r="R3695" i="1"/>
  <c r="V3694" i="1"/>
  <c r="U3694" i="1"/>
  <c r="S3694" i="1"/>
  <c r="R3694" i="1"/>
  <c r="V3693" i="1"/>
  <c r="U3693" i="1"/>
  <c r="S3693" i="1"/>
  <c r="R3693" i="1"/>
  <c r="U3692" i="1"/>
  <c r="V3692" i="1" s="1"/>
  <c r="S3692" i="1"/>
  <c r="R3692" i="1"/>
  <c r="U3691" i="1"/>
  <c r="V3691" i="1" s="1"/>
  <c r="S3691" i="1"/>
  <c r="R3691" i="1"/>
  <c r="V3690" i="1"/>
  <c r="U3690" i="1"/>
  <c r="S3690" i="1"/>
  <c r="R3690" i="1"/>
  <c r="V3689" i="1"/>
  <c r="U3689" i="1"/>
  <c r="S3689" i="1"/>
  <c r="R3689" i="1"/>
  <c r="U3688" i="1"/>
  <c r="V3688" i="1" s="1"/>
  <c r="S3688" i="1"/>
  <c r="R3688" i="1"/>
  <c r="U3687" i="1"/>
  <c r="V3687" i="1" s="1"/>
  <c r="S3687" i="1"/>
  <c r="R3687" i="1"/>
  <c r="V3686" i="1"/>
  <c r="U3686" i="1"/>
  <c r="S3686" i="1"/>
  <c r="R3686" i="1"/>
  <c r="V3685" i="1"/>
  <c r="U3685" i="1"/>
  <c r="S3685" i="1"/>
  <c r="R3685" i="1"/>
  <c r="U3684" i="1"/>
  <c r="V3684" i="1" s="1"/>
  <c r="S3684" i="1"/>
  <c r="R3684" i="1"/>
  <c r="U3683" i="1"/>
  <c r="V3683" i="1" s="1"/>
  <c r="S3683" i="1"/>
  <c r="R3683" i="1"/>
  <c r="V3682" i="1"/>
  <c r="U3682" i="1"/>
  <c r="S3682" i="1"/>
  <c r="R3682" i="1"/>
  <c r="V3681" i="1"/>
  <c r="U3681" i="1"/>
  <c r="S3681" i="1"/>
  <c r="R3681" i="1"/>
  <c r="U3680" i="1"/>
  <c r="V3680" i="1" s="1"/>
  <c r="S3680" i="1"/>
  <c r="R3680" i="1"/>
  <c r="U3679" i="1"/>
  <c r="V3679" i="1" s="1"/>
  <c r="S3679" i="1"/>
  <c r="R3679" i="1"/>
  <c r="V3678" i="1"/>
  <c r="U3678" i="1"/>
  <c r="S3678" i="1"/>
  <c r="R3678" i="1"/>
  <c r="V3677" i="1"/>
  <c r="U3677" i="1"/>
  <c r="S3677" i="1"/>
  <c r="R3677" i="1"/>
  <c r="U3676" i="1"/>
  <c r="V3676" i="1" s="1"/>
  <c r="S3676" i="1"/>
  <c r="R3676" i="1"/>
  <c r="U3675" i="1"/>
  <c r="V3675" i="1" s="1"/>
  <c r="S3675" i="1"/>
  <c r="R3675" i="1"/>
  <c r="V3674" i="1"/>
  <c r="U3674" i="1"/>
  <c r="S3674" i="1"/>
  <c r="R3674" i="1"/>
  <c r="V3673" i="1"/>
  <c r="U3673" i="1"/>
  <c r="S3673" i="1"/>
  <c r="R3673" i="1"/>
  <c r="U3672" i="1"/>
  <c r="V3672" i="1" s="1"/>
  <c r="S3672" i="1"/>
  <c r="R3672" i="1"/>
  <c r="U3671" i="1"/>
  <c r="V3671" i="1" s="1"/>
  <c r="S3671" i="1"/>
  <c r="R3671" i="1"/>
  <c r="V3670" i="1"/>
  <c r="U3670" i="1"/>
  <c r="S3670" i="1"/>
  <c r="R3670" i="1"/>
  <c r="V3669" i="1"/>
  <c r="U3669" i="1"/>
  <c r="S3669" i="1"/>
  <c r="R3669" i="1"/>
  <c r="U3668" i="1"/>
  <c r="V3668" i="1" s="1"/>
  <c r="S3668" i="1"/>
  <c r="R3668" i="1"/>
  <c r="U3667" i="1"/>
  <c r="V3667" i="1" s="1"/>
  <c r="S3667" i="1"/>
  <c r="R3667" i="1"/>
  <c r="V3666" i="1"/>
  <c r="U3666" i="1"/>
  <c r="S3666" i="1"/>
  <c r="R3666" i="1"/>
  <c r="V3665" i="1"/>
  <c r="U3665" i="1"/>
  <c r="S3665" i="1"/>
  <c r="R3665" i="1"/>
  <c r="U3664" i="1"/>
  <c r="V3664" i="1" s="1"/>
  <c r="S3664" i="1"/>
  <c r="R3664" i="1"/>
  <c r="U3663" i="1"/>
  <c r="V3663" i="1" s="1"/>
  <c r="S3663" i="1"/>
  <c r="R3663" i="1"/>
  <c r="V3662" i="1"/>
  <c r="U3662" i="1"/>
  <c r="S3662" i="1"/>
  <c r="R3662" i="1"/>
  <c r="V3661" i="1"/>
  <c r="U3661" i="1"/>
  <c r="S3661" i="1"/>
  <c r="R3661" i="1"/>
  <c r="U3660" i="1"/>
  <c r="V3660" i="1" s="1"/>
  <c r="S3660" i="1"/>
  <c r="R3660" i="1"/>
  <c r="U3659" i="1"/>
  <c r="V3659" i="1" s="1"/>
  <c r="S3659" i="1"/>
  <c r="R3659" i="1"/>
  <c r="V3658" i="1"/>
  <c r="U3658" i="1"/>
  <c r="S3658" i="1"/>
  <c r="R3658" i="1"/>
  <c r="V3657" i="1"/>
  <c r="U3657" i="1"/>
  <c r="S3657" i="1"/>
  <c r="R3657" i="1"/>
  <c r="U3656" i="1"/>
  <c r="V3656" i="1" s="1"/>
  <c r="S3656" i="1"/>
  <c r="R3656" i="1"/>
  <c r="U3655" i="1"/>
  <c r="V3655" i="1" s="1"/>
  <c r="S3655" i="1"/>
  <c r="R3655" i="1"/>
  <c r="V3654" i="1"/>
  <c r="U3654" i="1"/>
  <c r="S3654" i="1"/>
  <c r="R3654" i="1"/>
  <c r="V3653" i="1"/>
  <c r="U3653" i="1"/>
  <c r="S3653" i="1"/>
  <c r="R3653" i="1"/>
  <c r="U3652" i="1"/>
  <c r="V3652" i="1" s="1"/>
  <c r="S3652" i="1"/>
  <c r="R3652" i="1"/>
  <c r="U3651" i="1"/>
  <c r="V3651" i="1" s="1"/>
  <c r="S3651" i="1"/>
  <c r="R3651" i="1"/>
  <c r="V3650" i="1"/>
  <c r="U3650" i="1"/>
  <c r="S3650" i="1"/>
  <c r="R3650" i="1"/>
  <c r="V3649" i="1"/>
  <c r="U3649" i="1"/>
  <c r="S3649" i="1"/>
  <c r="R3649" i="1"/>
  <c r="U3648" i="1"/>
  <c r="V3648" i="1" s="1"/>
  <c r="S3648" i="1"/>
  <c r="R3648" i="1"/>
  <c r="U3647" i="1"/>
  <c r="V3647" i="1" s="1"/>
  <c r="S3647" i="1"/>
  <c r="R3647" i="1"/>
  <c r="V3646" i="1"/>
  <c r="U3646" i="1"/>
  <c r="S3646" i="1"/>
  <c r="R3646" i="1"/>
  <c r="V3645" i="1"/>
  <c r="U3645" i="1"/>
  <c r="S3645" i="1"/>
  <c r="R3645" i="1"/>
  <c r="U3644" i="1"/>
  <c r="V3644" i="1" s="1"/>
  <c r="S3644" i="1"/>
  <c r="R3644" i="1"/>
  <c r="U3643" i="1"/>
  <c r="V3643" i="1" s="1"/>
  <c r="S3643" i="1"/>
  <c r="R3643" i="1"/>
  <c r="V3642" i="1"/>
  <c r="U3642" i="1"/>
  <c r="S3642" i="1"/>
  <c r="R3642" i="1"/>
  <c r="V3641" i="1"/>
  <c r="U3641" i="1"/>
  <c r="S3641" i="1"/>
  <c r="R3641" i="1"/>
  <c r="U3640" i="1"/>
  <c r="V3640" i="1" s="1"/>
  <c r="S3640" i="1"/>
  <c r="R3640" i="1"/>
  <c r="U3639" i="1"/>
  <c r="V3639" i="1" s="1"/>
  <c r="S3639" i="1"/>
  <c r="R3639" i="1"/>
  <c r="V3638" i="1"/>
  <c r="U3638" i="1"/>
  <c r="S3638" i="1"/>
  <c r="R3638" i="1"/>
  <c r="V3637" i="1"/>
  <c r="U3637" i="1"/>
  <c r="S3637" i="1"/>
  <c r="R3637" i="1"/>
  <c r="U3636" i="1"/>
  <c r="V3636" i="1" s="1"/>
  <c r="S3636" i="1"/>
  <c r="R3636" i="1"/>
  <c r="U3635" i="1"/>
  <c r="V3635" i="1" s="1"/>
  <c r="S3635" i="1"/>
  <c r="R3635" i="1"/>
  <c r="V3634" i="1"/>
  <c r="U3634" i="1"/>
  <c r="S3634" i="1"/>
  <c r="R3634" i="1"/>
  <c r="V3633" i="1"/>
  <c r="U3633" i="1"/>
  <c r="S3633" i="1"/>
  <c r="R3633" i="1"/>
  <c r="U3632" i="1"/>
  <c r="V3632" i="1" s="1"/>
  <c r="S3632" i="1"/>
  <c r="R3632" i="1"/>
  <c r="U3631" i="1"/>
  <c r="V3631" i="1" s="1"/>
  <c r="S3631" i="1"/>
  <c r="R3631" i="1"/>
  <c r="V3630" i="1"/>
  <c r="U3630" i="1"/>
  <c r="S3630" i="1"/>
  <c r="R3630" i="1"/>
  <c r="V3629" i="1"/>
  <c r="U3629" i="1"/>
  <c r="S3629" i="1"/>
  <c r="R3629" i="1"/>
  <c r="U3628" i="1"/>
  <c r="V3628" i="1" s="1"/>
  <c r="S3628" i="1"/>
  <c r="R3628" i="1"/>
  <c r="U3627" i="1"/>
  <c r="V3627" i="1" s="1"/>
  <c r="S3627" i="1"/>
  <c r="R3627" i="1"/>
  <c r="V3626" i="1"/>
  <c r="U3626" i="1"/>
  <c r="S3626" i="1"/>
  <c r="R3626" i="1"/>
  <c r="V3625" i="1"/>
  <c r="U3625" i="1"/>
  <c r="S3625" i="1"/>
  <c r="R3625" i="1"/>
  <c r="U3624" i="1"/>
  <c r="V3624" i="1" s="1"/>
  <c r="S3624" i="1"/>
  <c r="R3624" i="1"/>
  <c r="U3623" i="1"/>
  <c r="V3623" i="1" s="1"/>
  <c r="S3623" i="1"/>
  <c r="R3623" i="1"/>
  <c r="V3622" i="1"/>
  <c r="U3622" i="1"/>
  <c r="S3622" i="1"/>
  <c r="R3622" i="1"/>
  <c r="V3621" i="1"/>
  <c r="U3621" i="1"/>
  <c r="S3621" i="1"/>
  <c r="R3621" i="1"/>
  <c r="U3620" i="1"/>
  <c r="V3620" i="1" s="1"/>
  <c r="S3620" i="1"/>
  <c r="R3620" i="1"/>
  <c r="U3619" i="1"/>
  <c r="V3619" i="1" s="1"/>
  <c r="S3619" i="1"/>
  <c r="R3619" i="1"/>
  <c r="V3618" i="1"/>
  <c r="U3618" i="1"/>
  <c r="S3618" i="1"/>
  <c r="R3618" i="1"/>
  <c r="V3617" i="1"/>
  <c r="U3617" i="1"/>
  <c r="S3617" i="1"/>
  <c r="R3617" i="1"/>
  <c r="U3616" i="1"/>
  <c r="V3616" i="1" s="1"/>
  <c r="S3616" i="1"/>
  <c r="R3616" i="1"/>
  <c r="U3615" i="1"/>
  <c r="V3615" i="1" s="1"/>
  <c r="S3615" i="1"/>
  <c r="R3615" i="1"/>
  <c r="V3614" i="1"/>
  <c r="U3614" i="1"/>
  <c r="S3614" i="1"/>
  <c r="R3614" i="1"/>
  <c r="V3613" i="1"/>
  <c r="U3613" i="1"/>
  <c r="S3613" i="1"/>
  <c r="R3613" i="1"/>
  <c r="U3612" i="1"/>
  <c r="V3612" i="1" s="1"/>
  <c r="S3612" i="1"/>
  <c r="R3612" i="1"/>
  <c r="U3611" i="1"/>
  <c r="V3611" i="1" s="1"/>
  <c r="S3611" i="1"/>
  <c r="R3611" i="1"/>
  <c r="V3610" i="1"/>
  <c r="U3610" i="1"/>
  <c r="S3610" i="1"/>
  <c r="R3610" i="1"/>
  <c r="V3609" i="1"/>
  <c r="U3609" i="1"/>
  <c r="S3609" i="1"/>
  <c r="R3609" i="1"/>
  <c r="U3608" i="1"/>
  <c r="V3608" i="1" s="1"/>
  <c r="S3608" i="1"/>
  <c r="R3608" i="1"/>
  <c r="U3607" i="1"/>
  <c r="V3607" i="1" s="1"/>
  <c r="S3607" i="1"/>
  <c r="R3607" i="1"/>
  <c r="U3606" i="1"/>
  <c r="V3606" i="1" s="1"/>
  <c r="S3606" i="1"/>
  <c r="R3606" i="1"/>
  <c r="V3605" i="1"/>
  <c r="U3605" i="1"/>
  <c r="S3605" i="1"/>
  <c r="R3605" i="1"/>
  <c r="U3604" i="1"/>
  <c r="V3604" i="1" s="1"/>
  <c r="S3604" i="1"/>
  <c r="R3604" i="1"/>
  <c r="U3603" i="1"/>
  <c r="V3603" i="1" s="1"/>
  <c r="S3603" i="1"/>
  <c r="R3603" i="1"/>
  <c r="U3602" i="1"/>
  <c r="V3602" i="1" s="1"/>
  <c r="S3602" i="1"/>
  <c r="R3602" i="1"/>
  <c r="V3601" i="1"/>
  <c r="U3601" i="1"/>
  <c r="S3601" i="1"/>
  <c r="R3601" i="1"/>
  <c r="U3600" i="1"/>
  <c r="V3600" i="1" s="1"/>
  <c r="S3600" i="1"/>
  <c r="R3600" i="1"/>
  <c r="U3599" i="1"/>
  <c r="V3599" i="1" s="1"/>
  <c r="S3599" i="1"/>
  <c r="R3599" i="1"/>
  <c r="U3598" i="1"/>
  <c r="V3598" i="1" s="1"/>
  <c r="S3598" i="1"/>
  <c r="R3598" i="1"/>
  <c r="V3597" i="1"/>
  <c r="U3597" i="1"/>
  <c r="S3597" i="1"/>
  <c r="R3597" i="1"/>
  <c r="U3596" i="1"/>
  <c r="V3596" i="1" s="1"/>
  <c r="S3596" i="1"/>
  <c r="R3596" i="1"/>
  <c r="U3595" i="1"/>
  <c r="V3595" i="1" s="1"/>
  <c r="S3595" i="1"/>
  <c r="R3595" i="1"/>
  <c r="V3594" i="1"/>
  <c r="U3594" i="1"/>
  <c r="S3594" i="1"/>
  <c r="R3594" i="1"/>
  <c r="U3593" i="1"/>
  <c r="V3593" i="1" s="1"/>
  <c r="S3593" i="1"/>
  <c r="R3593" i="1"/>
  <c r="V3592" i="1"/>
  <c r="U3592" i="1"/>
  <c r="S3592" i="1"/>
  <c r="R3592" i="1"/>
  <c r="U3591" i="1"/>
  <c r="V3591" i="1" s="1"/>
  <c r="S3591" i="1"/>
  <c r="R3591" i="1"/>
  <c r="V3590" i="1"/>
  <c r="U3590" i="1"/>
  <c r="S3590" i="1"/>
  <c r="R3590" i="1"/>
  <c r="U3589" i="1"/>
  <c r="V3589" i="1" s="1"/>
  <c r="S3589" i="1"/>
  <c r="R3589" i="1"/>
  <c r="V3588" i="1"/>
  <c r="U3588" i="1"/>
  <c r="S3588" i="1"/>
  <c r="R3588" i="1"/>
  <c r="U3587" i="1"/>
  <c r="V3587" i="1" s="1"/>
  <c r="S3587" i="1"/>
  <c r="R3587" i="1"/>
  <c r="V3586" i="1"/>
  <c r="U3586" i="1"/>
  <c r="S3586" i="1"/>
  <c r="R3586" i="1"/>
  <c r="U3585" i="1"/>
  <c r="V3585" i="1" s="1"/>
  <c r="S3585" i="1"/>
  <c r="R3585" i="1"/>
  <c r="V3584" i="1"/>
  <c r="U3584" i="1"/>
  <c r="S3584" i="1"/>
  <c r="R3584" i="1"/>
  <c r="U3583" i="1"/>
  <c r="V3583" i="1" s="1"/>
  <c r="S3583" i="1"/>
  <c r="R3583" i="1"/>
  <c r="V3582" i="1"/>
  <c r="U3582" i="1"/>
  <c r="S3582" i="1"/>
  <c r="R3582" i="1"/>
  <c r="U3581" i="1"/>
  <c r="V3581" i="1" s="1"/>
  <c r="S3581" i="1"/>
  <c r="R3581" i="1"/>
  <c r="V3580" i="1"/>
  <c r="U3580" i="1"/>
  <c r="S3580" i="1"/>
  <c r="R3580" i="1"/>
  <c r="U3579" i="1"/>
  <c r="V3579" i="1" s="1"/>
  <c r="S3579" i="1"/>
  <c r="R3579" i="1"/>
  <c r="V3578" i="1"/>
  <c r="U3578" i="1"/>
  <c r="S3578" i="1"/>
  <c r="R3578" i="1"/>
  <c r="U3577" i="1"/>
  <c r="V3577" i="1" s="1"/>
  <c r="S3577" i="1"/>
  <c r="R3577" i="1"/>
  <c r="V3576" i="1"/>
  <c r="U3576" i="1"/>
  <c r="S3576" i="1"/>
  <c r="R3576" i="1"/>
  <c r="U3575" i="1"/>
  <c r="V3575" i="1" s="1"/>
  <c r="S3575" i="1"/>
  <c r="R3575" i="1"/>
  <c r="V3574" i="1"/>
  <c r="U3574" i="1"/>
  <c r="S3574" i="1"/>
  <c r="R3574" i="1"/>
  <c r="U3573" i="1"/>
  <c r="V3573" i="1" s="1"/>
  <c r="S3573" i="1"/>
  <c r="R3573" i="1"/>
  <c r="V3572" i="1"/>
  <c r="U3572" i="1"/>
  <c r="S3572" i="1"/>
  <c r="R3572" i="1"/>
  <c r="U3571" i="1"/>
  <c r="V3571" i="1" s="1"/>
  <c r="S3571" i="1"/>
  <c r="R3571" i="1"/>
  <c r="V3570" i="1"/>
  <c r="U3570" i="1"/>
  <c r="S3570" i="1"/>
  <c r="R3570" i="1"/>
  <c r="U3569" i="1"/>
  <c r="V3569" i="1" s="1"/>
  <c r="S3569" i="1"/>
  <c r="R3569" i="1"/>
  <c r="V3568" i="1"/>
  <c r="U3568" i="1"/>
  <c r="S3568" i="1"/>
  <c r="R3568" i="1"/>
  <c r="U3567" i="1"/>
  <c r="V3567" i="1" s="1"/>
  <c r="S3567" i="1"/>
  <c r="R3567" i="1"/>
  <c r="V3566" i="1"/>
  <c r="U3566" i="1"/>
  <c r="S3566" i="1"/>
  <c r="R3566" i="1"/>
  <c r="U3565" i="1"/>
  <c r="V3565" i="1" s="1"/>
  <c r="S3565" i="1"/>
  <c r="R3565" i="1"/>
  <c r="V3564" i="1"/>
  <c r="U3564" i="1"/>
  <c r="S3564" i="1"/>
  <c r="R3564" i="1"/>
  <c r="U3563" i="1"/>
  <c r="V3563" i="1" s="1"/>
  <c r="S3563" i="1"/>
  <c r="R3563" i="1"/>
  <c r="V3562" i="1"/>
  <c r="U3562" i="1"/>
  <c r="S3562" i="1"/>
  <c r="R3562" i="1"/>
  <c r="U3561" i="1"/>
  <c r="V3561" i="1" s="1"/>
  <c r="S3561" i="1"/>
  <c r="R3561" i="1"/>
  <c r="V3560" i="1"/>
  <c r="U3560" i="1"/>
  <c r="S3560" i="1"/>
  <c r="R3560" i="1"/>
  <c r="U3559" i="1"/>
  <c r="V3559" i="1" s="1"/>
  <c r="S3559" i="1"/>
  <c r="R3559" i="1"/>
  <c r="V3558" i="1"/>
  <c r="U3558" i="1"/>
  <c r="S3558" i="1"/>
  <c r="R3558" i="1"/>
  <c r="U3557" i="1"/>
  <c r="V3557" i="1" s="1"/>
  <c r="S3557" i="1"/>
  <c r="R3557" i="1"/>
  <c r="V3556" i="1"/>
  <c r="U3556" i="1"/>
  <c r="S3556" i="1"/>
  <c r="R3556" i="1"/>
  <c r="U3555" i="1"/>
  <c r="V3555" i="1" s="1"/>
  <c r="S3555" i="1"/>
  <c r="R3555" i="1"/>
  <c r="V3554" i="1"/>
  <c r="U3554" i="1"/>
  <c r="S3554" i="1"/>
  <c r="R3554" i="1"/>
  <c r="U3553" i="1"/>
  <c r="V3553" i="1" s="1"/>
  <c r="S3553" i="1"/>
  <c r="R3553" i="1"/>
  <c r="V3552" i="1"/>
  <c r="U3552" i="1"/>
  <c r="S3552" i="1"/>
  <c r="R3552" i="1"/>
  <c r="U3551" i="1"/>
  <c r="V3551" i="1" s="1"/>
  <c r="S3551" i="1"/>
  <c r="R3551" i="1"/>
  <c r="V3550" i="1"/>
  <c r="U3550" i="1"/>
  <c r="S3550" i="1"/>
  <c r="R3550" i="1"/>
  <c r="U3549" i="1"/>
  <c r="V3549" i="1" s="1"/>
  <c r="S3549" i="1"/>
  <c r="R3549" i="1"/>
  <c r="V3548" i="1"/>
  <c r="U3548" i="1"/>
  <c r="S3548" i="1"/>
  <c r="R3548" i="1"/>
  <c r="U3547" i="1"/>
  <c r="V3547" i="1" s="1"/>
  <c r="S3547" i="1"/>
  <c r="R3547" i="1"/>
  <c r="V3546" i="1"/>
  <c r="U3546" i="1"/>
  <c r="S3546" i="1"/>
  <c r="R3546" i="1"/>
  <c r="U3545" i="1"/>
  <c r="V3545" i="1" s="1"/>
  <c r="S3545" i="1"/>
  <c r="R3545" i="1"/>
  <c r="V3544" i="1"/>
  <c r="U3544" i="1"/>
  <c r="S3544" i="1"/>
  <c r="R3544" i="1"/>
  <c r="U3543" i="1"/>
  <c r="V3543" i="1" s="1"/>
  <c r="S3543" i="1"/>
  <c r="R3543" i="1"/>
  <c r="V3542" i="1"/>
  <c r="U3542" i="1"/>
  <c r="S3542" i="1"/>
  <c r="R3542" i="1"/>
  <c r="U3541" i="1"/>
  <c r="V3541" i="1" s="1"/>
  <c r="S3541" i="1"/>
  <c r="R3541" i="1"/>
  <c r="V3540" i="1"/>
  <c r="U3540" i="1"/>
  <c r="S3540" i="1"/>
  <c r="R3540" i="1"/>
  <c r="U3539" i="1"/>
  <c r="V3539" i="1" s="1"/>
  <c r="S3539" i="1"/>
  <c r="R3539" i="1"/>
  <c r="V3538" i="1"/>
  <c r="U3538" i="1"/>
  <c r="S3538" i="1"/>
  <c r="R3538" i="1"/>
  <c r="U3537" i="1"/>
  <c r="V3537" i="1" s="1"/>
  <c r="S3537" i="1"/>
  <c r="R3537" i="1"/>
  <c r="V3536" i="1"/>
  <c r="U3536" i="1"/>
  <c r="S3536" i="1"/>
  <c r="R3536" i="1"/>
  <c r="U3535" i="1"/>
  <c r="V3535" i="1" s="1"/>
  <c r="S3535" i="1"/>
  <c r="R3535" i="1"/>
  <c r="V3534" i="1"/>
  <c r="U3534" i="1"/>
  <c r="S3534" i="1"/>
  <c r="R3534" i="1"/>
  <c r="U3533" i="1"/>
  <c r="V3533" i="1" s="1"/>
  <c r="S3533" i="1"/>
  <c r="R3533" i="1"/>
  <c r="V3532" i="1"/>
  <c r="U3532" i="1"/>
  <c r="S3532" i="1"/>
  <c r="R3532" i="1"/>
  <c r="U3531" i="1"/>
  <c r="V3531" i="1" s="1"/>
  <c r="S3531" i="1"/>
  <c r="R3531" i="1"/>
  <c r="V3530" i="1"/>
  <c r="U3530" i="1"/>
  <c r="S3530" i="1"/>
  <c r="R3530" i="1"/>
  <c r="U3529" i="1"/>
  <c r="V3529" i="1" s="1"/>
  <c r="S3529" i="1"/>
  <c r="R3529" i="1"/>
  <c r="V3528" i="1"/>
  <c r="U3528" i="1"/>
  <c r="S3528" i="1"/>
  <c r="R3528" i="1"/>
  <c r="U3527" i="1"/>
  <c r="V3527" i="1" s="1"/>
  <c r="S3527" i="1"/>
  <c r="R3527" i="1"/>
  <c r="V3526" i="1"/>
  <c r="U3526" i="1"/>
  <c r="S3526" i="1"/>
  <c r="R3526" i="1"/>
  <c r="U3525" i="1"/>
  <c r="V3525" i="1" s="1"/>
  <c r="S3525" i="1"/>
  <c r="R3525" i="1"/>
  <c r="V3524" i="1"/>
  <c r="U3524" i="1"/>
  <c r="S3524" i="1"/>
  <c r="R3524" i="1"/>
  <c r="U3523" i="1"/>
  <c r="V3523" i="1" s="1"/>
  <c r="S3523" i="1"/>
  <c r="R3523" i="1"/>
  <c r="V3522" i="1"/>
  <c r="U3522" i="1"/>
  <c r="S3522" i="1"/>
  <c r="R3522" i="1"/>
  <c r="U3521" i="1"/>
  <c r="V3521" i="1" s="1"/>
  <c r="S3521" i="1"/>
  <c r="R3521" i="1"/>
  <c r="V3520" i="1"/>
  <c r="U3520" i="1"/>
  <c r="S3520" i="1"/>
  <c r="R3520" i="1"/>
  <c r="U3519" i="1"/>
  <c r="V3519" i="1" s="1"/>
  <c r="S3519" i="1"/>
  <c r="R3519" i="1"/>
  <c r="V3518" i="1"/>
  <c r="U3518" i="1"/>
  <c r="S3518" i="1"/>
  <c r="R3518" i="1"/>
  <c r="U3517" i="1"/>
  <c r="V3517" i="1" s="1"/>
  <c r="S3517" i="1"/>
  <c r="R3517" i="1"/>
  <c r="V3516" i="1"/>
  <c r="U3516" i="1"/>
  <c r="S3516" i="1"/>
  <c r="R3516" i="1"/>
  <c r="U3515" i="1"/>
  <c r="V3515" i="1" s="1"/>
  <c r="S3515" i="1"/>
  <c r="R3515" i="1"/>
  <c r="V3514" i="1"/>
  <c r="U3514" i="1"/>
  <c r="S3514" i="1"/>
  <c r="R3514" i="1"/>
  <c r="U3513" i="1"/>
  <c r="V3513" i="1" s="1"/>
  <c r="S3513" i="1"/>
  <c r="R3513" i="1"/>
  <c r="V3512" i="1"/>
  <c r="U3512" i="1"/>
  <c r="S3512" i="1"/>
  <c r="R3512" i="1"/>
  <c r="U3511" i="1"/>
  <c r="V3511" i="1" s="1"/>
  <c r="S3511" i="1"/>
  <c r="R3511" i="1"/>
  <c r="V3510" i="1"/>
  <c r="U3510" i="1"/>
  <c r="S3510" i="1"/>
  <c r="R3510" i="1"/>
  <c r="U3509" i="1"/>
  <c r="V3509" i="1" s="1"/>
  <c r="S3509" i="1"/>
  <c r="R3509" i="1"/>
  <c r="V3508" i="1"/>
  <c r="U3508" i="1"/>
  <c r="S3508" i="1"/>
  <c r="R3508" i="1"/>
  <c r="U3507" i="1"/>
  <c r="V3507" i="1" s="1"/>
  <c r="S3507" i="1"/>
  <c r="R3507" i="1"/>
  <c r="V3506" i="1"/>
  <c r="U3506" i="1"/>
  <c r="S3506" i="1"/>
  <c r="R3506" i="1"/>
  <c r="U3505" i="1"/>
  <c r="V3505" i="1" s="1"/>
  <c r="S3505" i="1"/>
  <c r="R3505" i="1"/>
  <c r="V3504" i="1"/>
  <c r="U3504" i="1"/>
  <c r="S3504" i="1"/>
  <c r="R3504" i="1"/>
  <c r="U3503" i="1"/>
  <c r="V3503" i="1" s="1"/>
  <c r="S3503" i="1"/>
  <c r="R3503" i="1"/>
  <c r="V3502" i="1"/>
  <c r="U3502" i="1"/>
  <c r="S3502" i="1"/>
  <c r="R3502" i="1"/>
  <c r="U3501" i="1"/>
  <c r="V3501" i="1" s="1"/>
  <c r="S3501" i="1"/>
  <c r="R3501" i="1"/>
  <c r="V3500" i="1"/>
  <c r="U3500" i="1"/>
  <c r="S3500" i="1"/>
  <c r="R3500" i="1"/>
  <c r="U3499" i="1"/>
  <c r="V3499" i="1" s="1"/>
  <c r="S3499" i="1"/>
  <c r="R3499" i="1"/>
  <c r="V3498" i="1"/>
  <c r="U3498" i="1"/>
  <c r="S3498" i="1"/>
  <c r="R3498" i="1"/>
  <c r="U3497" i="1"/>
  <c r="V3497" i="1" s="1"/>
  <c r="S3497" i="1"/>
  <c r="R3497" i="1"/>
  <c r="V3496" i="1"/>
  <c r="U3496" i="1"/>
  <c r="S3496" i="1"/>
  <c r="R3496" i="1"/>
  <c r="U3495" i="1"/>
  <c r="V3495" i="1" s="1"/>
  <c r="S3495" i="1"/>
  <c r="R3495" i="1"/>
  <c r="V3494" i="1"/>
  <c r="U3494" i="1"/>
  <c r="S3494" i="1"/>
  <c r="R3494" i="1"/>
  <c r="U3493" i="1"/>
  <c r="V3493" i="1" s="1"/>
  <c r="S3493" i="1"/>
  <c r="R3493" i="1"/>
  <c r="V3492" i="1"/>
  <c r="U3492" i="1"/>
  <c r="S3492" i="1"/>
  <c r="R3492" i="1"/>
  <c r="U3491" i="1"/>
  <c r="V3491" i="1" s="1"/>
  <c r="S3491" i="1"/>
  <c r="R3491" i="1"/>
  <c r="V3490" i="1"/>
  <c r="U3490" i="1"/>
  <c r="S3490" i="1"/>
  <c r="R3490" i="1"/>
  <c r="U3489" i="1"/>
  <c r="V3489" i="1" s="1"/>
  <c r="S3489" i="1"/>
  <c r="R3489" i="1"/>
  <c r="V3488" i="1"/>
  <c r="U3488" i="1"/>
  <c r="S3488" i="1"/>
  <c r="R3488" i="1"/>
  <c r="U3487" i="1"/>
  <c r="V3487" i="1" s="1"/>
  <c r="S3487" i="1"/>
  <c r="R3487" i="1"/>
  <c r="V3486" i="1"/>
  <c r="U3486" i="1"/>
  <c r="S3486" i="1"/>
  <c r="R3486" i="1"/>
  <c r="U3485" i="1"/>
  <c r="V3485" i="1" s="1"/>
  <c r="S3485" i="1"/>
  <c r="R3485" i="1"/>
  <c r="V3484" i="1"/>
  <c r="U3484" i="1"/>
  <c r="S3484" i="1"/>
  <c r="R3484" i="1"/>
  <c r="U3483" i="1"/>
  <c r="V3483" i="1" s="1"/>
  <c r="S3483" i="1"/>
  <c r="R3483" i="1"/>
  <c r="V3482" i="1"/>
  <c r="U3482" i="1"/>
  <c r="S3482" i="1"/>
  <c r="R3482" i="1"/>
  <c r="U3481" i="1"/>
  <c r="V3481" i="1" s="1"/>
  <c r="S3481" i="1"/>
  <c r="R3481" i="1"/>
  <c r="V3480" i="1"/>
  <c r="U3480" i="1"/>
  <c r="S3480" i="1"/>
  <c r="R3480" i="1"/>
  <c r="U3479" i="1"/>
  <c r="V3479" i="1" s="1"/>
  <c r="S3479" i="1"/>
  <c r="R3479" i="1"/>
  <c r="V3478" i="1"/>
  <c r="U3478" i="1"/>
  <c r="S3478" i="1"/>
  <c r="R3478" i="1"/>
  <c r="U3477" i="1"/>
  <c r="V3477" i="1" s="1"/>
  <c r="S3477" i="1"/>
  <c r="R3477" i="1"/>
  <c r="V3476" i="1"/>
  <c r="U3476" i="1"/>
  <c r="S3476" i="1"/>
  <c r="R3476" i="1"/>
  <c r="U3475" i="1"/>
  <c r="V3475" i="1" s="1"/>
  <c r="S3475" i="1"/>
  <c r="R3475" i="1"/>
  <c r="V3474" i="1"/>
  <c r="U3474" i="1"/>
  <c r="S3474" i="1"/>
  <c r="R3474" i="1"/>
  <c r="U3473" i="1"/>
  <c r="V3473" i="1" s="1"/>
  <c r="S3473" i="1"/>
  <c r="R3473" i="1"/>
  <c r="V3472" i="1"/>
  <c r="U3472" i="1"/>
  <c r="S3472" i="1"/>
  <c r="R3472" i="1"/>
  <c r="U3471" i="1"/>
  <c r="V3471" i="1" s="1"/>
  <c r="S3471" i="1"/>
  <c r="R3471" i="1"/>
  <c r="V3470" i="1"/>
  <c r="U3470" i="1"/>
  <c r="S3470" i="1"/>
  <c r="R3470" i="1"/>
  <c r="U3469" i="1"/>
  <c r="V3469" i="1" s="1"/>
  <c r="S3469" i="1"/>
  <c r="R3469" i="1"/>
  <c r="V3468" i="1"/>
  <c r="U3468" i="1"/>
  <c r="S3468" i="1"/>
  <c r="R3468" i="1"/>
  <c r="U3467" i="1"/>
  <c r="V3467" i="1" s="1"/>
  <c r="S3467" i="1"/>
  <c r="R3467" i="1"/>
  <c r="V3466" i="1"/>
  <c r="U3466" i="1"/>
  <c r="S3466" i="1"/>
  <c r="R3466" i="1"/>
  <c r="U3465" i="1"/>
  <c r="V3465" i="1" s="1"/>
  <c r="S3465" i="1"/>
  <c r="R3465" i="1"/>
  <c r="V3464" i="1"/>
  <c r="U3464" i="1"/>
  <c r="S3464" i="1"/>
  <c r="R3464" i="1"/>
  <c r="U3463" i="1"/>
  <c r="V3463" i="1" s="1"/>
  <c r="S3463" i="1"/>
  <c r="R3463" i="1"/>
  <c r="V3462" i="1"/>
  <c r="U3462" i="1"/>
  <c r="S3462" i="1"/>
  <c r="R3462" i="1"/>
  <c r="U3461" i="1"/>
  <c r="V3461" i="1" s="1"/>
  <c r="S3461" i="1"/>
  <c r="R3461" i="1"/>
  <c r="V3460" i="1"/>
  <c r="U3460" i="1"/>
  <c r="S3460" i="1"/>
  <c r="R3460" i="1"/>
  <c r="U3459" i="1"/>
  <c r="V3459" i="1" s="1"/>
  <c r="S3459" i="1"/>
  <c r="R3459" i="1"/>
  <c r="V3458" i="1"/>
  <c r="U3458" i="1"/>
  <c r="S3458" i="1"/>
  <c r="R3458" i="1"/>
  <c r="U3457" i="1"/>
  <c r="V3457" i="1" s="1"/>
  <c r="S3457" i="1"/>
  <c r="R3457" i="1"/>
  <c r="V3456" i="1"/>
  <c r="U3456" i="1"/>
  <c r="S3456" i="1"/>
  <c r="R3456" i="1"/>
  <c r="U3455" i="1"/>
  <c r="V3455" i="1" s="1"/>
  <c r="S3455" i="1"/>
  <c r="R3455" i="1"/>
  <c r="V3454" i="1"/>
  <c r="U3454" i="1"/>
  <c r="S3454" i="1"/>
  <c r="R3454" i="1"/>
  <c r="U3453" i="1"/>
  <c r="V3453" i="1" s="1"/>
  <c r="S3453" i="1"/>
  <c r="R3453" i="1"/>
  <c r="V3452" i="1"/>
  <c r="U3452" i="1"/>
  <c r="S3452" i="1"/>
  <c r="R3452" i="1"/>
  <c r="U3451" i="1"/>
  <c r="V3451" i="1" s="1"/>
  <c r="S3451" i="1"/>
  <c r="R3451" i="1"/>
  <c r="V3450" i="1"/>
  <c r="U3450" i="1"/>
  <c r="S3450" i="1"/>
  <c r="R3450" i="1"/>
  <c r="U3449" i="1"/>
  <c r="V3449" i="1" s="1"/>
  <c r="S3449" i="1"/>
  <c r="R3449" i="1"/>
  <c r="V3448" i="1"/>
  <c r="U3448" i="1"/>
  <c r="S3448" i="1"/>
  <c r="R3448" i="1"/>
  <c r="U3447" i="1"/>
  <c r="V3447" i="1" s="1"/>
  <c r="S3447" i="1"/>
  <c r="R3447" i="1"/>
  <c r="V3446" i="1"/>
  <c r="U3446" i="1"/>
  <c r="S3446" i="1"/>
  <c r="R3446" i="1"/>
  <c r="U3445" i="1"/>
  <c r="V3445" i="1" s="1"/>
  <c r="S3445" i="1"/>
  <c r="R3445" i="1"/>
  <c r="V3444" i="1"/>
  <c r="U3444" i="1"/>
  <c r="S3444" i="1"/>
  <c r="R3444" i="1"/>
  <c r="U3443" i="1"/>
  <c r="V3443" i="1" s="1"/>
  <c r="S3443" i="1"/>
  <c r="R3443" i="1"/>
  <c r="V3442" i="1"/>
  <c r="U3442" i="1"/>
  <c r="S3442" i="1"/>
  <c r="R3442" i="1"/>
  <c r="U3441" i="1"/>
  <c r="V3441" i="1" s="1"/>
  <c r="S3441" i="1"/>
  <c r="R3441" i="1"/>
  <c r="V3440" i="1"/>
  <c r="U3440" i="1"/>
  <c r="S3440" i="1"/>
  <c r="R3440" i="1"/>
  <c r="U3439" i="1"/>
  <c r="V3439" i="1" s="1"/>
  <c r="S3439" i="1"/>
  <c r="R3439" i="1"/>
  <c r="V3438" i="1"/>
  <c r="U3438" i="1"/>
  <c r="S3438" i="1"/>
  <c r="R3438" i="1"/>
  <c r="U3437" i="1"/>
  <c r="V3437" i="1" s="1"/>
  <c r="S3437" i="1"/>
  <c r="R3437" i="1"/>
  <c r="V3436" i="1"/>
  <c r="U3436" i="1"/>
  <c r="S3436" i="1"/>
  <c r="R3436" i="1"/>
  <c r="U3435" i="1"/>
  <c r="V3435" i="1" s="1"/>
  <c r="S3435" i="1"/>
  <c r="R3435" i="1"/>
  <c r="V3434" i="1"/>
  <c r="U3434" i="1"/>
  <c r="S3434" i="1"/>
  <c r="R3434" i="1"/>
  <c r="U3433" i="1"/>
  <c r="V3433" i="1" s="1"/>
  <c r="S3433" i="1"/>
  <c r="R3433" i="1"/>
  <c r="V3432" i="1"/>
  <c r="U3432" i="1"/>
  <c r="S3432" i="1"/>
  <c r="R3432" i="1"/>
  <c r="U3431" i="1"/>
  <c r="V3431" i="1" s="1"/>
  <c r="S3431" i="1"/>
  <c r="R3431" i="1"/>
  <c r="V3430" i="1"/>
  <c r="U3430" i="1"/>
  <c r="S3430" i="1"/>
  <c r="R3430" i="1"/>
  <c r="U3429" i="1"/>
  <c r="V3429" i="1" s="1"/>
  <c r="S3429" i="1"/>
  <c r="R3429" i="1"/>
  <c r="V3428" i="1"/>
  <c r="U3428" i="1"/>
  <c r="S3428" i="1"/>
  <c r="R3428" i="1"/>
  <c r="U3427" i="1"/>
  <c r="V3427" i="1" s="1"/>
  <c r="S3427" i="1"/>
  <c r="R3427" i="1"/>
  <c r="V3426" i="1"/>
  <c r="U3426" i="1"/>
  <c r="S3426" i="1"/>
  <c r="R3426" i="1"/>
  <c r="U3425" i="1"/>
  <c r="V3425" i="1" s="1"/>
  <c r="S3425" i="1"/>
  <c r="R3425" i="1"/>
  <c r="V3424" i="1"/>
  <c r="U3424" i="1"/>
  <c r="S3424" i="1"/>
  <c r="R3424" i="1"/>
  <c r="U3423" i="1"/>
  <c r="V3423" i="1" s="1"/>
  <c r="S3423" i="1"/>
  <c r="R3423" i="1"/>
  <c r="V3422" i="1"/>
  <c r="U3422" i="1"/>
  <c r="S3422" i="1"/>
  <c r="R3422" i="1"/>
  <c r="U3421" i="1"/>
  <c r="V3421" i="1" s="1"/>
  <c r="S3421" i="1"/>
  <c r="R3421" i="1"/>
  <c r="V3420" i="1"/>
  <c r="U3420" i="1"/>
  <c r="S3420" i="1"/>
  <c r="R3420" i="1"/>
  <c r="U3419" i="1"/>
  <c r="V3419" i="1" s="1"/>
  <c r="S3419" i="1"/>
  <c r="R3419" i="1"/>
  <c r="V3418" i="1"/>
  <c r="U3418" i="1"/>
  <c r="S3418" i="1"/>
  <c r="R3418" i="1"/>
  <c r="U3417" i="1"/>
  <c r="V3417" i="1" s="1"/>
  <c r="S3417" i="1"/>
  <c r="R3417" i="1"/>
  <c r="V3416" i="1"/>
  <c r="U3416" i="1"/>
  <c r="S3416" i="1"/>
  <c r="R3416" i="1"/>
  <c r="U3415" i="1"/>
  <c r="V3415" i="1" s="1"/>
  <c r="S3415" i="1"/>
  <c r="R3415" i="1"/>
  <c r="V3414" i="1"/>
  <c r="U3414" i="1"/>
  <c r="S3414" i="1"/>
  <c r="R3414" i="1"/>
  <c r="U3413" i="1"/>
  <c r="V3413" i="1" s="1"/>
  <c r="S3413" i="1"/>
  <c r="R3413" i="1"/>
  <c r="V3412" i="1"/>
  <c r="U3412" i="1"/>
  <c r="S3412" i="1"/>
  <c r="R3412" i="1"/>
  <c r="U3411" i="1"/>
  <c r="V3411" i="1" s="1"/>
  <c r="S3411" i="1"/>
  <c r="R3411" i="1"/>
  <c r="V3410" i="1"/>
  <c r="U3410" i="1"/>
  <c r="S3410" i="1"/>
  <c r="R3410" i="1"/>
  <c r="U3409" i="1"/>
  <c r="V3409" i="1" s="1"/>
  <c r="S3409" i="1"/>
  <c r="R3409" i="1"/>
  <c r="V3408" i="1"/>
  <c r="U3408" i="1"/>
  <c r="S3408" i="1"/>
  <c r="R3408" i="1"/>
  <c r="U3407" i="1"/>
  <c r="V3407" i="1" s="1"/>
  <c r="S3407" i="1"/>
  <c r="R3407" i="1"/>
  <c r="V3406" i="1"/>
  <c r="U3406" i="1"/>
  <c r="S3406" i="1"/>
  <c r="R3406" i="1"/>
  <c r="U3405" i="1"/>
  <c r="V3405" i="1" s="1"/>
  <c r="S3405" i="1"/>
  <c r="R3405" i="1"/>
  <c r="V3404" i="1"/>
  <c r="U3404" i="1"/>
  <c r="S3404" i="1"/>
  <c r="R3404" i="1"/>
  <c r="U3403" i="1"/>
  <c r="V3403" i="1" s="1"/>
  <c r="S3403" i="1"/>
  <c r="R3403" i="1"/>
  <c r="V3402" i="1"/>
  <c r="U3402" i="1"/>
  <c r="S3402" i="1"/>
  <c r="R3402" i="1"/>
  <c r="U3401" i="1"/>
  <c r="V3401" i="1" s="1"/>
  <c r="S3401" i="1"/>
  <c r="R3401" i="1"/>
  <c r="V3400" i="1"/>
  <c r="U3400" i="1"/>
  <c r="S3400" i="1"/>
  <c r="R3400" i="1"/>
  <c r="U3399" i="1"/>
  <c r="V3399" i="1" s="1"/>
  <c r="S3399" i="1"/>
  <c r="R3399" i="1"/>
  <c r="V3398" i="1"/>
  <c r="U3398" i="1"/>
  <c r="S3398" i="1"/>
  <c r="R3398" i="1"/>
  <c r="U3397" i="1"/>
  <c r="V3397" i="1" s="1"/>
  <c r="S3397" i="1"/>
  <c r="R3397" i="1"/>
  <c r="V3396" i="1"/>
  <c r="U3396" i="1"/>
  <c r="S3396" i="1"/>
  <c r="R3396" i="1"/>
  <c r="U3395" i="1"/>
  <c r="V3395" i="1" s="1"/>
  <c r="S3395" i="1"/>
  <c r="R3395" i="1"/>
  <c r="V3394" i="1"/>
  <c r="U3394" i="1"/>
  <c r="S3394" i="1"/>
  <c r="R3394" i="1"/>
  <c r="U3393" i="1"/>
  <c r="V3393" i="1" s="1"/>
  <c r="S3393" i="1"/>
  <c r="R3393" i="1"/>
  <c r="V3392" i="1"/>
  <c r="U3392" i="1"/>
  <c r="S3392" i="1"/>
  <c r="R3392" i="1"/>
  <c r="U3391" i="1"/>
  <c r="V3391" i="1" s="1"/>
  <c r="S3391" i="1"/>
  <c r="R3391" i="1"/>
  <c r="V3390" i="1"/>
  <c r="U3390" i="1"/>
  <c r="S3390" i="1"/>
  <c r="R3390" i="1"/>
  <c r="U3389" i="1"/>
  <c r="V3389" i="1" s="1"/>
  <c r="S3389" i="1"/>
  <c r="R3389" i="1"/>
  <c r="V3388" i="1"/>
  <c r="U3388" i="1"/>
  <c r="S3388" i="1"/>
  <c r="R3388" i="1"/>
  <c r="U3387" i="1"/>
  <c r="V3387" i="1" s="1"/>
  <c r="S3387" i="1"/>
  <c r="R3387" i="1"/>
  <c r="V3386" i="1"/>
  <c r="U3386" i="1"/>
  <c r="S3386" i="1"/>
  <c r="R3386" i="1"/>
  <c r="U3385" i="1"/>
  <c r="V3385" i="1" s="1"/>
  <c r="S3385" i="1"/>
  <c r="R3385" i="1"/>
  <c r="V3384" i="1"/>
  <c r="U3384" i="1"/>
  <c r="S3384" i="1"/>
  <c r="R3384" i="1"/>
  <c r="U3383" i="1"/>
  <c r="V3383" i="1" s="1"/>
  <c r="S3383" i="1"/>
  <c r="R3383" i="1"/>
  <c r="V3382" i="1"/>
  <c r="U3382" i="1"/>
  <c r="S3382" i="1"/>
  <c r="R3382" i="1"/>
  <c r="U3381" i="1"/>
  <c r="V3381" i="1" s="1"/>
  <c r="S3381" i="1"/>
  <c r="R3381" i="1"/>
  <c r="V3380" i="1"/>
  <c r="U3380" i="1"/>
  <c r="S3380" i="1"/>
  <c r="R3380" i="1"/>
  <c r="U3379" i="1"/>
  <c r="V3379" i="1" s="1"/>
  <c r="S3379" i="1"/>
  <c r="R3379" i="1"/>
  <c r="V3378" i="1"/>
  <c r="U3378" i="1"/>
  <c r="S3378" i="1"/>
  <c r="R3378" i="1"/>
  <c r="U3377" i="1"/>
  <c r="V3377" i="1" s="1"/>
  <c r="S3377" i="1"/>
  <c r="R3377" i="1"/>
  <c r="V3376" i="1"/>
  <c r="U3376" i="1"/>
  <c r="S3376" i="1"/>
  <c r="R3376" i="1"/>
  <c r="U3375" i="1"/>
  <c r="V3375" i="1" s="1"/>
  <c r="S3375" i="1"/>
  <c r="R3375" i="1"/>
  <c r="V3374" i="1"/>
  <c r="U3374" i="1"/>
  <c r="S3374" i="1"/>
  <c r="R3374" i="1"/>
  <c r="U3373" i="1"/>
  <c r="V3373" i="1" s="1"/>
  <c r="S3373" i="1"/>
  <c r="R3373" i="1"/>
  <c r="V3372" i="1"/>
  <c r="U3372" i="1"/>
  <c r="S3372" i="1"/>
  <c r="R3372" i="1"/>
  <c r="U3371" i="1"/>
  <c r="V3371" i="1" s="1"/>
  <c r="S3371" i="1"/>
  <c r="R3371" i="1"/>
  <c r="V3370" i="1"/>
  <c r="U3370" i="1"/>
  <c r="S3370" i="1"/>
  <c r="R3370" i="1"/>
  <c r="U3369" i="1"/>
  <c r="V3369" i="1" s="1"/>
  <c r="S3369" i="1"/>
  <c r="R3369" i="1"/>
  <c r="V3368" i="1"/>
  <c r="U3368" i="1"/>
  <c r="S3368" i="1"/>
  <c r="R3368" i="1"/>
  <c r="U3367" i="1"/>
  <c r="V3367" i="1" s="1"/>
  <c r="S3367" i="1"/>
  <c r="R3367" i="1"/>
  <c r="V3366" i="1"/>
  <c r="U3366" i="1"/>
  <c r="S3366" i="1"/>
  <c r="R3366" i="1"/>
  <c r="U3365" i="1"/>
  <c r="V3365" i="1" s="1"/>
  <c r="S3365" i="1"/>
  <c r="R3365" i="1"/>
  <c r="V3364" i="1"/>
  <c r="U3364" i="1"/>
  <c r="S3364" i="1"/>
  <c r="R3364" i="1"/>
  <c r="U3363" i="1"/>
  <c r="V3363" i="1" s="1"/>
  <c r="S3363" i="1"/>
  <c r="R3363" i="1"/>
  <c r="V3362" i="1"/>
  <c r="U3362" i="1"/>
  <c r="S3362" i="1"/>
  <c r="R3362" i="1"/>
  <c r="U3361" i="1"/>
  <c r="V3361" i="1" s="1"/>
  <c r="S3361" i="1"/>
  <c r="R3361" i="1"/>
  <c r="V3360" i="1"/>
  <c r="U3360" i="1"/>
  <c r="S3360" i="1"/>
  <c r="R3360" i="1"/>
  <c r="U3359" i="1"/>
  <c r="V3359" i="1" s="1"/>
  <c r="S3359" i="1"/>
  <c r="R3359" i="1"/>
  <c r="V3358" i="1"/>
  <c r="U3358" i="1"/>
  <c r="S3358" i="1"/>
  <c r="R3358" i="1"/>
  <c r="U3357" i="1"/>
  <c r="V3357" i="1" s="1"/>
  <c r="S3357" i="1"/>
  <c r="R3357" i="1"/>
  <c r="V3356" i="1"/>
  <c r="U3356" i="1"/>
  <c r="S3356" i="1"/>
  <c r="R3356" i="1"/>
  <c r="U3355" i="1"/>
  <c r="V3355" i="1" s="1"/>
  <c r="S3355" i="1"/>
  <c r="R3355" i="1"/>
  <c r="V3354" i="1"/>
  <c r="U3354" i="1"/>
  <c r="S3354" i="1"/>
  <c r="R3354" i="1"/>
  <c r="U3353" i="1"/>
  <c r="V3353" i="1" s="1"/>
  <c r="S3353" i="1"/>
  <c r="R3353" i="1"/>
  <c r="V3352" i="1"/>
  <c r="U3352" i="1"/>
  <c r="S3352" i="1"/>
  <c r="R3352" i="1"/>
  <c r="U3351" i="1"/>
  <c r="V3351" i="1" s="1"/>
  <c r="S3351" i="1"/>
  <c r="R3351" i="1"/>
  <c r="V3350" i="1"/>
  <c r="U3350" i="1"/>
  <c r="S3350" i="1"/>
  <c r="R3350" i="1"/>
  <c r="U3349" i="1"/>
  <c r="V3349" i="1" s="1"/>
  <c r="S3349" i="1"/>
  <c r="R3349" i="1"/>
  <c r="V3348" i="1"/>
  <c r="U3348" i="1"/>
  <c r="S3348" i="1"/>
  <c r="R3348" i="1"/>
  <c r="U3347" i="1"/>
  <c r="V3347" i="1" s="1"/>
  <c r="S3347" i="1"/>
  <c r="R3347" i="1"/>
  <c r="V3346" i="1"/>
  <c r="U3346" i="1"/>
  <c r="S3346" i="1"/>
  <c r="R3346" i="1"/>
  <c r="U3345" i="1"/>
  <c r="V3345" i="1" s="1"/>
  <c r="S3345" i="1"/>
  <c r="R3345" i="1"/>
  <c r="V3344" i="1"/>
  <c r="U3344" i="1"/>
  <c r="S3344" i="1"/>
  <c r="R3344" i="1"/>
  <c r="U3343" i="1"/>
  <c r="V3343" i="1" s="1"/>
  <c r="S3343" i="1"/>
  <c r="R3343" i="1"/>
  <c r="V3342" i="1"/>
  <c r="U3342" i="1"/>
  <c r="S3342" i="1"/>
  <c r="R3342" i="1"/>
  <c r="U3341" i="1"/>
  <c r="V3341" i="1" s="1"/>
  <c r="S3341" i="1"/>
  <c r="R3341" i="1"/>
  <c r="V3340" i="1"/>
  <c r="U3340" i="1"/>
  <c r="S3340" i="1"/>
  <c r="R3340" i="1"/>
  <c r="U3339" i="1"/>
  <c r="V3339" i="1" s="1"/>
  <c r="S3339" i="1"/>
  <c r="R3339" i="1"/>
  <c r="V3338" i="1"/>
  <c r="U3338" i="1"/>
  <c r="S3338" i="1"/>
  <c r="R3338" i="1"/>
  <c r="U3337" i="1"/>
  <c r="V3337" i="1" s="1"/>
  <c r="S3337" i="1"/>
  <c r="R3337" i="1"/>
  <c r="V3336" i="1"/>
  <c r="U3336" i="1"/>
  <c r="S3336" i="1"/>
  <c r="R3336" i="1"/>
  <c r="U3335" i="1"/>
  <c r="V3335" i="1" s="1"/>
  <c r="S3335" i="1"/>
  <c r="R3335" i="1"/>
  <c r="V3334" i="1"/>
  <c r="U3334" i="1"/>
  <c r="S3334" i="1"/>
  <c r="R3334" i="1"/>
  <c r="U3333" i="1"/>
  <c r="V3333" i="1" s="1"/>
  <c r="S3333" i="1"/>
  <c r="R3333" i="1"/>
  <c r="V3332" i="1"/>
  <c r="U3332" i="1"/>
  <c r="S3332" i="1"/>
  <c r="R3332" i="1"/>
  <c r="U3331" i="1"/>
  <c r="V3331" i="1" s="1"/>
  <c r="S3331" i="1"/>
  <c r="R3331" i="1"/>
  <c r="V3330" i="1"/>
  <c r="U3330" i="1"/>
  <c r="S3330" i="1"/>
  <c r="R3330" i="1"/>
  <c r="U3329" i="1"/>
  <c r="V3329" i="1" s="1"/>
  <c r="S3329" i="1"/>
  <c r="R3329" i="1"/>
  <c r="V3328" i="1"/>
  <c r="U3328" i="1"/>
  <c r="S3328" i="1"/>
  <c r="R3328" i="1"/>
  <c r="U3327" i="1"/>
  <c r="V3327" i="1" s="1"/>
  <c r="S3327" i="1"/>
  <c r="R3327" i="1"/>
  <c r="V3326" i="1"/>
  <c r="U3326" i="1"/>
  <c r="S3326" i="1"/>
  <c r="R3326" i="1"/>
  <c r="U3325" i="1"/>
  <c r="V3325" i="1" s="1"/>
  <c r="S3325" i="1"/>
  <c r="R3325" i="1"/>
  <c r="V3324" i="1"/>
  <c r="U3324" i="1"/>
  <c r="S3324" i="1"/>
  <c r="R3324" i="1"/>
  <c r="U3323" i="1"/>
  <c r="V3323" i="1" s="1"/>
  <c r="S3323" i="1"/>
  <c r="R3323" i="1"/>
  <c r="V3322" i="1"/>
  <c r="U3322" i="1"/>
  <c r="S3322" i="1"/>
  <c r="R3322" i="1"/>
  <c r="U3321" i="1"/>
  <c r="V3321" i="1" s="1"/>
  <c r="S3321" i="1"/>
  <c r="R3321" i="1"/>
  <c r="V3320" i="1"/>
  <c r="U3320" i="1"/>
  <c r="S3320" i="1"/>
  <c r="R3320" i="1"/>
  <c r="U3319" i="1"/>
  <c r="V3319" i="1" s="1"/>
  <c r="S3319" i="1"/>
  <c r="R3319" i="1"/>
  <c r="V3318" i="1"/>
  <c r="U3318" i="1"/>
  <c r="S3318" i="1"/>
  <c r="R3318" i="1"/>
  <c r="U3317" i="1"/>
  <c r="V3317" i="1" s="1"/>
  <c r="S3317" i="1"/>
  <c r="R3317" i="1"/>
  <c r="V3316" i="1"/>
  <c r="U3316" i="1"/>
  <c r="S3316" i="1"/>
  <c r="R3316" i="1"/>
  <c r="U3315" i="1"/>
  <c r="V3315" i="1" s="1"/>
  <c r="S3315" i="1"/>
  <c r="R3315" i="1"/>
  <c r="V3314" i="1"/>
  <c r="U3314" i="1"/>
  <c r="S3314" i="1"/>
  <c r="R3314" i="1"/>
  <c r="U3313" i="1"/>
  <c r="V3313" i="1" s="1"/>
  <c r="S3313" i="1"/>
  <c r="R3313" i="1"/>
  <c r="V3312" i="1"/>
  <c r="U3312" i="1"/>
  <c r="S3312" i="1"/>
  <c r="R3312" i="1"/>
  <c r="U3311" i="1"/>
  <c r="V3311" i="1" s="1"/>
  <c r="S3311" i="1"/>
  <c r="R3311" i="1"/>
  <c r="V3310" i="1"/>
  <c r="U3310" i="1"/>
  <c r="S3310" i="1"/>
  <c r="R3310" i="1"/>
  <c r="U3309" i="1"/>
  <c r="V3309" i="1" s="1"/>
  <c r="S3309" i="1"/>
  <c r="R3309" i="1"/>
  <c r="V3308" i="1"/>
  <c r="U3308" i="1"/>
  <c r="S3308" i="1"/>
  <c r="R3308" i="1"/>
  <c r="U3307" i="1"/>
  <c r="V3307" i="1" s="1"/>
  <c r="S3307" i="1"/>
  <c r="R3307" i="1"/>
  <c r="V3306" i="1"/>
  <c r="U3306" i="1"/>
  <c r="S3306" i="1"/>
  <c r="R3306" i="1"/>
  <c r="V3305" i="1"/>
  <c r="U3305" i="1"/>
  <c r="S3305" i="1"/>
  <c r="R3305" i="1"/>
  <c r="V3304" i="1"/>
  <c r="U3304" i="1"/>
  <c r="S3304" i="1"/>
  <c r="R3304" i="1"/>
  <c r="U3303" i="1"/>
  <c r="V3303" i="1" s="1"/>
  <c r="S3303" i="1"/>
  <c r="R3303" i="1"/>
  <c r="V3302" i="1"/>
  <c r="U3302" i="1"/>
  <c r="S3302" i="1"/>
  <c r="R3302" i="1"/>
  <c r="V3301" i="1"/>
  <c r="U3301" i="1"/>
  <c r="S3301" i="1"/>
  <c r="R3301" i="1"/>
  <c r="V3300" i="1"/>
  <c r="U3300" i="1"/>
  <c r="S3300" i="1"/>
  <c r="R3300" i="1"/>
  <c r="U3299" i="1"/>
  <c r="V3299" i="1" s="1"/>
  <c r="S3299" i="1"/>
  <c r="R3299" i="1"/>
  <c r="V3298" i="1"/>
  <c r="U3298" i="1"/>
  <c r="S3298" i="1"/>
  <c r="R3298" i="1"/>
  <c r="V3297" i="1"/>
  <c r="U3297" i="1"/>
  <c r="S3297" i="1"/>
  <c r="R3297" i="1"/>
  <c r="V3296" i="1"/>
  <c r="U3296" i="1"/>
  <c r="S3296" i="1"/>
  <c r="R3296" i="1"/>
  <c r="U3295" i="1"/>
  <c r="V3295" i="1" s="1"/>
  <c r="S3295" i="1"/>
  <c r="R3295" i="1"/>
  <c r="V3294" i="1"/>
  <c r="U3294" i="1"/>
  <c r="S3294" i="1"/>
  <c r="R3294" i="1"/>
  <c r="V3293" i="1"/>
  <c r="U3293" i="1"/>
  <c r="S3293" i="1"/>
  <c r="R3293" i="1"/>
  <c r="V3292" i="1"/>
  <c r="U3292" i="1"/>
  <c r="S3292" i="1"/>
  <c r="R3292" i="1"/>
  <c r="U3291" i="1"/>
  <c r="V3291" i="1" s="1"/>
  <c r="S3291" i="1"/>
  <c r="R3291" i="1"/>
  <c r="U3290" i="1"/>
  <c r="V3290" i="1" s="1"/>
  <c r="S3290" i="1"/>
  <c r="R3290" i="1"/>
  <c r="V3289" i="1"/>
  <c r="U3289" i="1"/>
  <c r="S3289" i="1"/>
  <c r="R3289" i="1"/>
  <c r="V3288" i="1"/>
  <c r="U3288" i="1"/>
  <c r="S3288" i="1"/>
  <c r="R3288" i="1"/>
  <c r="U3287" i="1"/>
  <c r="V3287" i="1" s="1"/>
  <c r="S3287" i="1"/>
  <c r="R3287" i="1"/>
  <c r="V3286" i="1"/>
  <c r="U3286" i="1"/>
  <c r="S3286" i="1"/>
  <c r="R3286" i="1"/>
  <c r="V3285" i="1"/>
  <c r="U3285" i="1"/>
  <c r="S3285" i="1"/>
  <c r="R3285" i="1"/>
  <c r="V3284" i="1"/>
  <c r="U3284" i="1"/>
  <c r="S3284" i="1"/>
  <c r="R3284" i="1"/>
  <c r="U3283" i="1"/>
  <c r="V3283" i="1" s="1"/>
  <c r="S3283" i="1"/>
  <c r="R3283" i="1"/>
  <c r="U3282" i="1"/>
  <c r="V3282" i="1" s="1"/>
  <c r="S3282" i="1"/>
  <c r="R3282" i="1"/>
  <c r="V3281" i="1"/>
  <c r="U3281" i="1"/>
  <c r="S3281" i="1"/>
  <c r="R3281" i="1"/>
  <c r="V3280" i="1"/>
  <c r="U3280" i="1"/>
  <c r="S3280" i="1"/>
  <c r="R3280" i="1"/>
  <c r="U3279" i="1"/>
  <c r="V3279" i="1" s="1"/>
  <c r="S3279" i="1"/>
  <c r="R3279" i="1"/>
  <c r="V3278" i="1"/>
  <c r="U3278" i="1"/>
  <c r="S3278" i="1"/>
  <c r="R3278" i="1"/>
  <c r="V3277" i="1"/>
  <c r="U3277" i="1"/>
  <c r="S3277" i="1"/>
  <c r="R3277" i="1"/>
  <c r="V3276" i="1"/>
  <c r="U3276" i="1"/>
  <c r="S3276" i="1"/>
  <c r="R3276" i="1"/>
  <c r="U3275" i="1"/>
  <c r="V3275" i="1" s="1"/>
  <c r="S3275" i="1"/>
  <c r="R3275" i="1"/>
  <c r="U3274" i="1"/>
  <c r="V3274" i="1" s="1"/>
  <c r="S3274" i="1"/>
  <c r="R3274" i="1"/>
  <c r="U3273" i="1"/>
  <c r="V3273" i="1" s="1"/>
  <c r="S3273" i="1"/>
  <c r="R3273" i="1"/>
  <c r="V3272" i="1"/>
  <c r="U3272" i="1"/>
  <c r="S3272" i="1"/>
  <c r="R3272" i="1"/>
  <c r="U3271" i="1"/>
  <c r="V3271" i="1" s="1"/>
  <c r="S3271" i="1"/>
  <c r="R3271" i="1"/>
  <c r="V3270" i="1"/>
  <c r="U3270" i="1"/>
  <c r="S3270" i="1"/>
  <c r="R3270" i="1"/>
  <c r="V3269" i="1"/>
  <c r="U3269" i="1"/>
  <c r="S3269" i="1"/>
  <c r="R3269" i="1"/>
  <c r="V3268" i="1"/>
  <c r="U3268" i="1"/>
  <c r="S3268" i="1"/>
  <c r="R3268" i="1"/>
  <c r="U3267" i="1"/>
  <c r="V3267" i="1" s="1"/>
  <c r="S3267" i="1"/>
  <c r="R3267" i="1"/>
  <c r="U3266" i="1"/>
  <c r="V3266" i="1" s="1"/>
  <c r="S3266" i="1"/>
  <c r="R3266" i="1"/>
  <c r="U3265" i="1"/>
  <c r="V3265" i="1" s="1"/>
  <c r="S3265" i="1"/>
  <c r="R3265" i="1"/>
  <c r="V3264" i="1"/>
  <c r="U3264" i="1"/>
  <c r="S3264" i="1"/>
  <c r="R3264" i="1"/>
  <c r="U3263" i="1"/>
  <c r="V3263" i="1" s="1"/>
  <c r="S3263" i="1"/>
  <c r="R3263" i="1"/>
  <c r="V3262" i="1"/>
  <c r="U3262" i="1"/>
  <c r="S3262" i="1"/>
  <c r="R3262" i="1"/>
  <c r="V3261" i="1"/>
  <c r="U3261" i="1"/>
  <c r="S3261" i="1"/>
  <c r="R3261" i="1"/>
  <c r="U3260" i="1"/>
  <c r="V3260" i="1" s="1"/>
  <c r="S3260" i="1"/>
  <c r="R3260" i="1"/>
  <c r="V3259" i="1"/>
  <c r="U3259" i="1"/>
  <c r="S3259" i="1"/>
  <c r="R3259" i="1"/>
  <c r="V3258" i="1"/>
  <c r="U3258" i="1"/>
  <c r="S3258" i="1"/>
  <c r="R3258" i="1"/>
  <c r="V3257" i="1"/>
  <c r="U3257" i="1"/>
  <c r="S3257" i="1"/>
  <c r="R3257" i="1"/>
  <c r="U3256" i="1"/>
  <c r="V3256" i="1" s="1"/>
  <c r="S3256" i="1"/>
  <c r="R3256" i="1"/>
  <c r="V3255" i="1"/>
  <c r="U3255" i="1"/>
  <c r="S3255" i="1"/>
  <c r="R3255" i="1"/>
  <c r="V3254" i="1"/>
  <c r="U3254" i="1"/>
  <c r="S3254" i="1"/>
  <c r="R3254" i="1"/>
  <c r="V3253" i="1"/>
  <c r="U3253" i="1"/>
  <c r="S3253" i="1"/>
  <c r="R3253" i="1"/>
  <c r="U3252" i="1"/>
  <c r="V3252" i="1" s="1"/>
  <c r="S3252" i="1"/>
  <c r="R3252" i="1"/>
  <c r="V3251" i="1"/>
  <c r="U3251" i="1"/>
  <c r="S3251" i="1"/>
  <c r="R3251" i="1"/>
  <c r="V3250" i="1"/>
  <c r="U3250" i="1"/>
  <c r="S3250" i="1"/>
  <c r="R3250" i="1"/>
  <c r="V3249" i="1"/>
  <c r="U3249" i="1"/>
  <c r="S3249" i="1"/>
  <c r="R3249" i="1"/>
  <c r="U3248" i="1"/>
  <c r="V3248" i="1" s="1"/>
  <c r="S3248" i="1"/>
  <c r="R3248" i="1"/>
  <c r="V3247" i="1"/>
  <c r="U3247" i="1"/>
  <c r="S3247" i="1"/>
  <c r="R3247" i="1"/>
  <c r="V3246" i="1"/>
  <c r="U3246" i="1"/>
  <c r="S3246" i="1"/>
  <c r="R3246" i="1"/>
  <c r="V3245" i="1"/>
  <c r="U3245" i="1"/>
  <c r="S3245" i="1"/>
  <c r="R3245" i="1"/>
  <c r="U3244" i="1"/>
  <c r="V3244" i="1" s="1"/>
  <c r="S3244" i="1"/>
  <c r="R3244" i="1"/>
  <c r="V3243" i="1"/>
  <c r="U3243" i="1"/>
  <c r="S3243" i="1"/>
  <c r="R3243" i="1"/>
  <c r="V3242" i="1"/>
  <c r="U3242" i="1"/>
  <c r="S3242" i="1"/>
  <c r="R3242" i="1"/>
  <c r="V3241" i="1"/>
  <c r="U3241" i="1"/>
  <c r="S3241" i="1"/>
  <c r="R3241" i="1"/>
  <c r="U3240" i="1"/>
  <c r="V3240" i="1" s="1"/>
  <c r="S3240" i="1"/>
  <c r="R3240" i="1"/>
  <c r="V3239" i="1"/>
  <c r="U3239" i="1"/>
  <c r="S3239" i="1"/>
  <c r="R3239" i="1"/>
  <c r="V3238" i="1"/>
  <c r="U3238" i="1"/>
  <c r="S3238" i="1"/>
  <c r="R3238" i="1"/>
  <c r="V3237" i="1"/>
  <c r="U3237" i="1"/>
  <c r="S3237" i="1"/>
  <c r="R3237" i="1"/>
  <c r="U3236" i="1"/>
  <c r="V3236" i="1" s="1"/>
  <c r="S3236" i="1"/>
  <c r="R3236" i="1"/>
  <c r="V3235" i="1"/>
  <c r="U3235" i="1"/>
  <c r="S3235" i="1"/>
  <c r="R3235" i="1"/>
  <c r="V3234" i="1"/>
  <c r="U3234" i="1"/>
  <c r="S3234" i="1"/>
  <c r="R3234" i="1"/>
  <c r="V3233" i="1"/>
  <c r="U3233" i="1"/>
  <c r="S3233" i="1"/>
  <c r="R3233" i="1"/>
  <c r="U3232" i="1"/>
  <c r="V3232" i="1" s="1"/>
  <c r="S3232" i="1"/>
  <c r="R3232" i="1"/>
  <c r="V3231" i="1"/>
  <c r="U3231" i="1"/>
  <c r="S3231" i="1"/>
  <c r="R3231" i="1"/>
  <c r="V3230" i="1"/>
  <c r="U3230" i="1"/>
  <c r="S3230" i="1"/>
  <c r="R3230" i="1"/>
  <c r="V3229" i="1"/>
  <c r="U3229" i="1"/>
  <c r="S3229" i="1"/>
  <c r="R3229" i="1"/>
  <c r="U3228" i="1"/>
  <c r="V3228" i="1" s="1"/>
  <c r="S3228" i="1"/>
  <c r="R3228" i="1"/>
  <c r="V3227" i="1"/>
  <c r="U3227" i="1"/>
  <c r="S3227" i="1"/>
  <c r="R3227" i="1"/>
  <c r="V3226" i="1"/>
  <c r="U3226" i="1"/>
  <c r="S3226" i="1"/>
  <c r="R3226" i="1"/>
  <c r="V3225" i="1"/>
  <c r="U3225" i="1"/>
  <c r="S3225" i="1"/>
  <c r="R3225" i="1"/>
  <c r="U3224" i="1"/>
  <c r="V3224" i="1" s="1"/>
  <c r="S3224" i="1"/>
  <c r="R3224" i="1"/>
  <c r="V3223" i="1"/>
  <c r="U3223" i="1"/>
  <c r="S3223" i="1"/>
  <c r="R3223" i="1"/>
  <c r="V3222" i="1"/>
  <c r="U3222" i="1"/>
  <c r="S3222" i="1"/>
  <c r="R3222" i="1"/>
  <c r="V3221" i="1"/>
  <c r="U3221" i="1"/>
  <c r="S3221" i="1"/>
  <c r="R3221" i="1"/>
  <c r="U3220" i="1"/>
  <c r="V3220" i="1" s="1"/>
  <c r="S3220" i="1"/>
  <c r="R3220" i="1"/>
  <c r="V3219" i="1"/>
  <c r="U3219" i="1"/>
  <c r="S3219" i="1"/>
  <c r="R3219" i="1"/>
  <c r="V3218" i="1"/>
  <c r="U3218" i="1"/>
  <c r="S3218" i="1"/>
  <c r="R3218" i="1"/>
  <c r="V3217" i="1"/>
  <c r="U3217" i="1"/>
  <c r="S3217" i="1"/>
  <c r="R3217" i="1"/>
  <c r="U3216" i="1"/>
  <c r="V3216" i="1" s="1"/>
  <c r="S3216" i="1"/>
  <c r="R3216" i="1"/>
  <c r="V3215" i="1"/>
  <c r="U3215" i="1"/>
  <c r="S3215" i="1"/>
  <c r="R3215" i="1"/>
  <c r="V3214" i="1"/>
  <c r="U3214" i="1"/>
  <c r="S3214" i="1"/>
  <c r="R3214" i="1"/>
  <c r="V3213" i="1"/>
  <c r="U3213" i="1"/>
  <c r="S3213" i="1"/>
  <c r="R3213" i="1"/>
  <c r="U3212" i="1"/>
  <c r="V3212" i="1" s="1"/>
  <c r="S3212" i="1"/>
  <c r="R3212" i="1"/>
  <c r="V3211" i="1"/>
  <c r="U3211" i="1"/>
  <c r="S3211" i="1"/>
  <c r="R3211" i="1"/>
  <c r="V3210" i="1"/>
  <c r="U3210" i="1"/>
  <c r="S3210" i="1"/>
  <c r="R3210" i="1"/>
  <c r="V3209" i="1"/>
  <c r="U3209" i="1"/>
  <c r="S3209" i="1"/>
  <c r="R3209" i="1"/>
  <c r="U3208" i="1"/>
  <c r="V3208" i="1" s="1"/>
  <c r="S3208" i="1"/>
  <c r="R3208" i="1"/>
  <c r="V3207" i="1"/>
  <c r="U3207" i="1"/>
  <c r="S3207" i="1"/>
  <c r="R3207" i="1"/>
  <c r="V3206" i="1"/>
  <c r="U3206" i="1"/>
  <c r="S3206" i="1"/>
  <c r="R3206" i="1"/>
  <c r="V3205" i="1"/>
  <c r="U3205" i="1"/>
  <c r="S3205" i="1"/>
  <c r="R3205" i="1"/>
  <c r="U3204" i="1"/>
  <c r="V3204" i="1" s="1"/>
  <c r="S3204" i="1"/>
  <c r="R3204" i="1"/>
  <c r="V3203" i="1"/>
  <c r="U3203" i="1"/>
  <c r="S3203" i="1"/>
  <c r="R3203" i="1"/>
  <c r="V3202" i="1"/>
  <c r="U3202" i="1"/>
  <c r="S3202" i="1"/>
  <c r="R3202" i="1"/>
  <c r="V3201" i="1"/>
  <c r="U3201" i="1"/>
  <c r="S3201" i="1"/>
  <c r="R3201" i="1"/>
  <c r="U3200" i="1"/>
  <c r="V3200" i="1" s="1"/>
  <c r="S3200" i="1"/>
  <c r="R3200" i="1"/>
  <c r="V3199" i="1"/>
  <c r="U3199" i="1"/>
  <c r="S3199" i="1"/>
  <c r="R3199" i="1"/>
  <c r="V3198" i="1"/>
  <c r="U3198" i="1"/>
  <c r="S3198" i="1"/>
  <c r="R3198" i="1"/>
  <c r="V3197" i="1"/>
  <c r="U3197" i="1"/>
  <c r="S3197" i="1"/>
  <c r="R3197" i="1"/>
  <c r="U3196" i="1"/>
  <c r="V3196" i="1" s="1"/>
  <c r="S3196" i="1"/>
  <c r="R3196" i="1"/>
  <c r="V3195" i="1"/>
  <c r="U3195" i="1"/>
  <c r="S3195" i="1"/>
  <c r="R3195" i="1"/>
  <c r="V3194" i="1"/>
  <c r="U3194" i="1"/>
  <c r="S3194" i="1"/>
  <c r="R3194" i="1"/>
  <c r="V3193" i="1"/>
  <c r="U3193" i="1"/>
  <c r="S3193" i="1"/>
  <c r="R3193" i="1"/>
  <c r="U3192" i="1"/>
  <c r="V3192" i="1" s="1"/>
  <c r="S3192" i="1"/>
  <c r="R3192" i="1"/>
  <c r="V3191" i="1"/>
  <c r="U3191" i="1"/>
  <c r="S3191" i="1"/>
  <c r="R3191" i="1"/>
  <c r="V3190" i="1"/>
  <c r="U3190" i="1"/>
  <c r="S3190" i="1"/>
  <c r="R3190" i="1"/>
  <c r="V3189" i="1"/>
  <c r="U3189" i="1"/>
  <c r="S3189" i="1"/>
  <c r="R3189" i="1"/>
  <c r="U3188" i="1"/>
  <c r="V3188" i="1" s="1"/>
  <c r="S3188" i="1"/>
  <c r="R3188" i="1"/>
  <c r="V3187" i="1"/>
  <c r="U3187" i="1"/>
  <c r="S3187" i="1"/>
  <c r="R3187" i="1"/>
  <c r="V3186" i="1"/>
  <c r="U3186" i="1"/>
  <c r="S3186" i="1"/>
  <c r="R3186" i="1"/>
  <c r="V3185" i="1"/>
  <c r="U3185" i="1"/>
  <c r="S3185" i="1"/>
  <c r="R3185" i="1"/>
  <c r="U3184" i="1"/>
  <c r="V3184" i="1" s="1"/>
  <c r="S3184" i="1"/>
  <c r="R3184" i="1"/>
  <c r="V3183" i="1"/>
  <c r="U3183" i="1"/>
  <c r="S3183" i="1"/>
  <c r="R3183" i="1"/>
  <c r="V3182" i="1"/>
  <c r="U3182" i="1"/>
  <c r="S3182" i="1"/>
  <c r="R3182" i="1"/>
  <c r="V3181" i="1"/>
  <c r="U3181" i="1"/>
  <c r="S3181" i="1"/>
  <c r="R3181" i="1"/>
  <c r="U3180" i="1"/>
  <c r="V3180" i="1" s="1"/>
  <c r="S3180" i="1"/>
  <c r="R3180" i="1"/>
  <c r="V3179" i="1"/>
  <c r="U3179" i="1"/>
  <c r="S3179" i="1"/>
  <c r="R3179" i="1"/>
  <c r="V3178" i="1"/>
  <c r="U3178" i="1"/>
  <c r="S3178" i="1"/>
  <c r="R3178" i="1"/>
  <c r="V3177" i="1"/>
  <c r="U3177" i="1"/>
  <c r="S3177" i="1"/>
  <c r="R3177" i="1"/>
  <c r="U3176" i="1"/>
  <c r="V3176" i="1" s="1"/>
  <c r="S3176" i="1"/>
  <c r="R3176" i="1"/>
  <c r="V3175" i="1"/>
  <c r="U3175" i="1"/>
  <c r="S3175" i="1"/>
  <c r="R3175" i="1"/>
  <c r="V3174" i="1"/>
  <c r="U3174" i="1"/>
  <c r="S3174" i="1"/>
  <c r="R3174" i="1"/>
  <c r="V3173" i="1"/>
  <c r="U3173" i="1"/>
  <c r="S3173" i="1"/>
  <c r="R3173" i="1"/>
  <c r="U3172" i="1"/>
  <c r="V3172" i="1" s="1"/>
  <c r="S3172" i="1"/>
  <c r="R3172" i="1"/>
  <c r="V3171" i="1"/>
  <c r="U3171" i="1"/>
  <c r="S3171" i="1"/>
  <c r="R3171" i="1"/>
  <c r="V3170" i="1"/>
  <c r="U3170" i="1"/>
  <c r="S3170" i="1"/>
  <c r="R3170" i="1"/>
  <c r="V3169" i="1"/>
  <c r="U3169" i="1"/>
  <c r="S3169" i="1"/>
  <c r="R3169" i="1"/>
  <c r="U3168" i="1"/>
  <c r="V3168" i="1" s="1"/>
  <c r="S3168" i="1"/>
  <c r="R3168" i="1"/>
  <c r="V3167" i="1"/>
  <c r="U3167" i="1"/>
  <c r="S3167" i="1"/>
  <c r="R3167" i="1"/>
  <c r="V3166" i="1"/>
  <c r="U3166" i="1"/>
  <c r="S3166" i="1"/>
  <c r="R3166" i="1"/>
  <c r="V3165" i="1"/>
  <c r="U3165" i="1"/>
  <c r="S3165" i="1"/>
  <c r="R3165" i="1"/>
  <c r="U3164" i="1"/>
  <c r="V3164" i="1" s="1"/>
  <c r="S3164" i="1"/>
  <c r="R3164" i="1"/>
  <c r="V3163" i="1"/>
  <c r="U3163" i="1"/>
  <c r="S3163" i="1"/>
  <c r="R3163" i="1"/>
  <c r="V3162" i="1"/>
  <c r="U3162" i="1"/>
  <c r="S3162" i="1"/>
  <c r="R3162" i="1"/>
  <c r="V3161" i="1"/>
  <c r="U3161" i="1"/>
  <c r="S3161" i="1"/>
  <c r="R3161" i="1"/>
  <c r="U3160" i="1"/>
  <c r="V3160" i="1" s="1"/>
  <c r="S3160" i="1"/>
  <c r="R3160" i="1"/>
  <c r="V3159" i="1"/>
  <c r="U3159" i="1"/>
  <c r="S3159" i="1"/>
  <c r="R3159" i="1"/>
  <c r="V3158" i="1"/>
  <c r="U3158" i="1"/>
  <c r="S3158" i="1"/>
  <c r="R3158" i="1"/>
  <c r="V3157" i="1"/>
  <c r="U3157" i="1"/>
  <c r="S3157" i="1"/>
  <c r="R3157" i="1"/>
  <c r="U3156" i="1"/>
  <c r="V3156" i="1" s="1"/>
  <c r="S3156" i="1"/>
  <c r="R3156" i="1"/>
  <c r="V3155" i="1"/>
  <c r="U3155" i="1"/>
  <c r="S3155" i="1"/>
  <c r="R3155" i="1"/>
  <c r="V3154" i="1"/>
  <c r="U3154" i="1"/>
  <c r="S3154" i="1"/>
  <c r="R3154" i="1"/>
  <c r="V3153" i="1"/>
  <c r="U3153" i="1"/>
  <c r="S3153" i="1"/>
  <c r="R3153" i="1"/>
  <c r="U3152" i="1"/>
  <c r="V3152" i="1" s="1"/>
  <c r="S3152" i="1"/>
  <c r="R3152" i="1"/>
  <c r="V3151" i="1"/>
  <c r="U3151" i="1"/>
  <c r="S3151" i="1"/>
  <c r="R3151" i="1"/>
  <c r="V3150" i="1"/>
  <c r="U3150" i="1"/>
  <c r="S3150" i="1"/>
  <c r="R3150" i="1"/>
  <c r="V3149" i="1"/>
  <c r="U3149" i="1"/>
  <c r="S3149" i="1"/>
  <c r="R3149" i="1"/>
  <c r="U3148" i="1"/>
  <c r="V3148" i="1" s="1"/>
  <c r="S3148" i="1"/>
  <c r="R3148" i="1"/>
  <c r="V3147" i="1"/>
  <c r="U3147" i="1"/>
  <c r="S3147" i="1"/>
  <c r="R3147" i="1"/>
  <c r="V3146" i="1"/>
  <c r="U3146" i="1"/>
  <c r="S3146" i="1"/>
  <c r="R3146" i="1"/>
  <c r="V3145" i="1"/>
  <c r="U3145" i="1"/>
  <c r="S3145" i="1"/>
  <c r="R3145" i="1"/>
  <c r="U3144" i="1"/>
  <c r="V3144" i="1" s="1"/>
  <c r="S3144" i="1"/>
  <c r="R3144" i="1"/>
  <c r="V3143" i="1"/>
  <c r="U3143" i="1"/>
  <c r="S3143" i="1"/>
  <c r="R3143" i="1"/>
  <c r="V3142" i="1"/>
  <c r="U3142" i="1"/>
  <c r="S3142" i="1"/>
  <c r="R3142" i="1"/>
  <c r="V3141" i="1"/>
  <c r="U3141" i="1"/>
  <c r="S3141" i="1"/>
  <c r="R3141" i="1"/>
  <c r="U3140" i="1"/>
  <c r="V3140" i="1" s="1"/>
  <c r="S3140" i="1"/>
  <c r="R3140" i="1"/>
  <c r="V3139" i="1"/>
  <c r="U3139" i="1"/>
  <c r="S3139" i="1"/>
  <c r="R3139" i="1"/>
  <c r="V3138" i="1"/>
  <c r="U3138" i="1"/>
  <c r="S3138" i="1"/>
  <c r="R3138" i="1"/>
  <c r="V3137" i="1"/>
  <c r="U3137" i="1"/>
  <c r="S3137" i="1"/>
  <c r="R3137" i="1"/>
  <c r="U3136" i="1"/>
  <c r="V3136" i="1" s="1"/>
  <c r="S3136" i="1"/>
  <c r="R3136" i="1"/>
  <c r="V3135" i="1"/>
  <c r="U3135" i="1"/>
  <c r="S3135" i="1"/>
  <c r="R3135" i="1"/>
  <c r="V3134" i="1"/>
  <c r="U3134" i="1"/>
  <c r="S3134" i="1"/>
  <c r="R3134" i="1"/>
  <c r="V3133" i="1"/>
  <c r="U3133" i="1"/>
  <c r="S3133" i="1"/>
  <c r="R3133" i="1"/>
  <c r="U3132" i="1"/>
  <c r="V3132" i="1" s="1"/>
  <c r="S3132" i="1"/>
  <c r="R3132" i="1"/>
  <c r="V3131" i="1"/>
  <c r="U3131" i="1"/>
  <c r="S3131" i="1"/>
  <c r="R3131" i="1"/>
  <c r="V3130" i="1"/>
  <c r="U3130" i="1"/>
  <c r="S3130" i="1"/>
  <c r="R3130" i="1"/>
  <c r="V3129" i="1"/>
  <c r="U3129" i="1"/>
  <c r="S3129" i="1"/>
  <c r="R3129" i="1"/>
  <c r="U3128" i="1"/>
  <c r="V3128" i="1" s="1"/>
  <c r="S3128" i="1"/>
  <c r="R3128" i="1"/>
  <c r="V3127" i="1"/>
  <c r="U3127" i="1"/>
  <c r="S3127" i="1"/>
  <c r="R3127" i="1"/>
  <c r="V3126" i="1"/>
  <c r="U3126" i="1"/>
  <c r="S3126" i="1"/>
  <c r="R3126" i="1"/>
  <c r="V3125" i="1"/>
  <c r="U3125" i="1"/>
  <c r="S3125" i="1"/>
  <c r="R3125" i="1"/>
  <c r="U3124" i="1"/>
  <c r="V3124" i="1" s="1"/>
  <c r="S3124" i="1"/>
  <c r="R3124" i="1"/>
  <c r="V3123" i="1"/>
  <c r="U3123" i="1"/>
  <c r="S3123" i="1"/>
  <c r="R3123" i="1"/>
  <c r="V3122" i="1"/>
  <c r="U3122" i="1"/>
  <c r="S3122" i="1"/>
  <c r="R3122" i="1"/>
  <c r="V3121" i="1"/>
  <c r="U3121" i="1"/>
  <c r="S3121" i="1"/>
  <c r="R3121" i="1"/>
  <c r="U3120" i="1"/>
  <c r="V3120" i="1" s="1"/>
  <c r="S3120" i="1"/>
  <c r="R3120" i="1"/>
  <c r="V3119" i="1"/>
  <c r="U3119" i="1"/>
  <c r="S3119" i="1"/>
  <c r="R3119" i="1"/>
  <c r="V3118" i="1"/>
  <c r="U3118" i="1"/>
  <c r="S3118" i="1"/>
  <c r="R3118" i="1"/>
  <c r="V3117" i="1"/>
  <c r="U3117" i="1"/>
  <c r="S3117" i="1"/>
  <c r="R3117" i="1"/>
  <c r="U3116" i="1"/>
  <c r="V3116" i="1" s="1"/>
  <c r="S3116" i="1"/>
  <c r="R3116" i="1"/>
  <c r="V3115" i="1"/>
  <c r="U3115" i="1"/>
  <c r="S3115" i="1"/>
  <c r="R3115" i="1"/>
  <c r="V3114" i="1"/>
  <c r="U3114" i="1"/>
  <c r="S3114" i="1"/>
  <c r="R3114" i="1"/>
  <c r="V3113" i="1"/>
  <c r="U3113" i="1"/>
  <c r="S3113" i="1"/>
  <c r="R3113" i="1"/>
  <c r="U3112" i="1"/>
  <c r="V3112" i="1" s="1"/>
  <c r="S3112" i="1"/>
  <c r="R3112" i="1"/>
  <c r="V3111" i="1"/>
  <c r="U3111" i="1"/>
  <c r="S3111" i="1"/>
  <c r="R3111" i="1"/>
  <c r="V3110" i="1"/>
  <c r="U3110" i="1"/>
  <c r="S3110" i="1"/>
  <c r="R3110" i="1"/>
  <c r="V3109" i="1"/>
  <c r="U3109" i="1"/>
  <c r="S3109" i="1"/>
  <c r="R3109" i="1"/>
  <c r="U3108" i="1"/>
  <c r="V3108" i="1" s="1"/>
  <c r="S3108" i="1"/>
  <c r="R3108" i="1"/>
  <c r="V3107" i="1"/>
  <c r="U3107" i="1"/>
  <c r="S3107" i="1"/>
  <c r="R3107" i="1"/>
  <c r="V3106" i="1"/>
  <c r="U3106" i="1"/>
  <c r="S3106" i="1"/>
  <c r="R3106" i="1"/>
  <c r="V3105" i="1"/>
  <c r="U3105" i="1"/>
  <c r="S3105" i="1"/>
  <c r="R3105" i="1"/>
  <c r="U3104" i="1"/>
  <c r="V3104" i="1" s="1"/>
  <c r="S3104" i="1"/>
  <c r="R3104" i="1"/>
  <c r="V3103" i="1"/>
  <c r="U3103" i="1"/>
  <c r="S3103" i="1"/>
  <c r="R3103" i="1"/>
  <c r="V3102" i="1"/>
  <c r="U3102" i="1"/>
  <c r="S3102" i="1"/>
  <c r="R3102" i="1"/>
  <c r="V3101" i="1"/>
  <c r="U3101" i="1"/>
  <c r="S3101" i="1"/>
  <c r="R3101" i="1"/>
  <c r="U3100" i="1"/>
  <c r="V3100" i="1" s="1"/>
  <c r="S3100" i="1"/>
  <c r="R3100" i="1"/>
  <c r="V3099" i="1"/>
  <c r="U3099" i="1"/>
  <c r="S3099" i="1"/>
  <c r="R3099" i="1"/>
  <c r="V3098" i="1"/>
  <c r="U3098" i="1"/>
  <c r="S3098" i="1"/>
  <c r="R3098" i="1"/>
  <c r="V3097" i="1"/>
  <c r="U3097" i="1"/>
  <c r="S3097" i="1"/>
  <c r="R3097" i="1"/>
  <c r="U3096" i="1"/>
  <c r="V3096" i="1" s="1"/>
  <c r="S3096" i="1"/>
  <c r="R3096" i="1"/>
  <c r="V3095" i="1"/>
  <c r="U3095" i="1"/>
  <c r="S3095" i="1"/>
  <c r="R3095" i="1"/>
  <c r="V3094" i="1"/>
  <c r="U3094" i="1"/>
  <c r="S3094" i="1"/>
  <c r="R3094" i="1"/>
  <c r="V3093" i="1"/>
  <c r="U3093" i="1"/>
  <c r="S3093" i="1"/>
  <c r="R3093" i="1"/>
  <c r="U3092" i="1"/>
  <c r="V3092" i="1" s="1"/>
  <c r="S3092" i="1"/>
  <c r="R3092" i="1"/>
  <c r="V3091" i="1"/>
  <c r="U3091" i="1"/>
  <c r="S3091" i="1"/>
  <c r="R3091" i="1"/>
  <c r="V3090" i="1"/>
  <c r="U3090" i="1"/>
  <c r="S3090" i="1"/>
  <c r="R3090" i="1"/>
  <c r="V3089" i="1"/>
  <c r="U3089" i="1"/>
  <c r="S3089" i="1"/>
  <c r="R3089" i="1"/>
  <c r="U3088" i="1"/>
  <c r="V3088" i="1" s="1"/>
  <c r="S3088" i="1"/>
  <c r="R3088" i="1"/>
  <c r="V3087" i="1"/>
  <c r="U3087" i="1"/>
  <c r="S3087" i="1"/>
  <c r="R3087" i="1"/>
  <c r="V3086" i="1"/>
  <c r="U3086" i="1"/>
  <c r="S3086" i="1"/>
  <c r="R3086" i="1"/>
  <c r="V3085" i="1"/>
  <c r="U3085" i="1"/>
  <c r="S3085" i="1"/>
  <c r="R3085" i="1"/>
  <c r="U3084" i="1"/>
  <c r="V3084" i="1" s="1"/>
  <c r="S3084" i="1"/>
  <c r="R3084" i="1"/>
  <c r="V3083" i="1"/>
  <c r="U3083" i="1"/>
  <c r="S3083" i="1"/>
  <c r="R3083" i="1"/>
  <c r="V3082" i="1"/>
  <c r="U3082" i="1"/>
  <c r="S3082" i="1"/>
  <c r="R3082" i="1"/>
  <c r="V3081" i="1"/>
  <c r="U3081" i="1"/>
  <c r="S3081" i="1"/>
  <c r="R3081" i="1"/>
  <c r="U3080" i="1"/>
  <c r="V3080" i="1" s="1"/>
  <c r="S3080" i="1"/>
  <c r="R3080" i="1"/>
  <c r="V3079" i="1"/>
  <c r="U3079" i="1"/>
  <c r="S3079" i="1"/>
  <c r="R3079" i="1"/>
  <c r="V3078" i="1"/>
  <c r="U3078" i="1"/>
  <c r="S3078" i="1"/>
  <c r="R3078" i="1"/>
  <c r="V3077" i="1"/>
  <c r="U3077" i="1"/>
  <c r="S3077" i="1"/>
  <c r="R3077" i="1"/>
  <c r="U3076" i="1"/>
  <c r="V3076" i="1" s="1"/>
  <c r="S3076" i="1"/>
  <c r="R3076" i="1"/>
  <c r="V3075" i="1"/>
  <c r="U3075" i="1"/>
  <c r="S3075" i="1"/>
  <c r="R3075" i="1"/>
  <c r="V3074" i="1"/>
  <c r="U3074" i="1"/>
  <c r="S3074" i="1"/>
  <c r="R3074" i="1"/>
  <c r="V3073" i="1"/>
  <c r="U3073" i="1"/>
  <c r="S3073" i="1"/>
  <c r="R3073" i="1"/>
  <c r="U3072" i="1"/>
  <c r="V3072" i="1" s="1"/>
  <c r="S3072" i="1"/>
  <c r="R3072" i="1"/>
  <c r="V3071" i="1"/>
  <c r="U3071" i="1"/>
  <c r="S3071" i="1"/>
  <c r="R3071" i="1"/>
  <c r="V3070" i="1"/>
  <c r="U3070" i="1"/>
  <c r="S3070" i="1"/>
  <c r="R3070" i="1"/>
  <c r="V3069" i="1"/>
  <c r="U3069" i="1"/>
  <c r="S3069" i="1"/>
  <c r="R3069" i="1"/>
  <c r="U3068" i="1"/>
  <c r="V3068" i="1" s="1"/>
  <c r="S3068" i="1"/>
  <c r="R3068" i="1"/>
  <c r="V3067" i="1"/>
  <c r="U3067" i="1"/>
  <c r="S3067" i="1"/>
  <c r="R3067" i="1"/>
  <c r="V3066" i="1"/>
  <c r="U3066" i="1"/>
  <c r="S3066" i="1"/>
  <c r="R3066" i="1"/>
  <c r="V3065" i="1"/>
  <c r="U3065" i="1"/>
  <c r="S3065" i="1"/>
  <c r="R3065" i="1"/>
  <c r="U3064" i="1"/>
  <c r="V3064" i="1" s="1"/>
  <c r="S3064" i="1"/>
  <c r="R3064" i="1"/>
  <c r="V3063" i="1"/>
  <c r="U3063" i="1"/>
  <c r="S3063" i="1"/>
  <c r="R3063" i="1"/>
  <c r="V3062" i="1"/>
  <c r="U3062" i="1"/>
  <c r="S3062" i="1"/>
  <c r="R3062" i="1"/>
  <c r="V3061" i="1"/>
  <c r="U3061" i="1"/>
  <c r="S3061" i="1"/>
  <c r="R3061" i="1"/>
  <c r="U3060" i="1"/>
  <c r="V3060" i="1" s="1"/>
  <c r="S3060" i="1"/>
  <c r="R3060" i="1"/>
  <c r="V3059" i="1"/>
  <c r="U3059" i="1"/>
  <c r="S3059" i="1"/>
  <c r="R3059" i="1"/>
  <c r="V3058" i="1"/>
  <c r="U3058" i="1"/>
  <c r="S3058" i="1"/>
  <c r="R3058" i="1"/>
  <c r="V3057" i="1"/>
  <c r="U3057" i="1"/>
  <c r="S3057" i="1"/>
  <c r="R3057" i="1"/>
  <c r="U3056" i="1"/>
  <c r="V3056" i="1" s="1"/>
  <c r="S3056" i="1"/>
  <c r="R3056" i="1"/>
  <c r="V3055" i="1"/>
  <c r="U3055" i="1"/>
  <c r="S3055" i="1"/>
  <c r="R3055" i="1"/>
  <c r="V3054" i="1"/>
  <c r="U3054" i="1"/>
  <c r="S3054" i="1"/>
  <c r="R3054" i="1"/>
  <c r="V3053" i="1"/>
  <c r="U3053" i="1"/>
  <c r="S3053" i="1"/>
  <c r="R3053" i="1"/>
  <c r="U3052" i="1"/>
  <c r="V3052" i="1" s="1"/>
  <c r="S3052" i="1"/>
  <c r="R3052" i="1"/>
  <c r="V3051" i="1"/>
  <c r="U3051" i="1"/>
  <c r="S3051" i="1"/>
  <c r="R3051" i="1"/>
  <c r="V3050" i="1"/>
  <c r="U3050" i="1"/>
  <c r="S3050" i="1"/>
  <c r="R3050" i="1"/>
  <c r="V3049" i="1"/>
  <c r="U3049" i="1"/>
  <c r="S3049" i="1"/>
  <c r="R3049" i="1"/>
  <c r="U3048" i="1"/>
  <c r="V3048" i="1" s="1"/>
  <c r="S3048" i="1"/>
  <c r="R3048" i="1"/>
  <c r="V3047" i="1"/>
  <c r="U3047" i="1"/>
  <c r="S3047" i="1"/>
  <c r="R3047" i="1"/>
  <c r="V3046" i="1"/>
  <c r="U3046" i="1"/>
  <c r="S3046" i="1"/>
  <c r="R3046" i="1"/>
  <c r="V3045" i="1"/>
  <c r="U3045" i="1"/>
  <c r="S3045" i="1"/>
  <c r="R3045" i="1"/>
  <c r="U3044" i="1"/>
  <c r="V3044" i="1" s="1"/>
  <c r="S3044" i="1"/>
  <c r="R3044" i="1"/>
  <c r="V3043" i="1"/>
  <c r="U3043" i="1"/>
  <c r="S3043" i="1"/>
  <c r="R3043" i="1"/>
  <c r="V3042" i="1"/>
  <c r="U3042" i="1"/>
  <c r="S3042" i="1"/>
  <c r="R3042" i="1"/>
  <c r="V3041" i="1"/>
  <c r="U3041" i="1"/>
  <c r="S3041" i="1"/>
  <c r="R3041" i="1"/>
  <c r="U3040" i="1"/>
  <c r="V3040" i="1" s="1"/>
  <c r="S3040" i="1"/>
  <c r="R3040" i="1"/>
  <c r="V3039" i="1"/>
  <c r="U3039" i="1"/>
  <c r="S3039" i="1"/>
  <c r="R3039" i="1"/>
  <c r="V3038" i="1"/>
  <c r="U3038" i="1"/>
  <c r="S3038" i="1"/>
  <c r="R3038" i="1"/>
  <c r="V3037" i="1"/>
  <c r="U3037" i="1"/>
  <c r="S3037" i="1"/>
  <c r="R3037" i="1"/>
  <c r="U3036" i="1"/>
  <c r="V3036" i="1" s="1"/>
  <c r="S3036" i="1"/>
  <c r="R3036" i="1"/>
  <c r="V3035" i="1"/>
  <c r="U3035" i="1"/>
  <c r="S3035" i="1"/>
  <c r="R3035" i="1"/>
  <c r="V3034" i="1"/>
  <c r="U3034" i="1"/>
  <c r="S3034" i="1"/>
  <c r="R3034" i="1"/>
  <c r="V3033" i="1"/>
  <c r="U3033" i="1"/>
  <c r="S3033" i="1"/>
  <c r="R3033" i="1"/>
  <c r="U3032" i="1"/>
  <c r="V3032" i="1" s="1"/>
  <c r="S3032" i="1"/>
  <c r="R3032" i="1"/>
  <c r="V3031" i="1"/>
  <c r="U3031" i="1"/>
  <c r="S3031" i="1"/>
  <c r="R3031" i="1"/>
  <c r="V3030" i="1"/>
  <c r="U3030" i="1"/>
  <c r="S3030" i="1"/>
  <c r="R3030" i="1"/>
  <c r="V3029" i="1"/>
  <c r="U3029" i="1"/>
  <c r="S3029" i="1"/>
  <c r="R3029" i="1"/>
  <c r="U3028" i="1"/>
  <c r="V3028" i="1" s="1"/>
  <c r="S3028" i="1"/>
  <c r="R3028" i="1"/>
  <c r="V3027" i="1"/>
  <c r="U3027" i="1"/>
  <c r="S3027" i="1"/>
  <c r="R3027" i="1"/>
  <c r="V3026" i="1"/>
  <c r="U3026" i="1"/>
  <c r="S3026" i="1"/>
  <c r="R3026" i="1"/>
  <c r="V3025" i="1"/>
  <c r="U3025" i="1"/>
  <c r="S3025" i="1"/>
  <c r="R3025" i="1"/>
  <c r="U3024" i="1"/>
  <c r="V3024" i="1" s="1"/>
  <c r="S3024" i="1"/>
  <c r="R3024" i="1"/>
  <c r="V3023" i="1"/>
  <c r="U3023" i="1"/>
  <c r="S3023" i="1"/>
  <c r="R3023" i="1"/>
  <c r="V3022" i="1"/>
  <c r="U3022" i="1"/>
  <c r="S3022" i="1"/>
  <c r="R3022" i="1"/>
  <c r="V3021" i="1"/>
  <c r="U3021" i="1"/>
  <c r="S3021" i="1"/>
  <c r="R3021" i="1"/>
  <c r="U3020" i="1"/>
  <c r="V3020" i="1" s="1"/>
  <c r="S3020" i="1"/>
  <c r="R3020" i="1"/>
  <c r="V3019" i="1"/>
  <c r="U3019" i="1"/>
  <c r="S3019" i="1"/>
  <c r="R3019" i="1"/>
  <c r="V3018" i="1"/>
  <c r="U3018" i="1"/>
  <c r="S3018" i="1"/>
  <c r="R3018" i="1"/>
  <c r="V3017" i="1"/>
  <c r="U3017" i="1"/>
  <c r="S3017" i="1"/>
  <c r="R3017" i="1"/>
  <c r="U3016" i="1"/>
  <c r="V3016" i="1" s="1"/>
  <c r="S3016" i="1"/>
  <c r="R3016" i="1"/>
  <c r="V3015" i="1"/>
  <c r="U3015" i="1"/>
  <c r="S3015" i="1"/>
  <c r="R3015" i="1"/>
  <c r="V3014" i="1"/>
  <c r="U3014" i="1"/>
  <c r="S3014" i="1"/>
  <c r="R3014" i="1"/>
  <c r="V3013" i="1"/>
  <c r="U3013" i="1"/>
  <c r="S3013" i="1"/>
  <c r="R3013" i="1"/>
  <c r="U3012" i="1"/>
  <c r="V3012" i="1" s="1"/>
  <c r="S3012" i="1"/>
  <c r="R3012" i="1"/>
  <c r="V3011" i="1"/>
  <c r="U3011" i="1"/>
  <c r="S3011" i="1"/>
  <c r="R3011" i="1"/>
  <c r="V3010" i="1"/>
  <c r="U3010" i="1"/>
  <c r="S3010" i="1"/>
  <c r="R3010" i="1"/>
  <c r="V3009" i="1"/>
  <c r="U3009" i="1"/>
  <c r="S3009" i="1"/>
  <c r="R3009" i="1"/>
  <c r="U3008" i="1"/>
  <c r="V3008" i="1" s="1"/>
  <c r="S3008" i="1"/>
  <c r="R3008" i="1"/>
  <c r="V3007" i="1"/>
  <c r="U3007" i="1"/>
  <c r="S3007" i="1"/>
  <c r="R3007" i="1"/>
  <c r="V3006" i="1"/>
  <c r="U3006" i="1"/>
  <c r="S3006" i="1"/>
  <c r="R3006" i="1"/>
  <c r="V3005" i="1"/>
  <c r="U3005" i="1"/>
  <c r="S3005" i="1"/>
  <c r="R3005" i="1"/>
  <c r="U3004" i="1"/>
  <c r="V3004" i="1" s="1"/>
  <c r="S3004" i="1"/>
  <c r="R3004" i="1"/>
  <c r="V3003" i="1"/>
  <c r="U3003" i="1"/>
  <c r="S3003" i="1"/>
  <c r="R3003" i="1"/>
  <c r="V3002" i="1"/>
  <c r="U3002" i="1"/>
  <c r="S3002" i="1"/>
  <c r="R3002" i="1"/>
  <c r="V3001" i="1"/>
  <c r="U3001" i="1"/>
  <c r="S3001" i="1"/>
  <c r="R3001" i="1"/>
  <c r="U3000" i="1"/>
  <c r="V3000" i="1" s="1"/>
  <c r="S3000" i="1"/>
  <c r="R3000" i="1"/>
  <c r="V2999" i="1"/>
  <c r="U2999" i="1"/>
  <c r="S2999" i="1"/>
  <c r="R2999" i="1"/>
  <c r="V2998" i="1"/>
  <c r="U2998" i="1"/>
  <c r="S2998" i="1"/>
  <c r="R2998" i="1"/>
  <c r="V2997" i="1"/>
  <c r="U2997" i="1"/>
  <c r="S2997" i="1"/>
  <c r="R2997" i="1"/>
  <c r="U2996" i="1"/>
  <c r="V2996" i="1" s="1"/>
  <c r="S2996" i="1"/>
  <c r="R2996" i="1"/>
  <c r="V2995" i="1"/>
  <c r="U2995" i="1"/>
  <c r="S2995" i="1"/>
  <c r="R2995" i="1"/>
  <c r="V2994" i="1"/>
  <c r="U2994" i="1"/>
  <c r="S2994" i="1"/>
  <c r="R2994" i="1"/>
  <c r="V2993" i="1"/>
  <c r="U2993" i="1"/>
  <c r="S2993" i="1"/>
  <c r="R2993" i="1"/>
  <c r="U2992" i="1"/>
  <c r="V2992" i="1" s="1"/>
  <c r="S2992" i="1"/>
  <c r="R2992" i="1"/>
  <c r="V2991" i="1"/>
  <c r="U2991" i="1"/>
  <c r="S2991" i="1"/>
  <c r="R2991" i="1"/>
  <c r="V2990" i="1"/>
  <c r="U2990" i="1"/>
  <c r="S2990" i="1"/>
  <c r="R2990" i="1"/>
  <c r="V2989" i="1"/>
  <c r="U2989" i="1"/>
  <c r="S2989" i="1"/>
  <c r="R2989" i="1"/>
  <c r="U2988" i="1"/>
  <c r="V2988" i="1" s="1"/>
  <c r="S2988" i="1"/>
  <c r="R2988" i="1"/>
  <c r="V2987" i="1"/>
  <c r="U2987" i="1"/>
  <c r="S2987" i="1"/>
  <c r="R2987" i="1"/>
  <c r="V2986" i="1"/>
  <c r="U2986" i="1"/>
  <c r="S2986" i="1"/>
  <c r="R2986" i="1"/>
  <c r="V2985" i="1"/>
  <c r="U2985" i="1"/>
  <c r="S2985" i="1"/>
  <c r="R2985" i="1"/>
  <c r="U2984" i="1"/>
  <c r="V2984" i="1" s="1"/>
  <c r="S2984" i="1"/>
  <c r="R2984" i="1"/>
  <c r="V2983" i="1"/>
  <c r="U2983" i="1"/>
  <c r="S2983" i="1"/>
  <c r="R2983" i="1"/>
  <c r="V2982" i="1"/>
  <c r="U2982" i="1"/>
  <c r="S2982" i="1"/>
  <c r="R2982" i="1"/>
  <c r="V2981" i="1"/>
  <c r="U2981" i="1"/>
  <c r="S2981" i="1"/>
  <c r="R2981" i="1"/>
  <c r="U2980" i="1"/>
  <c r="V2980" i="1" s="1"/>
  <c r="S2980" i="1"/>
  <c r="R2980" i="1"/>
  <c r="V2979" i="1"/>
  <c r="U2979" i="1"/>
  <c r="S2979" i="1"/>
  <c r="R2979" i="1"/>
  <c r="V2978" i="1"/>
  <c r="U2978" i="1"/>
  <c r="S2978" i="1"/>
  <c r="R2978" i="1"/>
  <c r="V2977" i="1"/>
  <c r="U2977" i="1"/>
  <c r="S2977" i="1"/>
  <c r="R2977" i="1"/>
  <c r="U2976" i="1"/>
  <c r="V2976" i="1" s="1"/>
  <c r="S2976" i="1"/>
  <c r="R2976" i="1"/>
  <c r="V2975" i="1"/>
  <c r="U2975" i="1"/>
  <c r="S2975" i="1"/>
  <c r="R2975" i="1"/>
  <c r="V2974" i="1"/>
  <c r="U2974" i="1"/>
  <c r="S2974" i="1"/>
  <c r="R2974" i="1"/>
  <c r="V2973" i="1"/>
  <c r="U2973" i="1"/>
  <c r="S2973" i="1"/>
  <c r="R2973" i="1"/>
  <c r="U2972" i="1"/>
  <c r="V2972" i="1" s="1"/>
  <c r="S2972" i="1"/>
  <c r="R2972" i="1"/>
  <c r="V2971" i="1"/>
  <c r="U2971" i="1"/>
  <c r="S2971" i="1"/>
  <c r="R2971" i="1"/>
  <c r="V2970" i="1"/>
  <c r="U2970" i="1"/>
  <c r="S2970" i="1"/>
  <c r="R2970" i="1"/>
  <c r="V2969" i="1"/>
  <c r="U2969" i="1"/>
  <c r="S2969" i="1"/>
  <c r="R2969" i="1"/>
  <c r="U2968" i="1"/>
  <c r="V2968" i="1" s="1"/>
  <c r="S2968" i="1"/>
  <c r="R2968" i="1"/>
  <c r="V2967" i="1"/>
  <c r="U2967" i="1"/>
  <c r="S2967" i="1"/>
  <c r="R2967" i="1"/>
  <c r="V2966" i="1"/>
  <c r="U2966" i="1"/>
  <c r="S2966" i="1"/>
  <c r="R2966" i="1"/>
  <c r="V2965" i="1"/>
  <c r="U2965" i="1"/>
  <c r="S2965" i="1"/>
  <c r="R2965" i="1"/>
  <c r="U2964" i="1"/>
  <c r="V2964" i="1" s="1"/>
  <c r="S2964" i="1"/>
  <c r="R2964" i="1"/>
  <c r="V2963" i="1"/>
  <c r="U2963" i="1"/>
  <c r="S2963" i="1"/>
  <c r="R2963" i="1"/>
  <c r="V2962" i="1"/>
  <c r="U2962" i="1"/>
  <c r="S2962" i="1"/>
  <c r="R2962" i="1"/>
  <c r="V2961" i="1"/>
  <c r="U2961" i="1"/>
  <c r="S2961" i="1"/>
  <c r="R2961" i="1"/>
  <c r="U2960" i="1"/>
  <c r="V2960" i="1" s="1"/>
  <c r="S2960" i="1"/>
  <c r="R2960" i="1"/>
  <c r="V2959" i="1"/>
  <c r="U2959" i="1"/>
  <c r="S2959" i="1"/>
  <c r="R2959" i="1"/>
  <c r="V2958" i="1"/>
  <c r="U2958" i="1"/>
  <c r="S2958" i="1"/>
  <c r="R2958" i="1"/>
  <c r="V2957" i="1"/>
  <c r="U2957" i="1"/>
  <c r="S2957" i="1"/>
  <c r="R2957" i="1"/>
  <c r="U2956" i="1"/>
  <c r="V2956" i="1" s="1"/>
  <c r="S2956" i="1"/>
  <c r="R2956" i="1"/>
  <c r="V2955" i="1"/>
  <c r="U2955" i="1"/>
  <c r="S2955" i="1"/>
  <c r="R2955" i="1"/>
  <c r="V2954" i="1"/>
  <c r="U2954" i="1"/>
  <c r="S2954" i="1"/>
  <c r="R2954" i="1"/>
  <c r="V2953" i="1"/>
  <c r="U2953" i="1"/>
  <c r="S2953" i="1"/>
  <c r="R2953" i="1"/>
  <c r="U2952" i="1"/>
  <c r="V2952" i="1" s="1"/>
  <c r="S2952" i="1"/>
  <c r="R2952" i="1"/>
  <c r="V2951" i="1"/>
  <c r="U2951" i="1"/>
  <c r="S2951" i="1"/>
  <c r="R2951" i="1"/>
  <c r="V2950" i="1"/>
  <c r="U2950" i="1"/>
  <c r="S2950" i="1"/>
  <c r="R2950" i="1"/>
  <c r="V2949" i="1"/>
  <c r="U2949" i="1"/>
  <c r="S2949" i="1"/>
  <c r="R2949" i="1"/>
  <c r="U2948" i="1"/>
  <c r="V2948" i="1" s="1"/>
  <c r="S2948" i="1"/>
  <c r="R2948" i="1"/>
  <c r="V2947" i="1"/>
  <c r="U2947" i="1"/>
  <c r="S2947" i="1"/>
  <c r="R2947" i="1"/>
  <c r="V2946" i="1"/>
  <c r="U2946" i="1"/>
  <c r="S2946" i="1"/>
  <c r="R2946" i="1"/>
  <c r="V2945" i="1"/>
  <c r="U2945" i="1"/>
  <c r="S2945" i="1"/>
  <c r="R2945" i="1"/>
  <c r="U2944" i="1"/>
  <c r="V2944" i="1" s="1"/>
  <c r="S2944" i="1"/>
  <c r="R2944" i="1"/>
  <c r="V2943" i="1"/>
  <c r="U2943" i="1"/>
  <c r="S2943" i="1"/>
  <c r="R2943" i="1"/>
  <c r="V2942" i="1"/>
  <c r="U2942" i="1"/>
  <c r="S2942" i="1"/>
  <c r="R2942" i="1"/>
  <c r="V2941" i="1"/>
  <c r="U2941" i="1"/>
  <c r="S2941" i="1"/>
  <c r="R2941" i="1"/>
  <c r="U2940" i="1"/>
  <c r="V2940" i="1" s="1"/>
  <c r="S2940" i="1"/>
  <c r="R2940" i="1"/>
  <c r="V2939" i="1"/>
  <c r="U2939" i="1"/>
  <c r="S2939" i="1"/>
  <c r="R2939" i="1"/>
  <c r="V2938" i="1"/>
  <c r="U2938" i="1"/>
  <c r="S2938" i="1"/>
  <c r="R2938" i="1"/>
  <c r="V2937" i="1"/>
  <c r="U2937" i="1"/>
  <c r="S2937" i="1"/>
  <c r="R2937" i="1"/>
  <c r="U2936" i="1"/>
  <c r="V2936" i="1" s="1"/>
  <c r="S2936" i="1"/>
  <c r="R2936" i="1"/>
  <c r="V2935" i="1"/>
  <c r="U2935" i="1"/>
  <c r="S2935" i="1"/>
  <c r="R2935" i="1"/>
  <c r="V2934" i="1"/>
  <c r="U2934" i="1"/>
  <c r="S2934" i="1"/>
  <c r="R2934" i="1"/>
  <c r="V2933" i="1"/>
  <c r="U2933" i="1"/>
  <c r="S2933" i="1"/>
  <c r="R2933" i="1"/>
  <c r="U2932" i="1"/>
  <c r="V2932" i="1" s="1"/>
  <c r="S2932" i="1"/>
  <c r="R2932" i="1"/>
  <c r="V2931" i="1"/>
  <c r="U2931" i="1"/>
  <c r="S2931" i="1"/>
  <c r="R2931" i="1"/>
  <c r="V2930" i="1"/>
  <c r="U2930" i="1"/>
  <c r="S2930" i="1"/>
  <c r="R2930" i="1"/>
  <c r="V2929" i="1"/>
  <c r="U2929" i="1"/>
  <c r="S2929" i="1"/>
  <c r="R2929" i="1"/>
  <c r="U2928" i="1"/>
  <c r="V2928" i="1" s="1"/>
  <c r="S2928" i="1"/>
  <c r="R2928" i="1"/>
  <c r="V2927" i="1"/>
  <c r="U2927" i="1"/>
  <c r="S2927" i="1"/>
  <c r="R2927" i="1"/>
  <c r="V2926" i="1"/>
  <c r="U2926" i="1"/>
  <c r="S2926" i="1"/>
  <c r="R2926" i="1"/>
  <c r="V2925" i="1"/>
  <c r="U2925" i="1"/>
  <c r="S2925" i="1"/>
  <c r="R2925" i="1"/>
  <c r="U2924" i="1"/>
  <c r="V2924" i="1" s="1"/>
  <c r="S2924" i="1"/>
  <c r="R2924" i="1"/>
  <c r="V2923" i="1"/>
  <c r="U2923" i="1"/>
  <c r="S2923" i="1"/>
  <c r="R2923" i="1"/>
  <c r="V2922" i="1"/>
  <c r="U2922" i="1"/>
  <c r="S2922" i="1"/>
  <c r="R2922" i="1"/>
  <c r="V2921" i="1"/>
  <c r="U2921" i="1"/>
  <c r="S2921" i="1"/>
  <c r="R2921" i="1"/>
  <c r="U2920" i="1"/>
  <c r="V2920" i="1" s="1"/>
  <c r="S2920" i="1"/>
  <c r="R2920" i="1"/>
  <c r="V2919" i="1"/>
  <c r="U2919" i="1"/>
  <c r="S2919" i="1"/>
  <c r="R2919" i="1"/>
  <c r="V2918" i="1"/>
  <c r="U2918" i="1"/>
  <c r="S2918" i="1"/>
  <c r="R2918" i="1"/>
  <c r="V2917" i="1"/>
  <c r="U2917" i="1"/>
  <c r="S2917" i="1"/>
  <c r="R2917" i="1"/>
  <c r="U2916" i="1"/>
  <c r="V2916" i="1" s="1"/>
  <c r="S2916" i="1"/>
  <c r="R2916" i="1"/>
  <c r="V2915" i="1"/>
  <c r="U2915" i="1"/>
  <c r="S2915" i="1"/>
  <c r="R2915" i="1"/>
  <c r="V2914" i="1"/>
  <c r="U2914" i="1"/>
  <c r="S2914" i="1"/>
  <c r="R2914" i="1"/>
  <c r="V2913" i="1"/>
  <c r="U2913" i="1"/>
  <c r="S2913" i="1"/>
  <c r="R2913" i="1"/>
  <c r="U2912" i="1"/>
  <c r="V2912" i="1" s="1"/>
  <c r="S2912" i="1"/>
  <c r="P2912" i="1"/>
  <c r="T2912" i="1" s="1"/>
  <c r="R2912" i="1"/>
  <c r="V2911" i="1"/>
  <c r="U2911" i="1"/>
  <c r="S2911" i="1"/>
  <c r="V2910" i="1"/>
  <c r="U2910" i="1"/>
  <c r="S2910" i="1"/>
  <c r="R2910" i="1"/>
  <c r="V2909" i="1"/>
  <c r="U2909" i="1"/>
  <c r="S2909" i="1"/>
  <c r="R2909" i="1"/>
  <c r="U2908" i="1"/>
  <c r="V2908" i="1" s="1"/>
  <c r="S2908" i="1"/>
  <c r="R2908" i="1"/>
  <c r="V2907" i="1"/>
  <c r="U2907" i="1"/>
  <c r="S2907" i="1"/>
  <c r="R2907" i="1"/>
  <c r="V2906" i="1"/>
  <c r="U2906" i="1"/>
  <c r="S2906" i="1"/>
  <c r="R2906" i="1"/>
  <c r="V2905" i="1"/>
  <c r="U2905" i="1"/>
  <c r="S2905" i="1"/>
  <c r="R2905" i="1"/>
  <c r="U2904" i="1"/>
  <c r="V2904" i="1" s="1"/>
  <c r="S2904" i="1"/>
  <c r="R2904" i="1"/>
  <c r="V2903" i="1"/>
  <c r="U2903" i="1"/>
  <c r="S2903" i="1"/>
  <c r="R2903" i="1"/>
  <c r="V2902" i="1"/>
  <c r="U2902" i="1"/>
  <c r="S2902" i="1"/>
  <c r="R2902" i="1"/>
  <c r="V2901" i="1"/>
  <c r="U2901" i="1"/>
  <c r="S2901" i="1"/>
  <c r="R2901" i="1"/>
  <c r="U2900" i="1"/>
  <c r="V2900" i="1" s="1"/>
  <c r="S2900" i="1"/>
  <c r="R2900" i="1"/>
  <c r="V2899" i="1"/>
  <c r="U2899" i="1"/>
  <c r="S2899" i="1"/>
  <c r="R2899" i="1"/>
  <c r="V2898" i="1"/>
  <c r="U2898" i="1"/>
  <c r="S2898" i="1"/>
  <c r="R2898" i="1"/>
  <c r="V2897" i="1"/>
  <c r="U2897" i="1"/>
  <c r="S2897" i="1"/>
  <c r="R2897" i="1"/>
  <c r="U2896" i="1"/>
  <c r="V2896" i="1" s="1"/>
  <c r="S2896" i="1"/>
  <c r="R2896" i="1"/>
  <c r="V2895" i="1"/>
  <c r="U2895" i="1"/>
  <c r="S2895" i="1"/>
  <c r="R2895" i="1"/>
  <c r="V2894" i="1"/>
  <c r="U2894" i="1"/>
  <c r="S2894" i="1"/>
  <c r="R2894" i="1"/>
  <c r="V2893" i="1"/>
  <c r="U2893" i="1"/>
  <c r="S2893" i="1"/>
  <c r="R2893" i="1"/>
  <c r="U2892" i="1"/>
  <c r="V2892" i="1" s="1"/>
  <c r="S2892" i="1"/>
  <c r="R2892" i="1"/>
  <c r="V2891" i="1"/>
  <c r="U2891" i="1"/>
  <c r="S2891" i="1"/>
  <c r="R2891" i="1"/>
  <c r="V2890" i="1"/>
  <c r="U2890" i="1"/>
  <c r="S2890" i="1"/>
  <c r="R2890" i="1"/>
  <c r="V2889" i="1"/>
  <c r="U2889" i="1"/>
  <c r="S2889" i="1"/>
  <c r="R2889" i="1"/>
  <c r="U2888" i="1"/>
  <c r="V2888" i="1" s="1"/>
  <c r="S2888" i="1"/>
  <c r="R2888" i="1"/>
  <c r="V2887" i="1"/>
  <c r="U2887" i="1"/>
  <c r="S2887" i="1"/>
  <c r="R2887" i="1"/>
  <c r="V2886" i="1"/>
  <c r="U2886" i="1"/>
  <c r="S2886" i="1"/>
  <c r="R2886" i="1"/>
  <c r="V2885" i="1"/>
  <c r="U2885" i="1"/>
  <c r="S2885" i="1"/>
  <c r="R2885" i="1"/>
  <c r="U2884" i="1"/>
  <c r="V2884" i="1" s="1"/>
  <c r="S2884" i="1"/>
  <c r="R2884" i="1"/>
  <c r="V2883" i="1"/>
  <c r="U2883" i="1"/>
  <c r="S2883" i="1"/>
  <c r="R2883" i="1"/>
  <c r="V2882" i="1"/>
  <c r="U2882" i="1"/>
  <c r="S2882" i="1"/>
  <c r="R2882" i="1"/>
  <c r="V2881" i="1"/>
  <c r="U2881" i="1"/>
  <c r="S2881" i="1"/>
  <c r="R2881" i="1"/>
  <c r="U2880" i="1"/>
  <c r="V2880" i="1" s="1"/>
  <c r="S2880" i="1"/>
  <c r="R2880" i="1"/>
  <c r="V2879" i="1"/>
  <c r="U2879" i="1"/>
  <c r="S2879" i="1"/>
  <c r="R2879" i="1"/>
  <c r="V2878" i="1"/>
  <c r="U2878" i="1"/>
  <c r="S2878" i="1"/>
  <c r="R2878" i="1"/>
  <c r="V2877" i="1"/>
  <c r="U2877" i="1"/>
  <c r="S2877" i="1"/>
  <c r="R2877" i="1"/>
  <c r="U2876" i="1"/>
  <c r="V2876" i="1" s="1"/>
  <c r="S2876" i="1"/>
  <c r="R2876" i="1"/>
  <c r="V2875" i="1"/>
  <c r="U2875" i="1"/>
  <c r="S2875" i="1"/>
  <c r="R2875" i="1"/>
  <c r="V2874" i="1"/>
  <c r="U2874" i="1"/>
  <c r="S2874" i="1"/>
  <c r="R2874" i="1"/>
  <c r="V2873" i="1"/>
  <c r="U2873" i="1"/>
  <c r="S2873" i="1"/>
  <c r="R2873" i="1"/>
  <c r="U2872" i="1"/>
  <c r="V2872" i="1" s="1"/>
  <c r="S2872" i="1"/>
  <c r="R2872" i="1"/>
  <c r="V2871" i="1"/>
  <c r="U2871" i="1"/>
  <c r="S2871" i="1"/>
  <c r="R2871" i="1"/>
  <c r="V2870" i="1"/>
  <c r="U2870" i="1"/>
  <c r="S2870" i="1"/>
  <c r="R2870" i="1"/>
  <c r="V2869" i="1"/>
  <c r="U2869" i="1"/>
  <c r="S2869" i="1"/>
  <c r="R2869" i="1"/>
  <c r="O2869" i="1"/>
  <c r="V2868" i="1"/>
  <c r="U2868" i="1"/>
  <c r="O2868" i="1"/>
  <c r="S2868" i="1" s="1"/>
  <c r="R2868" i="1"/>
  <c r="V2867" i="1"/>
  <c r="U2867" i="1"/>
  <c r="S2867" i="1"/>
  <c r="R2867" i="1"/>
  <c r="U2866" i="1"/>
  <c r="V2866" i="1" s="1"/>
  <c r="S2866" i="1"/>
  <c r="R2866" i="1"/>
  <c r="V2865" i="1"/>
  <c r="U2865" i="1"/>
  <c r="O2865" i="1"/>
  <c r="S2865" i="1" s="1"/>
  <c r="R2865" i="1"/>
  <c r="V2864" i="1"/>
  <c r="U2864" i="1"/>
  <c r="S2864" i="1"/>
  <c r="R2864" i="1"/>
  <c r="U2863" i="1"/>
  <c r="V2863" i="1" s="1"/>
  <c r="S2863" i="1"/>
  <c r="R2863" i="1"/>
  <c r="V2862" i="1"/>
  <c r="U2862" i="1"/>
  <c r="S2862" i="1"/>
  <c r="R2862" i="1"/>
  <c r="V2861" i="1"/>
  <c r="U2861" i="1"/>
  <c r="S2861" i="1"/>
  <c r="R2861" i="1"/>
  <c r="V2860" i="1"/>
  <c r="U2860" i="1"/>
  <c r="S2860" i="1"/>
  <c r="R2860" i="1"/>
  <c r="U2859" i="1"/>
  <c r="V2859" i="1" s="1"/>
  <c r="S2859" i="1"/>
  <c r="R2859" i="1"/>
  <c r="V2858" i="1"/>
  <c r="U2858" i="1"/>
  <c r="S2858" i="1"/>
  <c r="R2858" i="1"/>
  <c r="V2857" i="1"/>
  <c r="U2857" i="1"/>
  <c r="S2857" i="1"/>
  <c r="R2857" i="1"/>
  <c r="V2856" i="1"/>
  <c r="U2856" i="1"/>
  <c r="S2856" i="1"/>
  <c r="R2856" i="1"/>
  <c r="U2855" i="1"/>
  <c r="V2855" i="1" s="1"/>
  <c r="S2855" i="1"/>
  <c r="R2855" i="1"/>
  <c r="V2854" i="1"/>
  <c r="U2854" i="1"/>
  <c r="S2854" i="1"/>
  <c r="R2854" i="1"/>
  <c r="V2853" i="1"/>
  <c r="U2853" i="1"/>
  <c r="S2853" i="1"/>
  <c r="R2853" i="1"/>
  <c r="V2852" i="1"/>
  <c r="U2852" i="1"/>
  <c r="S2852" i="1"/>
  <c r="R2852" i="1"/>
  <c r="U2851" i="1"/>
  <c r="V2851" i="1" s="1"/>
  <c r="S2851" i="1"/>
  <c r="R2851" i="1"/>
  <c r="V2850" i="1"/>
  <c r="U2850" i="1"/>
  <c r="S2850" i="1"/>
  <c r="R2850" i="1"/>
  <c r="V2849" i="1"/>
  <c r="U2849" i="1"/>
  <c r="S2849" i="1"/>
  <c r="R2849" i="1"/>
  <c r="V2848" i="1"/>
  <c r="U2848" i="1"/>
  <c r="S2848" i="1"/>
  <c r="R2848" i="1"/>
  <c r="U2847" i="1"/>
  <c r="V2847" i="1" s="1"/>
  <c r="V2846" i="1"/>
  <c r="U2846" i="1"/>
  <c r="R2846" i="1"/>
  <c r="O2846" i="1"/>
  <c r="S2846" i="1" s="1"/>
  <c r="U2845" i="1"/>
  <c r="V2845" i="1" s="1"/>
  <c r="V2844" i="1"/>
  <c r="U2844" i="1"/>
  <c r="R2844" i="1"/>
  <c r="O2844" i="1"/>
  <c r="S2844" i="1" s="1"/>
  <c r="U2843" i="1"/>
  <c r="V2843" i="1" s="1"/>
  <c r="V2842" i="1"/>
  <c r="U2842" i="1"/>
  <c r="R2842" i="1"/>
  <c r="O2842" i="1"/>
  <c r="S2842" i="1" s="1"/>
  <c r="U2841" i="1"/>
  <c r="V2841" i="1" s="1"/>
  <c r="V2840" i="1"/>
  <c r="U2840" i="1"/>
  <c r="R2840" i="1"/>
  <c r="O2840" i="1"/>
  <c r="S2840" i="1" s="1"/>
  <c r="U2839" i="1"/>
  <c r="V2839" i="1" s="1"/>
  <c r="V2838" i="1"/>
  <c r="U2838" i="1"/>
  <c r="R2838" i="1"/>
  <c r="O2838" i="1"/>
  <c r="S2838" i="1" s="1"/>
  <c r="U2837" i="1"/>
  <c r="V2837" i="1" s="1"/>
  <c r="V2836" i="1"/>
  <c r="U2836" i="1"/>
  <c r="R2836" i="1"/>
  <c r="O2836" i="1"/>
  <c r="S2836" i="1" s="1"/>
  <c r="U2835" i="1"/>
  <c r="V2835" i="1" s="1"/>
  <c r="V2834" i="1"/>
  <c r="U2834" i="1"/>
  <c r="R2834" i="1"/>
  <c r="O2834" i="1"/>
  <c r="S2834" i="1" s="1"/>
  <c r="U2833" i="1"/>
  <c r="V2833" i="1" s="1"/>
  <c r="V2832" i="1"/>
  <c r="U2832" i="1"/>
  <c r="R2832" i="1"/>
  <c r="O2832" i="1"/>
  <c r="S2832" i="1" s="1"/>
  <c r="U2831" i="1"/>
  <c r="V2831" i="1" s="1"/>
  <c r="V2830" i="1"/>
  <c r="U2830" i="1"/>
  <c r="R2830" i="1"/>
  <c r="O2830" i="1"/>
  <c r="S2830" i="1" s="1"/>
  <c r="U2829" i="1"/>
  <c r="V2829" i="1" s="1"/>
  <c r="V2828" i="1"/>
  <c r="U2828" i="1"/>
  <c r="R2828" i="1"/>
  <c r="O2828" i="1"/>
  <c r="S2828" i="1" s="1"/>
  <c r="U2827" i="1"/>
  <c r="V2827" i="1" s="1"/>
  <c r="S2827" i="1"/>
  <c r="R2827" i="1"/>
  <c r="V2826" i="1"/>
  <c r="U2826" i="1"/>
  <c r="S2826" i="1"/>
  <c r="R2826" i="1"/>
  <c r="V2825" i="1"/>
  <c r="U2825" i="1"/>
  <c r="S2825" i="1"/>
  <c r="R2825" i="1"/>
  <c r="V2824" i="1"/>
  <c r="U2824" i="1"/>
  <c r="S2824" i="1"/>
  <c r="R2824" i="1"/>
  <c r="U2823" i="1"/>
  <c r="V2823" i="1" s="1"/>
  <c r="S2823" i="1"/>
  <c r="R2823" i="1"/>
  <c r="V2822" i="1"/>
  <c r="U2822" i="1"/>
  <c r="S2822" i="1"/>
  <c r="R2822" i="1"/>
  <c r="V2821" i="1"/>
  <c r="U2821" i="1"/>
  <c r="S2821" i="1"/>
  <c r="R2821" i="1"/>
  <c r="V2820" i="1"/>
  <c r="U2820" i="1"/>
  <c r="S2820" i="1"/>
  <c r="R2820" i="1"/>
  <c r="U2819" i="1"/>
  <c r="V2819" i="1" s="1"/>
  <c r="S2819" i="1"/>
  <c r="R2819" i="1"/>
  <c r="V2818" i="1"/>
  <c r="U2818" i="1"/>
  <c r="S2818" i="1"/>
  <c r="R2818" i="1"/>
  <c r="V2817" i="1"/>
  <c r="U2817" i="1"/>
  <c r="S2817" i="1"/>
  <c r="R2817" i="1"/>
  <c r="V2816" i="1"/>
  <c r="U2816" i="1"/>
  <c r="S2816" i="1"/>
  <c r="R2816" i="1"/>
  <c r="U2815" i="1"/>
  <c r="V2815" i="1" s="1"/>
  <c r="S2815" i="1"/>
  <c r="R2815" i="1"/>
  <c r="V2814" i="1"/>
  <c r="U2814" i="1"/>
  <c r="S2814" i="1"/>
  <c r="R2814" i="1"/>
  <c r="V2813" i="1"/>
  <c r="U2813" i="1"/>
  <c r="S2813" i="1"/>
  <c r="R2813" i="1"/>
  <c r="V2812" i="1"/>
  <c r="U2812" i="1"/>
  <c r="S2812" i="1"/>
  <c r="R2812" i="1"/>
  <c r="U2811" i="1"/>
  <c r="V2811" i="1" s="1"/>
  <c r="S2811" i="1"/>
  <c r="R2811" i="1"/>
  <c r="V2810" i="1"/>
  <c r="U2810" i="1"/>
  <c r="S2810" i="1"/>
  <c r="R2810" i="1"/>
  <c r="V2809" i="1"/>
  <c r="U2809" i="1"/>
  <c r="S2809" i="1"/>
  <c r="R2809" i="1"/>
  <c r="V2808" i="1"/>
  <c r="U2808" i="1"/>
  <c r="S2808" i="1"/>
  <c r="R2808" i="1"/>
  <c r="U2807" i="1"/>
  <c r="V2807" i="1" s="1"/>
  <c r="S2807" i="1"/>
  <c r="R2807" i="1"/>
  <c r="V2806" i="1"/>
  <c r="U2806" i="1"/>
  <c r="S2806" i="1"/>
  <c r="R2806" i="1"/>
  <c r="V2805" i="1"/>
  <c r="U2805" i="1"/>
  <c r="S2805" i="1"/>
  <c r="R2805" i="1"/>
  <c r="V2804" i="1"/>
  <c r="U2804" i="1"/>
  <c r="S2804" i="1"/>
  <c r="R2804" i="1"/>
  <c r="U2803" i="1"/>
  <c r="V2803" i="1" s="1"/>
  <c r="S2803" i="1"/>
  <c r="R2803" i="1"/>
  <c r="V2802" i="1"/>
  <c r="U2802" i="1"/>
  <c r="S2802" i="1"/>
  <c r="R2802" i="1"/>
  <c r="V2801" i="1"/>
  <c r="U2801" i="1"/>
  <c r="S2801" i="1"/>
  <c r="R2801" i="1"/>
  <c r="V2800" i="1"/>
  <c r="U2800" i="1"/>
  <c r="S2800" i="1"/>
  <c r="R2800" i="1"/>
  <c r="U2799" i="1"/>
  <c r="V2799" i="1" s="1"/>
  <c r="S2799" i="1"/>
  <c r="R2799" i="1"/>
  <c r="V2798" i="1"/>
  <c r="U2798" i="1"/>
  <c r="S2798" i="1"/>
  <c r="R2798" i="1"/>
  <c r="P2798" i="1"/>
  <c r="T2798" i="1" s="1"/>
  <c r="U2797" i="1"/>
  <c r="V2797" i="1" s="1"/>
  <c r="S2797" i="1"/>
  <c r="P2797" i="1"/>
  <c r="T2797" i="1" s="1"/>
  <c r="R2797" i="1"/>
  <c r="V2796" i="1"/>
  <c r="U2796" i="1"/>
  <c r="S2796" i="1"/>
  <c r="V2795" i="1"/>
  <c r="U2795" i="1"/>
  <c r="S2795" i="1"/>
  <c r="R2795" i="1"/>
  <c r="P2795" i="1"/>
  <c r="T2795" i="1" s="1"/>
  <c r="V2794" i="1"/>
  <c r="U2794" i="1"/>
  <c r="S2794" i="1"/>
  <c r="R2794" i="1"/>
  <c r="P2794" i="1"/>
  <c r="T2794" i="1" s="1"/>
  <c r="U2793" i="1"/>
  <c r="V2793" i="1" s="1"/>
  <c r="S2793" i="1"/>
  <c r="P2793" i="1"/>
  <c r="T2793" i="1" s="1"/>
  <c r="R2793" i="1"/>
  <c r="V2792" i="1"/>
  <c r="U2792" i="1"/>
  <c r="S2792" i="1"/>
  <c r="V2791" i="1"/>
  <c r="U2791" i="1"/>
  <c r="S2791" i="1"/>
  <c r="R2791" i="1"/>
  <c r="P2791" i="1"/>
  <c r="T2791" i="1" s="1"/>
  <c r="V2790" i="1"/>
  <c r="U2790" i="1"/>
  <c r="S2790" i="1"/>
  <c r="R2790" i="1"/>
  <c r="V2789" i="1"/>
  <c r="U2789" i="1"/>
  <c r="S2789" i="1"/>
  <c r="R2789" i="1"/>
  <c r="V2788" i="1"/>
  <c r="U2788" i="1"/>
  <c r="S2788" i="1"/>
  <c r="R2788" i="1"/>
  <c r="U2787" i="1"/>
  <c r="V2787" i="1" s="1"/>
  <c r="S2787" i="1"/>
  <c r="R2787" i="1"/>
  <c r="U2786" i="1"/>
  <c r="V2786" i="1" s="1"/>
  <c r="S2786" i="1"/>
  <c r="R2786" i="1"/>
  <c r="V2785" i="1"/>
  <c r="U2785" i="1"/>
  <c r="S2785" i="1"/>
  <c r="R2785" i="1"/>
  <c r="V2784" i="1"/>
  <c r="U2784" i="1"/>
  <c r="S2784" i="1"/>
  <c r="R2784" i="1"/>
  <c r="U2783" i="1"/>
  <c r="V2783" i="1" s="1"/>
  <c r="S2783" i="1"/>
  <c r="R2783" i="1"/>
  <c r="V2782" i="1"/>
  <c r="U2782" i="1"/>
  <c r="S2782" i="1"/>
  <c r="R2782" i="1"/>
  <c r="V2781" i="1"/>
  <c r="U2781" i="1"/>
  <c r="S2781" i="1"/>
  <c r="R2781" i="1"/>
  <c r="V2780" i="1"/>
  <c r="U2780" i="1"/>
  <c r="S2780" i="1"/>
  <c r="R2780" i="1"/>
  <c r="U2779" i="1"/>
  <c r="V2779" i="1" s="1"/>
  <c r="S2779" i="1"/>
  <c r="R2779" i="1"/>
  <c r="U2778" i="1"/>
  <c r="V2778" i="1" s="1"/>
  <c r="S2778" i="1"/>
  <c r="R2778" i="1"/>
  <c r="V2777" i="1"/>
  <c r="U2777" i="1"/>
  <c r="S2777" i="1"/>
  <c r="R2777" i="1"/>
  <c r="V2776" i="1"/>
  <c r="U2776" i="1"/>
  <c r="S2776" i="1"/>
  <c r="R2776" i="1"/>
  <c r="U2775" i="1"/>
  <c r="V2775" i="1" s="1"/>
  <c r="S2775" i="1"/>
  <c r="R2775" i="1"/>
  <c r="V2774" i="1"/>
  <c r="U2774" i="1"/>
  <c r="S2774" i="1"/>
  <c r="R2774" i="1"/>
  <c r="V2773" i="1"/>
  <c r="U2773" i="1"/>
  <c r="S2773" i="1"/>
  <c r="R2773" i="1"/>
  <c r="V2772" i="1"/>
  <c r="U2772" i="1"/>
  <c r="S2772" i="1"/>
  <c r="R2772" i="1"/>
  <c r="U2771" i="1"/>
  <c r="V2771" i="1" s="1"/>
  <c r="S2771" i="1"/>
  <c r="R2771" i="1"/>
  <c r="U2770" i="1"/>
  <c r="V2770" i="1" s="1"/>
  <c r="S2770" i="1"/>
  <c r="R2770" i="1"/>
  <c r="V2769" i="1"/>
  <c r="U2769" i="1"/>
  <c r="S2769" i="1"/>
  <c r="R2769" i="1"/>
  <c r="V2768" i="1"/>
  <c r="U2768" i="1"/>
  <c r="S2768" i="1"/>
  <c r="R2768" i="1"/>
  <c r="U2767" i="1"/>
  <c r="V2767" i="1" s="1"/>
  <c r="S2767" i="1"/>
  <c r="R2767" i="1"/>
  <c r="V2766" i="1"/>
  <c r="U2766" i="1"/>
  <c r="S2766" i="1"/>
  <c r="R2766" i="1"/>
  <c r="V2765" i="1"/>
  <c r="U2765" i="1"/>
  <c r="S2765" i="1"/>
  <c r="R2765" i="1"/>
  <c r="V2764" i="1"/>
  <c r="U2764" i="1"/>
  <c r="S2764" i="1"/>
  <c r="R2764" i="1"/>
  <c r="U2763" i="1"/>
  <c r="V2763" i="1" s="1"/>
  <c r="S2763" i="1"/>
  <c r="R2763" i="1"/>
  <c r="U2762" i="1"/>
  <c r="V2762" i="1" s="1"/>
  <c r="S2762" i="1"/>
  <c r="R2762" i="1"/>
  <c r="V2761" i="1"/>
  <c r="U2761" i="1"/>
  <c r="S2761" i="1"/>
  <c r="R2761" i="1"/>
  <c r="V2760" i="1"/>
  <c r="U2760" i="1"/>
  <c r="S2760" i="1"/>
  <c r="R2760" i="1"/>
  <c r="U2759" i="1"/>
  <c r="V2759" i="1" s="1"/>
  <c r="S2759" i="1"/>
  <c r="R2759" i="1"/>
  <c r="V2758" i="1"/>
  <c r="U2758" i="1"/>
  <c r="S2758" i="1"/>
  <c r="R2758" i="1"/>
  <c r="V2757" i="1"/>
  <c r="U2757" i="1"/>
  <c r="S2757" i="1"/>
  <c r="R2757" i="1"/>
  <c r="V2756" i="1"/>
  <c r="U2756" i="1"/>
  <c r="S2756" i="1"/>
  <c r="R2756" i="1"/>
  <c r="U2755" i="1"/>
  <c r="V2755" i="1" s="1"/>
  <c r="S2755" i="1"/>
  <c r="R2755" i="1"/>
  <c r="U2754" i="1"/>
  <c r="V2754" i="1" s="1"/>
  <c r="S2754" i="1"/>
  <c r="R2754" i="1"/>
  <c r="U2753" i="1"/>
  <c r="V2753" i="1" s="1"/>
  <c r="S2753" i="1"/>
  <c r="R2753" i="1"/>
  <c r="V2752" i="1"/>
  <c r="U2752" i="1"/>
  <c r="S2752" i="1"/>
  <c r="R2752" i="1"/>
  <c r="U2751" i="1"/>
  <c r="V2751" i="1" s="1"/>
  <c r="S2751" i="1"/>
  <c r="R2751" i="1"/>
  <c r="V2750" i="1"/>
  <c r="U2750" i="1"/>
  <c r="S2750" i="1"/>
  <c r="R2750" i="1"/>
  <c r="V2749" i="1"/>
  <c r="U2749" i="1"/>
  <c r="S2749" i="1"/>
  <c r="R2749" i="1"/>
  <c r="V2748" i="1"/>
  <c r="U2748" i="1"/>
  <c r="S2748" i="1"/>
  <c r="R2748" i="1"/>
  <c r="U2747" i="1"/>
  <c r="V2747" i="1" s="1"/>
  <c r="S2747" i="1"/>
  <c r="R2747" i="1"/>
  <c r="U2746" i="1"/>
  <c r="V2746" i="1" s="1"/>
  <c r="S2746" i="1"/>
  <c r="R2746" i="1"/>
  <c r="U2745" i="1"/>
  <c r="V2745" i="1" s="1"/>
  <c r="S2745" i="1"/>
  <c r="R2745" i="1"/>
  <c r="V2744" i="1"/>
  <c r="U2744" i="1"/>
  <c r="S2744" i="1"/>
  <c r="R2744" i="1"/>
  <c r="U2743" i="1"/>
  <c r="V2743" i="1" s="1"/>
  <c r="S2743" i="1"/>
  <c r="R2743" i="1"/>
  <c r="V2742" i="1"/>
  <c r="U2742" i="1"/>
  <c r="S2742" i="1"/>
  <c r="R2742" i="1"/>
  <c r="V2741" i="1"/>
  <c r="U2741" i="1"/>
  <c r="S2741" i="1"/>
  <c r="R2741" i="1"/>
  <c r="V2740" i="1"/>
  <c r="U2740" i="1"/>
  <c r="S2740" i="1"/>
  <c r="R2740" i="1"/>
  <c r="U2739" i="1"/>
  <c r="V2739" i="1" s="1"/>
  <c r="S2739" i="1"/>
  <c r="R2739" i="1"/>
  <c r="U2738" i="1"/>
  <c r="V2738" i="1" s="1"/>
  <c r="S2738" i="1"/>
  <c r="R2738" i="1"/>
  <c r="U2737" i="1"/>
  <c r="V2737" i="1" s="1"/>
  <c r="S2737" i="1"/>
  <c r="R2737" i="1"/>
  <c r="V2736" i="1"/>
  <c r="U2736" i="1"/>
  <c r="S2736" i="1"/>
  <c r="R2736" i="1"/>
  <c r="U2735" i="1"/>
  <c r="V2735" i="1" s="1"/>
  <c r="S2735" i="1"/>
  <c r="R2735" i="1"/>
  <c r="V2734" i="1"/>
  <c r="U2734" i="1"/>
  <c r="S2734" i="1"/>
  <c r="R2734" i="1"/>
  <c r="V2733" i="1"/>
  <c r="U2733" i="1"/>
  <c r="S2733" i="1"/>
  <c r="R2733" i="1"/>
  <c r="V2732" i="1"/>
  <c r="U2732" i="1"/>
  <c r="S2732" i="1"/>
  <c r="R2732" i="1"/>
  <c r="U2731" i="1"/>
  <c r="V2731" i="1" s="1"/>
  <c r="S2731" i="1"/>
  <c r="R2731" i="1"/>
  <c r="U2730" i="1"/>
  <c r="V2730" i="1" s="1"/>
  <c r="S2730" i="1"/>
  <c r="R2730" i="1"/>
  <c r="U2729" i="1"/>
  <c r="V2729" i="1" s="1"/>
  <c r="S2729" i="1"/>
  <c r="R2729" i="1"/>
  <c r="V2728" i="1"/>
  <c r="U2728" i="1"/>
  <c r="S2728" i="1"/>
  <c r="R2728" i="1"/>
  <c r="U2727" i="1"/>
  <c r="V2727" i="1" s="1"/>
  <c r="S2727" i="1"/>
  <c r="R2727" i="1"/>
  <c r="V2726" i="1"/>
  <c r="U2726" i="1"/>
  <c r="S2726" i="1"/>
  <c r="R2726" i="1"/>
  <c r="V2725" i="1"/>
  <c r="U2725" i="1"/>
  <c r="S2725" i="1"/>
  <c r="R2725" i="1"/>
  <c r="V2724" i="1"/>
  <c r="U2724" i="1"/>
  <c r="S2724" i="1"/>
  <c r="R2724" i="1"/>
  <c r="U2723" i="1"/>
  <c r="V2723" i="1" s="1"/>
  <c r="S2723" i="1"/>
  <c r="R2723" i="1"/>
  <c r="U2722" i="1"/>
  <c r="V2722" i="1" s="1"/>
  <c r="S2722" i="1"/>
  <c r="R2722" i="1"/>
  <c r="U2721" i="1"/>
  <c r="V2721" i="1" s="1"/>
  <c r="S2721" i="1"/>
  <c r="R2721" i="1"/>
  <c r="V2720" i="1"/>
  <c r="U2720" i="1"/>
  <c r="S2720" i="1"/>
  <c r="R2720" i="1"/>
  <c r="U2719" i="1"/>
  <c r="V2719" i="1" s="1"/>
  <c r="S2719" i="1"/>
  <c r="R2719" i="1"/>
  <c r="V2718" i="1"/>
  <c r="U2718" i="1"/>
  <c r="S2718" i="1"/>
  <c r="R2718" i="1"/>
  <c r="V2717" i="1"/>
  <c r="U2717" i="1"/>
  <c r="S2717" i="1"/>
  <c r="R2717" i="1"/>
  <c r="V2716" i="1"/>
  <c r="U2716" i="1"/>
  <c r="S2716" i="1"/>
  <c r="R2716" i="1"/>
  <c r="U2715" i="1"/>
  <c r="V2715" i="1" s="1"/>
  <c r="S2715" i="1"/>
  <c r="R2715" i="1"/>
  <c r="U2714" i="1"/>
  <c r="V2714" i="1" s="1"/>
  <c r="S2714" i="1"/>
  <c r="R2714" i="1"/>
  <c r="U2713" i="1"/>
  <c r="V2713" i="1" s="1"/>
  <c r="S2713" i="1"/>
  <c r="R2713" i="1"/>
  <c r="V2712" i="1"/>
  <c r="U2712" i="1"/>
  <c r="S2712" i="1"/>
  <c r="R2712" i="1"/>
  <c r="U2711" i="1"/>
  <c r="V2711" i="1" s="1"/>
  <c r="S2711" i="1"/>
  <c r="R2711" i="1"/>
  <c r="V2710" i="1"/>
  <c r="U2710" i="1"/>
  <c r="S2710" i="1"/>
  <c r="R2710" i="1"/>
  <c r="V2709" i="1"/>
  <c r="U2709" i="1"/>
  <c r="S2709" i="1"/>
  <c r="R2709" i="1"/>
  <c r="V2708" i="1"/>
  <c r="U2708" i="1"/>
  <c r="S2708" i="1"/>
  <c r="R2708" i="1"/>
  <c r="U2707" i="1"/>
  <c r="V2707" i="1" s="1"/>
  <c r="S2707" i="1"/>
  <c r="R2707" i="1"/>
  <c r="U2706" i="1"/>
  <c r="V2706" i="1" s="1"/>
  <c r="S2706" i="1"/>
  <c r="R2706" i="1"/>
  <c r="U2705" i="1"/>
  <c r="V2705" i="1" s="1"/>
  <c r="S2705" i="1"/>
  <c r="R2705" i="1"/>
  <c r="V2704" i="1"/>
  <c r="U2704" i="1"/>
  <c r="S2704" i="1"/>
  <c r="R2704" i="1"/>
  <c r="U2703" i="1"/>
  <c r="V2703" i="1" s="1"/>
  <c r="S2703" i="1"/>
  <c r="R2703" i="1"/>
  <c r="V2702" i="1"/>
  <c r="U2702" i="1"/>
  <c r="S2702" i="1"/>
  <c r="R2702" i="1"/>
  <c r="V2701" i="1"/>
  <c r="U2701" i="1"/>
  <c r="S2701" i="1"/>
  <c r="R2701" i="1"/>
  <c r="V2700" i="1"/>
  <c r="U2700" i="1"/>
  <c r="S2700" i="1"/>
  <c r="R2700" i="1"/>
  <c r="U2699" i="1"/>
  <c r="V2699" i="1" s="1"/>
  <c r="S2699" i="1"/>
  <c r="R2699" i="1"/>
  <c r="U2698" i="1"/>
  <c r="V2698" i="1" s="1"/>
  <c r="S2698" i="1"/>
  <c r="R2698" i="1"/>
  <c r="U2697" i="1"/>
  <c r="V2697" i="1" s="1"/>
  <c r="S2697" i="1"/>
  <c r="R2697" i="1"/>
  <c r="V2696" i="1"/>
  <c r="U2696" i="1"/>
  <c r="S2696" i="1"/>
  <c r="R2696" i="1"/>
  <c r="U2695" i="1"/>
  <c r="V2695" i="1" s="1"/>
  <c r="S2695" i="1"/>
  <c r="R2695" i="1"/>
  <c r="V2694" i="1"/>
  <c r="U2694" i="1"/>
  <c r="S2694" i="1"/>
  <c r="R2694" i="1"/>
  <c r="V2693" i="1"/>
  <c r="U2693" i="1"/>
  <c r="S2693" i="1"/>
  <c r="R2693" i="1"/>
  <c r="V2692" i="1"/>
  <c r="U2692" i="1"/>
  <c r="S2692" i="1"/>
  <c r="R2692" i="1"/>
  <c r="U2691" i="1"/>
  <c r="V2691" i="1" s="1"/>
  <c r="S2691" i="1"/>
  <c r="R2691" i="1"/>
  <c r="U2690" i="1"/>
  <c r="V2690" i="1" s="1"/>
  <c r="S2690" i="1"/>
  <c r="R2690" i="1"/>
  <c r="U2689" i="1"/>
  <c r="V2689" i="1" s="1"/>
  <c r="S2689" i="1"/>
  <c r="R2689" i="1"/>
  <c r="V2688" i="1"/>
  <c r="U2688" i="1"/>
  <c r="S2688" i="1"/>
  <c r="R2688" i="1"/>
  <c r="U2687" i="1"/>
  <c r="V2687" i="1" s="1"/>
  <c r="S2687" i="1"/>
  <c r="R2687" i="1"/>
  <c r="V2686" i="1"/>
  <c r="U2686" i="1"/>
  <c r="S2686" i="1"/>
  <c r="R2686" i="1"/>
  <c r="V2685" i="1"/>
  <c r="U2685" i="1"/>
  <c r="S2685" i="1"/>
  <c r="R2685" i="1"/>
  <c r="V2684" i="1"/>
  <c r="U2684" i="1"/>
  <c r="S2684" i="1"/>
  <c r="R2684" i="1"/>
  <c r="U2683" i="1"/>
  <c r="V2683" i="1" s="1"/>
  <c r="S2683" i="1"/>
  <c r="R2683" i="1"/>
  <c r="U2682" i="1"/>
  <c r="V2682" i="1" s="1"/>
  <c r="S2682" i="1"/>
  <c r="R2682" i="1"/>
  <c r="U2681" i="1"/>
  <c r="V2681" i="1" s="1"/>
  <c r="S2681" i="1"/>
  <c r="R2681" i="1"/>
  <c r="V2680" i="1"/>
  <c r="U2680" i="1"/>
  <c r="S2680" i="1"/>
  <c r="R2680" i="1"/>
  <c r="U2679" i="1"/>
  <c r="V2679" i="1" s="1"/>
  <c r="S2679" i="1"/>
  <c r="R2679" i="1"/>
  <c r="V2678" i="1"/>
  <c r="U2678" i="1"/>
  <c r="S2678" i="1"/>
  <c r="R2678" i="1"/>
  <c r="V2677" i="1"/>
  <c r="U2677" i="1"/>
  <c r="S2677" i="1"/>
  <c r="R2677" i="1"/>
  <c r="V2676" i="1"/>
  <c r="U2676" i="1"/>
  <c r="S2676" i="1"/>
  <c r="R2676" i="1"/>
  <c r="U2675" i="1"/>
  <c r="V2675" i="1" s="1"/>
  <c r="S2675" i="1"/>
  <c r="R2675" i="1"/>
  <c r="U2674" i="1"/>
  <c r="V2674" i="1" s="1"/>
  <c r="S2674" i="1"/>
  <c r="R2674" i="1"/>
  <c r="U2673" i="1"/>
  <c r="V2673" i="1" s="1"/>
  <c r="S2673" i="1"/>
  <c r="R2673" i="1"/>
  <c r="V2672" i="1"/>
  <c r="U2672" i="1"/>
  <c r="S2672" i="1"/>
  <c r="R2672" i="1"/>
  <c r="U2671" i="1"/>
  <c r="V2671" i="1" s="1"/>
  <c r="S2671" i="1"/>
  <c r="R2671" i="1"/>
  <c r="V2670" i="1"/>
  <c r="U2670" i="1"/>
  <c r="S2670" i="1"/>
  <c r="R2670" i="1"/>
  <c r="V2669" i="1"/>
  <c r="U2669" i="1"/>
  <c r="S2669" i="1"/>
  <c r="R2669" i="1"/>
  <c r="V2668" i="1"/>
  <c r="U2668" i="1"/>
  <c r="S2668" i="1"/>
  <c r="R2668" i="1"/>
  <c r="U2667" i="1"/>
  <c r="V2667" i="1" s="1"/>
  <c r="S2667" i="1"/>
  <c r="R2667" i="1"/>
  <c r="U2666" i="1"/>
  <c r="V2666" i="1" s="1"/>
  <c r="S2666" i="1"/>
  <c r="R2666" i="1"/>
  <c r="U2665" i="1"/>
  <c r="V2665" i="1" s="1"/>
  <c r="S2665" i="1"/>
  <c r="R2665" i="1"/>
  <c r="V2664" i="1"/>
  <c r="U2664" i="1"/>
  <c r="S2664" i="1"/>
  <c r="R2664" i="1"/>
  <c r="U2663" i="1"/>
  <c r="V2663" i="1" s="1"/>
  <c r="S2663" i="1"/>
  <c r="R2663" i="1"/>
  <c r="V2662" i="1"/>
  <c r="U2662" i="1"/>
  <c r="S2662" i="1"/>
  <c r="R2662" i="1"/>
  <c r="V2661" i="1"/>
  <c r="U2661" i="1"/>
  <c r="S2661" i="1"/>
  <c r="R2661" i="1"/>
  <c r="V2660" i="1"/>
  <c r="U2660" i="1"/>
  <c r="S2660" i="1"/>
  <c r="R2660" i="1"/>
  <c r="U2659" i="1"/>
  <c r="V2659" i="1" s="1"/>
  <c r="S2659" i="1"/>
  <c r="R2659" i="1"/>
  <c r="U2658" i="1"/>
  <c r="V2658" i="1" s="1"/>
  <c r="S2658" i="1"/>
  <c r="R2658" i="1"/>
  <c r="U2657" i="1"/>
  <c r="V2657" i="1" s="1"/>
  <c r="S2657" i="1"/>
  <c r="R2657" i="1"/>
  <c r="V2656" i="1"/>
  <c r="U2656" i="1"/>
  <c r="S2656" i="1"/>
  <c r="R2656" i="1"/>
  <c r="U2655" i="1"/>
  <c r="V2655" i="1" s="1"/>
  <c r="S2655" i="1"/>
  <c r="R2655" i="1"/>
  <c r="V2654" i="1"/>
  <c r="U2654" i="1"/>
  <c r="S2654" i="1"/>
  <c r="R2654" i="1"/>
  <c r="V2653" i="1"/>
  <c r="U2653" i="1"/>
  <c r="S2653" i="1"/>
  <c r="R2653" i="1"/>
  <c r="V2652" i="1"/>
  <c r="U2652" i="1"/>
  <c r="S2652" i="1"/>
  <c r="R2652" i="1"/>
  <c r="U2651" i="1"/>
  <c r="V2651" i="1" s="1"/>
  <c r="S2651" i="1"/>
  <c r="R2651" i="1"/>
  <c r="U2650" i="1"/>
  <c r="V2650" i="1" s="1"/>
  <c r="S2650" i="1"/>
  <c r="R2650" i="1"/>
  <c r="U2649" i="1"/>
  <c r="V2649" i="1" s="1"/>
  <c r="S2649" i="1"/>
  <c r="R2649" i="1"/>
  <c r="U2648" i="1"/>
  <c r="V2648" i="1" s="1"/>
  <c r="S2648" i="1"/>
  <c r="R2648" i="1"/>
  <c r="V2647" i="1"/>
  <c r="U2647" i="1"/>
  <c r="S2647" i="1"/>
  <c r="R2647" i="1"/>
  <c r="V2646" i="1"/>
  <c r="U2646" i="1"/>
  <c r="S2646" i="1"/>
  <c r="R2646" i="1"/>
  <c r="U2645" i="1"/>
  <c r="V2645" i="1" s="1"/>
  <c r="S2645" i="1"/>
  <c r="R2645" i="1"/>
  <c r="U2644" i="1"/>
  <c r="V2644" i="1" s="1"/>
  <c r="S2644" i="1"/>
  <c r="R2644" i="1"/>
  <c r="V2643" i="1"/>
  <c r="U2643" i="1"/>
  <c r="S2643" i="1"/>
  <c r="R2643" i="1"/>
  <c r="V2642" i="1"/>
  <c r="U2642" i="1"/>
  <c r="S2642" i="1"/>
  <c r="R2642" i="1"/>
  <c r="U2641" i="1"/>
  <c r="V2641" i="1" s="1"/>
  <c r="R2641" i="1"/>
  <c r="V2640" i="1"/>
  <c r="U2640" i="1"/>
  <c r="R2640" i="1"/>
  <c r="O2640" i="1"/>
  <c r="S2640" i="1" s="1"/>
  <c r="U2639" i="1"/>
  <c r="V2639" i="1" s="1"/>
  <c r="R2639" i="1"/>
  <c r="V2638" i="1"/>
  <c r="U2638" i="1"/>
  <c r="R2638" i="1"/>
  <c r="O2638" i="1"/>
  <c r="S2638" i="1" s="1"/>
  <c r="U2637" i="1"/>
  <c r="V2637" i="1" s="1"/>
  <c r="R2637" i="1"/>
  <c r="V2636" i="1"/>
  <c r="U2636" i="1"/>
  <c r="R2636" i="1"/>
  <c r="O2636" i="1"/>
  <c r="S2636" i="1" s="1"/>
  <c r="U2635" i="1"/>
  <c r="V2635" i="1" s="1"/>
  <c r="S2635" i="1"/>
  <c r="R2635" i="1"/>
  <c r="U2634" i="1"/>
  <c r="V2634" i="1" s="1"/>
  <c r="S2634" i="1"/>
  <c r="R2634" i="1"/>
  <c r="V2633" i="1"/>
  <c r="U2633" i="1"/>
  <c r="S2633" i="1"/>
  <c r="R2633" i="1"/>
  <c r="V2632" i="1"/>
  <c r="U2632" i="1"/>
  <c r="S2632" i="1"/>
  <c r="R2632" i="1"/>
  <c r="U2631" i="1"/>
  <c r="V2631" i="1" s="1"/>
  <c r="S2631" i="1"/>
  <c r="R2631" i="1"/>
  <c r="U2630" i="1"/>
  <c r="V2630" i="1" s="1"/>
  <c r="S2630" i="1"/>
  <c r="R2630" i="1"/>
  <c r="V2629" i="1"/>
  <c r="U2629" i="1"/>
  <c r="S2629" i="1"/>
  <c r="R2629" i="1"/>
  <c r="V2628" i="1"/>
  <c r="U2628" i="1"/>
  <c r="S2628" i="1"/>
  <c r="R2628" i="1"/>
  <c r="U2627" i="1"/>
  <c r="V2627" i="1" s="1"/>
  <c r="S2627" i="1"/>
  <c r="R2627" i="1"/>
  <c r="U2626" i="1"/>
  <c r="V2626" i="1" s="1"/>
  <c r="S2626" i="1"/>
  <c r="R2626" i="1"/>
  <c r="V2625" i="1"/>
  <c r="U2625" i="1"/>
  <c r="S2625" i="1"/>
  <c r="R2625" i="1"/>
  <c r="V2624" i="1"/>
  <c r="U2624" i="1"/>
  <c r="S2624" i="1"/>
  <c r="R2624" i="1"/>
  <c r="U2623" i="1"/>
  <c r="V2623" i="1" s="1"/>
  <c r="S2623" i="1"/>
  <c r="R2623" i="1"/>
  <c r="U2622" i="1"/>
  <c r="V2622" i="1" s="1"/>
  <c r="S2622" i="1"/>
  <c r="R2622" i="1"/>
  <c r="V2621" i="1"/>
  <c r="U2621" i="1"/>
  <c r="S2621" i="1"/>
  <c r="R2621" i="1"/>
  <c r="V2620" i="1"/>
  <c r="U2620" i="1"/>
  <c r="S2620" i="1"/>
  <c r="R2620" i="1"/>
  <c r="U2619" i="1"/>
  <c r="V2619" i="1" s="1"/>
  <c r="S2619" i="1"/>
  <c r="R2619" i="1"/>
  <c r="U2618" i="1"/>
  <c r="V2618" i="1" s="1"/>
  <c r="S2618" i="1"/>
  <c r="R2618" i="1"/>
  <c r="V2617" i="1"/>
  <c r="U2617" i="1"/>
  <c r="S2617" i="1"/>
  <c r="R2617" i="1"/>
  <c r="V2616" i="1"/>
  <c r="U2616" i="1"/>
  <c r="S2616" i="1"/>
  <c r="R2616" i="1"/>
  <c r="U2615" i="1"/>
  <c r="V2615" i="1" s="1"/>
  <c r="S2615" i="1"/>
  <c r="R2615" i="1"/>
  <c r="U2614" i="1"/>
  <c r="V2614" i="1" s="1"/>
  <c r="S2614" i="1"/>
  <c r="R2614" i="1"/>
  <c r="V2613" i="1"/>
  <c r="U2613" i="1"/>
  <c r="S2613" i="1"/>
  <c r="R2613" i="1"/>
  <c r="V2612" i="1"/>
  <c r="U2612" i="1"/>
  <c r="S2612" i="1"/>
  <c r="R2612" i="1"/>
  <c r="U2611" i="1"/>
  <c r="V2611" i="1" s="1"/>
  <c r="S2611" i="1"/>
  <c r="R2611" i="1"/>
  <c r="U2610" i="1"/>
  <c r="V2610" i="1" s="1"/>
  <c r="S2610" i="1"/>
  <c r="R2610" i="1"/>
  <c r="V2609" i="1"/>
  <c r="U2609" i="1"/>
  <c r="S2609" i="1"/>
  <c r="R2609" i="1"/>
  <c r="V2608" i="1"/>
  <c r="U2608" i="1"/>
  <c r="S2608" i="1"/>
  <c r="R2608" i="1"/>
  <c r="U2607" i="1"/>
  <c r="V2607" i="1" s="1"/>
  <c r="S2607" i="1"/>
  <c r="R2607" i="1"/>
  <c r="U2606" i="1"/>
  <c r="V2606" i="1" s="1"/>
  <c r="S2606" i="1"/>
  <c r="R2606" i="1"/>
  <c r="V2605" i="1"/>
  <c r="U2605" i="1"/>
  <c r="S2605" i="1"/>
  <c r="R2605" i="1"/>
  <c r="V2604" i="1"/>
  <c r="U2604" i="1"/>
  <c r="S2604" i="1"/>
  <c r="R2604" i="1"/>
  <c r="U2603" i="1"/>
  <c r="V2603" i="1" s="1"/>
  <c r="S2603" i="1"/>
  <c r="R2603" i="1"/>
  <c r="U2602" i="1"/>
  <c r="V2602" i="1" s="1"/>
  <c r="S2602" i="1"/>
  <c r="R2602" i="1"/>
  <c r="V2601" i="1"/>
  <c r="U2601" i="1"/>
  <c r="S2601" i="1"/>
  <c r="R2601" i="1"/>
  <c r="V2600" i="1"/>
  <c r="U2600" i="1"/>
  <c r="S2600" i="1"/>
  <c r="R2600" i="1"/>
  <c r="U2599" i="1"/>
  <c r="V2599" i="1" s="1"/>
  <c r="S2599" i="1"/>
  <c r="R2599" i="1"/>
  <c r="U2598" i="1"/>
  <c r="V2598" i="1" s="1"/>
  <c r="S2598" i="1"/>
  <c r="R2598" i="1"/>
  <c r="V2597" i="1"/>
  <c r="U2597" i="1"/>
  <c r="S2597" i="1"/>
  <c r="R2597" i="1"/>
  <c r="V2596" i="1"/>
  <c r="U2596" i="1"/>
  <c r="S2596" i="1"/>
  <c r="R2596" i="1"/>
  <c r="U2595" i="1"/>
  <c r="V2595" i="1" s="1"/>
  <c r="S2595" i="1"/>
  <c r="R2595" i="1"/>
  <c r="V2594" i="1"/>
  <c r="U2594" i="1"/>
  <c r="S2594" i="1"/>
  <c r="R2594" i="1"/>
  <c r="V2593" i="1"/>
  <c r="U2593" i="1"/>
  <c r="S2593" i="1"/>
  <c r="R2593" i="1"/>
  <c r="V2592" i="1"/>
  <c r="U2592" i="1"/>
  <c r="S2592" i="1"/>
  <c r="R2592" i="1"/>
  <c r="U2591" i="1"/>
  <c r="V2591" i="1" s="1"/>
  <c r="S2591" i="1"/>
  <c r="R2591" i="1"/>
  <c r="U2590" i="1"/>
  <c r="V2590" i="1" s="1"/>
  <c r="S2590" i="1"/>
  <c r="R2590" i="1"/>
  <c r="V2589" i="1"/>
  <c r="U2589" i="1"/>
  <c r="S2589" i="1"/>
  <c r="R2589" i="1"/>
  <c r="V2588" i="1"/>
  <c r="U2588" i="1"/>
  <c r="S2588" i="1"/>
  <c r="R2588" i="1"/>
  <c r="U2587" i="1"/>
  <c r="V2587" i="1" s="1"/>
  <c r="S2587" i="1"/>
  <c r="R2587" i="1"/>
  <c r="V2586" i="1"/>
  <c r="U2586" i="1"/>
  <c r="S2586" i="1"/>
  <c r="R2586" i="1"/>
  <c r="V2585" i="1"/>
  <c r="U2585" i="1"/>
  <c r="S2585" i="1"/>
  <c r="R2585" i="1"/>
  <c r="V2584" i="1"/>
  <c r="U2584" i="1"/>
  <c r="S2584" i="1"/>
  <c r="R2584" i="1"/>
  <c r="U2583" i="1"/>
  <c r="V2583" i="1" s="1"/>
  <c r="S2583" i="1"/>
  <c r="R2583" i="1"/>
  <c r="U2582" i="1"/>
  <c r="V2582" i="1" s="1"/>
  <c r="S2582" i="1"/>
  <c r="R2582" i="1"/>
  <c r="V2581" i="1"/>
  <c r="U2581" i="1"/>
  <c r="S2581" i="1"/>
  <c r="R2581" i="1"/>
  <c r="V2580" i="1"/>
  <c r="U2580" i="1"/>
  <c r="S2580" i="1"/>
  <c r="R2580" i="1"/>
  <c r="U2579" i="1"/>
  <c r="V2579" i="1" s="1"/>
  <c r="S2579" i="1"/>
  <c r="R2579" i="1"/>
  <c r="V2578" i="1"/>
  <c r="U2578" i="1"/>
  <c r="S2578" i="1"/>
  <c r="R2578" i="1"/>
  <c r="V2577" i="1"/>
  <c r="U2577" i="1"/>
  <c r="S2577" i="1"/>
  <c r="R2577" i="1"/>
  <c r="V2576" i="1"/>
  <c r="U2576" i="1"/>
  <c r="S2576" i="1"/>
  <c r="R2576" i="1"/>
  <c r="U2575" i="1"/>
  <c r="V2575" i="1" s="1"/>
  <c r="S2575" i="1"/>
  <c r="R2575" i="1"/>
  <c r="U2574" i="1"/>
  <c r="V2574" i="1" s="1"/>
  <c r="S2574" i="1"/>
  <c r="R2574" i="1"/>
  <c r="V2573" i="1"/>
  <c r="U2573" i="1"/>
  <c r="S2573" i="1"/>
  <c r="R2573" i="1"/>
  <c r="V2572" i="1"/>
  <c r="U2572" i="1"/>
  <c r="S2572" i="1"/>
  <c r="R2572" i="1"/>
  <c r="U2571" i="1"/>
  <c r="V2571" i="1" s="1"/>
  <c r="S2571" i="1"/>
  <c r="R2571" i="1"/>
  <c r="V2570" i="1"/>
  <c r="U2570" i="1"/>
  <c r="S2570" i="1"/>
  <c r="R2570" i="1"/>
  <c r="V2569" i="1"/>
  <c r="U2569" i="1"/>
  <c r="S2569" i="1"/>
  <c r="R2569" i="1"/>
  <c r="V2568" i="1"/>
  <c r="U2568" i="1"/>
  <c r="S2568" i="1"/>
  <c r="R2568" i="1"/>
  <c r="U2567" i="1"/>
  <c r="V2567" i="1" s="1"/>
  <c r="S2567" i="1"/>
  <c r="R2567" i="1"/>
  <c r="U2566" i="1"/>
  <c r="V2566" i="1" s="1"/>
  <c r="S2566" i="1"/>
  <c r="R2566" i="1"/>
  <c r="V2565" i="1"/>
  <c r="U2565" i="1"/>
  <c r="S2565" i="1"/>
  <c r="R2565" i="1"/>
  <c r="V2564" i="1"/>
  <c r="U2564" i="1"/>
  <c r="S2564" i="1"/>
  <c r="R2564" i="1"/>
  <c r="U2563" i="1"/>
  <c r="V2563" i="1" s="1"/>
  <c r="S2563" i="1"/>
  <c r="R2563" i="1"/>
  <c r="V2562" i="1"/>
  <c r="U2562" i="1"/>
  <c r="S2562" i="1"/>
  <c r="R2562" i="1"/>
  <c r="V2561" i="1"/>
  <c r="U2561" i="1"/>
  <c r="S2561" i="1"/>
  <c r="R2561" i="1"/>
  <c r="V2560" i="1"/>
  <c r="U2560" i="1"/>
  <c r="S2560" i="1"/>
  <c r="R2560" i="1"/>
  <c r="U2559" i="1"/>
  <c r="V2559" i="1" s="1"/>
  <c r="S2559" i="1"/>
  <c r="R2559" i="1"/>
  <c r="U2558" i="1"/>
  <c r="V2558" i="1" s="1"/>
  <c r="S2558" i="1"/>
  <c r="R2558" i="1"/>
  <c r="V2557" i="1"/>
  <c r="U2557" i="1"/>
  <c r="S2557" i="1"/>
  <c r="R2557" i="1"/>
  <c r="V2556" i="1"/>
  <c r="U2556" i="1"/>
  <c r="S2556" i="1"/>
  <c r="R2556" i="1"/>
  <c r="U2555" i="1"/>
  <c r="V2555" i="1" s="1"/>
  <c r="S2555" i="1"/>
  <c r="R2555" i="1"/>
  <c r="V2554" i="1"/>
  <c r="U2554" i="1"/>
  <c r="S2554" i="1"/>
  <c r="R2554" i="1"/>
  <c r="V2553" i="1"/>
  <c r="U2553" i="1"/>
  <c r="S2553" i="1"/>
  <c r="R2553" i="1"/>
  <c r="V2552" i="1"/>
  <c r="U2552" i="1"/>
  <c r="S2552" i="1"/>
  <c r="R2552" i="1"/>
  <c r="U2551" i="1"/>
  <c r="V2551" i="1" s="1"/>
  <c r="S2551" i="1"/>
  <c r="R2551" i="1"/>
  <c r="U2550" i="1"/>
  <c r="V2550" i="1" s="1"/>
  <c r="S2550" i="1"/>
  <c r="R2550" i="1"/>
  <c r="V2549" i="1"/>
  <c r="U2549" i="1"/>
  <c r="S2549" i="1"/>
  <c r="R2549" i="1"/>
  <c r="V2548" i="1"/>
  <c r="U2548" i="1"/>
  <c r="S2548" i="1"/>
  <c r="R2548" i="1"/>
  <c r="U2547" i="1"/>
  <c r="V2547" i="1" s="1"/>
  <c r="S2547" i="1"/>
  <c r="R2547" i="1"/>
  <c r="V2546" i="1"/>
  <c r="U2546" i="1"/>
  <c r="S2546" i="1"/>
  <c r="R2546" i="1"/>
  <c r="V2545" i="1"/>
  <c r="U2545" i="1"/>
  <c r="S2545" i="1"/>
  <c r="R2545" i="1"/>
  <c r="V2544" i="1"/>
  <c r="U2544" i="1"/>
  <c r="S2544" i="1"/>
  <c r="R2544" i="1"/>
  <c r="U2543" i="1"/>
  <c r="V2543" i="1" s="1"/>
  <c r="S2543" i="1"/>
  <c r="R2543" i="1"/>
  <c r="U2542" i="1"/>
  <c r="V2542" i="1" s="1"/>
  <c r="S2542" i="1"/>
  <c r="R2542" i="1"/>
  <c r="V2541" i="1"/>
  <c r="U2541" i="1"/>
  <c r="S2541" i="1"/>
  <c r="R2541" i="1"/>
  <c r="V2540" i="1"/>
  <c r="U2540" i="1"/>
  <c r="S2540" i="1"/>
  <c r="R2540" i="1"/>
  <c r="U2539" i="1"/>
  <c r="V2539" i="1" s="1"/>
  <c r="S2539" i="1"/>
  <c r="R2539" i="1"/>
  <c r="V2538" i="1"/>
  <c r="U2538" i="1"/>
  <c r="S2538" i="1"/>
  <c r="R2538" i="1"/>
  <c r="V2537" i="1"/>
  <c r="U2537" i="1"/>
  <c r="S2537" i="1"/>
  <c r="R2537" i="1"/>
  <c r="V2536" i="1"/>
  <c r="U2536" i="1"/>
  <c r="S2536" i="1"/>
  <c r="R2536" i="1"/>
  <c r="U2535" i="1"/>
  <c r="V2535" i="1" s="1"/>
  <c r="S2535" i="1"/>
  <c r="R2535" i="1"/>
  <c r="U2534" i="1"/>
  <c r="V2534" i="1" s="1"/>
  <c r="S2534" i="1"/>
  <c r="R2534" i="1"/>
  <c r="V2533" i="1"/>
  <c r="U2533" i="1"/>
  <c r="S2533" i="1"/>
  <c r="R2533" i="1"/>
  <c r="V2532" i="1"/>
  <c r="U2532" i="1"/>
  <c r="S2532" i="1"/>
  <c r="R2532" i="1"/>
  <c r="U2531" i="1"/>
  <c r="V2531" i="1" s="1"/>
  <c r="S2531" i="1"/>
  <c r="R2531" i="1"/>
  <c r="V2530" i="1"/>
  <c r="U2530" i="1"/>
  <c r="S2530" i="1"/>
  <c r="R2530" i="1"/>
  <c r="V2529" i="1"/>
  <c r="U2529" i="1"/>
  <c r="S2529" i="1"/>
  <c r="R2529" i="1"/>
  <c r="V2528" i="1"/>
  <c r="U2528" i="1"/>
  <c r="S2528" i="1"/>
  <c r="R2528" i="1"/>
  <c r="U2527" i="1"/>
  <c r="V2527" i="1" s="1"/>
  <c r="S2527" i="1"/>
  <c r="R2527" i="1"/>
  <c r="U2526" i="1"/>
  <c r="V2526" i="1" s="1"/>
  <c r="S2526" i="1"/>
  <c r="R2526" i="1"/>
  <c r="V2525" i="1"/>
  <c r="U2525" i="1"/>
  <c r="S2525" i="1"/>
  <c r="R2525" i="1"/>
  <c r="V2524" i="1"/>
  <c r="U2524" i="1"/>
  <c r="S2524" i="1"/>
  <c r="R2524" i="1"/>
  <c r="U2523" i="1"/>
  <c r="V2523" i="1" s="1"/>
  <c r="S2523" i="1"/>
  <c r="R2523" i="1"/>
  <c r="V2522" i="1"/>
  <c r="U2522" i="1"/>
  <c r="S2522" i="1"/>
  <c r="R2522" i="1"/>
  <c r="V2521" i="1"/>
  <c r="U2521" i="1"/>
  <c r="S2521" i="1"/>
  <c r="R2521" i="1"/>
  <c r="V2520" i="1"/>
  <c r="U2520" i="1"/>
  <c r="S2520" i="1"/>
  <c r="R2520" i="1"/>
  <c r="U2519" i="1"/>
  <c r="V2519" i="1" s="1"/>
  <c r="S2519" i="1"/>
  <c r="R2519" i="1"/>
  <c r="U2518" i="1"/>
  <c r="V2518" i="1" s="1"/>
  <c r="S2518" i="1"/>
  <c r="R2518" i="1"/>
  <c r="V2517" i="1"/>
  <c r="U2517" i="1"/>
  <c r="S2517" i="1"/>
  <c r="R2517" i="1"/>
  <c r="V2516" i="1"/>
  <c r="U2516" i="1"/>
  <c r="S2516" i="1"/>
  <c r="R2516" i="1"/>
  <c r="U2515" i="1"/>
  <c r="V2515" i="1" s="1"/>
  <c r="S2515" i="1"/>
  <c r="R2515" i="1"/>
  <c r="V2514" i="1"/>
  <c r="U2514" i="1"/>
  <c r="S2514" i="1"/>
  <c r="R2514" i="1"/>
  <c r="V2513" i="1"/>
  <c r="U2513" i="1"/>
  <c r="S2513" i="1"/>
  <c r="R2513" i="1"/>
  <c r="V2512" i="1"/>
  <c r="U2512" i="1"/>
  <c r="S2512" i="1"/>
  <c r="R2512" i="1"/>
  <c r="U2511" i="1"/>
  <c r="V2511" i="1" s="1"/>
  <c r="S2511" i="1"/>
  <c r="R2511" i="1"/>
  <c r="U2510" i="1"/>
  <c r="V2510" i="1" s="1"/>
  <c r="S2510" i="1"/>
  <c r="R2510" i="1"/>
  <c r="U2509" i="1"/>
  <c r="V2509" i="1" s="1"/>
  <c r="S2509" i="1"/>
  <c r="R2509" i="1"/>
  <c r="V2508" i="1"/>
  <c r="U2508" i="1"/>
  <c r="S2508" i="1"/>
  <c r="R2508" i="1"/>
  <c r="U2507" i="1"/>
  <c r="V2507" i="1" s="1"/>
  <c r="S2507" i="1"/>
  <c r="R2507" i="1"/>
  <c r="V2506" i="1"/>
  <c r="U2506" i="1"/>
  <c r="S2506" i="1"/>
  <c r="R2506" i="1"/>
  <c r="V2505" i="1"/>
  <c r="U2505" i="1"/>
  <c r="S2505" i="1"/>
  <c r="R2505" i="1"/>
  <c r="V2504" i="1"/>
  <c r="U2504" i="1"/>
  <c r="S2504" i="1"/>
  <c r="R2504" i="1"/>
  <c r="U2503" i="1"/>
  <c r="V2503" i="1" s="1"/>
  <c r="S2503" i="1"/>
  <c r="R2503" i="1"/>
  <c r="U2502" i="1"/>
  <c r="V2502" i="1" s="1"/>
  <c r="S2502" i="1"/>
  <c r="R2502" i="1"/>
  <c r="U2501" i="1"/>
  <c r="V2501" i="1" s="1"/>
  <c r="S2501" i="1"/>
  <c r="R2501" i="1"/>
  <c r="V2500" i="1"/>
  <c r="U2500" i="1"/>
  <c r="S2500" i="1"/>
  <c r="R2500" i="1"/>
  <c r="U2499" i="1"/>
  <c r="V2499" i="1" s="1"/>
  <c r="S2499" i="1"/>
  <c r="R2499" i="1"/>
  <c r="V2498" i="1"/>
  <c r="U2498" i="1"/>
  <c r="S2498" i="1"/>
  <c r="R2498" i="1"/>
  <c r="V2497" i="1"/>
  <c r="U2497" i="1"/>
  <c r="S2497" i="1"/>
  <c r="R2497" i="1"/>
  <c r="V2496" i="1"/>
  <c r="U2496" i="1"/>
  <c r="S2496" i="1"/>
  <c r="R2496" i="1"/>
  <c r="U2495" i="1"/>
  <c r="V2495" i="1" s="1"/>
  <c r="S2495" i="1"/>
  <c r="R2495" i="1"/>
  <c r="U2494" i="1"/>
  <c r="V2494" i="1" s="1"/>
  <c r="S2494" i="1"/>
  <c r="R2494" i="1"/>
  <c r="U2493" i="1"/>
  <c r="V2493" i="1" s="1"/>
  <c r="S2493" i="1"/>
  <c r="R2493" i="1"/>
  <c r="V2492" i="1"/>
  <c r="U2492" i="1"/>
  <c r="S2492" i="1"/>
  <c r="R2492" i="1"/>
  <c r="U2491" i="1"/>
  <c r="V2491" i="1" s="1"/>
  <c r="S2491" i="1"/>
  <c r="R2491" i="1"/>
  <c r="V2490" i="1"/>
  <c r="U2490" i="1"/>
  <c r="S2490" i="1"/>
  <c r="R2490" i="1"/>
  <c r="V2489" i="1"/>
  <c r="U2489" i="1"/>
  <c r="S2489" i="1"/>
  <c r="R2489" i="1"/>
  <c r="V2488" i="1"/>
  <c r="U2488" i="1"/>
  <c r="S2488" i="1"/>
  <c r="R2488" i="1"/>
  <c r="U2487" i="1"/>
  <c r="V2487" i="1" s="1"/>
  <c r="S2487" i="1"/>
  <c r="R2487" i="1"/>
  <c r="U2486" i="1"/>
  <c r="V2486" i="1" s="1"/>
  <c r="S2486" i="1"/>
  <c r="R2486" i="1"/>
  <c r="U2485" i="1"/>
  <c r="V2485" i="1" s="1"/>
  <c r="S2485" i="1"/>
  <c r="R2485" i="1"/>
  <c r="V2484" i="1"/>
  <c r="U2484" i="1"/>
  <c r="S2484" i="1"/>
  <c r="R2484" i="1"/>
  <c r="U2483" i="1"/>
  <c r="V2483" i="1" s="1"/>
  <c r="S2483" i="1"/>
  <c r="R2483" i="1"/>
  <c r="V2482" i="1"/>
  <c r="U2482" i="1"/>
  <c r="S2482" i="1"/>
  <c r="R2482" i="1"/>
  <c r="V2481" i="1"/>
  <c r="U2481" i="1"/>
  <c r="S2481" i="1"/>
  <c r="R2481" i="1"/>
  <c r="V2480" i="1"/>
  <c r="U2480" i="1"/>
  <c r="S2480" i="1"/>
  <c r="R2480" i="1"/>
  <c r="U2479" i="1"/>
  <c r="V2479" i="1" s="1"/>
  <c r="S2479" i="1"/>
  <c r="R2479" i="1"/>
  <c r="U2478" i="1"/>
  <c r="V2478" i="1" s="1"/>
  <c r="S2478" i="1"/>
  <c r="R2478" i="1"/>
  <c r="U2477" i="1"/>
  <c r="V2477" i="1" s="1"/>
  <c r="S2477" i="1"/>
  <c r="R2477" i="1"/>
  <c r="V2476" i="1"/>
  <c r="U2476" i="1"/>
  <c r="S2476" i="1"/>
  <c r="R2476" i="1"/>
  <c r="U2475" i="1"/>
  <c r="V2475" i="1" s="1"/>
  <c r="S2475" i="1"/>
  <c r="V2474" i="1"/>
  <c r="U2474" i="1"/>
  <c r="S2474" i="1"/>
  <c r="R2474" i="1"/>
  <c r="U2473" i="1"/>
  <c r="V2473" i="1" s="1"/>
  <c r="S2473" i="1"/>
  <c r="R2473" i="1"/>
  <c r="U2472" i="1"/>
  <c r="V2472" i="1" s="1"/>
  <c r="S2472" i="1"/>
  <c r="R2472" i="1"/>
  <c r="U2471" i="1"/>
  <c r="V2471" i="1" s="1"/>
  <c r="S2471" i="1"/>
  <c r="R2471" i="1"/>
  <c r="V2470" i="1"/>
  <c r="U2470" i="1"/>
  <c r="S2470" i="1"/>
  <c r="R2470" i="1"/>
  <c r="U2469" i="1"/>
  <c r="V2469" i="1" s="1"/>
  <c r="S2469" i="1"/>
  <c r="R2469" i="1"/>
  <c r="V2468" i="1"/>
  <c r="U2468" i="1"/>
  <c r="S2468" i="1"/>
  <c r="R2468" i="1"/>
  <c r="V2467" i="1"/>
  <c r="U2467" i="1"/>
  <c r="S2467" i="1"/>
  <c r="R2467" i="1"/>
  <c r="V2466" i="1"/>
  <c r="U2466" i="1"/>
  <c r="S2466" i="1"/>
  <c r="R2466" i="1"/>
  <c r="U2465" i="1"/>
  <c r="V2465" i="1" s="1"/>
  <c r="S2465" i="1"/>
  <c r="R2465" i="1"/>
  <c r="U2464" i="1"/>
  <c r="V2464" i="1" s="1"/>
  <c r="S2464" i="1"/>
  <c r="R2464" i="1"/>
  <c r="U2463" i="1"/>
  <c r="V2463" i="1" s="1"/>
  <c r="S2463" i="1"/>
  <c r="R2463" i="1"/>
  <c r="V2462" i="1"/>
  <c r="U2462" i="1"/>
  <c r="S2462" i="1"/>
  <c r="R2462" i="1"/>
  <c r="U2461" i="1"/>
  <c r="V2461" i="1" s="1"/>
  <c r="S2461" i="1"/>
  <c r="R2461" i="1"/>
  <c r="V2460" i="1"/>
  <c r="U2460" i="1"/>
  <c r="S2460" i="1"/>
  <c r="R2460" i="1"/>
  <c r="V2459" i="1"/>
  <c r="U2459" i="1"/>
  <c r="S2459" i="1"/>
  <c r="R2459" i="1"/>
  <c r="V2458" i="1"/>
  <c r="U2458" i="1"/>
  <c r="S2458" i="1"/>
  <c r="R2458" i="1"/>
  <c r="U2457" i="1"/>
  <c r="V2457" i="1" s="1"/>
  <c r="S2457" i="1"/>
  <c r="R2457" i="1"/>
  <c r="U2456" i="1"/>
  <c r="V2456" i="1" s="1"/>
  <c r="S2456" i="1"/>
  <c r="R2456" i="1"/>
  <c r="U2455" i="1"/>
  <c r="V2455" i="1" s="1"/>
  <c r="S2455" i="1"/>
  <c r="R2455" i="1"/>
  <c r="V2454" i="1"/>
  <c r="U2454" i="1"/>
  <c r="S2454" i="1"/>
  <c r="R2454" i="1"/>
  <c r="U2453" i="1"/>
  <c r="V2453" i="1" s="1"/>
  <c r="S2453" i="1"/>
  <c r="R2453" i="1"/>
  <c r="V2452" i="1"/>
  <c r="U2452" i="1"/>
  <c r="S2452" i="1"/>
  <c r="R2452" i="1"/>
  <c r="V2451" i="1"/>
  <c r="U2451" i="1"/>
  <c r="S2451" i="1"/>
  <c r="R2451" i="1"/>
  <c r="V2450" i="1"/>
  <c r="U2450" i="1"/>
  <c r="S2450" i="1"/>
  <c r="R2450" i="1"/>
  <c r="U2449" i="1"/>
  <c r="V2449" i="1" s="1"/>
  <c r="S2449" i="1"/>
  <c r="R2449" i="1"/>
  <c r="U2448" i="1"/>
  <c r="V2448" i="1" s="1"/>
  <c r="S2448" i="1"/>
  <c r="R2448" i="1"/>
  <c r="U2447" i="1"/>
  <c r="V2447" i="1" s="1"/>
  <c r="S2447" i="1"/>
  <c r="R2447" i="1"/>
  <c r="V2446" i="1"/>
  <c r="U2446" i="1"/>
  <c r="S2446" i="1"/>
  <c r="R2446" i="1"/>
  <c r="U2445" i="1"/>
  <c r="V2445" i="1" s="1"/>
  <c r="S2445" i="1"/>
  <c r="R2445" i="1"/>
  <c r="V2444" i="1"/>
  <c r="U2444" i="1"/>
  <c r="S2444" i="1"/>
  <c r="R2444" i="1"/>
  <c r="V2443" i="1"/>
  <c r="U2443" i="1"/>
  <c r="S2443" i="1"/>
  <c r="R2443" i="1"/>
  <c r="V2442" i="1"/>
  <c r="U2442" i="1"/>
  <c r="S2442" i="1"/>
  <c r="R2442" i="1"/>
  <c r="U2441" i="1"/>
  <c r="V2441" i="1" s="1"/>
  <c r="S2441" i="1"/>
  <c r="R2441" i="1"/>
  <c r="U2440" i="1"/>
  <c r="V2440" i="1" s="1"/>
  <c r="S2440" i="1"/>
  <c r="R2440" i="1"/>
  <c r="U2439" i="1"/>
  <c r="V2439" i="1" s="1"/>
  <c r="S2439" i="1"/>
  <c r="R2439" i="1"/>
  <c r="V2438" i="1"/>
  <c r="U2438" i="1"/>
  <c r="S2438" i="1"/>
  <c r="R2438" i="1"/>
  <c r="U2437" i="1"/>
  <c r="V2437" i="1" s="1"/>
  <c r="S2437" i="1"/>
  <c r="R2437" i="1"/>
  <c r="V2436" i="1"/>
  <c r="U2436" i="1"/>
  <c r="S2436" i="1"/>
  <c r="R2436" i="1"/>
  <c r="V2435" i="1"/>
  <c r="U2435" i="1"/>
  <c r="S2435" i="1"/>
  <c r="R2435" i="1"/>
  <c r="V2434" i="1"/>
  <c r="U2434" i="1"/>
  <c r="S2434" i="1"/>
  <c r="R2434" i="1"/>
  <c r="U2433" i="1"/>
  <c r="V2433" i="1" s="1"/>
  <c r="S2433" i="1"/>
  <c r="R2433" i="1"/>
  <c r="U2432" i="1"/>
  <c r="V2432" i="1" s="1"/>
  <c r="S2432" i="1"/>
  <c r="R2432" i="1"/>
  <c r="U2431" i="1"/>
  <c r="V2431" i="1" s="1"/>
  <c r="S2431" i="1"/>
  <c r="R2431" i="1"/>
  <c r="V2430" i="1"/>
  <c r="U2430" i="1"/>
  <c r="S2430" i="1"/>
  <c r="R2430" i="1"/>
  <c r="U2429" i="1"/>
  <c r="V2429" i="1" s="1"/>
  <c r="S2429" i="1"/>
  <c r="R2429" i="1"/>
  <c r="V2428" i="1"/>
  <c r="U2428" i="1"/>
  <c r="S2428" i="1"/>
  <c r="R2428" i="1"/>
  <c r="V2427" i="1"/>
  <c r="U2427" i="1"/>
  <c r="U2426" i="1"/>
  <c r="V2426" i="1" s="1"/>
  <c r="V2425" i="1"/>
  <c r="U2425" i="1"/>
  <c r="S2425" i="1"/>
  <c r="R2425" i="1"/>
  <c r="V2424" i="1"/>
  <c r="U2424" i="1"/>
  <c r="S2424" i="1"/>
  <c r="R2424" i="1"/>
  <c r="U2423" i="1"/>
  <c r="V2423" i="1" s="1"/>
  <c r="S2423" i="1"/>
  <c r="R2423" i="1"/>
  <c r="U2422" i="1"/>
  <c r="V2422" i="1" s="1"/>
  <c r="S2422" i="1"/>
  <c r="R2422" i="1"/>
  <c r="V2421" i="1"/>
  <c r="U2421" i="1"/>
  <c r="S2421" i="1"/>
  <c r="R2421" i="1"/>
  <c r="V2420" i="1"/>
  <c r="U2420" i="1"/>
  <c r="S2420" i="1"/>
  <c r="R2420" i="1"/>
  <c r="U2419" i="1"/>
  <c r="V2419" i="1" s="1"/>
  <c r="S2419" i="1"/>
  <c r="R2419" i="1"/>
  <c r="U2418" i="1"/>
  <c r="V2418" i="1" s="1"/>
  <c r="S2418" i="1"/>
  <c r="R2418" i="1"/>
  <c r="V2417" i="1"/>
  <c r="U2417" i="1"/>
  <c r="S2417" i="1"/>
  <c r="R2417" i="1"/>
  <c r="V2416" i="1"/>
  <c r="U2416" i="1"/>
  <c r="S2416" i="1"/>
  <c r="R2416" i="1"/>
  <c r="U2415" i="1"/>
  <c r="V2415" i="1" s="1"/>
  <c r="S2415" i="1"/>
  <c r="R2415" i="1"/>
  <c r="U2414" i="1"/>
  <c r="V2414" i="1" s="1"/>
  <c r="S2414" i="1"/>
  <c r="R2414" i="1"/>
  <c r="V2413" i="1"/>
  <c r="U2413" i="1"/>
  <c r="S2413" i="1"/>
  <c r="R2413" i="1"/>
  <c r="V2412" i="1"/>
  <c r="U2412" i="1"/>
  <c r="S2412" i="1"/>
  <c r="R2412" i="1"/>
  <c r="U2411" i="1"/>
  <c r="V2411" i="1" s="1"/>
  <c r="S2411" i="1"/>
  <c r="R2411" i="1"/>
  <c r="U2410" i="1"/>
  <c r="V2410" i="1" s="1"/>
  <c r="S2410" i="1"/>
  <c r="R2410" i="1"/>
  <c r="V2409" i="1"/>
  <c r="U2409" i="1"/>
  <c r="S2409" i="1"/>
  <c r="R2409" i="1"/>
  <c r="V2408" i="1"/>
  <c r="U2408" i="1"/>
  <c r="S2408" i="1"/>
  <c r="R2408" i="1"/>
  <c r="U2407" i="1"/>
  <c r="V2407" i="1" s="1"/>
  <c r="S2407" i="1"/>
  <c r="R2407" i="1"/>
  <c r="U2406" i="1"/>
  <c r="V2406" i="1" s="1"/>
  <c r="S2406" i="1"/>
  <c r="R2406" i="1"/>
  <c r="V2405" i="1"/>
  <c r="U2405" i="1"/>
  <c r="S2405" i="1"/>
  <c r="R2405" i="1"/>
  <c r="V2404" i="1"/>
  <c r="U2404" i="1"/>
  <c r="S2404" i="1"/>
  <c r="R2404" i="1"/>
  <c r="U2403" i="1"/>
  <c r="V2403" i="1" s="1"/>
  <c r="S2403" i="1"/>
  <c r="R2403" i="1"/>
  <c r="U2402" i="1"/>
  <c r="V2402" i="1" s="1"/>
  <c r="S2402" i="1"/>
  <c r="R2402" i="1"/>
  <c r="V2401" i="1"/>
  <c r="U2401" i="1"/>
  <c r="S2401" i="1"/>
  <c r="R2401" i="1"/>
  <c r="V2400" i="1"/>
  <c r="U2400" i="1"/>
  <c r="S2400" i="1"/>
  <c r="R2400" i="1"/>
  <c r="U2399" i="1"/>
  <c r="V2399" i="1" s="1"/>
  <c r="S2399" i="1"/>
  <c r="R2399" i="1"/>
  <c r="U2398" i="1"/>
  <c r="V2398" i="1" s="1"/>
  <c r="S2398" i="1"/>
  <c r="R2398" i="1"/>
  <c r="V2397" i="1"/>
  <c r="U2397" i="1"/>
  <c r="S2397" i="1"/>
  <c r="R2397" i="1"/>
  <c r="V2396" i="1"/>
  <c r="U2396" i="1"/>
  <c r="S2396" i="1"/>
  <c r="R2396" i="1"/>
  <c r="U2395" i="1"/>
  <c r="V2395" i="1" s="1"/>
  <c r="S2395" i="1"/>
  <c r="R2395" i="1"/>
  <c r="U2394" i="1"/>
  <c r="V2394" i="1" s="1"/>
  <c r="S2394" i="1"/>
  <c r="R2394" i="1"/>
  <c r="V2393" i="1"/>
  <c r="U2393" i="1"/>
  <c r="S2393" i="1"/>
  <c r="R2393" i="1"/>
  <c r="V2392" i="1"/>
  <c r="U2392" i="1"/>
  <c r="S2392" i="1"/>
  <c r="R2392" i="1"/>
  <c r="U2391" i="1"/>
  <c r="V2391" i="1" s="1"/>
  <c r="S2391" i="1"/>
  <c r="R2391" i="1"/>
  <c r="U2390" i="1"/>
  <c r="V2390" i="1" s="1"/>
  <c r="S2390" i="1"/>
  <c r="R2390" i="1"/>
  <c r="V2389" i="1"/>
  <c r="U2389" i="1"/>
  <c r="S2389" i="1"/>
  <c r="R2389" i="1"/>
  <c r="V2388" i="1"/>
  <c r="U2388" i="1"/>
  <c r="S2388" i="1"/>
  <c r="R2388" i="1"/>
  <c r="U2387" i="1"/>
  <c r="V2387" i="1" s="1"/>
  <c r="S2387" i="1"/>
  <c r="R2387" i="1"/>
  <c r="U2386" i="1"/>
  <c r="V2386" i="1" s="1"/>
  <c r="S2386" i="1"/>
  <c r="R2386" i="1"/>
  <c r="V2385" i="1"/>
  <c r="U2385" i="1"/>
  <c r="S2385" i="1"/>
  <c r="R2385" i="1"/>
  <c r="V2384" i="1"/>
  <c r="U2384" i="1"/>
  <c r="S2384" i="1"/>
  <c r="R2384" i="1"/>
  <c r="U2383" i="1"/>
  <c r="V2383" i="1" s="1"/>
  <c r="S2383" i="1"/>
  <c r="R2383" i="1"/>
  <c r="U2382" i="1"/>
  <c r="V2382" i="1" s="1"/>
  <c r="S2382" i="1"/>
  <c r="R2382" i="1"/>
  <c r="V2381" i="1"/>
  <c r="U2381" i="1"/>
  <c r="S2381" i="1"/>
  <c r="R2381" i="1"/>
  <c r="V2380" i="1"/>
  <c r="U2380" i="1"/>
  <c r="S2380" i="1"/>
  <c r="R2380" i="1"/>
  <c r="U2379" i="1"/>
  <c r="V2379" i="1" s="1"/>
  <c r="S2379" i="1"/>
  <c r="R2379" i="1"/>
  <c r="U2378" i="1"/>
  <c r="V2378" i="1" s="1"/>
  <c r="S2378" i="1"/>
  <c r="R2378" i="1"/>
  <c r="V2377" i="1"/>
  <c r="U2377" i="1"/>
  <c r="S2377" i="1"/>
  <c r="R2377" i="1"/>
  <c r="V2376" i="1"/>
  <c r="U2376" i="1"/>
  <c r="S2376" i="1"/>
  <c r="R2376" i="1"/>
  <c r="U2375" i="1"/>
  <c r="V2375" i="1" s="1"/>
  <c r="S2375" i="1"/>
  <c r="R2375" i="1"/>
  <c r="U2374" i="1"/>
  <c r="V2374" i="1" s="1"/>
  <c r="S2374" i="1"/>
  <c r="R2374" i="1"/>
  <c r="V2373" i="1"/>
  <c r="U2373" i="1"/>
  <c r="S2373" i="1"/>
  <c r="R2373" i="1"/>
  <c r="V2372" i="1"/>
  <c r="U2372" i="1"/>
  <c r="S2372" i="1"/>
  <c r="R2372" i="1"/>
  <c r="U2371" i="1"/>
  <c r="V2371" i="1" s="1"/>
  <c r="S2371" i="1"/>
  <c r="R2371" i="1"/>
  <c r="U2370" i="1"/>
  <c r="V2370" i="1" s="1"/>
  <c r="S2370" i="1"/>
  <c r="R2370" i="1"/>
  <c r="V2369" i="1"/>
  <c r="U2369" i="1"/>
  <c r="S2369" i="1"/>
  <c r="R2369" i="1"/>
  <c r="U2368" i="1"/>
  <c r="V2368" i="1" s="1"/>
  <c r="S2368" i="1"/>
  <c r="R2368" i="1"/>
  <c r="U2367" i="1"/>
  <c r="V2367" i="1" s="1"/>
  <c r="S2367" i="1"/>
  <c r="R2367" i="1"/>
  <c r="U2366" i="1"/>
  <c r="V2366" i="1" s="1"/>
  <c r="S2366" i="1"/>
  <c r="R2366" i="1"/>
  <c r="V2365" i="1"/>
  <c r="U2365" i="1"/>
  <c r="S2365" i="1"/>
  <c r="R2365" i="1"/>
  <c r="U2364" i="1"/>
  <c r="V2364" i="1" s="1"/>
  <c r="S2364" i="1"/>
  <c r="R2364" i="1"/>
  <c r="U2363" i="1"/>
  <c r="V2363" i="1" s="1"/>
  <c r="S2363" i="1"/>
  <c r="R2363" i="1"/>
  <c r="U2362" i="1"/>
  <c r="V2362" i="1" s="1"/>
  <c r="S2362" i="1"/>
  <c r="R2362" i="1"/>
  <c r="V2361" i="1"/>
  <c r="U2361" i="1"/>
  <c r="S2361" i="1"/>
  <c r="R2361" i="1"/>
  <c r="U2360" i="1"/>
  <c r="V2360" i="1" s="1"/>
  <c r="S2360" i="1"/>
  <c r="R2360" i="1"/>
  <c r="U2359" i="1"/>
  <c r="V2359" i="1" s="1"/>
  <c r="S2359" i="1"/>
  <c r="R2359" i="1"/>
  <c r="U2358" i="1"/>
  <c r="V2358" i="1" s="1"/>
  <c r="S2358" i="1"/>
  <c r="R2358" i="1"/>
  <c r="V2357" i="1"/>
  <c r="U2357" i="1"/>
  <c r="S2357" i="1"/>
  <c r="R2357" i="1"/>
  <c r="U2356" i="1"/>
  <c r="V2356" i="1" s="1"/>
  <c r="S2356" i="1"/>
  <c r="R2356" i="1"/>
  <c r="U2355" i="1"/>
  <c r="V2355" i="1" s="1"/>
  <c r="S2355" i="1"/>
  <c r="R2355" i="1"/>
  <c r="U2354" i="1"/>
  <c r="V2354" i="1" s="1"/>
  <c r="S2354" i="1"/>
  <c r="R2354" i="1"/>
  <c r="V2353" i="1"/>
  <c r="U2353" i="1"/>
  <c r="S2353" i="1"/>
  <c r="R2353" i="1"/>
  <c r="U2352" i="1"/>
  <c r="V2352" i="1" s="1"/>
  <c r="S2352" i="1"/>
  <c r="R2352" i="1"/>
  <c r="U2351" i="1"/>
  <c r="V2351" i="1" s="1"/>
  <c r="S2351" i="1"/>
  <c r="R2351" i="1"/>
  <c r="U2350" i="1"/>
  <c r="V2350" i="1" s="1"/>
  <c r="S2350" i="1"/>
  <c r="R2350" i="1"/>
  <c r="V2349" i="1"/>
  <c r="U2349" i="1"/>
  <c r="S2349" i="1"/>
  <c r="R2349" i="1"/>
  <c r="U2348" i="1"/>
  <c r="V2348" i="1" s="1"/>
  <c r="S2348" i="1"/>
  <c r="R2348" i="1"/>
  <c r="U2347" i="1"/>
  <c r="V2347" i="1" s="1"/>
  <c r="S2347" i="1"/>
  <c r="R2347" i="1"/>
  <c r="U2346" i="1"/>
  <c r="V2346" i="1" s="1"/>
  <c r="S2346" i="1"/>
  <c r="R2346" i="1"/>
  <c r="V2345" i="1"/>
  <c r="U2345" i="1"/>
  <c r="S2345" i="1"/>
  <c r="R2345" i="1"/>
  <c r="U2344" i="1"/>
  <c r="V2344" i="1" s="1"/>
  <c r="S2344" i="1"/>
  <c r="R2344" i="1"/>
  <c r="U2343" i="1"/>
  <c r="V2343" i="1" s="1"/>
  <c r="S2343" i="1"/>
  <c r="R2343" i="1"/>
  <c r="U2342" i="1"/>
  <c r="V2342" i="1" s="1"/>
  <c r="S2342" i="1"/>
  <c r="R2342" i="1"/>
  <c r="V2341" i="1"/>
  <c r="U2341" i="1"/>
  <c r="S2341" i="1"/>
  <c r="R2341" i="1"/>
  <c r="U2340" i="1"/>
  <c r="V2340" i="1" s="1"/>
  <c r="S2340" i="1"/>
  <c r="R2340" i="1"/>
  <c r="U2339" i="1"/>
  <c r="V2339" i="1" s="1"/>
  <c r="S2339" i="1"/>
  <c r="R2339" i="1"/>
  <c r="U2338" i="1"/>
  <c r="V2338" i="1" s="1"/>
  <c r="S2338" i="1"/>
  <c r="R2338" i="1"/>
  <c r="V2337" i="1"/>
  <c r="U2337" i="1"/>
  <c r="S2337" i="1"/>
  <c r="R2337" i="1"/>
  <c r="U2336" i="1"/>
  <c r="V2336" i="1" s="1"/>
  <c r="S2336" i="1"/>
  <c r="R2336" i="1"/>
  <c r="U2335" i="1"/>
  <c r="V2335" i="1" s="1"/>
  <c r="S2335" i="1"/>
  <c r="R2335" i="1"/>
  <c r="U2334" i="1"/>
  <c r="V2334" i="1" s="1"/>
  <c r="S2334" i="1"/>
  <c r="R2334" i="1"/>
  <c r="V2333" i="1"/>
  <c r="U2333" i="1"/>
  <c r="S2333" i="1"/>
  <c r="R2333" i="1"/>
  <c r="U2332" i="1"/>
  <c r="V2332" i="1" s="1"/>
  <c r="S2332" i="1"/>
  <c r="R2332" i="1"/>
  <c r="U2331" i="1"/>
  <c r="V2331" i="1" s="1"/>
  <c r="S2331" i="1"/>
  <c r="R2331" i="1"/>
  <c r="U2330" i="1"/>
  <c r="V2330" i="1" s="1"/>
  <c r="S2330" i="1"/>
  <c r="R2330" i="1"/>
  <c r="V2329" i="1"/>
  <c r="U2329" i="1"/>
  <c r="S2329" i="1"/>
  <c r="R2329" i="1"/>
  <c r="U2328" i="1"/>
  <c r="V2328" i="1" s="1"/>
  <c r="S2328" i="1"/>
  <c r="R2328" i="1"/>
  <c r="U2327" i="1"/>
  <c r="V2327" i="1" s="1"/>
  <c r="S2327" i="1"/>
  <c r="R2327" i="1"/>
  <c r="U2326" i="1"/>
  <c r="V2326" i="1" s="1"/>
  <c r="S2326" i="1"/>
  <c r="R2326" i="1"/>
  <c r="V2325" i="1"/>
  <c r="U2325" i="1"/>
  <c r="S2325" i="1"/>
  <c r="R2325" i="1"/>
  <c r="U2324" i="1"/>
  <c r="V2324" i="1" s="1"/>
  <c r="S2324" i="1"/>
  <c r="R2324" i="1"/>
  <c r="U2323" i="1"/>
  <c r="V2323" i="1" s="1"/>
  <c r="S2323" i="1"/>
  <c r="R2323" i="1"/>
  <c r="U2322" i="1"/>
  <c r="V2322" i="1" s="1"/>
  <c r="S2322" i="1"/>
  <c r="R2322" i="1"/>
  <c r="V2321" i="1"/>
  <c r="U2321" i="1"/>
  <c r="S2321" i="1"/>
  <c r="R2321" i="1"/>
  <c r="U2320" i="1"/>
  <c r="V2320" i="1" s="1"/>
  <c r="S2320" i="1"/>
  <c r="R2320" i="1"/>
  <c r="U2319" i="1"/>
  <c r="V2319" i="1" s="1"/>
  <c r="S2319" i="1"/>
  <c r="R2319" i="1"/>
  <c r="U2318" i="1"/>
  <c r="V2318" i="1" s="1"/>
  <c r="S2318" i="1"/>
  <c r="R2318" i="1"/>
  <c r="V2317" i="1"/>
  <c r="U2317" i="1"/>
  <c r="S2317" i="1"/>
  <c r="R2317" i="1"/>
  <c r="U2316" i="1"/>
  <c r="V2316" i="1" s="1"/>
  <c r="S2316" i="1"/>
  <c r="R2316" i="1"/>
  <c r="U2315" i="1"/>
  <c r="V2315" i="1" s="1"/>
  <c r="S2315" i="1"/>
  <c r="R2315" i="1"/>
  <c r="U2314" i="1"/>
  <c r="V2314" i="1" s="1"/>
  <c r="S2314" i="1"/>
  <c r="R2314" i="1"/>
  <c r="V2313" i="1"/>
  <c r="U2313" i="1"/>
  <c r="S2313" i="1"/>
  <c r="R2313" i="1"/>
  <c r="U2312" i="1"/>
  <c r="V2312" i="1" s="1"/>
  <c r="S2312" i="1"/>
  <c r="R2312" i="1"/>
  <c r="U2311" i="1"/>
  <c r="V2311" i="1" s="1"/>
  <c r="S2311" i="1"/>
  <c r="R2311" i="1"/>
  <c r="U2310" i="1"/>
  <c r="V2310" i="1" s="1"/>
  <c r="S2310" i="1"/>
  <c r="R2310" i="1"/>
  <c r="V2309" i="1"/>
  <c r="U2309" i="1"/>
  <c r="S2309" i="1"/>
  <c r="R2309" i="1"/>
  <c r="U2308" i="1"/>
  <c r="V2308" i="1" s="1"/>
  <c r="S2308" i="1"/>
  <c r="R2308" i="1"/>
  <c r="U2307" i="1"/>
  <c r="V2307" i="1" s="1"/>
  <c r="S2307" i="1"/>
  <c r="R2307" i="1"/>
  <c r="U2306" i="1"/>
  <c r="V2306" i="1" s="1"/>
  <c r="S2306" i="1"/>
  <c r="R2306" i="1"/>
  <c r="V2305" i="1"/>
  <c r="U2305" i="1"/>
  <c r="S2305" i="1"/>
  <c r="R2305" i="1"/>
  <c r="U2304" i="1"/>
  <c r="V2304" i="1" s="1"/>
  <c r="S2304" i="1"/>
  <c r="R2304" i="1"/>
  <c r="U2303" i="1"/>
  <c r="V2303" i="1" s="1"/>
  <c r="S2303" i="1"/>
  <c r="R2303" i="1"/>
  <c r="U2302" i="1"/>
  <c r="V2302" i="1" s="1"/>
  <c r="S2302" i="1"/>
  <c r="R2302" i="1"/>
  <c r="V2301" i="1"/>
  <c r="U2301" i="1"/>
  <c r="S2301" i="1"/>
  <c r="R2301" i="1"/>
  <c r="U2300" i="1"/>
  <c r="V2300" i="1" s="1"/>
  <c r="S2300" i="1"/>
  <c r="R2300" i="1"/>
  <c r="U2299" i="1"/>
  <c r="V2299" i="1" s="1"/>
  <c r="S2299" i="1"/>
  <c r="R2299" i="1"/>
  <c r="U2298" i="1"/>
  <c r="V2298" i="1" s="1"/>
  <c r="S2298" i="1"/>
  <c r="R2298" i="1"/>
  <c r="V2297" i="1"/>
  <c r="U2297" i="1"/>
  <c r="S2297" i="1"/>
  <c r="R2297" i="1"/>
  <c r="U2296" i="1"/>
  <c r="V2296" i="1" s="1"/>
  <c r="S2296" i="1"/>
  <c r="R2296" i="1"/>
  <c r="V2295" i="1"/>
  <c r="U2295" i="1"/>
  <c r="S2295" i="1"/>
  <c r="R2295" i="1"/>
  <c r="U2294" i="1"/>
  <c r="V2294" i="1" s="1"/>
  <c r="S2294" i="1"/>
  <c r="R2294" i="1"/>
  <c r="V2293" i="1"/>
  <c r="U2293" i="1"/>
  <c r="S2293" i="1"/>
  <c r="R2293" i="1"/>
  <c r="U2292" i="1"/>
  <c r="V2292" i="1" s="1"/>
  <c r="S2292" i="1"/>
  <c r="R2292" i="1"/>
  <c r="V2291" i="1"/>
  <c r="U2291" i="1"/>
  <c r="S2291" i="1"/>
  <c r="R2291" i="1"/>
  <c r="U2290" i="1"/>
  <c r="V2290" i="1" s="1"/>
  <c r="S2290" i="1"/>
  <c r="R2290" i="1"/>
  <c r="V2289" i="1"/>
  <c r="U2289" i="1"/>
  <c r="S2289" i="1"/>
  <c r="R2289" i="1"/>
  <c r="U2288" i="1"/>
  <c r="V2288" i="1" s="1"/>
  <c r="S2288" i="1"/>
  <c r="R2288" i="1"/>
  <c r="V2287" i="1"/>
  <c r="U2287" i="1"/>
  <c r="S2287" i="1"/>
  <c r="R2287" i="1"/>
  <c r="U2286" i="1"/>
  <c r="V2286" i="1" s="1"/>
  <c r="S2286" i="1"/>
  <c r="R2286" i="1"/>
  <c r="V2285" i="1"/>
  <c r="U2285" i="1"/>
  <c r="S2285" i="1"/>
  <c r="R2285" i="1"/>
  <c r="U2284" i="1"/>
  <c r="V2284" i="1" s="1"/>
  <c r="S2284" i="1"/>
  <c r="R2284" i="1"/>
  <c r="V2283" i="1"/>
  <c r="U2283" i="1"/>
  <c r="S2283" i="1"/>
  <c r="R2283" i="1"/>
  <c r="U2282" i="1"/>
  <c r="V2282" i="1" s="1"/>
  <c r="S2282" i="1"/>
  <c r="R2282" i="1"/>
  <c r="V2281" i="1"/>
  <c r="U2281" i="1"/>
  <c r="S2281" i="1"/>
  <c r="R2281" i="1"/>
  <c r="U2280" i="1"/>
  <c r="V2280" i="1" s="1"/>
  <c r="S2280" i="1"/>
  <c r="R2280" i="1"/>
  <c r="V2279" i="1"/>
  <c r="U2279" i="1"/>
  <c r="S2279" i="1"/>
  <c r="R2279" i="1"/>
  <c r="U2278" i="1"/>
  <c r="V2278" i="1" s="1"/>
  <c r="S2278" i="1"/>
  <c r="R2278" i="1"/>
  <c r="V2277" i="1"/>
  <c r="U2277" i="1"/>
  <c r="S2277" i="1"/>
  <c r="R2277" i="1"/>
  <c r="U2276" i="1"/>
  <c r="V2276" i="1" s="1"/>
  <c r="S2276" i="1"/>
  <c r="R2276" i="1"/>
  <c r="V2275" i="1"/>
  <c r="U2275" i="1"/>
  <c r="S2275" i="1"/>
  <c r="R2275" i="1"/>
  <c r="U2274" i="1"/>
  <c r="V2274" i="1" s="1"/>
  <c r="S2274" i="1"/>
  <c r="R2274" i="1"/>
  <c r="V2273" i="1"/>
  <c r="U2273" i="1"/>
  <c r="S2273" i="1"/>
  <c r="R2273" i="1"/>
  <c r="U2272" i="1"/>
  <c r="V2272" i="1" s="1"/>
  <c r="S2272" i="1"/>
  <c r="R2272" i="1"/>
  <c r="V2271" i="1"/>
  <c r="U2271" i="1"/>
  <c r="S2271" i="1"/>
  <c r="R2271" i="1"/>
  <c r="U2270" i="1"/>
  <c r="V2270" i="1" s="1"/>
  <c r="S2270" i="1"/>
  <c r="R2270" i="1"/>
  <c r="V2269" i="1"/>
  <c r="U2269" i="1"/>
  <c r="S2269" i="1"/>
  <c r="R2269" i="1"/>
  <c r="U2268" i="1"/>
  <c r="V2268" i="1" s="1"/>
  <c r="S2268" i="1"/>
  <c r="R2268" i="1"/>
  <c r="V2267" i="1"/>
  <c r="U2267" i="1"/>
  <c r="S2267" i="1"/>
  <c r="R2267" i="1"/>
  <c r="U2266" i="1"/>
  <c r="V2266" i="1" s="1"/>
  <c r="S2266" i="1"/>
  <c r="R2266" i="1"/>
  <c r="V2265" i="1"/>
  <c r="U2265" i="1"/>
  <c r="S2265" i="1"/>
  <c r="R2265" i="1"/>
  <c r="U2264" i="1"/>
  <c r="V2264" i="1" s="1"/>
  <c r="S2264" i="1"/>
  <c r="R2264" i="1"/>
  <c r="V2263" i="1"/>
  <c r="U2263" i="1"/>
  <c r="S2263" i="1"/>
  <c r="R2263" i="1"/>
  <c r="U2262" i="1"/>
  <c r="V2262" i="1" s="1"/>
  <c r="S2262" i="1"/>
  <c r="R2262" i="1"/>
  <c r="V2261" i="1"/>
  <c r="U2261" i="1"/>
  <c r="S2261" i="1"/>
  <c r="R2261" i="1"/>
  <c r="U2260" i="1"/>
  <c r="V2260" i="1" s="1"/>
  <c r="S2260" i="1"/>
  <c r="R2260" i="1"/>
  <c r="V2259" i="1"/>
  <c r="U2259" i="1"/>
  <c r="S2259" i="1"/>
  <c r="R2259" i="1"/>
  <c r="U2258" i="1"/>
  <c r="V2258" i="1" s="1"/>
  <c r="S2258" i="1"/>
  <c r="R2258" i="1"/>
  <c r="V2257" i="1"/>
  <c r="U2257" i="1"/>
  <c r="S2257" i="1"/>
  <c r="R2257" i="1"/>
  <c r="U2256" i="1"/>
  <c r="V2256" i="1" s="1"/>
  <c r="S2256" i="1"/>
  <c r="R2256" i="1"/>
  <c r="V2255" i="1"/>
  <c r="U2255" i="1"/>
  <c r="S2255" i="1"/>
  <c r="R2255" i="1"/>
  <c r="U2254" i="1"/>
  <c r="V2254" i="1" s="1"/>
  <c r="S2254" i="1"/>
  <c r="R2254" i="1"/>
  <c r="V2253" i="1"/>
  <c r="U2253" i="1"/>
  <c r="S2253" i="1"/>
  <c r="R2253" i="1"/>
  <c r="U2252" i="1"/>
  <c r="V2252" i="1" s="1"/>
  <c r="S2252" i="1"/>
  <c r="R2252" i="1"/>
  <c r="V2251" i="1"/>
  <c r="U2251" i="1"/>
  <c r="S2251" i="1"/>
  <c r="R2251" i="1"/>
  <c r="U2250" i="1"/>
  <c r="V2250" i="1" s="1"/>
  <c r="S2250" i="1"/>
  <c r="R2250" i="1"/>
  <c r="V2249" i="1"/>
  <c r="U2249" i="1"/>
  <c r="S2249" i="1"/>
  <c r="R2249" i="1"/>
  <c r="U2248" i="1"/>
  <c r="V2248" i="1" s="1"/>
  <c r="S2248" i="1"/>
  <c r="R2248" i="1"/>
  <c r="V2247" i="1"/>
  <c r="U2247" i="1"/>
  <c r="S2247" i="1"/>
  <c r="R2247" i="1"/>
  <c r="U2246" i="1"/>
  <c r="V2246" i="1" s="1"/>
  <c r="S2246" i="1"/>
  <c r="R2246" i="1"/>
  <c r="V2245" i="1"/>
  <c r="U2245" i="1"/>
  <c r="S2245" i="1"/>
  <c r="R2245" i="1"/>
  <c r="U2244" i="1"/>
  <c r="V2244" i="1" s="1"/>
  <c r="S2244" i="1"/>
  <c r="R2244" i="1"/>
  <c r="V2243" i="1"/>
  <c r="U2243" i="1"/>
  <c r="S2243" i="1"/>
  <c r="R2243" i="1"/>
  <c r="U2242" i="1"/>
  <c r="V2242" i="1" s="1"/>
  <c r="S2242" i="1"/>
  <c r="R2242" i="1"/>
  <c r="V2241" i="1"/>
  <c r="U2241" i="1"/>
  <c r="S2241" i="1"/>
  <c r="R2241" i="1"/>
  <c r="U2240" i="1"/>
  <c r="V2240" i="1" s="1"/>
  <c r="S2240" i="1"/>
  <c r="R2240" i="1"/>
  <c r="V2239" i="1"/>
  <c r="U2239" i="1"/>
  <c r="S2239" i="1"/>
  <c r="R2239" i="1"/>
  <c r="U2238" i="1"/>
  <c r="V2238" i="1" s="1"/>
  <c r="S2238" i="1"/>
  <c r="R2238" i="1"/>
  <c r="V2237" i="1"/>
  <c r="U2237" i="1"/>
  <c r="S2237" i="1"/>
  <c r="R2237" i="1"/>
  <c r="U2236" i="1"/>
  <c r="V2236" i="1" s="1"/>
  <c r="S2236" i="1"/>
  <c r="R2236" i="1"/>
  <c r="V2235" i="1"/>
  <c r="U2235" i="1"/>
  <c r="S2235" i="1"/>
  <c r="R2235" i="1"/>
  <c r="U2234" i="1"/>
  <c r="V2234" i="1" s="1"/>
  <c r="S2234" i="1"/>
  <c r="R2234" i="1"/>
  <c r="V2233" i="1"/>
  <c r="U2233" i="1"/>
  <c r="S2233" i="1"/>
  <c r="R2233" i="1"/>
  <c r="U2232" i="1"/>
  <c r="V2232" i="1" s="1"/>
  <c r="S2232" i="1"/>
  <c r="R2232" i="1"/>
  <c r="V2231" i="1"/>
  <c r="U2231" i="1"/>
  <c r="S2231" i="1"/>
  <c r="R2231" i="1"/>
  <c r="U2230" i="1"/>
  <c r="V2230" i="1" s="1"/>
  <c r="S2230" i="1"/>
  <c r="R2230" i="1"/>
  <c r="V2229" i="1"/>
  <c r="U2229" i="1"/>
  <c r="S2229" i="1"/>
  <c r="R2229" i="1"/>
  <c r="U2228" i="1"/>
  <c r="V2228" i="1" s="1"/>
  <c r="S2228" i="1"/>
  <c r="R2228" i="1"/>
  <c r="V2227" i="1"/>
  <c r="U2227" i="1"/>
  <c r="S2227" i="1"/>
  <c r="R2227" i="1"/>
  <c r="U2226" i="1"/>
  <c r="V2226" i="1" s="1"/>
  <c r="S2226" i="1"/>
  <c r="R2226" i="1"/>
  <c r="V2225" i="1"/>
  <c r="U2225" i="1"/>
  <c r="S2225" i="1"/>
  <c r="R2225" i="1"/>
  <c r="U2224" i="1"/>
  <c r="V2224" i="1" s="1"/>
  <c r="S2224" i="1"/>
  <c r="R2224" i="1"/>
  <c r="V2223" i="1"/>
  <c r="U2223" i="1"/>
  <c r="S2223" i="1"/>
  <c r="R2223" i="1"/>
  <c r="U2222" i="1"/>
  <c r="V2222" i="1" s="1"/>
  <c r="S2222" i="1"/>
  <c r="R2222" i="1"/>
  <c r="V2221" i="1"/>
  <c r="U2221" i="1"/>
  <c r="S2221" i="1"/>
  <c r="R2221" i="1"/>
  <c r="U2220" i="1"/>
  <c r="V2220" i="1" s="1"/>
  <c r="S2220" i="1"/>
  <c r="R2220" i="1"/>
  <c r="V2219" i="1"/>
  <c r="U2219" i="1"/>
  <c r="S2219" i="1"/>
  <c r="R2219" i="1"/>
  <c r="U2218" i="1"/>
  <c r="V2218" i="1" s="1"/>
  <c r="S2218" i="1"/>
  <c r="R2218" i="1"/>
  <c r="V2217" i="1"/>
  <c r="U2217" i="1"/>
  <c r="S2217" i="1"/>
  <c r="R2217" i="1"/>
  <c r="U2216" i="1"/>
  <c r="V2216" i="1" s="1"/>
  <c r="S2216" i="1"/>
  <c r="R2216" i="1"/>
  <c r="V2215" i="1"/>
  <c r="U2215" i="1"/>
  <c r="S2215" i="1"/>
  <c r="R2215" i="1"/>
  <c r="U2214" i="1"/>
  <c r="V2214" i="1" s="1"/>
  <c r="S2214" i="1"/>
  <c r="R2214" i="1"/>
  <c r="V2213" i="1"/>
  <c r="U2213" i="1"/>
  <c r="S2213" i="1"/>
  <c r="R2213" i="1"/>
  <c r="U2212" i="1"/>
  <c r="V2212" i="1" s="1"/>
  <c r="S2212" i="1"/>
  <c r="R2212" i="1"/>
  <c r="V2211" i="1"/>
  <c r="U2211" i="1"/>
  <c r="S2211" i="1"/>
  <c r="R2211" i="1"/>
  <c r="U2210" i="1"/>
  <c r="V2210" i="1" s="1"/>
  <c r="S2210" i="1"/>
  <c r="R2210" i="1"/>
  <c r="V2209" i="1"/>
  <c r="U2209" i="1"/>
  <c r="S2209" i="1"/>
  <c r="R2209" i="1"/>
  <c r="U2208" i="1"/>
  <c r="V2208" i="1" s="1"/>
  <c r="S2208" i="1"/>
  <c r="R2208" i="1"/>
  <c r="V2207" i="1"/>
  <c r="U2207" i="1"/>
  <c r="S2207" i="1"/>
  <c r="R2207" i="1"/>
  <c r="U2206" i="1"/>
  <c r="V2206" i="1" s="1"/>
  <c r="S2206" i="1"/>
  <c r="R2206" i="1"/>
  <c r="V2205" i="1"/>
  <c r="U2205" i="1"/>
  <c r="S2205" i="1"/>
  <c r="R2205" i="1"/>
  <c r="U2204" i="1"/>
  <c r="V2204" i="1" s="1"/>
  <c r="S2204" i="1"/>
  <c r="R2204" i="1"/>
  <c r="V2203" i="1"/>
  <c r="U2203" i="1"/>
  <c r="S2203" i="1"/>
  <c r="R2203" i="1"/>
  <c r="U2202" i="1"/>
  <c r="V2202" i="1" s="1"/>
  <c r="S2202" i="1"/>
  <c r="R2202" i="1"/>
  <c r="V2201" i="1"/>
  <c r="U2201" i="1"/>
  <c r="S2201" i="1"/>
  <c r="R2201" i="1"/>
  <c r="U2200" i="1"/>
  <c r="V2200" i="1" s="1"/>
  <c r="S2200" i="1"/>
  <c r="R2200" i="1"/>
  <c r="V2199" i="1"/>
  <c r="U2199" i="1"/>
  <c r="S2199" i="1"/>
  <c r="R2199" i="1"/>
  <c r="U2198" i="1"/>
  <c r="V2198" i="1" s="1"/>
  <c r="S2198" i="1"/>
  <c r="R2198" i="1"/>
  <c r="V2197" i="1"/>
  <c r="U2197" i="1"/>
  <c r="S2197" i="1"/>
  <c r="R2197" i="1"/>
  <c r="U2196" i="1"/>
  <c r="V2196" i="1" s="1"/>
  <c r="S2196" i="1"/>
  <c r="R2196" i="1"/>
  <c r="V2195" i="1"/>
  <c r="U2195" i="1"/>
  <c r="S2195" i="1"/>
  <c r="R2195" i="1"/>
  <c r="U2194" i="1"/>
  <c r="V2194" i="1" s="1"/>
  <c r="S2194" i="1"/>
  <c r="R2194" i="1"/>
  <c r="V2193" i="1"/>
  <c r="U2193" i="1"/>
  <c r="S2193" i="1"/>
  <c r="R2193" i="1"/>
  <c r="U2192" i="1"/>
  <c r="V2192" i="1" s="1"/>
  <c r="S2192" i="1"/>
  <c r="R2192" i="1"/>
  <c r="V2191" i="1"/>
  <c r="U2191" i="1"/>
  <c r="S2191" i="1"/>
  <c r="R2191" i="1"/>
  <c r="U2190" i="1"/>
  <c r="V2190" i="1" s="1"/>
  <c r="S2190" i="1"/>
  <c r="R2190" i="1"/>
  <c r="V2189" i="1"/>
  <c r="U2189" i="1"/>
  <c r="S2189" i="1"/>
  <c r="R2189" i="1"/>
  <c r="U2188" i="1"/>
  <c r="V2188" i="1" s="1"/>
  <c r="S2188" i="1"/>
  <c r="R2188" i="1"/>
  <c r="V2187" i="1"/>
  <c r="U2187" i="1"/>
  <c r="S2187" i="1"/>
  <c r="R2187" i="1"/>
  <c r="U2186" i="1"/>
  <c r="V2186" i="1" s="1"/>
  <c r="S2186" i="1"/>
  <c r="R2186" i="1"/>
  <c r="V2185" i="1"/>
  <c r="U2185" i="1"/>
  <c r="S2185" i="1"/>
  <c r="R2185" i="1"/>
  <c r="U2184" i="1"/>
  <c r="V2184" i="1" s="1"/>
  <c r="S2184" i="1"/>
  <c r="R2184" i="1"/>
  <c r="V2183" i="1"/>
  <c r="U2183" i="1"/>
  <c r="S2183" i="1"/>
  <c r="R2183" i="1"/>
  <c r="U2182" i="1"/>
  <c r="V2182" i="1" s="1"/>
  <c r="S2182" i="1"/>
  <c r="R2182" i="1"/>
  <c r="V2181" i="1"/>
  <c r="U2181" i="1"/>
  <c r="S2181" i="1"/>
  <c r="R2181" i="1"/>
  <c r="U2180" i="1"/>
  <c r="V2180" i="1" s="1"/>
  <c r="S2180" i="1"/>
  <c r="R2180" i="1"/>
  <c r="V2179" i="1"/>
  <c r="U2179" i="1"/>
  <c r="S2179" i="1"/>
  <c r="R2179" i="1"/>
  <c r="U2178" i="1"/>
  <c r="V2178" i="1" s="1"/>
  <c r="S2178" i="1"/>
  <c r="R2178" i="1"/>
  <c r="V2177" i="1"/>
  <c r="U2177" i="1"/>
  <c r="S2177" i="1"/>
  <c r="R2177" i="1"/>
  <c r="U2176" i="1"/>
  <c r="V2176" i="1" s="1"/>
  <c r="S2176" i="1"/>
  <c r="R2176" i="1"/>
  <c r="V2175" i="1"/>
  <c r="U2175" i="1"/>
  <c r="S2175" i="1"/>
  <c r="R2175" i="1"/>
  <c r="U2174" i="1"/>
  <c r="V2174" i="1" s="1"/>
  <c r="S2174" i="1"/>
  <c r="P2174" i="1"/>
  <c r="T2174" i="1" s="1"/>
  <c r="R2174" i="1"/>
  <c r="V2173" i="1"/>
  <c r="U2173" i="1"/>
  <c r="S2173" i="1"/>
  <c r="U2172" i="1"/>
  <c r="V2172" i="1" s="1"/>
  <c r="S2172" i="1"/>
  <c r="R2172" i="1"/>
  <c r="V2171" i="1"/>
  <c r="U2171" i="1"/>
  <c r="S2171" i="1"/>
  <c r="R2171" i="1"/>
  <c r="U2170" i="1"/>
  <c r="V2170" i="1" s="1"/>
  <c r="S2170" i="1"/>
  <c r="R2170" i="1"/>
  <c r="V2169" i="1"/>
  <c r="U2169" i="1"/>
  <c r="S2169" i="1"/>
  <c r="R2169" i="1"/>
  <c r="U2168" i="1"/>
  <c r="V2168" i="1" s="1"/>
  <c r="S2168" i="1"/>
  <c r="R2168" i="1"/>
  <c r="V2167" i="1"/>
  <c r="U2167" i="1"/>
  <c r="S2167" i="1"/>
  <c r="R2167" i="1"/>
  <c r="U2166" i="1"/>
  <c r="V2166" i="1" s="1"/>
  <c r="S2166" i="1"/>
  <c r="R2166" i="1"/>
  <c r="V2165" i="1"/>
  <c r="U2165" i="1"/>
  <c r="S2165" i="1"/>
  <c r="R2165" i="1"/>
  <c r="U2164" i="1"/>
  <c r="V2164" i="1" s="1"/>
  <c r="S2164" i="1"/>
  <c r="R2164" i="1"/>
  <c r="V2163" i="1"/>
  <c r="U2163" i="1"/>
  <c r="S2163" i="1"/>
  <c r="R2163" i="1"/>
  <c r="U2162" i="1"/>
  <c r="V2162" i="1" s="1"/>
  <c r="S2162" i="1"/>
  <c r="R2162" i="1"/>
  <c r="V2161" i="1"/>
  <c r="U2161" i="1"/>
  <c r="S2161" i="1"/>
  <c r="R2161" i="1"/>
  <c r="U2160" i="1"/>
  <c r="V2160" i="1" s="1"/>
  <c r="S2160" i="1"/>
  <c r="R2160" i="1"/>
  <c r="V2159" i="1"/>
  <c r="U2159" i="1"/>
  <c r="S2159" i="1"/>
  <c r="R2159" i="1"/>
  <c r="U2158" i="1"/>
  <c r="V2158" i="1" s="1"/>
  <c r="S2158" i="1"/>
  <c r="R2158" i="1"/>
  <c r="V2157" i="1"/>
  <c r="U2157" i="1"/>
  <c r="S2157" i="1"/>
  <c r="R2157" i="1"/>
  <c r="U2156" i="1"/>
  <c r="V2156" i="1" s="1"/>
  <c r="S2156" i="1"/>
  <c r="R2156" i="1"/>
  <c r="V2155" i="1"/>
  <c r="U2155" i="1"/>
  <c r="S2155" i="1"/>
  <c r="R2155" i="1"/>
  <c r="U2154" i="1"/>
  <c r="V2154" i="1" s="1"/>
  <c r="S2154" i="1"/>
  <c r="R2154" i="1"/>
  <c r="V2153" i="1"/>
  <c r="U2153" i="1"/>
  <c r="S2153" i="1"/>
  <c r="R2153" i="1"/>
  <c r="U2152" i="1"/>
  <c r="V2152" i="1" s="1"/>
  <c r="S2152" i="1"/>
  <c r="R2152" i="1"/>
  <c r="V2151" i="1"/>
  <c r="U2151" i="1"/>
  <c r="S2151" i="1"/>
  <c r="R2151" i="1"/>
  <c r="U2150" i="1"/>
  <c r="V2150" i="1" s="1"/>
  <c r="S2150" i="1"/>
  <c r="R2150" i="1"/>
  <c r="V2149" i="1"/>
  <c r="U2149" i="1"/>
  <c r="S2149" i="1"/>
  <c r="R2149" i="1"/>
  <c r="U2148" i="1"/>
  <c r="V2148" i="1" s="1"/>
  <c r="S2148" i="1"/>
  <c r="R2148" i="1"/>
  <c r="V2147" i="1"/>
  <c r="U2147" i="1"/>
  <c r="S2147" i="1"/>
  <c r="R2147" i="1"/>
  <c r="U2146" i="1"/>
  <c r="V2146" i="1" s="1"/>
  <c r="S2146" i="1"/>
  <c r="R2146" i="1"/>
  <c r="V2145" i="1"/>
  <c r="U2145" i="1"/>
  <c r="S2145" i="1"/>
  <c r="R2145" i="1"/>
  <c r="U2144" i="1"/>
  <c r="V2144" i="1" s="1"/>
  <c r="S2144" i="1"/>
  <c r="R2144" i="1"/>
  <c r="V2143" i="1"/>
  <c r="U2143" i="1"/>
  <c r="S2143" i="1"/>
  <c r="R2143" i="1"/>
  <c r="U2142" i="1"/>
  <c r="V2142" i="1" s="1"/>
  <c r="S2142" i="1"/>
  <c r="R2142" i="1"/>
  <c r="V2141" i="1"/>
  <c r="U2141" i="1"/>
  <c r="S2141" i="1"/>
  <c r="R2141" i="1"/>
  <c r="U2140" i="1"/>
  <c r="V2140" i="1" s="1"/>
  <c r="S2140" i="1"/>
  <c r="R2140" i="1"/>
  <c r="V2139" i="1"/>
  <c r="U2139" i="1"/>
  <c r="S2139" i="1"/>
  <c r="R2139" i="1"/>
  <c r="U2138" i="1"/>
  <c r="V2138" i="1" s="1"/>
  <c r="S2138" i="1"/>
  <c r="R2138" i="1"/>
  <c r="V2137" i="1"/>
  <c r="U2137" i="1"/>
  <c r="S2137" i="1"/>
  <c r="R2137" i="1"/>
  <c r="U2136" i="1"/>
  <c r="V2136" i="1" s="1"/>
  <c r="S2136" i="1"/>
  <c r="R2136" i="1"/>
  <c r="V2135" i="1"/>
  <c r="U2135" i="1"/>
  <c r="S2135" i="1"/>
  <c r="R2135" i="1"/>
  <c r="U2134" i="1"/>
  <c r="V2134" i="1" s="1"/>
  <c r="S2134" i="1"/>
  <c r="R2134" i="1"/>
  <c r="V2133" i="1"/>
  <c r="U2133" i="1"/>
  <c r="S2133" i="1"/>
  <c r="R2133" i="1"/>
  <c r="U2132" i="1"/>
  <c r="V2132" i="1" s="1"/>
  <c r="S2132" i="1"/>
  <c r="R2132" i="1"/>
  <c r="V2131" i="1"/>
  <c r="U2131" i="1"/>
  <c r="S2131" i="1"/>
  <c r="R2131" i="1"/>
  <c r="U2130" i="1"/>
  <c r="V2130" i="1" s="1"/>
  <c r="S2130" i="1"/>
  <c r="R2130" i="1"/>
  <c r="V2129" i="1"/>
  <c r="U2129" i="1"/>
  <c r="S2129" i="1"/>
  <c r="R2129" i="1"/>
  <c r="U2128" i="1"/>
  <c r="V2128" i="1" s="1"/>
  <c r="S2128" i="1"/>
  <c r="R2128" i="1"/>
  <c r="V2127" i="1"/>
  <c r="U2127" i="1"/>
  <c r="S2127" i="1"/>
  <c r="R2127" i="1"/>
  <c r="U2126" i="1"/>
  <c r="V2126" i="1" s="1"/>
  <c r="S2126" i="1"/>
  <c r="R2126" i="1"/>
  <c r="V2125" i="1"/>
  <c r="U2125" i="1"/>
  <c r="S2125" i="1"/>
  <c r="R2125" i="1"/>
  <c r="U2124" i="1"/>
  <c r="V2124" i="1" s="1"/>
  <c r="S2124" i="1"/>
  <c r="R2124" i="1"/>
  <c r="V2123" i="1"/>
  <c r="U2123" i="1"/>
  <c r="S2123" i="1"/>
  <c r="R2123" i="1"/>
  <c r="U2122" i="1"/>
  <c r="V2122" i="1" s="1"/>
  <c r="S2122" i="1"/>
  <c r="R2122" i="1"/>
  <c r="V2121" i="1"/>
  <c r="U2121" i="1"/>
  <c r="S2121" i="1"/>
  <c r="R2121" i="1"/>
  <c r="U2120" i="1"/>
  <c r="V2120" i="1" s="1"/>
  <c r="S2120" i="1"/>
  <c r="R2120" i="1"/>
  <c r="V2119" i="1"/>
  <c r="U2119" i="1"/>
  <c r="S2119" i="1"/>
  <c r="R2119" i="1"/>
  <c r="U2118" i="1"/>
  <c r="V2118" i="1" s="1"/>
  <c r="S2118" i="1"/>
  <c r="R2118" i="1"/>
  <c r="V2117" i="1"/>
  <c r="U2117" i="1"/>
  <c r="S2117" i="1"/>
  <c r="R2117" i="1"/>
  <c r="U2116" i="1"/>
  <c r="V2116" i="1" s="1"/>
  <c r="S2116" i="1"/>
  <c r="R2116" i="1"/>
  <c r="V2115" i="1"/>
  <c r="U2115" i="1"/>
  <c r="S2115" i="1"/>
  <c r="R2115" i="1"/>
  <c r="U2114" i="1"/>
  <c r="V2114" i="1" s="1"/>
  <c r="S2114" i="1"/>
  <c r="R2114" i="1"/>
  <c r="V2113" i="1"/>
  <c r="U2113" i="1"/>
  <c r="S2113" i="1"/>
  <c r="R2113" i="1"/>
  <c r="U2112" i="1"/>
  <c r="V2112" i="1" s="1"/>
  <c r="S2112" i="1"/>
  <c r="R2112" i="1"/>
  <c r="V2111" i="1"/>
  <c r="U2111" i="1"/>
  <c r="S2111" i="1"/>
  <c r="R2111" i="1"/>
  <c r="U2110" i="1"/>
  <c r="V2110" i="1" s="1"/>
  <c r="S2110" i="1"/>
  <c r="R2110" i="1"/>
  <c r="V2109" i="1"/>
  <c r="U2109" i="1"/>
  <c r="S2109" i="1"/>
  <c r="R2109" i="1"/>
  <c r="U2108" i="1"/>
  <c r="V2108" i="1" s="1"/>
  <c r="S2108" i="1"/>
  <c r="R2108" i="1"/>
  <c r="V2107" i="1"/>
  <c r="U2107" i="1"/>
  <c r="S2107" i="1"/>
  <c r="R2107" i="1"/>
  <c r="U2106" i="1"/>
  <c r="V2106" i="1" s="1"/>
  <c r="S2106" i="1"/>
  <c r="R2106" i="1"/>
  <c r="V2105" i="1"/>
  <c r="U2105" i="1"/>
  <c r="S2105" i="1"/>
  <c r="R2105" i="1"/>
  <c r="U2104" i="1"/>
  <c r="V2104" i="1" s="1"/>
  <c r="S2104" i="1"/>
  <c r="R2104" i="1"/>
  <c r="V2103" i="1"/>
  <c r="U2103" i="1"/>
  <c r="S2103" i="1"/>
  <c r="R2103" i="1"/>
  <c r="U2102" i="1"/>
  <c r="V2102" i="1" s="1"/>
  <c r="S2102" i="1"/>
  <c r="R2102" i="1"/>
  <c r="V2101" i="1"/>
  <c r="U2101" i="1"/>
  <c r="S2101" i="1"/>
  <c r="R2101" i="1"/>
  <c r="U2100" i="1"/>
  <c r="V2100" i="1" s="1"/>
  <c r="S2100" i="1"/>
  <c r="R2100" i="1"/>
  <c r="V2099" i="1"/>
  <c r="U2099" i="1"/>
  <c r="S2099" i="1"/>
  <c r="R2099" i="1"/>
  <c r="U2098" i="1"/>
  <c r="V2098" i="1" s="1"/>
  <c r="S2098" i="1"/>
  <c r="R2098" i="1"/>
  <c r="V2097" i="1"/>
  <c r="U2097" i="1"/>
  <c r="S2097" i="1"/>
  <c r="R2097" i="1"/>
  <c r="U2096" i="1"/>
  <c r="V2096" i="1" s="1"/>
  <c r="S2096" i="1"/>
  <c r="R2096" i="1"/>
  <c r="V2095" i="1"/>
  <c r="U2095" i="1"/>
  <c r="S2095" i="1"/>
  <c r="R2095" i="1"/>
  <c r="U2094" i="1"/>
  <c r="V2094" i="1" s="1"/>
  <c r="S2094" i="1"/>
  <c r="R2094" i="1"/>
  <c r="V2093" i="1"/>
  <c r="U2093" i="1"/>
  <c r="S2093" i="1"/>
  <c r="R2093" i="1"/>
  <c r="U2092" i="1"/>
  <c r="V2092" i="1" s="1"/>
  <c r="S2092" i="1"/>
  <c r="R2092" i="1"/>
  <c r="V2091" i="1"/>
  <c r="U2091" i="1"/>
  <c r="S2091" i="1"/>
  <c r="R2091" i="1"/>
  <c r="U2090" i="1"/>
  <c r="V2090" i="1" s="1"/>
  <c r="S2090" i="1"/>
  <c r="R2090" i="1"/>
  <c r="V2089" i="1"/>
  <c r="U2089" i="1"/>
  <c r="S2089" i="1"/>
  <c r="R2089" i="1"/>
  <c r="U2088" i="1"/>
  <c r="V2088" i="1" s="1"/>
  <c r="S2088" i="1"/>
  <c r="R2088" i="1"/>
  <c r="V2087" i="1"/>
  <c r="U2087" i="1"/>
  <c r="S2087" i="1"/>
  <c r="R2087" i="1"/>
  <c r="U2086" i="1"/>
  <c r="V2086" i="1" s="1"/>
  <c r="S2086" i="1"/>
  <c r="R2086" i="1"/>
  <c r="V2085" i="1"/>
  <c r="U2085" i="1"/>
  <c r="S2085" i="1"/>
  <c r="R2085" i="1"/>
  <c r="U2084" i="1"/>
  <c r="V2084" i="1" s="1"/>
  <c r="S2084" i="1"/>
  <c r="R2084" i="1"/>
  <c r="V2083" i="1"/>
  <c r="U2083" i="1"/>
  <c r="S2083" i="1"/>
  <c r="R2083" i="1"/>
  <c r="U2082" i="1"/>
  <c r="V2082" i="1" s="1"/>
  <c r="S2082" i="1"/>
  <c r="R2082" i="1"/>
  <c r="V2081" i="1"/>
  <c r="U2081" i="1"/>
  <c r="S2081" i="1"/>
  <c r="R2081" i="1"/>
  <c r="U2080" i="1"/>
  <c r="V2080" i="1" s="1"/>
  <c r="S2080" i="1"/>
  <c r="R2080" i="1"/>
  <c r="V2079" i="1"/>
  <c r="U2079" i="1"/>
  <c r="S2079" i="1"/>
  <c r="R2079" i="1"/>
  <c r="U2078" i="1"/>
  <c r="V2078" i="1" s="1"/>
  <c r="S2078" i="1"/>
  <c r="R2078" i="1"/>
  <c r="V2077" i="1"/>
  <c r="U2077" i="1"/>
  <c r="S2077" i="1"/>
  <c r="R2077" i="1"/>
  <c r="U2076" i="1"/>
  <c r="V2076" i="1" s="1"/>
  <c r="S2076" i="1"/>
  <c r="R2076" i="1"/>
  <c r="V2075" i="1"/>
  <c r="U2075" i="1"/>
  <c r="S2075" i="1"/>
  <c r="R2075" i="1"/>
  <c r="U2074" i="1"/>
  <c r="V2074" i="1" s="1"/>
  <c r="S2074" i="1"/>
  <c r="R2074" i="1"/>
  <c r="V2073" i="1"/>
  <c r="U2073" i="1"/>
  <c r="S2073" i="1"/>
  <c r="R2073" i="1"/>
  <c r="U2072" i="1"/>
  <c r="V2072" i="1" s="1"/>
  <c r="S2072" i="1"/>
  <c r="R2072" i="1"/>
  <c r="V2071" i="1"/>
  <c r="U2071" i="1"/>
  <c r="S2071" i="1"/>
  <c r="R2071" i="1"/>
  <c r="U2070" i="1"/>
  <c r="V2070" i="1" s="1"/>
  <c r="S2070" i="1"/>
  <c r="R2070" i="1"/>
  <c r="V2069" i="1"/>
  <c r="U2069" i="1"/>
  <c r="S2069" i="1"/>
  <c r="R2069" i="1"/>
  <c r="U2068" i="1"/>
  <c r="V2068" i="1" s="1"/>
  <c r="S2068" i="1"/>
  <c r="P2068" i="1"/>
  <c r="T2068" i="1" s="1"/>
  <c r="R2068" i="1"/>
  <c r="V2067" i="1"/>
  <c r="U2067" i="1"/>
  <c r="T2067" i="1"/>
  <c r="S2067" i="1"/>
  <c r="P2067" i="1"/>
  <c r="U2066" i="1"/>
  <c r="V2066" i="1" s="1"/>
  <c r="T2066" i="1"/>
  <c r="S2066" i="1"/>
  <c r="R2066" i="1"/>
  <c r="U2065" i="1"/>
  <c r="V2065" i="1" s="1"/>
  <c r="T2065" i="1"/>
  <c r="S2065" i="1"/>
  <c r="R2065" i="1"/>
  <c r="U2064" i="1"/>
  <c r="V2064" i="1" s="1"/>
  <c r="S2064" i="1"/>
  <c r="R2064" i="1"/>
  <c r="V2063" i="1"/>
  <c r="U2063" i="1"/>
  <c r="S2063" i="1"/>
  <c r="R2063" i="1"/>
  <c r="U2062" i="1"/>
  <c r="V2062" i="1" s="1"/>
  <c r="S2062" i="1"/>
  <c r="R2062" i="1"/>
  <c r="V2061" i="1"/>
  <c r="U2061" i="1"/>
  <c r="S2061" i="1"/>
  <c r="R2061" i="1"/>
  <c r="U2060" i="1"/>
  <c r="V2060" i="1" s="1"/>
  <c r="S2060" i="1"/>
  <c r="R2060" i="1"/>
  <c r="V2059" i="1"/>
  <c r="U2059" i="1"/>
  <c r="S2059" i="1"/>
  <c r="R2059" i="1"/>
  <c r="U2058" i="1"/>
  <c r="V2058" i="1" s="1"/>
  <c r="S2058" i="1"/>
  <c r="R2058" i="1"/>
  <c r="V2057" i="1"/>
  <c r="U2057" i="1"/>
  <c r="S2057" i="1"/>
  <c r="R2057" i="1"/>
  <c r="U2056" i="1"/>
  <c r="V2056" i="1" s="1"/>
  <c r="S2056" i="1"/>
  <c r="R2056" i="1"/>
  <c r="V2055" i="1"/>
  <c r="U2055" i="1"/>
  <c r="S2055" i="1"/>
  <c r="R2055" i="1"/>
  <c r="U2054" i="1"/>
  <c r="V2054" i="1" s="1"/>
  <c r="S2054" i="1"/>
  <c r="R2054" i="1"/>
  <c r="V2053" i="1"/>
  <c r="U2053" i="1"/>
  <c r="S2053" i="1"/>
  <c r="R2053" i="1"/>
  <c r="U2052" i="1"/>
  <c r="V2052" i="1" s="1"/>
  <c r="S2052" i="1"/>
  <c r="R2052" i="1"/>
  <c r="V2051" i="1"/>
  <c r="U2051" i="1"/>
  <c r="S2051" i="1"/>
  <c r="R2051" i="1"/>
  <c r="U2050" i="1"/>
  <c r="V2050" i="1" s="1"/>
  <c r="S2050" i="1"/>
  <c r="R2050" i="1"/>
  <c r="V2049" i="1"/>
  <c r="U2049" i="1"/>
  <c r="S2049" i="1"/>
  <c r="R2049" i="1"/>
  <c r="U2048" i="1"/>
  <c r="V2048" i="1" s="1"/>
  <c r="S2048" i="1"/>
  <c r="R2048" i="1"/>
  <c r="V2047" i="1"/>
  <c r="U2047" i="1"/>
  <c r="S2047" i="1"/>
  <c r="R2047" i="1"/>
  <c r="U2046" i="1"/>
  <c r="V2046" i="1" s="1"/>
  <c r="S2046" i="1"/>
  <c r="R2046" i="1"/>
  <c r="V2045" i="1"/>
  <c r="U2045" i="1"/>
  <c r="S2045" i="1"/>
  <c r="R2045" i="1"/>
  <c r="U2044" i="1"/>
  <c r="V2044" i="1" s="1"/>
  <c r="S2044" i="1"/>
  <c r="R2044" i="1"/>
  <c r="V2043" i="1"/>
  <c r="U2043" i="1"/>
  <c r="S2043" i="1"/>
  <c r="R2043" i="1"/>
  <c r="U2042" i="1"/>
  <c r="V2042" i="1" s="1"/>
  <c r="S2042" i="1"/>
  <c r="R2042" i="1"/>
  <c r="V2041" i="1"/>
  <c r="U2041" i="1"/>
  <c r="S2041" i="1"/>
  <c r="R2041" i="1"/>
  <c r="U2040" i="1"/>
  <c r="V2040" i="1" s="1"/>
  <c r="S2040" i="1"/>
  <c r="R2040" i="1"/>
  <c r="V2039" i="1"/>
  <c r="U2039" i="1"/>
  <c r="S2039" i="1"/>
  <c r="R2039" i="1"/>
  <c r="U2038" i="1"/>
  <c r="V2038" i="1" s="1"/>
  <c r="S2038" i="1"/>
  <c r="R2038" i="1"/>
  <c r="V2037" i="1"/>
  <c r="U2037" i="1"/>
  <c r="S2037" i="1"/>
  <c r="R2037" i="1"/>
  <c r="U2036" i="1"/>
  <c r="V2036" i="1" s="1"/>
  <c r="S2036" i="1"/>
  <c r="R2036" i="1"/>
  <c r="U2035" i="1"/>
  <c r="V2035" i="1" s="1"/>
  <c r="S2035" i="1"/>
  <c r="R2035" i="1"/>
  <c r="V2034" i="1"/>
  <c r="U2034" i="1"/>
  <c r="S2034" i="1"/>
  <c r="R2034" i="1"/>
  <c r="V2033" i="1"/>
  <c r="U2033" i="1"/>
  <c r="S2033" i="1"/>
  <c r="R2033" i="1"/>
  <c r="U2032" i="1"/>
  <c r="V2032" i="1" s="1"/>
  <c r="S2032" i="1"/>
  <c r="R2032" i="1"/>
  <c r="U2031" i="1"/>
  <c r="V2031" i="1" s="1"/>
  <c r="S2031" i="1"/>
  <c r="R2031" i="1"/>
  <c r="V2030" i="1"/>
  <c r="U2030" i="1"/>
  <c r="S2030" i="1"/>
  <c r="R2030" i="1"/>
  <c r="V2029" i="1"/>
  <c r="U2029" i="1"/>
  <c r="S2029" i="1"/>
  <c r="R2029" i="1"/>
  <c r="U2028" i="1"/>
  <c r="V2028" i="1" s="1"/>
  <c r="S2028" i="1"/>
  <c r="R2028" i="1"/>
  <c r="U2027" i="1"/>
  <c r="V2027" i="1" s="1"/>
  <c r="S2027" i="1"/>
  <c r="R2027" i="1"/>
  <c r="V2026" i="1"/>
  <c r="U2026" i="1"/>
  <c r="S2026" i="1"/>
  <c r="R2026" i="1"/>
  <c r="V2025" i="1"/>
  <c r="U2025" i="1"/>
  <c r="S2025" i="1"/>
  <c r="R2025" i="1"/>
  <c r="U2024" i="1"/>
  <c r="V2024" i="1" s="1"/>
  <c r="S2024" i="1"/>
  <c r="R2024" i="1"/>
  <c r="U2023" i="1"/>
  <c r="V2023" i="1" s="1"/>
  <c r="S2023" i="1"/>
  <c r="R2023" i="1"/>
  <c r="V2022" i="1"/>
  <c r="U2022" i="1"/>
  <c r="S2022" i="1"/>
  <c r="R2022" i="1"/>
  <c r="V2021" i="1"/>
  <c r="U2021" i="1"/>
  <c r="S2021" i="1"/>
  <c r="R2021" i="1"/>
  <c r="U2020" i="1"/>
  <c r="V2020" i="1" s="1"/>
  <c r="S2020" i="1"/>
  <c r="R2020" i="1"/>
  <c r="U2019" i="1"/>
  <c r="V2019" i="1" s="1"/>
  <c r="S2019" i="1"/>
  <c r="R2019" i="1"/>
  <c r="V2018" i="1"/>
  <c r="U2018" i="1"/>
  <c r="S2018" i="1"/>
  <c r="R2018" i="1"/>
  <c r="V2017" i="1"/>
  <c r="U2017" i="1"/>
  <c r="S2017" i="1"/>
  <c r="R2017" i="1"/>
  <c r="U2016" i="1"/>
  <c r="V2016" i="1" s="1"/>
  <c r="S2016" i="1"/>
  <c r="R2016" i="1"/>
  <c r="U2015" i="1"/>
  <c r="V2015" i="1" s="1"/>
  <c r="S2015" i="1"/>
  <c r="R2015" i="1"/>
  <c r="V2014" i="1"/>
  <c r="U2014" i="1"/>
  <c r="S2014" i="1"/>
  <c r="R2014" i="1"/>
  <c r="V2013" i="1"/>
  <c r="U2013" i="1"/>
  <c r="S2013" i="1"/>
  <c r="R2013" i="1"/>
  <c r="U2012" i="1"/>
  <c r="V2012" i="1" s="1"/>
  <c r="S2012" i="1"/>
  <c r="R2012" i="1"/>
  <c r="U2011" i="1"/>
  <c r="V2011" i="1" s="1"/>
  <c r="S2011" i="1"/>
  <c r="R2011" i="1"/>
  <c r="V2010" i="1"/>
  <c r="U2010" i="1"/>
  <c r="S2010" i="1"/>
  <c r="R2010" i="1"/>
  <c r="V2009" i="1"/>
  <c r="U2009" i="1"/>
  <c r="S2009" i="1"/>
  <c r="R2009" i="1"/>
  <c r="U2008" i="1"/>
  <c r="V2008" i="1" s="1"/>
  <c r="S2008" i="1"/>
  <c r="R2008" i="1"/>
  <c r="U2007" i="1"/>
  <c r="V2007" i="1" s="1"/>
  <c r="S2007" i="1"/>
  <c r="R2007" i="1"/>
  <c r="V2006" i="1"/>
  <c r="U2006" i="1"/>
  <c r="S2006" i="1"/>
  <c r="R2006" i="1"/>
  <c r="V2005" i="1"/>
  <c r="U2005" i="1"/>
  <c r="S2005" i="1"/>
  <c r="R2005" i="1"/>
  <c r="U2004" i="1"/>
  <c r="V2004" i="1" s="1"/>
  <c r="S2004" i="1"/>
  <c r="R2004" i="1"/>
  <c r="U2003" i="1"/>
  <c r="V2003" i="1" s="1"/>
  <c r="S2003" i="1"/>
  <c r="R2003" i="1"/>
  <c r="V2002" i="1"/>
  <c r="U2002" i="1"/>
  <c r="S2002" i="1"/>
  <c r="R2002" i="1"/>
  <c r="V2001" i="1"/>
  <c r="U2001" i="1"/>
  <c r="S2001" i="1"/>
  <c r="R2001" i="1"/>
  <c r="U2000" i="1"/>
  <c r="V2000" i="1" s="1"/>
  <c r="S2000" i="1"/>
  <c r="R2000" i="1"/>
  <c r="U1999" i="1"/>
  <c r="V1999" i="1" s="1"/>
  <c r="S1999" i="1"/>
  <c r="R1999" i="1"/>
  <c r="V1998" i="1"/>
  <c r="U1998" i="1"/>
  <c r="S1998" i="1"/>
  <c r="R1998" i="1"/>
  <c r="V1997" i="1"/>
  <c r="U1997" i="1"/>
  <c r="S1997" i="1"/>
  <c r="R1997" i="1"/>
  <c r="U1996" i="1"/>
  <c r="V1996" i="1" s="1"/>
  <c r="S1996" i="1"/>
  <c r="R1996" i="1"/>
  <c r="U1995" i="1"/>
  <c r="V1995" i="1" s="1"/>
  <c r="S1995" i="1"/>
  <c r="R1995" i="1"/>
  <c r="V1994" i="1"/>
  <c r="U1994" i="1"/>
  <c r="S1994" i="1"/>
  <c r="R1994" i="1"/>
  <c r="V1993" i="1"/>
  <c r="U1993" i="1"/>
  <c r="S1993" i="1"/>
  <c r="R1993" i="1"/>
  <c r="U1992" i="1"/>
  <c r="V1992" i="1" s="1"/>
  <c r="S1992" i="1"/>
  <c r="R1992" i="1"/>
  <c r="U1991" i="1"/>
  <c r="V1991" i="1" s="1"/>
  <c r="S1991" i="1"/>
  <c r="R1991" i="1"/>
  <c r="V1990" i="1"/>
  <c r="U1990" i="1"/>
  <c r="S1990" i="1"/>
  <c r="R1990" i="1"/>
  <c r="V1989" i="1"/>
  <c r="U1989" i="1"/>
  <c r="S1989" i="1"/>
  <c r="R1989" i="1"/>
  <c r="U1988" i="1"/>
  <c r="V1988" i="1" s="1"/>
  <c r="S1988" i="1"/>
  <c r="R1988" i="1"/>
  <c r="U1987" i="1"/>
  <c r="V1987" i="1" s="1"/>
  <c r="S1987" i="1"/>
  <c r="R1987" i="1"/>
  <c r="V1986" i="1"/>
  <c r="U1986" i="1"/>
  <c r="S1986" i="1"/>
  <c r="R1986" i="1"/>
  <c r="V1985" i="1"/>
  <c r="U1985" i="1"/>
  <c r="S1985" i="1"/>
  <c r="R1985" i="1"/>
  <c r="U1984" i="1"/>
  <c r="V1984" i="1" s="1"/>
  <c r="S1984" i="1"/>
  <c r="R1984" i="1"/>
  <c r="U1983" i="1"/>
  <c r="V1983" i="1" s="1"/>
  <c r="S1983" i="1"/>
  <c r="R1983" i="1"/>
  <c r="V1982" i="1"/>
  <c r="U1982" i="1"/>
  <c r="S1982" i="1"/>
  <c r="R1982" i="1"/>
  <c r="V1981" i="1"/>
  <c r="U1981" i="1"/>
  <c r="S1981" i="1"/>
  <c r="R1981" i="1"/>
  <c r="U1980" i="1"/>
  <c r="V1980" i="1" s="1"/>
  <c r="S1980" i="1"/>
  <c r="R1980" i="1"/>
  <c r="U1979" i="1"/>
  <c r="V1979" i="1" s="1"/>
  <c r="S1979" i="1"/>
  <c r="R1979" i="1"/>
  <c r="V1978" i="1"/>
  <c r="U1978" i="1"/>
  <c r="S1978" i="1"/>
  <c r="R1978" i="1"/>
  <c r="V1977" i="1"/>
  <c r="U1977" i="1"/>
  <c r="S1977" i="1"/>
  <c r="R1977" i="1"/>
  <c r="U1976" i="1"/>
  <c r="V1976" i="1" s="1"/>
  <c r="R1976" i="1"/>
  <c r="V1975" i="1"/>
  <c r="U1975" i="1"/>
  <c r="S1975" i="1"/>
  <c r="R1975" i="1"/>
  <c r="V1974" i="1"/>
  <c r="U1974" i="1"/>
  <c r="S1974" i="1"/>
  <c r="R1974" i="1"/>
  <c r="U1973" i="1"/>
  <c r="V1973" i="1" s="1"/>
  <c r="S1973" i="1"/>
  <c r="R1973" i="1"/>
  <c r="U1972" i="1"/>
  <c r="V1972" i="1" s="1"/>
  <c r="S1972" i="1"/>
  <c r="R1972" i="1"/>
  <c r="V1971" i="1"/>
  <c r="U1971" i="1"/>
  <c r="S1971" i="1"/>
  <c r="R1971" i="1"/>
  <c r="V1970" i="1"/>
  <c r="U1970" i="1"/>
  <c r="S1970" i="1"/>
  <c r="R1970" i="1"/>
  <c r="U1969" i="1"/>
  <c r="V1969" i="1" s="1"/>
  <c r="S1969" i="1"/>
  <c r="R1969" i="1"/>
  <c r="U1968" i="1"/>
  <c r="V1968" i="1" s="1"/>
  <c r="S1968" i="1"/>
  <c r="R1968" i="1"/>
  <c r="V1967" i="1"/>
  <c r="U1967" i="1"/>
  <c r="S1967" i="1"/>
  <c r="R1967" i="1"/>
  <c r="V1966" i="1"/>
  <c r="U1966" i="1"/>
  <c r="S1966" i="1"/>
  <c r="R1966" i="1"/>
  <c r="U1965" i="1"/>
  <c r="V1965" i="1" s="1"/>
  <c r="S1965" i="1"/>
  <c r="R1965" i="1"/>
  <c r="U1964" i="1"/>
  <c r="V1964" i="1" s="1"/>
  <c r="S1964" i="1"/>
  <c r="R1964" i="1"/>
  <c r="V1963" i="1"/>
  <c r="U1963" i="1"/>
  <c r="S1963" i="1"/>
  <c r="R1963" i="1"/>
  <c r="V1962" i="1"/>
  <c r="U1962" i="1"/>
  <c r="S1962" i="1"/>
  <c r="R1962" i="1"/>
  <c r="U1961" i="1"/>
  <c r="V1961" i="1" s="1"/>
  <c r="S1961" i="1"/>
  <c r="R1961" i="1"/>
  <c r="U1960" i="1"/>
  <c r="V1960" i="1" s="1"/>
  <c r="S1960" i="1"/>
  <c r="R1960" i="1"/>
  <c r="V1959" i="1"/>
  <c r="U1959" i="1"/>
  <c r="S1959" i="1"/>
  <c r="R1959" i="1"/>
  <c r="V1958" i="1"/>
  <c r="U1958" i="1"/>
  <c r="S1958" i="1"/>
  <c r="R1958" i="1"/>
  <c r="U1957" i="1"/>
  <c r="V1957" i="1" s="1"/>
  <c r="S1957" i="1"/>
  <c r="R1957" i="1"/>
  <c r="U1956" i="1"/>
  <c r="V1956" i="1" s="1"/>
  <c r="S1956" i="1"/>
  <c r="R1956" i="1"/>
  <c r="V1955" i="1"/>
  <c r="U1955" i="1"/>
  <c r="S1955" i="1"/>
  <c r="R1955" i="1"/>
  <c r="V1954" i="1"/>
  <c r="U1954" i="1"/>
  <c r="S1954" i="1"/>
  <c r="R1954" i="1"/>
  <c r="U1953" i="1"/>
  <c r="V1953" i="1" s="1"/>
  <c r="S1953" i="1"/>
  <c r="R1953" i="1"/>
  <c r="U1952" i="1"/>
  <c r="V1952" i="1" s="1"/>
  <c r="S1952" i="1"/>
  <c r="R1952" i="1"/>
  <c r="V1951" i="1"/>
  <c r="U1951" i="1"/>
  <c r="S1951" i="1"/>
  <c r="R1951" i="1"/>
  <c r="V1950" i="1"/>
  <c r="U1950" i="1"/>
  <c r="S1950" i="1"/>
  <c r="R1950" i="1"/>
  <c r="U1949" i="1"/>
  <c r="V1949" i="1" s="1"/>
  <c r="S1949" i="1"/>
  <c r="R1949" i="1"/>
  <c r="U1948" i="1"/>
  <c r="V1948" i="1" s="1"/>
  <c r="S1948" i="1"/>
  <c r="R1948" i="1"/>
  <c r="V1947" i="1"/>
  <c r="U1947" i="1"/>
  <c r="S1947" i="1"/>
  <c r="R1947" i="1"/>
  <c r="V1946" i="1"/>
  <c r="U1946" i="1"/>
  <c r="S1946" i="1"/>
  <c r="R1946" i="1"/>
  <c r="U1945" i="1"/>
  <c r="V1945" i="1" s="1"/>
  <c r="S1945" i="1"/>
  <c r="R1945" i="1"/>
  <c r="U1944" i="1"/>
  <c r="V1944" i="1" s="1"/>
  <c r="S1944" i="1"/>
  <c r="R1944" i="1"/>
  <c r="V1943" i="1"/>
  <c r="U1943" i="1"/>
  <c r="S1943" i="1"/>
  <c r="R1943" i="1"/>
  <c r="V1942" i="1"/>
  <c r="U1942" i="1"/>
  <c r="S1942" i="1"/>
  <c r="R1942" i="1"/>
  <c r="U1941" i="1"/>
  <c r="V1941" i="1" s="1"/>
  <c r="S1941" i="1"/>
  <c r="R1941" i="1"/>
  <c r="U1940" i="1"/>
  <c r="V1940" i="1" s="1"/>
  <c r="S1940" i="1"/>
  <c r="R1940" i="1"/>
  <c r="V1939" i="1"/>
  <c r="U1939" i="1"/>
  <c r="S1939" i="1"/>
  <c r="R1939" i="1"/>
  <c r="V1938" i="1"/>
  <c r="U1938" i="1"/>
  <c r="S1938" i="1"/>
  <c r="R1938" i="1"/>
  <c r="U1937" i="1"/>
  <c r="V1937" i="1" s="1"/>
  <c r="S1937" i="1"/>
  <c r="R1937" i="1"/>
  <c r="U1936" i="1"/>
  <c r="V1936" i="1" s="1"/>
  <c r="S1936" i="1"/>
  <c r="R1936" i="1"/>
  <c r="V1935" i="1"/>
  <c r="U1935" i="1"/>
  <c r="S1935" i="1"/>
  <c r="R1935" i="1"/>
  <c r="V1934" i="1"/>
  <c r="U1934" i="1"/>
  <c r="S1934" i="1"/>
  <c r="R1934" i="1"/>
  <c r="U1933" i="1"/>
  <c r="V1933" i="1" s="1"/>
  <c r="S1933" i="1"/>
  <c r="R1933" i="1"/>
  <c r="U1932" i="1"/>
  <c r="V1932" i="1" s="1"/>
  <c r="S1932" i="1"/>
  <c r="R1932" i="1"/>
  <c r="V1931" i="1"/>
  <c r="U1931" i="1"/>
  <c r="S1931" i="1"/>
  <c r="R1931" i="1"/>
  <c r="V1930" i="1"/>
  <c r="U1930" i="1"/>
  <c r="S1930" i="1"/>
  <c r="R1930" i="1"/>
  <c r="U1929" i="1"/>
  <c r="V1929" i="1" s="1"/>
  <c r="S1929" i="1"/>
  <c r="R1929" i="1"/>
  <c r="U1928" i="1"/>
  <c r="V1928" i="1" s="1"/>
  <c r="S1928" i="1"/>
  <c r="R1928" i="1"/>
  <c r="V1927" i="1"/>
  <c r="U1927" i="1"/>
  <c r="S1927" i="1"/>
  <c r="R1927" i="1"/>
  <c r="V1926" i="1"/>
  <c r="U1926" i="1"/>
  <c r="S1926" i="1"/>
  <c r="R1926" i="1"/>
  <c r="U1925" i="1"/>
  <c r="V1925" i="1" s="1"/>
  <c r="S1925" i="1"/>
  <c r="R1925" i="1"/>
  <c r="U1924" i="1"/>
  <c r="V1924" i="1" s="1"/>
  <c r="S1924" i="1"/>
  <c r="R1924" i="1"/>
  <c r="V1923" i="1"/>
  <c r="U1923" i="1"/>
  <c r="S1923" i="1"/>
  <c r="R1923" i="1"/>
  <c r="V1922" i="1"/>
  <c r="U1922" i="1"/>
  <c r="S1922" i="1"/>
  <c r="R1922" i="1"/>
  <c r="U1921" i="1"/>
  <c r="V1921" i="1" s="1"/>
  <c r="S1921" i="1"/>
  <c r="R1921" i="1"/>
  <c r="U1920" i="1"/>
  <c r="V1920" i="1" s="1"/>
  <c r="S1920" i="1"/>
  <c r="R1920" i="1"/>
  <c r="V1919" i="1"/>
  <c r="U1919" i="1"/>
  <c r="S1919" i="1"/>
  <c r="R1919" i="1"/>
  <c r="V1918" i="1"/>
  <c r="U1918" i="1"/>
  <c r="S1918" i="1"/>
  <c r="R1918" i="1"/>
  <c r="U1917" i="1"/>
  <c r="V1917" i="1" s="1"/>
  <c r="S1917" i="1"/>
  <c r="R1917" i="1"/>
  <c r="U1916" i="1"/>
  <c r="V1916" i="1" s="1"/>
  <c r="S1916" i="1"/>
  <c r="R1916" i="1"/>
  <c r="V1915" i="1"/>
  <c r="U1915" i="1"/>
  <c r="S1915" i="1"/>
  <c r="R1915" i="1"/>
  <c r="V1914" i="1"/>
  <c r="U1914" i="1"/>
  <c r="S1914" i="1"/>
  <c r="R1914" i="1"/>
  <c r="U1913" i="1"/>
  <c r="V1913" i="1" s="1"/>
  <c r="S1913" i="1"/>
  <c r="R1913" i="1"/>
  <c r="U1912" i="1"/>
  <c r="V1912" i="1" s="1"/>
  <c r="S1912" i="1"/>
  <c r="R1912" i="1"/>
  <c r="V1911" i="1"/>
  <c r="U1911" i="1"/>
  <c r="S1911" i="1"/>
  <c r="R1911" i="1"/>
  <c r="V1910" i="1"/>
  <c r="U1910" i="1"/>
  <c r="S1910" i="1"/>
  <c r="R1910" i="1"/>
  <c r="U1909" i="1"/>
  <c r="V1909" i="1" s="1"/>
  <c r="S1909" i="1"/>
  <c r="R1909" i="1"/>
  <c r="U1908" i="1"/>
  <c r="V1908" i="1" s="1"/>
  <c r="S1908" i="1"/>
  <c r="R1908" i="1"/>
  <c r="V1907" i="1"/>
  <c r="U1907" i="1"/>
  <c r="S1907" i="1"/>
  <c r="R1907" i="1"/>
  <c r="V1906" i="1"/>
  <c r="U1906" i="1"/>
  <c r="S1906" i="1"/>
  <c r="R1906" i="1"/>
  <c r="U1905" i="1"/>
  <c r="V1905" i="1" s="1"/>
  <c r="S1905" i="1"/>
  <c r="R1905" i="1"/>
  <c r="U1904" i="1"/>
  <c r="V1904" i="1" s="1"/>
  <c r="S1904" i="1"/>
  <c r="R1904" i="1"/>
  <c r="V1903" i="1"/>
  <c r="U1903" i="1"/>
  <c r="S1903" i="1"/>
  <c r="R1903" i="1"/>
  <c r="V1902" i="1"/>
  <c r="U1902" i="1"/>
  <c r="S1902" i="1"/>
  <c r="R1902" i="1"/>
  <c r="U1901" i="1"/>
  <c r="V1901" i="1" s="1"/>
  <c r="S1901" i="1"/>
  <c r="R1901" i="1"/>
  <c r="U1900" i="1"/>
  <c r="V1900" i="1" s="1"/>
  <c r="S1900" i="1"/>
  <c r="R1900" i="1"/>
  <c r="P1900" i="1"/>
  <c r="T1900" i="1" s="1"/>
  <c r="U1899" i="1"/>
  <c r="V1899" i="1" s="1"/>
  <c r="S1899" i="1"/>
  <c r="V1898" i="1"/>
  <c r="U1898" i="1"/>
  <c r="S1898" i="1"/>
  <c r="R1898" i="1"/>
  <c r="U1897" i="1"/>
  <c r="V1897" i="1" s="1"/>
  <c r="S1897" i="1"/>
  <c r="R1897" i="1"/>
  <c r="U1896" i="1"/>
  <c r="V1896" i="1" s="1"/>
  <c r="S1896" i="1"/>
  <c r="R1896" i="1"/>
  <c r="V1895" i="1"/>
  <c r="U1895" i="1"/>
  <c r="S1895" i="1"/>
  <c r="R1895" i="1"/>
  <c r="V1894" i="1"/>
  <c r="U1894" i="1"/>
  <c r="S1894" i="1"/>
  <c r="R1894" i="1"/>
  <c r="U1893" i="1"/>
  <c r="V1893" i="1" s="1"/>
  <c r="S1893" i="1"/>
  <c r="R1893" i="1"/>
  <c r="U1892" i="1"/>
  <c r="V1892" i="1" s="1"/>
  <c r="S1892" i="1"/>
  <c r="R1892" i="1"/>
  <c r="V1891" i="1"/>
  <c r="U1891" i="1"/>
  <c r="S1891" i="1"/>
  <c r="R1891" i="1"/>
  <c r="V1890" i="1"/>
  <c r="U1890" i="1"/>
  <c r="S1890" i="1"/>
  <c r="R1890" i="1"/>
  <c r="U1889" i="1"/>
  <c r="V1889" i="1" s="1"/>
  <c r="S1889" i="1"/>
  <c r="R1889" i="1"/>
  <c r="U1888" i="1"/>
  <c r="V1888" i="1" s="1"/>
  <c r="S1888" i="1"/>
  <c r="R1888" i="1"/>
  <c r="V1887" i="1"/>
  <c r="U1887" i="1"/>
  <c r="S1887" i="1"/>
  <c r="R1887" i="1"/>
  <c r="V1886" i="1"/>
  <c r="U1886" i="1"/>
  <c r="S1886" i="1"/>
  <c r="R1886" i="1"/>
  <c r="U1885" i="1"/>
  <c r="V1885" i="1" s="1"/>
  <c r="S1885" i="1"/>
  <c r="R1885" i="1"/>
  <c r="U1884" i="1"/>
  <c r="V1884" i="1" s="1"/>
  <c r="S1884" i="1"/>
  <c r="R1884" i="1"/>
  <c r="V1883" i="1"/>
  <c r="U1883" i="1"/>
  <c r="R1883" i="1"/>
  <c r="O1883" i="1"/>
  <c r="S1883" i="1" s="1"/>
  <c r="U1882" i="1"/>
  <c r="V1882" i="1" s="1"/>
  <c r="S1882" i="1"/>
  <c r="R1882" i="1"/>
  <c r="U1881" i="1"/>
  <c r="V1881" i="1" s="1"/>
  <c r="S1881" i="1"/>
  <c r="R1881" i="1"/>
  <c r="V1880" i="1"/>
  <c r="U1880" i="1"/>
  <c r="R1880" i="1"/>
  <c r="O1880" i="1"/>
  <c r="S1880" i="1" s="1"/>
  <c r="U1879" i="1"/>
  <c r="V1879" i="1" s="1"/>
  <c r="R1879" i="1"/>
  <c r="V1878" i="1"/>
  <c r="U1878" i="1"/>
  <c r="S1878" i="1"/>
  <c r="R1878" i="1"/>
  <c r="V1877" i="1"/>
  <c r="U1877" i="1"/>
  <c r="S1877" i="1"/>
  <c r="R1877" i="1"/>
  <c r="U1876" i="1"/>
  <c r="V1876" i="1" s="1"/>
  <c r="R1876" i="1"/>
  <c r="V1875" i="1"/>
  <c r="U1875" i="1"/>
  <c r="S1875" i="1"/>
  <c r="R1875" i="1"/>
  <c r="V1874" i="1"/>
  <c r="U1874" i="1"/>
  <c r="S1874" i="1"/>
  <c r="R1874" i="1"/>
  <c r="U1873" i="1"/>
  <c r="V1873" i="1" s="1"/>
  <c r="S1873" i="1"/>
  <c r="R1873" i="1"/>
  <c r="U1872" i="1"/>
  <c r="V1872" i="1" s="1"/>
  <c r="V1871" i="1"/>
  <c r="U1871" i="1"/>
  <c r="S1871" i="1"/>
  <c r="R1871" i="1"/>
  <c r="U1870" i="1"/>
  <c r="V1870" i="1" s="1"/>
  <c r="S1870" i="1"/>
  <c r="R1870" i="1"/>
  <c r="U1869" i="1"/>
  <c r="V1869" i="1" s="1"/>
  <c r="S1869" i="1"/>
  <c r="R1869" i="1"/>
  <c r="V1868" i="1"/>
  <c r="U1868" i="1"/>
  <c r="S1868" i="1"/>
  <c r="R1868" i="1"/>
  <c r="V1867" i="1"/>
  <c r="U1867" i="1"/>
  <c r="S1867" i="1"/>
  <c r="R1867" i="1"/>
  <c r="O1867" i="1"/>
  <c r="U1866" i="1"/>
  <c r="V1866" i="1" s="1"/>
  <c r="S1866" i="1"/>
  <c r="R1866" i="1"/>
  <c r="V1865" i="1"/>
  <c r="U1865" i="1"/>
  <c r="S1865" i="1"/>
  <c r="R1865" i="1"/>
  <c r="V1864" i="1"/>
  <c r="U1864" i="1"/>
  <c r="S1864" i="1"/>
  <c r="R1864" i="1"/>
  <c r="U1863" i="1"/>
  <c r="V1863" i="1" s="1"/>
  <c r="R1863" i="1"/>
  <c r="V1862" i="1"/>
  <c r="U1862" i="1"/>
  <c r="S1862" i="1"/>
  <c r="R1862" i="1"/>
  <c r="V1861" i="1"/>
  <c r="U1861" i="1"/>
  <c r="S1861" i="1"/>
  <c r="R1861" i="1"/>
  <c r="U1860" i="1"/>
  <c r="V1860" i="1" s="1"/>
  <c r="S1860" i="1"/>
  <c r="R1860" i="1"/>
  <c r="U1859" i="1"/>
  <c r="V1859" i="1" s="1"/>
  <c r="S1859" i="1"/>
  <c r="R1859" i="1"/>
  <c r="V1858" i="1"/>
  <c r="U1858" i="1"/>
  <c r="S1858" i="1"/>
  <c r="R1858" i="1"/>
  <c r="V1857" i="1"/>
  <c r="U1857" i="1"/>
  <c r="S1857" i="1"/>
  <c r="R1857" i="1"/>
  <c r="U1856" i="1"/>
  <c r="V1856" i="1" s="1"/>
  <c r="S1856" i="1"/>
  <c r="R1856" i="1"/>
  <c r="U1855" i="1"/>
  <c r="V1855" i="1" s="1"/>
  <c r="S1855" i="1"/>
  <c r="R1855" i="1"/>
  <c r="V1854" i="1"/>
  <c r="U1854" i="1"/>
  <c r="S1854" i="1"/>
  <c r="R1854" i="1"/>
  <c r="V1853" i="1"/>
  <c r="U1853" i="1"/>
  <c r="S1853" i="1"/>
  <c r="R1853" i="1"/>
  <c r="U1852" i="1"/>
  <c r="V1852" i="1" s="1"/>
  <c r="S1852" i="1"/>
  <c r="R1852" i="1"/>
  <c r="U1851" i="1"/>
  <c r="V1851" i="1" s="1"/>
  <c r="S1851" i="1"/>
  <c r="R1851" i="1"/>
  <c r="V1850" i="1"/>
  <c r="U1850" i="1"/>
  <c r="S1850" i="1"/>
  <c r="R1850" i="1"/>
  <c r="V1849" i="1"/>
  <c r="U1849" i="1"/>
  <c r="S1849" i="1"/>
  <c r="R1849" i="1"/>
  <c r="U1848" i="1"/>
  <c r="V1848" i="1" s="1"/>
  <c r="S1848" i="1"/>
  <c r="R1848" i="1"/>
  <c r="U1847" i="1"/>
  <c r="V1847" i="1" s="1"/>
  <c r="S1847" i="1"/>
  <c r="R1847" i="1"/>
  <c r="V1846" i="1"/>
  <c r="U1846" i="1"/>
  <c r="S1846" i="1"/>
  <c r="R1846" i="1"/>
  <c r="V1845" i="1"/>
  <c r="U1845" i="1"/>
  <c r="S1845" i="1"/>
  <c r="R1845" i="1"/>
  <c r="U1844" i="1"/>
  <c r="V1844" i="1" s="1"/>
  <c r="S1844" i="1"/>
  <c r="R1844" i="1"/>
  <c r="U1843" i="1"/>
  <c r="V1843" i="1" s="1"/>
  <c r="S1843" i="1"/>
  <c r="R1843" i="1"/>
  <c r="V1842" i="1"/>
  <c r="U1842" i="1"/>
  <c r="S1842" i="1"/>
  <c r="R1842" i="1"/>
  <c r="V1841" i="1"/>
  <c r="U1841" i="1"/>
  <c r="S1841" i="1"/>
  <c r="R1841" i="1"/>
  <c r="U1840" i="1"/>
  <c r="V1840" i="1" s="1"/>
  <c r="S1840" i="1"/>
  <c r="R1840" i="1"/>
  <c r="U1839" i="1"/>
  <c r="V1839" i="1" s="1"/>
  <c r="S1839" i="1"/>
  <c r="R1839" i="1"/>
  <c r="V1838" i="1"/>
  <c r="U1838" i="1"/>
  <c r="S1838" i="1"/>
  <c r="R1838" i="1"/>
  <c r="V1837" i="1"/>
  <c r="U1837" i="1"/>
  <c r="S1837" i="1"/>
  <c r="R1837" i="1"/>
  <c r="U1836" i="1"/>
  <c r="V1836" i="1" s="1"/>
  <c r="S1836" i="1"/>
  <c r="R1836" i="1"/>
  <c r="U1835" i="1"/>
  <c r="V1835" i="1" s="1"/>
  <c r="S1835" i="1"/>
  <c r="R1835" i="1"/>
  <c r="V1834" i="1"/>
  <c r="U1834" i="1"/>
  <c r="S1834" i="1"/>
  <c r="R1834" i="1"/>
  <c r="V1833" i="1"/>
  <c r="U1833" i="1"/>
  <c r="S1833" i="1"/>
  <c r="R1833" i="1"/>
  <c r="U1832" i="1"/>
  <c r="V1832" i="1" s="1"/>
  <c r="S1832" i="1"/>
  <c r="R1832" i="1"/>
  <c r="U1831" i="1"/>
  <c r="V1831" i="1" s="1"/>
  <c r="S1831" i="1"/>
  <c r="R1831" i="1"/>
  <c r="V1830" i="1"/>
  <c r="U1830" i="1"/>
  <c r="S1830" i="1"/>
  <c r="R1830" i="1"/>
  <c r="V1829" i="1"/>
  <c r="U1829" i="1"/>
  <c r="S1829" i="1"/>
  <c r="R1829" i="1"/>
  <c r="U1828" i="1"/>
  <c r="V1828" i="1" s="1"/>
  <c r="S1828" i="1"/>
  <c r="R1828" i="1"/>
  <c r="U1827" i="1"/>
  <c r="V1827" i="1" s="1"/>
  <c r="S1827" i="1"/>
  <c r="R1827" i="1"/>
  <c r="V1826" i="1"/>
  <c r="U1826" i="1"/>
  <c r="S1826" i="1"/>
  <c r="R1826" i="1"/>
  <c r="V1825" i="1"/>
  <c r="U1825" i="1"/>
  <c r="S1825" i="1"/>
  <c r="R1825" i="1"/>
  <c r="U1824" i="1"/>
  <c r="V1824" i="1" s="1"/>
  <c r="S1824" i="1"/>
  <c r="R1824" i="1"/>
  <c r="U1823" i="1"/>
  <c r="V1823" i="1" s="1"/>
  <c r="S1823" i="1"/>
  <c r="R1823" i="1"/>
  <c r="V1822" i="1"/>
  <c r="U1822" i="1"/>
  <c r="S1822" i="1"/>
  <c r="R1822" i="1"/>
  <c r="V1821" i="1"/>
  <c r="U1821" i="1"/>
  <c r="S1821" i="1"/>
  <c r="R1821" i="1"/>
  <c r="U1820" i="1"/>
  <c r="V1820" i="1" s="1"/>
  <c r="S1820" i="1"/>
  <c r="R1820" i="1"/>
  <c r="U1819" i="1"/>
  <c r="V1819" i="1" s="1"/>
  <c r="S1819" i="1"/>
  <c r="R1819" i="1"/>
  <c r="V1818" i="1"/>
  <c r="U1818" i="1"/>
  <c r="S1818" i="1"/>
  <c r="R1818" i="1"/>
  <c r="V1817" i="1"/>
  <c r="U1817" i="1"/>
  <c r="S1817" i="1"/>
  <c r="R1817" i="1"/>
  <c r="U1816" i="1"/>
  <c r="V1816" i="1" s="1"/>
  <c r="S1816" i="1"/>
  <c r="R1816" i="1"/>
  <c r="U1815" i="1"/>
  <c r="V1815" i="1" s="1"/>
  <c r="S1815" i="1"/>
  <c r="R1815" i="1"/>
  <c r="V1814" i="1"/>
  <c r="U1814" i="1"/>
  <c r="S1814" i="1"/>
  <c r="R1814" i="1"/>
  <c r="V1813" i="1"/>
  <c r="U1813" i="1"/>
  <c r="S1813" i="1"/>
  <c r="R1813" i="1"/>
  <c r="U1812" i="1"/>
  <c r="V1812" i="1" s="1"/>
  <c r="S1812" i="1"/>
  <c r="R1812" i="1"/>
  <c r="U1811" i="1"/>
  <c r="V1811" i="1" s="1"/>
  <c r="S1811" i="1"/>
  <c r="R1811" i="1"/>
  <c r="V1810" i="1"/>
  <c r="U1810" i="1"/>
  <c r="S1810" i="1"/>
  <c r="R1810" i="1"/>
  <c r="V1809" i="1"/>
  <c r="U1809" i="1"/>
  <c r="S1809" i="1"/>
  <c r="R1809" i="1"/>
  <c r="U1808" i="1"/>
  <c r="V1808" i="1" s="1"/>
  <c r="S1808" i="1"/>
  <c r="R1808" i="1"/>
  <c r="U1807" i="1"/>
  <c r="V1807" i="1" s="1"/>
  <c r="S1807" i="1"/>
  <c r="R1807" i="1"/>
  <c r="V1806" i="1"/>
  <c r="U1806" i="1"/>
  <c r="S1806" i="1"/>
  <c r="R1806" i="1"/>
  <c r="V1805" i="1"/>
  <c r="U1805" i="1"/>
  <c r="S1805" i="1"/>
  <c r="R1805" i="1"/>
  <c r="U1804" i="1"/>
  <c r="V1804" i="1" s="1"/>
  <c r="S1804" i="1"/>
  <c r="R1804" i="1"/>
  <c r="U1803" i="1"/>
  <c r="V1803" i="1" s="1"/>
  <c r="S1803" i="1"/>
  <c r="R1803" i="1"/>
  <c r="V1802" i="1"/>
  <c r="U1802" i="1"/>
  <c r="S1802" i="1"/>
  <c r="R1802" i="1"/>
  <c r="V1801" i="1"/>
  <c r="U1801" i="1"/>
  <c r="S1801" i="1"/>
  <c r="R1801" i="1"/>
  <c r="U1800" i="1"/>
  <c r="V1800" i="1" s="1"/>
  <c r="S1800" i="1"/>
  <c r="R1800" i="1"/>
  <c r="U1799" i="1"/>
  <c r="V1799" i="1" s="1"/>
  <c r="S1799" i="1"/>
  <c r="R1799" i="1"/>
  <c r="V1798" i="1"/>
  <c r="U1798" i="1"/>
  <c r="S1798" i="1"/>
  <c r="R1798" i="1"/>
  <c r="V1797" i="1"/>
  <c r="U1797" i="1"/>
  <c r="S1797" i="1"/>
  <c r="R1797" i="1"/>
  <c r="U1796" i="1"/>
  <c r="V1796" i="1" s="1"/>
  <c r="S1796" i="1"/>
  <c r="R1796" i="1"/>
  <c r="U1795" i="1"/>
  <c r="V1795" i="1" s="1"/>
  <c r="S1795" i="1"/>
  <c r="R1795" i="1"/>
  <c r="V1794" i="1"/>
  <c r="U1794" i="1"/>
  <c r="S1794" i="1"/>
  <c r="R1794" i="1"/>
  <c r="V1793" i="1"/>
  <c r="U1793" i="1"/>
  <c r="S1793" i="1"/>
  <c r="R1793" i="1"/>
  <c r="U1792" i="1"/>
  <c r="V1792" i="1" s="1"/>
  <c r="S1792" i="1"/>
  <c r="R1792" i="1"/>
  <c r="U1791" i="1"/>
  <c r="V1791" i="1" s="1"/>
  <c r="S1791" i="1"/>
  <c r="R1791" i="1"/>
  <c r="V1790" i="1"/>
  <c r="U1790" i="1"/>
  <c r="S1790" i="1"/>
  <c r="R1790" i="1"/>
  <c r="V1789" i="1"/>
  <c r="U1789" i="1"/>
  <c r="S1789" i="1"/>
  <c r="R1789" i="1"/>
  <c r="U1788" i="1"/>
  <c r="V1788" i="1" s="1"/>
  <c r="S1788" i="1"/>
  <c r="R1788" i="1"/>
  <c r="U1787" i="1"/>
  <c r="V1787" i="1" s="1"/>
  <c r="S1787" i="1"/>
  <c r="R1787" i="1"/>
  <c r="V1786" i="1"/>
  <c r="U1786" i="1"/>
  <c r="S1786" i="1"/>
  <c r="R1786" i="1"/>
  <c r="V1785" i="1"/>
  <c r="U1785" i="1"/>
  <c r="S1785" i="1"/>
  <c r="R1785" i="1"/>
  <c r="U1784" i="1"/>
  <c r="V1784" i="1" s="1"/>
  <c r="S1784" i="1"/>
  <c r="R1784" i="1"/>
  <c r="U1783" i="1"/>
  <c r="V1783" i="1" s="1"/>
  <c r="S1783" i="1"/>
  <c r="R1783" i="1"/>
  <c r="V1782" i="1"/>
  <c r="U1782" i="1"/>
  <c r="S1782" i="1"/>
  <c r="R1782" i="1"/>
  <c r="V1781" i="1"/>
  <c r="U1781" i="1"/>
  <c r="S1781" i="1"/>
  <c r="R1781" i="1"/>
  <c r="U1780" i="1"/>
  <c r="V1780" i="1" s="1"/>
  <c r="S1780" i="1"/>
  <c r="R1780" i="1"/>
  <c r="U1779" i="1"/>
  <c r="V1779" i="1" s="1"/>
  <c r="S1779" i="1"/>
  <c r="R1779" i="1"/>
  <c r="V1778" i="1"/>
  <c r="U1778" i="1"/>
  <c r="S1778" i="1"/>
  <c r="R1778" i="1"/>
  <c r="V1777" i="1"/>
  <c r="U1777" i="1"/>
  <c r="S1777" i="1"/>
  <c r="R1777" i="1"/>
  <c r="U1776" i="1"/>
  <c r="V1776" i="1" s="1"/>
  <c r="S1776" i="1"/>
  <c r="R1776" i="1"/>
  <c r="U1775" i="1"/>
  <c r="V1775" i="1" s="1"/>
  <c r="S1775" i="1"/>
  <c r="R1775" i="1"/>
  <c r="V1774" i="1"/>
  <c r="U1774" i="1"/>
  <c r="S1774" i="1"/>
  <c r="R1774" i="1"/>
  <c r="V1773" i="1"/>
  <c r="U1773" i="1"/>
  <c r="S1773" i="1"/>
  <c r="R1773" i="1"/>
  <c r="U1772" i="1"/>
  <c r="V1772" i="1" s="1"/>
  <c r="S1772" i="1"/>
  <c r="R1772" i="1"/>
  <c r="U1771" i="1"/>
  <c r="V1771" i="1" s="1"/>
  <c r="S1771" i="1"/>
  <c r="R1771" i="1"/>
  <c r="V1770" i="1"/>
  <c r="U1770" i="1"/>
  <c r="S1770" i="1"/>
  <c r="R1770" i="1"/>
  <c r="V1769" i="1"/>
  <c r="U1769" i="1"/>
  <c r="S1769" i="1"/>
  <c r="R1769" i="1"/>
  <c r="U1768" i="1"/>
  <c r="V1768" i="1" s="1"/>
  <c r="S1768" i="1"/>
  <c r="R1768" i="1"/>
  <c r="U1767" i="1"/>
  <c r="V1767" i="1" s="1"/>
  <c r="S1767" i="1"/>
  <c r="R1767" i="1"/>
  <c r="V1766" i="1"/>
  <c r="U1766" i="1"/>
  <c r="S1766" i="1"/>
  <c r="R1766" i="1"/>
  <c r="V1765" i="1"/>
  <c r="U1765" i="1"/>
  <c r="S1765" i="1"/>
  <c r="R1765" i="1"/>
  <c r="U1764" i="1"/>
  <c r="V1764" i="1" s="1"/>
  <c r="S1764" i="1"/>
  <c r="R1764" i="1"/>
  <c r="U1763" i="1"/>
  <c r="V1763" i="1" s="1"/>
  <c r="S1763" i="1"/>
  <c r="R1763" i="1"/>
  <c r="V1762" i="1"/>
  <c r="U1762" i="1"/>
  <c r="S1762" i="1"/>
  <c r="R1762" i="1"/>
  <c r="V1761" i="1"/>
  <c r="U1761" i="1"/>
  <c r="S1761" i="1"/>
  <c r="R1761" i="1"/>
  <c r="U1760" i="1"/>
  <c r="V1760" i="1" s="1"/>
  <c r="S1760" i="1"/>
  <c r="R1760" i="1"/>
  <c r="U1759" i="1"/>
  <c r="V1759" i="1" s="1"/>
  <c r="S1759" i="1"/>
  <c r="R1759" i="1"/>
  <c r="V1758" i="1"/>
  <c r="U1758" i="1"/>
  <c r="S1758" i="1"/>
  <c r="R1758" i="1"/>
  <c r="V1757" i="1"/>
  <c r="U1757" i="1"/>
  <c r="S1757" i="1"/>
  <c r="R1757" i="1"/>
  <c r="U1756" i="1"/>
  <c r="V1756" i="1" s="1"/>
  <c r="S1756" i="1"/>
  <c r="R1756" i="1"/>
  <c r="U1755" i="1"/>
  <c r="V1755" i="1" s="1"/>
  <c r="S1755" i="1"/>
  <c r="R1755" i="1"/>
  <c r="V1754" i="1"/>
  <c r="U1754" i="1"/>
  <c r="S1754" i="1"/>
  <c r="R1754" i="1"/>
  <c r="V1753" i="1"/>
  <c r="U1753" i="1"/>
  <c r="S1753" i="1"/>
  <c r="R1753" i="1"/>
  <c r="U1752" i="1"/>
  <c r="V1752" i="1" s="1"/>
  <c r="S1752" i="1"/>
  <c r="R1752" i="1"/>
  <c r="U1751" i="1"/>
  <c r="V1751" i="1" s="1"/>
  <c r="S1751" i="1"/>
  <c r="R1751" i="1"/>
  <c r="V1750" i="1"/>
  <c r="U1750" i="1"/>
  <c r="S1750" i="1"/>
  <c r="R1750" i="1"/>
  <c r="V1749" i="1"/>
  <c r="U1749" i="1"/>
  <c r="S1749" i="1"/>
  <c r="R1749" i="1"/>
  <c r="U1748" i="1"/>
  <c r="V1748" i="1" s="1"/>
  <c r="S1748" i="1"/>
  <c r="R1748" i="1"/>
  <c r="U1747" i="1"/>
  <c r="V1747" i="1" s="1"/>
  <c r="S1747" i="1"/>
  <c r="R1747" i="1"/>
  <c r="V1746" i="1"/>
  <c r="U1746" i="1"/>
  <c r="S1746" i="1"/>
  <c r="R1746" i="1"/>
  <c r="V1745" i="1"/>
  <c r="U1745" i="1"/>
  <c r="S1745" i="1"/>
  <c r="R1745" i="1"/>
  <c r="U1744" i="1"/>
  <c r="V1744" i="1" s="1"/>
  <c r="S1744" i="1"/>
  <c r="R1744" i="1"/>
  <c r="U1743" i="1"/>
  <c r="V1743" i="1" s="1"/>
  <c r="S1743" i="1"/>
  <c r="R1743" i="1"/>
  <c r="V1742" i="1"/>
  <c r="U1742" i="1"/>
  <c r="S1742" i="1"/>
  <c r="R1742" i="1"/>
  <c r="V1741" i="1"/>
  <c r="U1741" i="1"/>
  <c r="S1741" i="1"/>
  <c r="R1741" i="1"/>
  <c r="U1740" i="1"/>
  <c r="V1740" i="1" s="1"/>
  <c r="S1740" i="1"/>
  <c r="R1740" i="1"/>
  <c r="U1739" i="1"/>
  <c r="V1739" i="1" s="1"/>
  <c r="S1739" i="1"/>
  <c r="R1739" i="1"/>
  <c r="V1738" i="1"/>
  <c r="U1738" i="1"/>
  <c r="S1738" i="1"/>
  <c r="R1738" i="1"/>
  <c r="V1737" i="1"/>
  <c r="U1737" i="1"/>
  <c r="S1737" i="1"/>
  <c r="R1737" i="1"/>
  <c r="U1736" i="1"/>
  <c r="V1736" i="1" s="1"/>
  <c r="S1736" i="1"/>
  <c r="R1736" i="1"/>
  <c r="U1735" i="1"/>
  <c r="V1735" i="1" s="1"/>
  <c r="S1735" i="1"/>
  <c r="R1735" i="1"/>
  <c r="V1734" i="1"/>
  <c r="U1734" i="1"/>
  <c r="S1734" i="1"/>
  <c r="R1734" i="1"/>
  <c r="V1733" i="1"/>
  <c r="U1733" i="1"/>
  <c r="S1733" i="1"/>
  <c r="R1733" i="1"/>
  <c r="U1732" i="1"/>
  <c r="V1732" i="1" s="1"/>
  <c r="S1732" i="1"/>
  <c r="R1732" i="1"/>
  <c r="U1731" i="1"/>
  <c r="V1731" i="1" s="1"/>
  <c r="S1731" i="1"/>
  <c r="R1731" i="1"/>
  <c r="V1730" i="1"/>
  <c r="U1730" i="1"/>
  <c r="S1730" i="1"/>
  <c r="R1730" i="1"/>
  <c r="V1729" i="1"/>
  <c r="U1729" i="1"/>
  <c r="S1729" i="1"/>
  <c r="R1729" i="1"/>
  <c r="U1728" i="1"/>
  <c r="V1728" i="1" s="1"/>
  <c r="S1728" i="1"/>
  <c r="R1728" i="1"/>
  <c r="U1727" i="1"/>
  <c r="V1727" i="1" s="1"/>
  <c r="S1727" i="1"/>
  <c r="R1727" i="1"/>
  <c r="V1726" i="1"/>
  <c r="U1726" i="1"/>
  <c r="S1726" i="1"/>
  <c r="R1726" i="1"/>
  <c r="V1725" i="1"/>
  <c r="U1725" i="1"/>
  <c r="S1725" i="1"/>
  <c r="R1725" i="1"/>
  <c r="U1724" i="1"/>
  <c r="V1724" i="1" s="1"/>
  <c r="S1724" i="1"/>
  <c r="R1724" i="1"/>
  <c r="U1723" i="1"/>
  <c r="V1723" i="1" s="1"/>
  <c r="S1723" i="1"/>
  <c r="R1723" i="1"/>
  <c r="V1722" i="1"/>
  <c r="U1722" i="1"/>
  <c r="S1722" i="1"/>
  <c r="R1722" i="1"/>
  <c r="V1721" i="1"/>
  <c r="U1721" i="1"/>
  <c r="S1721" i="1"/>
  <c r="R1721" i="1"/>
  <c r="U1720" i="1"/>
  <c r="V1720" i="1" s="1"/>
  <c r="S1720" i="1"/>
  <c r="R1720" i="1"/>
  <c r="U1719" i="1"/>
  <c r="V1719" i="1" s="1"/>
  <c r="S1719" i="1"/>
  <c r="R1719" i="1"/>
  <c r="V1718" i="1"/>
  <c r="U1718" i="1"/>
  <c r="S1718" i="1"/>
  <c r="R1718" i="1"/>
  <c r="V1717" i="1"/>
  <c r="U1717" i="1"/>
  <c r="S1717" i="1"/>
  <c r="R1717" i="1"/>
  <c r="U1716" i="1"/>
  <c r="V1716" i="1" s="1"/>
  <c r="S1716" i="1"/>
  <c r="R1716" i="1"/>
  <c r="U1715" i="1"/>
  <c r="V1715" i="1" s="1"/>
  <c r="S1715" i="1"/>
  <c r="R1715" i="1"/>
  <c r="V1714" i="1"/>
  <c r="U1714" i="1"/>
  <c r="S1714" i="1"/>
  <c r="R1714" i="1"/>
  <c r="V1713" i="1"/>
  <c r="U1713" i="1"/>
  <c r="S1713" i="1"/>
  <c r="R1713" i="1"/>
  <c r="U1712" i="1"/>
  <c r="V1712" i="1" s="1"/>
  <c r="S1712" i="1"/>
  <c r="R1712" i="1"/>
  <c r="U1711" i="1"/>
  <c r="V1711" i="1" s="1"/>
  <c r="S1711" i="1"/>
  <c r="R1711" i="1"/>
  <c r="V1710" i="1"/>
  <c r="U1710" i="1"/>
  <c r="S1710" i="1"/>
  <c r="R1710" i="1"/>
  <c r="V1709" i="1"/>
  <c r="U1709" i="1"/>
  <c r="S1709" i="1"/>
  <c r="R1709" i="1"/>
  <c r="U1708" i="1"/>
  <c r="V1708" i="1" s="1"/>
  <c r="S1708" i="1"/>
  <c r="R1708" i="1"/>
  <c r="U1707" i="1"/>
  <c r="V1707" i="1" s="1"/>
  <c r="S1707" i="1"/>
  <c r="R1707" i="1"/>
  <c r="V1706" i="1"/>
  <c r="U1706" i="1"/>
  <c r="S1706" i="1"/>
  <c r="R1706" i="1"/>
  <c r="V1705" i="1"/>
  <c r="U1705" i="1"/>
  <c r="S1705" i="1"/>
  <c r="R1705" i="1"/>
  <c r="U1704" i="1"/>
  <c r="V1704" i="1" s="1"/>
  <c r="S1704" i="1"/>
  <c r="R1704" i="1"/>
  <c r="U1703" i="1"/>
  <c r="V1703" i="1" s="1"/>
  <c r="S1703" i="1"/>
  <c r="R1703" i="1"/>
  <c r="V1702" i="1"/>
  <c r="U1702" i="1"/>
  <c r="S1702" i="1"/>
  <c r="R1702" i="1"/>
  <c r="V1701" i="1"/>
  <c r="U1701" i="1"/>
  <c r="S1701" i="1"/>
  <c r="R1701" i="1"/>
  <c r="U1700" i="1"/>
  <c r="V1700" i="1" s="1"/>
  <c r="S1700" i="1"/>
  <c r="R1700" i="1"/>
  <c r="U1699" i="1"/>
  <c r="V1699" i="1" s="1"/>
  <c r="S1699" i="1"/>
  <c r="R1699" i="1"/>
  <c r="V1698" i="1"/>
  <c r="U1698" i="1"/>
  <c r="S1698" i="1"/>
  <c r="R1698" i="1"/>
  <c r="V1697" i="1"/>
  <c r="U1697" i="1"/>
  <c r="S1697" i="1"/>
  <c r="R1697" i="1"/>
  <c r="U1696" i="1"/>
  <c r="V1696" i="1" s="1"/>
  <c r="S1696" i="1"/>
  <c r="R1696" i="1"/>
  <c r="U1695" i="1"/>
  <c r="V1695" i="1" s="1"/>
  <c r="S1695" i="1"/>
  <c r="R1695" i="1"/>
  <c r="V1694" i="1"/>
  <c r="U1694" i="1"/>
  <c r="S1694" i="1"/>
  <c r="R1694" i="1"/>
  <c r="V1693" i="1"/>
  <c r="U1693" i="1"/>
  <c r="S1693" i="1"/>
  <c r="R1693" i="1"/>
  <c r="U1692" i="1"/>
  <c r="V1692" i="1" s="1"/>
  <c r="S1692" i="1"/>
  <c r="R1692" i="1"/>
  <c r="U1691" i="1"/>
  <c r="V1691" i="1" s="1"/>
  <c r="S1691" i="1"/>
  <c r="R1691" i="1"/>
  <c r="V1690" i="1"/>
  <c r="U1690" i="1"/>
  <c r="S1690" i="1"/>
  <c r="R1690" i="1"/>
  <c r="V1689" i="1"/>
  <c r="U1689" i="1"/>
  <c r="S1689" i="1"/>
  <c r="R1689" i="1"/>
  <c r="U1688" i="1"/>
  <c r="V1688" i="1" s="1"/>
  <c r="S1688" i="1"/>
  <c r="R1688" i="1"/>
  <c r="U1687" i="1"/>
  <c r="V1687" i="1" s="1"/>
  <c r="S1687" i="1"/>
  <c r="R1687" i="1"/>
  <c r="V1686" i="1"/>
  <c r="U1686" i="1"/>
  <c r="S1686" i="1"/>
  <c r="R1686" i="1"/>
  <c r="V1685" i="1"/>
  <c r="U1685" i="1"/>
  <c r="S1685" i="1"/>
  <c r="R1685" i="1"/>
  <c r="U1684" i="1"/>
  <c r="V1684" i="1" s="1"/>
  <c r="S1684" i="1"/>
  <c r="R1684" i="1"/>
  <c r="U1683" i="1"/>
  <c r="V1683" i="1" s="1"/>
  <c r="S1683" i="1"/>
  <c r="R1683" i="1"/>
  <c r="V1682" i="1"/>
  <c r="U1682" i="1"/>
  <c r="S1682" i="1"/>
  <c r="R1682" i="1"/>
  <c r="V1681" i="1"/>
  <c r="U1681" i="1"/>
  <c r="S1681" i="1"/>
  <c r="R1681" i="1"/>
  <c r="U1680" i="1"/>
  <c r="V1680" i="1" s="1"/>
  <c r="S1680" i="1"/>
  <c r="R1680" i="1"/>
  <c r="U1679" i="1"/>
  <c r="V1679" i="1" s="1"/>
  <c r="S1679" i="1"/>
  <c r="R1679" i="1"/>
  <c r="V1678" i="1"/>
  <c r="U1678" i="1"/>
  <c r="S1678" i="1"/>
  <c r="R1678" i="1"/>
  <c r="V1677" i="1"/>
  <c r="U1677" i="1"/>
  <c r="S1677" i="1"/>
  <c r="R1677" i="1"/>
  <c r="U1676" i="1"/>
  <c r="V1676" i="1" s="1"/>
  <c r="S1676" i="1"/>
  <c r="R1676" i="1"/>
  <c r="U1675" i="1"/>
  <c r="V1675" i="1" s="1"/>
  <c r="S1675" i="1"/>
  <c r="R1675" i="1"/>
  <c r="V1674" i="1"/>
  <c r="U1674" i="1"/>
  <c r="S1674" i="1"/>
  <c r="R1674" i="1"/>
  <c r="V1673" i="1"/>
  <c r="U1673" i="1"/>
  <c r="S1673" i="1"/>
  <c r="R1673" i="1"/>
  <c r="U1672" i="1"/>
  <c r="V1672" i="1" s="1"/>
  <c r="S1672" i="1"/>
  <c r="R1672" i="1"/>
  <c r="U1671" i="1"/>
  <c r="V1671" i="1" s="1"/>
  <c r="S1671" i="1"/>
  <c r="R1671" i="1"/>
  <c r="V1670" i="1"/>
  <c r="U1670" i="1"/>
  <c r="S1670" i="1"/>
  <c r="R1670" i="1"/>
  <c r="V1669" i="1"/>
  <c r="U1669" i="1"/>
  <c r="S1669" i="1"/>
  <c r="R1669" i="1"/>
  <c r="U1668" i="1"/>
  <c r="V1668" i="1" s="1"/>
  <c r="S1668" i="1"/>
  <c r="R1668" i="1"/>
  <c r="U1667" i="1"/>
  <c r="V1667" i="1" s="1"/>
  <c r="S1667" i="1"/>
  <c r="R1667" i="1"/>
  <c r="V1666" i="1"/>
  <c r="U1666" i="1"/>
  <c r="S1666" i="1"/>
  <c r="R1666" i="1"/>
  <c r="V1665" i="1"/>
  <c r="U1665" i="1"/>
  <c r="S1665" i="1"/>
  <c r="R1665" i="1"/>
  <c r="U1664" i="1"/>
  <c r="V1664" i="1" s="1"/>
  <c r="S1664" i="1"/>
  <c r="R1664" i="1"/>
  <c r="U1663" i="1"/>
  <c r="V1663" i="1" s="1"/>
  <c r="S1663" i="1"/>
  <c r="R1663" i="1"/>
  <c r="V1662" i="1"/>
  <c r="U1662" i="1"/>
  <c r="S1662" i="1"/>
  <c r="R1662" i="1"/>
  <c r="V1661" i="1"/>
  <c r="U1661" i="1"/>
  <c r="S1661" i="1"/>
  <c r="R1661" i="1"/>
  <c r="U1660" i="1"/>
  <c r="V1660" i="1" s="1"/>
  <c r="S1660" i="1"/>
  <c r="R1660" i="1"/>
  <c r="U1659" i="1"/>
  <c r="V1659" i="1" s="1"/>
  <c r="S1659" i="1"/>
  <c r="R1659" i="1"/>
  <c r="V1658" i="1"/>
  <c r="U1658" i="1"/>
  <c r="S1658" i="1"/>
  <c r="R1658" i="1"/>
  <c r="V1657" i="1"/>
  <c r="U1657" i="1"/>
  <c r="S1657" i="1"/>
  <c r="R1657" i="1"/>
  <c r="U1656" i="1"/>
  <c r="V1656" i="1" s="1"/>
  <c r="S1656" i="1"/>
  <c r="R1656" i="1"/>
  <c r="U1655" i="1"/>
  <c r="V1655" i="1" s="1"/>
  <c r="S1655" i="1"/>
  <c r="R1655" i="1"/>
  <c r="V1654" i="1"/>
  <c r="U1654" i="1"/>
  <c r="S1654" i="1"/>
  <c r="R1654" i="1"/>
  <c r="V1653" i="1"/>
  <c r="U1653" i="1"/>
  <c r="S1653" i="1"/>
  <c r="R1653" i="1"/>
  <c r="U1652" i="1"/>
  <c r="V1652" i="1" s="1"/>
  <c r="S1652" i="1"/>
  <c r="R1652" i="1"/>
  <c r="U1651" i="1"/>
  <c r="V1651" i="1" s="1"/>
  <c r="S1651" i="1"/>
  <c r="R1651" i="1"/>
  <c r="V1650" i="1"/>
  <c r="U1650" i="1"/>
  <c r="S1650" i="1"/>
  <c r="R1650" i="1"/>
  <c r="V1649" i="1"/>
  <c r="U1649" i="1"/>
  <c r="S1649" i="1"/>
  <c r="R1649" i="1"/>
  <c r="U1648" i="1"/>
  <c r="V1648" i="1" s="1"/>
  <c r="S1648" i="1"/>
  <c r="R1648" i="1"/>
  <c r="U1647" i="1"/>
  <c r="V1647" i="1" s="1"/>
  <c r="S1647" i="1"/>
  <c r="R1647" i="1"/>
  <c r="V1646" i="1"/>
  <c r="U1646" i="1"/>
  <c r="S1646" i="1"/>
  <c r="R1646" i="1"/>
  <c r="V1645" i="1"/>
  <c r="U1645" i="1"/>
  <c r="S1645" i="1"/>
  <c r="R1645" i="1"/>
  <c r="U1644" i="1"/>
  <c r="V1644" i="1" s="1"/>
  <c r="S1644" i="1"/>
  <c r="R1644" i="1"/>
  <c r="U1643" i="1"/>
  <c r="V1643" i="1" s="1"/>
  <c r="S1643" i="1"/>
  <c r="R1643" i="1"/>
  <c r="V1642" i="1"/>
  <c r="U1642" i="1"/>
  <c r="S1642" i="1"/>
  <c r="R1642" i="1"/>
  <c r="V1641" i="1"/>
  <c r="U1641" i="1"/>
  <c r="S1641" i="1"/>
  <c r="R1641" i="1"/>
  <c r="U1640" i="1"/>
  <c r="V1640" i="1" s="1"/>
  <c r="S1640" i="1"/>
  <c r="R1640" i="1"/>
  <c r="U1639" i="1"/>
  <c r="V1639" i="1" s="1"/>
  <c r="S1639" i="1"/>
  <c r="R1639" i="1"/>
  <c r="V1638" i="1"/>
  <c r="U1638" i="1"/>
  <c r="S1638" i="1"/>
  <c r="R1638" i="1"/>
  <c r="V1637" i="1"/>
  <c r="U1637" i="1"/>
  <c r="S1637" i="1"/>
  <c r="R1637" i="1"/>
  <c r="U1636" i="1"/>
  <c r="V1636" i="1" s="1"/>
  <c r="S1636" i="1"/>
  <c r="R1636" i="1"/>
  <c r="U1635" i="1"/>
  <c r="V1635" i="1" s="1"/>
  <c r="S1635" i="1"/>
  <c r="R1635" i="1"/>
  <c r="V1634" i="1"/>
  <c r="U1634" i="1"/>
  <c r="S1634" i="1"/>
  <c r="R1634" i="1"/>
  <c r="V1633" i="1"/>
  <c r="U1633" i="1"/>
  <c r="S1633" i="1"/>
  <c r="R1633" i="1"/>
  <c r="U1632" i="1"/>
  <c r="V1632" i="1" s="1"/>
  <c r="S1632" i="1"/>
  <c r="R1632" i="1"/>
  <c r="U1631" i="1"/>
  <c r="V1631" i="1" s="1"/>
  <c r="S1631" i="1"/>
  <c r="R1631" i="1"/>
  <c r="V1630" i="1"/>
  <c r="U1630" i="1"/>
  <c r="S1630" i="1"/>
  <c r="R1630" i="1"/>
  <c r="V1629" i="1"/>
  <c r="U1629" i="1"/>
  <c r="S1629" i="1"/>
  <c r="R1629" i="1"/>
  <c r="U1628" i="1"/>
  <c r="V1628" i="1" s="1"/>
  <c r="S1628" i="1"/>
  <c r="R1628" i="1"/>
  <c r="U1627" i="1"/>
  <c r="V1627" i="1" s="1"/>
  <c r="S1627" i="1"/>
  <c r="R1627" i="1"/>
  <c r="V1626" i="1"/>
  <c r="U1626" i="1"/>
  <c r="S1626" i="1"/>
  <c r="R1626" i="1"/>
  <c r="V1625" i="1"/>
  <c r="U1625" i="1"/>
  <c r="S1625" i="1"/>
  <c r="R1625" i="1"/>
  <c r="U1624" i="1"/>
  <c r="V1624" i="1" s="1"/>
  <c r="S1624" i="1"/>
  <c r="R1624" i="1"/>
  <c r="U1623" i="1"/>
  <c r="V1623" i="1" s="1"/>
  <c r="S1623" i="1"/>
  <c r="R1623" i="1"/>
  <c r="V1622" i="1"/>
  <c r="U1622" i="1"/>
  <c r="S1622" i="1"/>
  <c r="R1622" i="1"/>
  <c r="V1621" i="1"/>
  <c r="U1621" i="1"/>
  <c r="S1621" i="1"/>
  <c r="R1621" i="1"/>
  <c r="U1620" i="1"/>
  <c r="V1620" i="1" s="1"/>
  <c r="S1620" i="1"/>
  <c r="R1620" i="1"/>
  <c r="U1619" i="1"/>
  <c r="V1619" i="1" s="1"/>
  <c r="S1619" i="1"/>
  <c r="R1619" i="1"/>
  <c r="V1618" i="1"/>
  <c r="U1618" i="1"/>
  <c r="S1618" i="1"/>
  <c r="R1618" i="1"/>
  <c r="V1617" i="1"/>
  <c r="U1617" i="1"/>
  <c r="S1617" i="1"/>
  <c r="R1617" i="1"/>
  <c r="U1616" i="1"/>
  <c r="V1616" i="1" s="1"/>
  <c r="S1616" i="1"/>
  <c r="R1616" i="1"/>
  <c r="U1615" i="1"/>
  <c r="V1615" i="1" s="1"/>
  <c r="S1615" i="1"/>
  <c r="R1615" i="1"/>
  <c r="V1614" i="1"/>
  <c r="U1614" i="1"/>
  <c r="S1614" i="1"/>
  <c r="R1614" i="1"/>
  <c r="V1613" i="1"/>
  <c r="U1613" i="1"/>
  <c r="S1613" i="1"/>
  <c r="R1613" i="1"/>
  <c r="U1612" i="1"/>
  <c r="V1612" i="1" s="1"/>
  <c r="S1612" i="1"/>
  <c r="R1612" i="1"/>
  <c r="U1611" i="1"/>
  <c r="V1611" i="1" s="1"/>
  <c r="S1611" i="1"/>
  <c r="R1611" i="1"/>
  <c r="V1610" i="1"/>
  <c r="U1610" i="1"/>
  <c r="S1610" i="1"/>
  <c r="R1610" i="1"/>
  <c r="V1609" i="1"/>
  <c r="U1609" i="1"/>
  <c r="S1609" i="1"/>
  <c r="R1609" i="1"/>
  <c r="U1608" i="1"/>
  <c r="V1608" i="1" s="1"/>
  <c r="S1608" i="1"/>
  <c r="R1608" i="1"/>
  <c r="U1607" i="1"/>
  <c r="V1607" i="1" s="1"/>
  <c r="S1607" i="1"/>
  <c r="R1607" i="1"/>
  <c r="V1606" i="1"/>
  <c r="U1606" i="1"/>
  <c r="S1606" i="1"/>
  <c r="R1606" i="1"/>
  <c r="V1605" i="1"/>
  <c r="U1605" i="1"/>
  <c r="S1605" i="1"/>
  <c r="R1605" i="1"/>
  <c r="U1604" i="1"/>
  <c r="V1604" i="1" s="1"/>
  <c r="S1604" i="1"/>
  <c r="R1604" i="1"/>
  <c r="U1603" i="1"/>
  <c r="V1603" i="1" s="1"/>
  <c r="S1603" i="1"/>
  <c r="R1603" i="1"/>
  <c r="V1602" i="1"/>
  <c r="U1602" i="1"/>
  <c r="S1602" i="1"/>
  <c r="R1602" i="1"/>
  <c r="V1601" i="1"/>
  <c r="U1601" i="1"/>
  <c r="S1601" i="1"/>
  <c r="R1601" i="1"/>
  <c r="U1600" i="1"/>
  <c r="V1600" i="1" s="1"/>
  <c r="S1600" i="1"/>
  <c r="R1600" i="1"/>
  <c r="U1599" i="1"/>
  <c r="V1599" i="1" s="1"/>
  <c r="S1599" i="1"/>
  <c r="R1599" i="1"/>
  <c r="V1598" i="1"/>
  <c r="U1598" i="1"/>
  <c r="T1598" i="1"/>
  <c r="S1598" i="1"/>
  <c r="R1598" i="1"/>
  <c r="U1597" i="1"/>
  <c r="V1597" i="1" s="1"/>
  <c r="S1597" i="1"/>
  <c r="R1597" i="1"/>
  <c r="U1596" i="1"/>
  <c r="V1596" i="1" s="1"/>
  <c r="S1596" i="1"/>
  <c r="R1596" i="1"/>
  <c r="V1595" i="1"/>
  <c r="U1595" i="1"/>
  <c r="S1595" i="1"/>
  <c r="R1595" i="1"/>
  <c r="V1594" i="1"/>
  <c r="U1594" i="1"/>
  <c r="S1594" i="1"/>
  <c r="R1594" i="1"/>
  <c r="U1593" i="1"/>
  <c r="V1593" i="1" s="1"/>
  <c r="S1593" i="1"/>
  <c r="R1593" i="1"/>
  <c r="U1592" i="1"/>
  <c r="V1592" i="1" s="1"/>
  <c r="S1592" i="1"/>
  <c r="R1592" i="1"/>
  <c r="V1591" i="1"/>
  <c r="U1591" i="1"/>
  <c r="S1591" i="1"/>
  <c r="R1591" i="1"/>
  <c r="V1590" i="1"/>
  <c r="U1590" i="1"/>
  <c r="S1590" i="1"/>
  <c r="R1590" i="1"/>
  <c r="U1589" i="1"/>
  <c r="V1589" i="1" s="1"/>
  <c r="S1589" i="1"/>
  <c r="R1589" i="1"/>
  <c r="U1588" i="1"/>
  <c r="V1588" i="1" s="1"/>
  <c r="S1588" i="1"/>
  <c r="R1588" i="1"/>
  <c r="V1587" i="1"/>
  <c r="U1587" i="1"/>
  <c r="S1587" i="1"/>
  <c r="R1587" i="1"/>
  <c r="V1586" i="1"/>
  <c r="U1586" i="1"/>
  <c r="S1586" i="1"/>
  <c r="R1586" i="1"/>
  <c r="U1585" i="1"/>
  <c r="V1585" i="1" s="1"/>
  <c r="S1585" i="1"/>
  <c r="R1585" i="1"/>
  <c r="U1584" i="1"/>
  <c r="V1584" i="1" s="1"/>
  <c r="S1584" i="1"/>
  <c r="R1584" i="1"/>
  <c r="V1583" i="1"/>
  <c r="U1583" i="1"/>
  <c r="S1583" i="1"/>
  <c r="R1583" i="1"/>
  <c r="V1582" i="1"/>
  <c r="U1582" i="1"/>
  <c r="S1582" i="1"/>
  <c r="R1582" i="1"/>
  <c r="U1581" i="1"/>
  <c r="V1581" i="1" s="1"/>
  <c r="S1581" i="1"/>
  <c r="R1581" i="1"/>
  <c r="U1580" i="1"/>
  <c r="V1580" i="1" s="1"/>
  <c r="S1580" i="1"/>
  <c r="R1580" i="1"/>
  <c r="V1579" i="1"/>
  <c r="U1579" i="1"/>
  <c r="S1579" i="1"/>
  <c r="R1579" i="1"/>
  <c r="P1579" i="1"/>
  <c r="T1579" i="1" s="1"/>
  <c r="U1578" i="1"/>
  <c r="V1578" i="1" s="1"/>
  <c r="S1578" i="1"/>
  <c r="R1578" i="1"/>
  <c r="V1577" i="1"/>
  <c r="U1577" i="1"/>
  <c r="S1577" i="1"/>
  <c r="R1577" i="1"/>
  <c r="V1576" i="1"/>
  <c r="U1576" i="1"/>
  <c r="S1576" i="1"/>
  <c r="R1576" i="1"/>
  <c r="U1575" i="1"/>
  <c r="V1575" i="1" s="1"/>
  <c r="S1575" i="1"/>
  <c r="R1575" i="1"/>
  <c r="U1574" i="1"/>
  <c r="V1574" i="1" s="1"/>
  <c r="S1574" i="1"/>
  <c r="R1574" i="1"/>
  <c r="V1573" i="1"/>
  <c r="U1573" i="1"/>
  <c r="S1573" i="1"/>
  <c r="R1573" i="1"/>
  <c r="V1572" i="1"/>
  <c r="U1572" i="1"/>
  <c r="S1572" i="1"/>
  <c r="R1572" i="1"/>
  <c r="U1571" i="1"/>
  <c r="V1571" i="1" s="1"/>
  <c r="S1571" i="1"/>
  <c r="R1571" i="1"/>
  <c r="U1570" i="1"/>
  <c r="V1570" i="1" s="1"/>
  <c r="S1570" i="1"/>
  <c r="R1570" i="1"/>
  <c r="V1569" i="1"/>
  <c r="U1569" i="1"/>
  <c r="S1569" i="1"/>
  <c r="R1569" i="1"/>
  <c r="V1568" i="1"/>
  <c r="U1568" i="1"/>
  <c r="S1568" i="1"/>
  <c r="R1568" i="1"/>
  <c r="U1567" i="1"/>
  <c r="V1567" i="1" s="1"/>
  <c r="S1567" i="1"/>
  <c r="R1567" i="1"/>
  <c r="U1566" i="1"/>
  <c r="V1566" i="1" s="1"/>
  <c r="S1566" i="1"/>
  <c r="R1566" i="1"/>
  <c r="V1565" i="1"/>
  <c r="U1565" i="1"/>
  <c r="S1565" i="1"/>
  <c r="R1565" i="1"/>
  <c r="V1564" i="1"/>
  <c r="U1564" i="1"/>
  <c r="S1564" i="1"/>
  <c r="R1564" i="1"/>
  <c r="U1563" i="1"/>
  <c r="V1563" i="1" s="1"/>
  <c r="S1563" i="1"/>
  <c r="R1563" i="1"/>
  <c r="U1562" i="1"/>
  <c r="V1562" i="1" s="1"/>
  <c r="S1562" i="1"/>
  <c r="R1562" i="1"/>
  <c r="V1561" i="1"/>
  <c r="U1561" i="1"/>
  <c r="S1561" i="1"/>
  <c r="R1561" i="1"/>
  <c r="V1560" i="1"/>
  <c r="U1560" i="1"/>
  <c r="S1560" i="1"/>
  <c r="R1560" i="1"/>
  <c r="U1559" i="1"/>
  <c r="V1559" i="1" s="1"/>
  <c r="S1559" i="1"/>
  <c r="R1559" i="1"/>
  <c r="U1558" i="1"/>
  <c r="V1558" i="1" s="1"/>
  <c r="S1558" i="1"/>
  <c r="R1558" i="1"/>
  <c r="V1557" i="1"/>
  <c r="U1557" i="1"/>
  <c r="S1557" i="1"/>
  <c r="R1557" i="1"/>
  <c r="V1556" i="1"/>
  <c r="U1556" i="1"/>
  <c r="S1556" i="1"/>
  <c r="R1556" i="1"/>
  <c r="U1555" i="1"/>
  <c r="V1555" i="1" s="1"/>
  <c r="S1555" i="1"/>
  <c r="R1555" i="1"/>
  <c r="U1554" i="1"/>
  <c r="V1554" i="1" s="1"/>
  <c r="S1554" i="1"/>
  <c r="R1554" i="1"/>
  <c r="V1553" i="1"/>
  <c r="U1553" i="1"/>
  <c r="S1553" i="1"/>
  <c r="R1553" i="1"/>
  <c r="V1552" i="1"/>
  <c r="U1552" i="1"/>
  <c r="S1552" i="1"/>
  <c r="R1552" i="1"/>
  <c r="U1551" i="1"/>
  <c r="V1551" i="1" s="1"/>
  <c r="S1551" i="1"/>
  <c r="R1551" i="1"/>
  <c r="U1550" i="1"/>
  <c r="V1550" i="1" s="1"/>
  <c r="S1550" i="1"/>
  <c r="R1550" i="1"/>
  <c r="V1549" i="1"/>
  <c r="U1549" i="1"/>
  <c r="S1549" i="1"/>
  <c r="R1549" i="1"/>
  <c r="V1548" i="1"/>
  <c r="U1548" i="1"/>
  <c r="S1548" i="1"/>
  <c r="R1548" i="1"/>
  <c r="U1547" i="1"/>
  <c r="V1547" i="1" s="1"/>
  <c r="S1547" i="1"/>
  <c r="R1547" i="1"/>
  <c r="U1546" i="1"/>
  <c r="V1546" i="1" s="1"/>
  <c r="S1546" i="1"/>
  <c r="R1546" i="1"/>
  <c r="V1545" i="1"/>
  <c r="U1545" i="1"/>
  <c r="S1545" i="1"/>
  <c r="R1545" i="1"/>
  <c r="V1544" i="1"/>
  <c r="U1544" i="1"/>
  <c r="S1544" i="1"/>
  <c r="R1544" i="1"/>
  <c r="U1543" i="1"/>
  <c r="V1543" i="1" s="1"/>
  <c r="S1543" i="1"/>
  <c r="R1543" i="1"/>
  <c r="U1542" i="1"/>
  <c r="V1542" i="1" s="1"/>
  <c r="S1542" i="1"/>
  <c r="R1542" i="1"/>
  <c r="V1541" i="1"/>
  <c r="U1541" i="1"/>
  <c r="S1541" i="1"/>
  <c r="R1541" i="1"/>
  <c r="V1540" i="1"/>
  <c r="U1540" i="1"/>
  <c r="S1540" i="1"/>
  <c r="R1540" i="1"/>
  <c r="U1539" i="1"/>
  <c r="V1539" i="1" s="1"/>
  <c r="T1539" i="1"/>
  <c r="S1539" i="1"/>
  <c r="P1539" i="1"/>
  <c r="R1539" i="1"/>
  <c r="V1538" i="1"/>
  <c r="U1538" i="1"/>
  <c r="S1538" i="1"/>
  <c r="V1537" i="1"/>
  <c r="U1537" i="1"/>
  <c r="S1537" i="1"/>
  <c r="R1537" i="1"/>
  <c r="P1537" i="1"/>
  <c r="T1537" i="1" s="1"/>
  <c r="U1536" i="1"/>
  <c r="V1536" i="1" s="1"/>
  <c r="S1536" i="1"/>
  <c r="R1536" i="1"/>
  <c r="P1536" i="1"/>
  <c r="T1536" i="1" s="1"/>
  <c r="U1535" i="1"/>
  <c r="V1535" i="1" s="1"/>
  <c r="S1535" i="1"/>
  <c r="R1535" i="1"/>
  <c r="U1534" i="1"/>
  <c r="V1534" i="1" s="1"/>
  <c r="S1534" i="1"/>
  <c r="R1534" i="1"/>
  <c r="V1533" i="1"/>
  <c r="U1533" i="1"/>
  <c r="S1533" i="1"/>
  <c r="R1533" i="1"/>
  <c r="V1532" i="1"/>
  <c r="U1532" i="1"/>
  <c r="S1532" i="1"/>
  <c r="V1531" i="1"/>
  <c r="U1531" i="1"/>
  <c r="S1531" i="1"/>
  <c r="R1531" i="1"/>
  <c r="V1530" i="1"/>
  <c r="U1530" i="1"/>
  <c r="S1530" i="1"/>
  <c r="R1530" i="1"/>
  <c r="U1529" i="1"/>
  <c r="V1529" i="1" s="1"/>
  <c r="S1529" i="1"/>
  <c r="R1529" i="1"/>
  <c r="U1528" i="1"/>
  <c r="V1528" i="1" s="1"/>
  <c r="S1528" i="1"/>
  <c r="R1528" i="1"/>
  <c r="V1527" i="1"/>
  <c r="U1527" i="1"/>
  <c r="S1527" i="1"/>
  <c r="R1527" i="1"/>
  <c r="V1526" i="1"/>
  <c r="U1526" i="1"/>
  <c r="S1526" i="1"/>
  <c r="R1526" i="1"/>
  <c r="U1525" i="1"/>
  <c r="V1525" i="1" s="1"/>
  <c r="S1525" i="1"/>
  <c r="R1525" i="1"/>
  <c r="U1524" i="1"/>
  <c r="V1524" i="1" s="1"/>
  <c r="S1524" i="1"/>
  <c r="R1524" i="1"/>
  <c r="V1523" i="1"/>
  <c r="U1523" i="1"/>
  <c r="R1523" i="1"/>
  <c r="O1523" i="1"/>
  <c r="S1523" i="1" s="1"/>
  <c r="U1522" i="1"/>
  <c r="V1522" i="1" s="1"/>
  <c r="S1522" i="1"/>
  <c r="R1522" i="1"/>
  <c r="V1521" i="1"/>
  <c r="U1521" i="1"/>
  <c r="S1521" i="1"/>
  <c r="R1521" i="1"/>
  <c r="V1520" i="1"/>
  <c r="U1520" i="1"/>
  <c r="S1520" i="1"/>
  <c r="R1520" i="1"/>
  <c r="V1519" i="1"/>
  <c r="U1519" i="1"/>
  <c r="S1519" i="1"/>
  <c r="R1519" i="1"/>
  <c r="U1518" i="1"/>
  <c r="V1518" i="1" s="1"/>
  <c r="S1518" i="1"/>
  <c r="R1518" i="1"/>
  <c r="V1517" i="1"/>
  <c r="U1517" i="1"/>
  <c r="S1517" i="1"/>
  <c r="R1517" i="1"/>
  <c r="V1516" i="1"/>
  <c r="U1516" i="1"/>
  <c r="S1516" i="1"/>
  <c r="R1516" i="1"/>
  <c r="V1515" i="1"/>
  <c r="U1515" i="1"/>
  <c r="S1515" i="1"/>
  <c r="R1515" i="1"/>
  <c r="U1514" i="1"/>
  <c r="V1514" i="1" s="1"/>
  <c r="S1514" i="1"/>
  <c r="R1514" i="1"/>
  <c r="V1513" i="1"/>
  <c r="U1513" i="1"/>
  <c r="S1513" i="1"/>
  <c r="R1513" i="1"/>
  <c r="V1512" i="1"/>
  <c r="U1512" i="1"/>
  <c r="S1512" i="1"/>
  <c r="R1512" i="1"/>
  <c r="V1511" i="1"/>
  <c r="U1511" i="1"/>
  <c r="S1511" i="1"/>
  <c r="R1511" i="1"/>
  <c r="U1510" i="1"/>
  <c r="V1510" i="1" s="1"/>
  <c r="S1510" i="1"/>
  <c r="R1510" i="1"/>
  <c r="V1509" i="1"/>
  <c r="U1509" i="1"/>
  <c r="S1509" i="1"/>
  <c r="R1509" i="1"/>
  <c r="V1508" i="1"/>
  <c r="U1508" i="1"/>
  <c r="S1508" i="1"/>
  <c r="R1508" i="1"/>
  <c r="V1507" i="1"/>
  <c r="U1507" i="1"/>
  <c r="S1507" i="1"/>
  <c r="R1507" i="1"/>
  <c r="U1506" i="1"/>
  <c r="V1506" i="1" s="1"/>
  <c r="S1506" i="1"/>
  <c r="R1506" i="1"/>
  <c r="V1505" i="1"/>
  <c r="U1505" i="1"/>
  <c r="S1505" i="1"/>
  <c r="R1505" i="1"/>
  <c r="V1504" i="1"/>
  <c r="U1504" i="1"/>
  <c r="S1504" i="1"/>
  <c r="R1504" i="1"/>
  <c r="V1503" i="1"/>
  <c r="U1503" i="1"/>
  <c r="S1503" i="1"/>
  <c r="R1503" i="1"/>
  <c r="U1502" i="1"/>
  <c r="V1502" i="1" s="1"/>
  <c r="S1502" i="1"/>
  <c r="R1502" i="1"/>
  <c r="V1501" i="1"/>
  <c r="U1501" i="1"/>
  <c r="S1501" i="1"/>
  <c r="R1501" i="1"/>
  <c r="V1500" i="1"/>
  <c r="U1500" i="1"/>
  <c r="S1500" i="1"/>
  <c r="R1500" i="1"/>
  <c r="V1499" i="1"/>
  <c r="U1499" i="1"/>
  <c r="S1499" i="1"/>
  <c r="R1499" i="1"/>
  <c r="U1498" i="1"/>
  <c r="V1498" i="1" s="1"/>
  <c r="S1498" i="1"/>
  <c r="R1498" i="1"/>
  <c r="V1497" i="1"/>
  <c r="U1497" i="1"/>
  <c r="S1497" i="1"/>
  <c r="R1497" i="1"/>
  <c r="V1496" i="1"/>
  <c r="U1496" i="1"/>
  <c r="S1496" i="1"/>
  <c r="R1496" i="1"/>
  <c r="V1495" i="1"/>
  <c r="U1495" i="1"/>
  <c r="S1495" i="1"/>
  <c r="R1495" i="1"/>
  <c r="U1494" i="1"/>
  <c r="V1494" i="1" s="1"/>
  <c r="S1494" i="1"/>
  <c r="R1494" i="1"/>
  <c r="V1493" i="1"/>
  <c r="U1493" i="1"/>
  <c r="S1493" i="1"/>
  <c r="R1493" i="1"/>
  <c r="V1492" i="1"/>
  <c r="U1492" i="1"/>
  <c r="S1492" i="1"/>
  <c r="R1492" i="1"/>
  <c r="V1491" i="1"/>
  <c r="U1491" i="1"/>
  <c r="S1491" i="1"/>
  <c r="R1491" i="1"/>
  <c r="U1490" i="1"/>
  <c r="V1490" i="1" s="1"/>
  <c r="S1490" i="1"/>
  <c r="R1490" i="1"/>
  <c r="V1489" i="1"/>
  <c r="U1489" i="1"/>
  <c r="S1489" i="1"/>
  <c r="R1489" i="1"/>
  <c r="V1488" i="1"/>
  <c r="U1488" i="1"/>
  <c r="S1488" i="1"/>
  <c r="R1488" i="1"/>
  <c r="V1487" i="1"/>
  <c r="U1487" i="1"/>
  <c r="S1487" i="1"/>
  <c r="R1487" i="1"/>
  <c r="U1486" i="1"/>
  <c r="V1486" i="1" s="1"/>
  <c r="S1486" i="1"/>
  <c r="R1486" i="1"/>
  <c r="V1485" i="1"/>
  <c r="U1485" i="1"/>
  <c r="S1485" i="1"/>
  <c r="R1485" i="1"/>
  <c r="V1484" i="1"/>
  <c r="U1484" i="1"/>
  <c r="S1484" i="1"/>
  <c r="R1484" i="1"/>
  <c r="V1483" i="1"/>
  <c r="U1483" i="1"/>
  <c r="S1483" i="1"/>
  <c r="R1483" i="1"/>
  <c r="U1482" i="1"/>
  <c r="V1482" i="1" s="1"/>
  <c r="S1482" i="1"/>
  <c r="R1482" i="1"/>
  <c r="V1481" i="1"/>
  <c r="U1481" i="1"/>
  <c r="S1481" i="1"/>
  <c r="R1481" i="1"/>
  <c r="V1480" i="1"/>
  <c r="U1480" i="1"/>
  <c r="S1480" i="1"/>
  <c r="R1480" i="1"/>
  <c r="V1479" i="1"/>
  <c r="U1479" i="1"/>
  <c r="S1479" i="1"/>
  <c r="R1479" i="1"/>
  <c r="U1478" i="1"/>
  <c r="V1478" i="1" s="1"/>
  <c r="S1478" i="1"/>
  <c r="R1478" i="1"/>
  <c r="V1477" i="1"/>
  <c r="U1477" i="1"/>
  <c r="S1477" i="1"/>
  <c r="R1477" i="1"/>
  <c r="V1476" i="1"/>
  <c r="U1476" i="1"/>
  <c r="S1476" i="1"/>
  <c r="R1476" i="1"/>
  <c r="V1475" i="1"/>
  <c r="U1475" i="1"/>
  <c r="S1475" i="1"/>
  <c r="R1475" i="1"/>
  <c r="U1474" i="1"/>
  <c r="V1474" i="1" s="1"/>
  <c r="S1474" i="1"/>
  <c r="R1474" i="1"/>
  <c r="V1473" i="1"/>
  <c r="U1473" i="1"/>
  <c r="S1473" i="1"/>
  <c r="R1473" i="1"/>
  <c r="V1472" i="1"/>
  <c r="U1472" i="1"/>
  <c r="S1472" i="1"/>
  <c r="R1472" i="1"/>
  <c r="V1471" i="1"/>
  <c r="U1471" i="1"/>
  <c r="S1471" i="1"/>
  <c r="R1471" i="1"/>
  <c r="U1470" i="1"/>
  <c r="V1470" i="1" s="1"/>
  <c r="S1470" i="1"/>
  <c r="R1470" i="1"/>
  <c r="V1469" i="1"/>
  <c r="U1469" i="1"/>
  <c r="S1469" i="1"/>
  <c r="R1469" i="1"/>
  <c r="V1468" i="1"/>
  <c r="U1468" i="1"/>
  <c r="S1468" i="1"/>
  <c r="R1468" i="1"/>
  <c r="V1467" i="1"/>
  <c r="U1467" i="1"/>
  <c r="S1467" i="1"/>
  <c r="R1467" i="1"/>
  <c r="U1466" i="1"/>
  <c r="V1466" i="1" s="1"/>
  <c r="S1466" i="1"/>
  <c r="R1466" i="1"/>
  <c r="V1465" i="1"/>
  <c r="U1465" i="1"/>
  <c r="S1465" i="1"/>
  <c r="R1465" i="1"/>
  <c r="V1464" i="1"/>
  <c r="U1464" i="1"/>
  <c r="S1464" i="1"/>
  <c r="R1464" i="1"/>
  <c r="V1463" i="1"/>
  <c r="U1463" i="1"/>
  <c r="S1463" i="1"/>
  <c r="R1463" i="1"/>
  <c r="U1462" i="1"/>
  <c r="V1462" i="1" s="1"/>
  <c r="S1462" i="1"/>
  <c r="R1462" i="1"/>
  <c r="V1461" i="1"/>
  <c r="U1461" i="1"/>
  <c r="S1461" i="1"/>
  <c r="R1461" i="1"/>
  <c r="V1460" i="1"/>
  <c r="U1460" i="1"/>
  <c r="S1460" i="1"/>
  <c r="R1460" i="1"/>
  <c r="V1459" i="1"/>
  <c r="U1459" i="1"/>
  <c r="S1459" i="1"/>
  <c r="R1459" i="1"/>
  <c r="U1458" i="1"/>
  <c r="V1458" i="1" s="1"/>
  <c r="S1458" i="1"/>
  <c r="R1458" i="1"/>
  <c r="V1457" i="1"/>
  <c r="U1457" i="1"/>
  <c r="S1457" i="1"/>
  <c r="R1457" i="1"/>
  <c r="V1456" i="1"/>
  <c r="U1456" i="1"/>
  <c r="S1456" i="1"/>
  <c r="R1456" i="1"/>
  <c r="V1455" i="1"/>
  <c r="U1455" i="1"/>
  <c r="S1455" i="1"/>
  <c r="R1455" i="1"/>
  <c r="U1454" i="1"/>
  <c r="V1454" i="1" s="1"/>
  <c r="S1454" i="1"/>
  <c r="R1454" i="1"/>
  <c r="V1453" i="1"/>
  <c r="U1453" i="1"/>
  <c r="S1453" i="1"/>
  <c r="R1453" i="1"/>
  <c r="V1452" i="1"/>
  <c r="U1452" i="1"/>
  <c r="S1452" i="1"/>
  <c r="R1452" i="1"/>
  <c r="V1451" i="1"/>
  <c r="U1451" i="1"/>
  <c r="S1451" i="1"/>
  <c r="R1451" i="1"/>
  <c r="U1450" i="1"/>
  <c r="V1450" i="1" s="1"/>
  <c r="S1450" i="1"/>
  <c r="R1450" i="1"/>
  <c r="V1449" i="1"/>
  <c r="U1449" i="1"/>
  <c r="S1449" i="1"/>
  <c r="R1449" i="1"/>
  <c r="V1448" i="1"/>
  <c r="U1448" i="1"/>
  <c r="S1448" i="1"/>
  <c r="R1448" i="1"/>
  <c r="V1447" i="1"/>
  <c r="U1447" i="1"/>
  <c r="S1447" i="1"/>
  <c r="R1447" i="1"/>
  <c r="U1446" i="1"/>
  <c r="V1446" i="1" s="1"/>
  <c r="S1446" i="1"/>
  <c r="R1446" i="1"/>
  <c r="V1445" i="1"/>
  <c r="U1445" i="1"/>
  <c r="S1445" i="1"/>
  <c r="R1445" i="1"/>
  <c r="V1444" i="1"/>
  <c r="U1444" i="1"/>
  <c r="S1444" i="1"/>
  <c r="R1444" i="1"/>
  <c r="V1443" i="1"/>
  <c r="U1443" i="1"/>
  <c r="S1443" i="1"/>
  <c r="R1443" i="1"/>
  <c r="U1442" i="1"/>
  <c r="V1442" i="1" s="1"/>
  <c r="S1442" i="1"/>
  <c r="R1442" i="1"/>
  <c r="V1441" i="1"/>
  <c r="U1441" i="1"/>
  <c r="S1441" i="1"/>
  <c r="R1441" i="1"/>
  <c r="V1440" i="1"/>
  <c r="U1440" i="1"/>
  <c r="S1440" i="1"/>
  <c r="R1440" i="1"/>
  <c r="V1439" i="1"/>
  <c r="U1439" i="1"/>
  <c r="S1439" i="1"/>
  <c r="R1439" i="1"/>
  <c r="U1438" i="1"/>
  <c r="V1438" i="1" s="1"/>
  <c r="S1438" i="1"/>
  <c r="R1438" i="1"/>
  <c r="V1437" i="1"/>
  <c r="U1437" i="1"/>
  <c r="S1437" i="1"/>
  <c r="R1437" i="1"/>
  <c r="V1436" i="1"/>
  <c r="U1436" i="1"/>
  <c r="S1436" i="1"/>
  <c r="R1436" i="1"/>
  <c r="V1435" i="1"/>
  <c r="U1435" i="1"/>
  <c r="S1435" i="1"/>
  <c r="R1435" i="1"/>
  <c r="U1434" i="1"/>
  <c r="V1434" i="1" s="1"/>
  <c r="S1434" i="1"/>
  <c r="R1434" i="1"/>
  <c r="V1433" i="1"/>
  <c r="U1433" i="1"/>
  <c r="S1433" i="1"/>
  <c r="R1433" i="1"/>
  <c r="V1432" i="1"/>
  <c r="U1432" i="1"/>
  <c r="S1432" i="1"/>
  <c r="R1432" i="1"/>
  <c r="V1431" i="1"/>
  <c r="U1431" i="1"/>
  <c r="S1431" i="1"/>
  <c r="R1431" i="1"/>
  <c r="U1430" i="1"/>
  <c r="V1430" i="1" s="1"/>
  <c r="S1430" i="1"/>
  <c r="R1430" i="1"/>
  <c r="V1429" i="1"/>
  <c r="U1429" i="1"/>
  <c r="S1429" i="1"/>
  <c r="R1429" i="1"/>
  <c r="V1428" i="1"/>
  <c r="U1428" i="1"/>
  <c r="S1428" i="1"/>
  <c r="R1428" i="1"/>
  <c r="V1427" i="1"/>
  <c r="U1427" i="1"/>
  <c r="S1427" i="1"/>
  <c r="R1427" i="1"/>
  <c r="U1426" i="1"/>
  <c r="V1426" i="1" s="1"/>
  <c r="S1426" i="1"/>
  <c r="R1426" i="1"/>
  <c r="V1425" i="1"/>
  <c r="U1425" i="1"/>
  <c r="S1425" i="1"/>
  <c r="R1425" i="1"/>
  <c r="V1424" i="1"/>
  <c r="U1424" i="1"/>
  <c r="S1424" i="1"/>
  <c r="R1424" i="1"/>
  <c r="V1423" i="1"/>
  <c r="U1423" i="1"/>
  <c r="S1423" i="1"/>
  <c r="R1423" i="1"/>
  <c r="U1422" i="1"/>
  <c r="V1422" i="1" s="1"/>
  <c r="S1422" i="1"/>
  <c r="R1422" i="1"/>
  <c r="V1421" i="1"/>
  <c r="U1421" i="1"/>
  <c r="S1421" i="1"/>
  <c r="R1421" i="1"/>
  <c r="V1420" i="1"/>
  <c r="U1420" i="1"/>
  <c r="S1420" i="1"/>
  <c r="R1420" i="1"/>
  <c r="V1419" i="1"/>
  <c r="U1419" i="1"/>
  <c r="S1419" i="1"/>
  <c r="R1419" i="1"/>
  <c r="U1418" i="1"/>
  <c r="V1418" i="1" s="1"/>
  <c r="S1418" i="1"/>
  <c r="R1418" i="1"/>
  <c r="V1417" i="1"/>
  <c r="U1417" i="1"/>
  <c r="S1417" i="1"/>
  <c r="R1417" i="1"/>
  <c r="V1416" i="1"/>
  <c r="U1416" i="1"/>
  <c r="S1416" i="1"/>
  <c r="R1416" i="1"/>
  <c r="V1415" i="1"/>
  <c r="U1415" i="1"/>
  <c r="S1415" i="1"/>
  <c r="R1415" i="1"/>
  <c r="U1414" i="1"/>
  <c r="V1414" i="1" s="1"/>
  <c r="S1414" i="1"/>
  <c r="R1414" i="1"/>
  <c r="V1413" i="1"/>
  <c r="U1413" i="1"/>
  <c r="S1413" i="1"/>
  <c r="R1413" i="1"/>
  <c r="V1412" i="1"/>
  <c r="U1412" i="1"/>
  <c r="S1412" i="1"/>
  <c r="R1412" i="1"/>
  <c r="V1411" i="1"/>
  <c r="U1411" i="1"/>
  <c r="S1411" i="1"/>
  <c r="R1411" i="1"/>
  <c r="U1410" i="1"/>
  <c r="V1410" i="1" s="1"/>
  <c r="S1410" i="1"/>
  <c r="R1410" i="1"/>
  <c r="V1409" i="1"/>
  <c r="U1409" i="1"/>
  <c r="S1409" i="1"/>
  <c r="R1409" i="1"/>
  <c r="V1408" i="1"/>
  <c r="U1408" i="1"/>
  <c r="S1408" i="1"/>
  <c r="R1408" i="1"/>
  <c r="V1407" i="1"/>
  <c r="U1407" i="1"/>
  <c r="S1407" i="1"/>
  <c r="R1407" i="1"/>
  <c r="U1406" i="1"/>
  <c r="V1406" i="1" s="1"/>
  <c r="S1406" i="1"/>
  <c r="R1406" i="1"/>
  <c r="V1405" i="1"/>
  <c r="U1405" i="1"/>
  <c r="S1405" i="1"/>
  <c r="R1405" i="1"/>
  <c r="V1404" i="1"/>
  <c r="U1404" i="1"/>
  <c r="S1404" i="1"/>
  <c r="R1404" i="1"/>
  <c r="V1403" i="1"/>
  <c r="U1403" i="1"/>
  <c r="S1403" i="1"/>
  <c r="R1403" i="1"/>
  <c r="U1402" i="1"/>
  <c r="V1402" i="1" s="1"/>
  <c r="S1402" i="1"/>
  <c r="R1402" i="1"/>
  <c r="V1401" i="1"/>
  <c r="U1401" i="1"/>
  <c r="S1401" i="1"/>
  <c r="R1401" i="1"/>
  <c r="V1400" i="1"/>
  <c r="U1400" i="1"/>
  <c r="S1400" i="1"/>
  <c r="R1400" i="1"/>
  <c r="V1399" i="1"/>
  <c r="U1399" i="1"/>
  <c r="S1399" i="1"/>
  <c r="R1399" i="1"/>
  <c r="U1398" i="1"/>
  <c r="V1398" i="1" s="1"/>
  <c r="S1398" i="1"/>
  <c r="R1398" i="1"/>
  <c r="V1397" i="1"/>
  <c r="U1397" i="1"/>
  <c r="S1397" i="1"/>
  <c r="R1397" i="1"/>
  <c r="V1396" i="1"/>
  <c r="U1396" i="1"/>
  <c r="S1396" i="1"/>
  <c r="R1396" i="1"/>
  <c r="V1395" i="1"/>
  <c r="U1395" i="1"/>
  <c r="S1395" i="1"/>
  <c r="R1395" i="1"/>
  <c r="U1394" i="1"/>
  <c r="V1394" i="1" s="1"/>
  <c r="S1394" i="1"/>
  <c r="R1394" i="1"/>
  <c r="V1393" i="1"/>
  <c r="U1393" i="1"/>
  <c r="S1393" i="1"/>
  <c r="R1393" i="1"/>
  <c r="V1392" i="1"/>
  <c r="U1392" i="1"/>
  <c r="S1392" i="1"/>
  <c r="R1392" i="1"/>
  <c r="V1391" i="1"/>
  <c r="U1391" i="1"/>
  <c r="S1391" i="1"/>
  <c r="R1391" i="1"/>
  <c r="U1390" i="1"/>
  <c r="V1390" i="1" s="1"/>
  <c r="S1390" i="1"/>
  <c r="R1390" i="1"/>
  <c r="V1389" i="1"/>
  <c r="U1389" i="1"/>
  <c r="S1389" i="1"/>
  <c r="R1389" i="1"/>
  <c r="V1388" i="1"/>
  <c r="U1388" i="1"/>
  <c r="S1388" i="1"/>
  <c r="R1388" i="1"/>
  <c r="V1387" i="1"/>
  <c r="U1387" i="1"/>
  <c r="S1387" i="1"/>
  <c r="U1386" i="1"/>
  <c r="V1386" i="1" s="1"/>
  <c r="S1386" i="1"/>
  <c r="R1386" i="1"/>
  <c r="P1386" i="1"/>
  <c r="T1386" i="1" s="1"/>
  <c r="U1385" i="1"/>
  <c r="V1385" i="1" s="1"/>
  <c r="S1385" i="1"/>
  <c r="R1385" i="1"/>
  <c r="U1384" i="1"/>
  <c r="V1384" i="1" s="1"/>
  <c r="S1384" i="1"/>
  <c r="R1384" i="1"/>
  <c r="V1383" i="1"/>
  <c r="U1383" i="1"/>
  <c r="S1383" i="1"/>
  <c r="R1383" i="1"/>
  <c r="U1382" i="1"/>
  <c r="V1382" i="1" s="1"/>
  <c r="S1382" i="1"/>
  <c r="R1382" i="1"/>
  <c r="U1381" i="1"/>
  <c r="V1381" i="1" s="1"/>
  <c r="S1381" i="1"/>
  <c r="R1381" i="1"/>
  <c r="V1380" i="1"/>
  <c r="U1380" i="1"/>
  <c r="S1380" i="1"/>
  <c r="R1380" i="1"/>
  <c r="U1379" i="1"/>
  <c r="V1379" i="1" s="1"/>
  <c r="S1379" i="1"/>
  <c r="R1379" i="1"/>
  <c r="V1378" i="1"/>
  <c r="U1378" i="1"/>
  <c r="S1378" i="1"/>
  <c r="R1378" i="1"/>
  <c r="U1377" i="1"/>
  <c r="V1377" i="1" s="1"/>
  <c r="S1377" i="1"/>
  <c r="R1377" i="1"/>
  <c r="V1376" i="1"/>
  <c r="U1376" i="1"/>
  <c r="S1376" i="1"/>
  <c r="R1376" i="1"/>
  <c r="U1375" i="1"/>
  <c r="V1375" i="1" s="1"/>
  <c r="S1375" i="1"/>
  <c r="R1375" i="1"/>
  <c r="V1374" i="1"/>
  <c r="U1374" i="1"/>
  <c r="S1374" i="1"/>
  <c r="R1374" i="1"/>
  <c r="U1373" i="1"/>
  <c r="V1373" i="1" s="1"/>
  <c r="S1373" i="1"/>
  <c r="R1373" i="1"/>
  <c r="V1372" i="1"/>
  <c r="U1372" i="1"/>
  <c r="S1372" i="1"/>
  <c r="R1372" i="1"/>
  <c r="U1371" i="1"/>
  <c r="V1371" i="1" s="1"/>
  <c r="S1371" i="1"/>
  <c r="R1371" i="1"/>
  <c r="V1370" i="1"/>
  <c r="U1370" i="1"/>
  <c r="S1370" i="1"/>
  <c r="R1370" i="1"/>
  <c r="U1369" i="1"/>
  <c r="V1369" i="1" s="1"/>
  <c r="S1369" i="1"/>
  <c r="R1369" i="1"/>
  <c r="V1368" i="1"/>
  <c r="U1368" i="1"/>
  <c r="S1368" i="1"/>
  <c r="R1368" i="1"/>
  <c r="U1367" i="1"/>
  <c r="V1367" i="1" s="1"/>
  <c r="S1367" i="1"/>
  <c r="R1367" i="1"/>
  <c r="V1366" i="1"/>
  <c r="U1366" i="1"/>
  <c r="S1366" i="1"/>
  <c r="R1366" i="1"/>
  <c r="U1365" i="1"/>
  <c r="V1365" i="1" s="1"/>
  <c r="S1365" i="1"/>
  <c r="R1365" i="1"/>
  <c r="V1364" i="1"/>
  <c r="U1364" i="1"/>
  <c r="S1364" i="1"/>
  <c r="R1364" i="1"/>
  <c r="U1363" i="1"/>
  <c r="V1363" i="1" s="1"/>
  <c r="S1363" i="1"/>
  <c r="R1363" i="1"/>
  <c r="V1362" i="1"/>
  <c r="U1362" i="1"/>
  <c r="S1362" i="1"/>
  <c r="R1362" i="1"/>
  <c r="U1361" i="1"/>
  <c r="V1361" i="1" s="1"/>
  <c r="S1361" i="1"/>
  <c r="R1361" i="1"/>
  <c r="V1360" i="1"/>
  <c r="U1360" i="1"/>
  <c r="S1360" i="1"/>
  <c r="R1360" i="1"/>
  <c r="U1359" i="1"/>
  <c r="V1359" i="1" s="1"/>
  <c r="S1359" i="1"/>
  <c r="R1359" i="1"/>
  <c r="V1358" i="1"/>
  <c r="U1358" i="1"/>
  <c r="S1358" i="1"/>
  <c r="R1358" i="1"/>
  <c r="U1357" i="1"/>
  <c r="V1357" i="1" s="1"/>
  <c r="S1357" i="1"/>
  <c r="R1357" i="1"/>
  <c r="V1356" i="1"/>
  <c r="U1356" i="1"/>
  <c r="S1356" i="1"/>
  <c r="R1356" i="1"/>
  <c r="U1355" i="1"/>
  <c r="V1355" i="1" s="1"/>
  <c r="S1355" i="1"/>
  <c r="R1355" i="1"/>
  <c r="V1354" i="1"/>
  <c r="U1354" i="1"/>
  <c r="S1354" i="1"/>
  <c r="R1354" i="1"/>
  <c r="U1353" i="1"/>
  <c r="V1353" i="1" s="1"/>
  <c r="S1353" i="1"/>
  <c r="R1353" i="1"/>
  <c r="V1352" i="1"/>
  <c r="U1352" i="1"/>
  <c r="S1352" i="1"/>
  <c r="R1352" i="1"/>
  <c r="U1351" i="1"/>
  <c r="V1351" i="1" s="1"/>
  <c r="S1351" i="1"/>
  <c r="R1351" i="1"/>
  <c r="V1350" i="1"/>
  <c r="U1350" i="1"/>
  <c r="S1350" i="1"/>
  <c r="R1350" i="1"/>
  <c r="U1349" i="1"/>
  <c r="V1349" i="1" s="1"/>
  <c r="S1349" i="1"/>
  <c r="R1349" i="1"/>
  <c r="V1348" i="1"/>
  <c r="U1348" i="1"/>
  <c r="S1348" i="1"/>
  <c r="R1348" i="1"/>
  <c r="U1347" i="1"/>
  <c r="V1347" i="1" s="1"/>
  <c r="S1347" i="1"/>
  <c r="R1347" i="1"/>
  <c r="V1346" i="1"/>
  <c r="U1346" i="1"/>
  <c r="S1346" i="1"/>
  <c r="R1346" i="1"/>
  <c r="U1345" i="1"/>
  <c r="V1345" i="1" s="1"/>
  <c r="S1345" i="1"/>
  <c r="R1345" i="1"/>
  <c r="V1344" i="1"/>
  <c r="U1344" i="1"/>
  <c r="S1344" i="1"/>
  <c r="R1344" i="1"/>
  <c r="U1343" i="1"/>
  <c r="V1343" i="1" s="1"/>
  <c r="S1343" i="1"/>
  <c r="R1343" i="1"/>
  <c r="V1342" i="1"/>
  <c r="U1342" i="1"/>
  <c r="S1342" i="1"/>
  <c r="R1342" i="1"/>
  <c r="U1341" i="1"/>
  <c r="V1341" i="1" s="1"/>
  <c r="S1341" i="1"/>
  <c r="R1341" i="1"/>
  <c r="V1340" i="1"/>
  <c r="U1340" i="1"/>
  <c r="S1340" i="1"/>
  <c r="R1340" i="1"/>
  <c r="U1339" i="1"/>
  <c r="V1339" i="1" s="1"/>
  <c r="S1339" i="1"/>
  <c r="R1339" i="1"/>
  <c r="V1338" i="1"/>
  <c r="U1338" i="1"/>
  <c r="S1338" i="1"/>
  <c r="R1338" i="1"/>
  <c r="U1337" i="1"/>
  <c r="V1337" i="1" s="1"/>
  <c r="S1337" i="1"/>
  <c r="R1337" i="1"/>
  <c r="V1336" i="1"/>
  <c r="U1336" i="1"/>
  <c r="S1336" i="1"/>
  <c r="R1336" i="1"/>
  <c r="U1335" i="1"/>
  <c r="V1335" i="1" s="1"/>
  <c r="S1335" i="1"/>
  <c r="R1335" i="1"/>
  <c r="V1334" i="1"/>
  <c r="U1334" i="1"/>
  <c r="S1334" i="1"/>
  <c r="R1334" i="1"/>
  <c r="U1333" i="1"/>
  <c r="V1333" i="1" s="1"/>
  <c r="S1333" i="1"/>
  <c r="R1333" i="1"/>
  <c r="V1332" i="1"/>
  <c r="U1332" i="1"/>
  <c r="S1332" i="1"/>
  <c r="R1332" i="1"/>
  <c r="U1331" i="1"/>
  <c r="V1331" i="1" s="1"/>
  <c r="S1331" i="1"/>
  <c r="R1331" i="1"/>
  <c r="V1330" i="1"/>
  <c r="U1330" i="1"/>
  <c r="S1330" i="1"/>
  <c r="R1330" i="1"/>
  <c r="U1329" i="1"/>
  <c r="V1329" i="1" s="1"/>
  <c r="S1329" i="1"/>
  <c r="R1329" i="1"/>
  <c r="V1328" i="1"/>
  <c r="U1328" i="1"/>
  <c r="S1328" i="1"/>
  <c r="R1328" i="1"/>
  <c r="U1327" i="1"/>
  <c r="V1327" i="1" s="1"/>
  <c r="S1327" i="1"/>
  <c r="R1327" i="1"/>
  <c r="V1326" i="1"/>
  <c r="U1326" i="1"/>
  <c r="S1326" i="1"/>
  <c r="R1326" i="1"/>
  <c r="U1325" i="1"/>
  <c r="V1325" i="1" s="1"/>
  <c r="S1325" i="1"/>
  <c r="R1325" i="1"/>
  <c r="V1324" i="1"/>
  <c r="U1324" i="1"/>
  <c r="S1324" i="1"/>
  <c r="R1324" i="1"/>
  <c r="U1323" i="1"/>
  <c r="V1323" i="1" s="1"/>
  <c r="S1323" i="1"/>
  <c r="R1323" i="1"/>
  <c r="V1322" i="1"/>
  <c r="U1322" i="1"/>
  <c r="S1322" i="1"/>
  <c r="R1322" i="1"/>
  <c r="U1321" i="1"/>
  <c r="V1321" i="1" s="1"/>
  <c r="S1321" i="1"/>
  <c r="R1321" i="1"/>
  <c r="V1320" i="1"/>
  <c r="U1320" i="1"/>
  <c r="S1320" i="1"/>
  <c r="R1320" i="1"/>
  <c r="U1319" i="1"/>
  <c r="V1319" i="1" s="1"/>
  <c r="S1319" i="1"/>
  <c r="R1319" i="1"/>
  <c r="V1318" i="1"/>
  <c r="U1318" i="1"/>
  <c r="S1318" i="1"/>
  <c r="R1318" i="1"/>
  <c r="U1317" i="1"/>
  <c r="V1317" i="1" s="1"/>
  <c r="S1317" i="1"/>
  <c r="R1317" i="1"/>
  <c r="V1316" i="1"/>
  <c r="U1316" i="1"/>
  <c r="S1316" i="1"/>
  <c r="R1316" i="1"/>
  <c r="U1315" i="1"/>
  <c r="V1315" i="1" s="1"/>
  <c r="S1315" i="1"/>
  <c r="R1315" i="1"/>
  <c r="V1314" i="1"/>
  <c r="U1314" i="1"/>
  <c r="S1314" i="1"/>
  <c r="R1314" i="1"/>
  <c r="P1314" i="1"/>
  <c r="T1314" i="1" s="1"/>
  <c r="U1313" i="1"/>
  <c r="V1313" i="1" s="1"/>
  <c r="S1313" i="1"/>
  <c r="P1313" i="1"/>
  <c r="T1313" i="1" s="1"/>
  <c r="R1313" i="1"/>
  <c r="V1312" i="1"/>
  <c r="U1312" i="1"/>
  <c r="S1312" i="1"/>
  <c r="R1312" i="1"/>
  <c r="U1311" i="1"/>
  <c r="V1311" i="1" s="1"/>
  <c r="S1311" i="1"/>
  <c r="R1311" i="1"/>
  <c r="V1310" i="1"/>
  <c r="U1310" i="1"/>
  <c r="S1310" i="1"/>
  <c r="R1310" i="1"/>
  <c r="U1309" i="1"/>
  <c r="V1309" i="1" s="1"/>
  <c r="S1309" i="1"/>
  <c r="R1309" i="1"/>
  <c r="V1308" i="1"/>
  <c r="U1308" i="1"/>
  <c r="S1308" i="1"/>
  <c r="R1308" i="1"/>
  <c r="U1307" i="1"/>
  <c r="V1307" i="1" s="1"/>
  <c r="S1307" i="1"/>
  <c r="R1307" i="1"/>
  <c r="V1306" i="1"/>
  <c r="U1306" i="1"/>
  <c r="S1306" i="1"/>
  <c r="R1306" i="1"/>
  <c r="P1306" i="1"/>
  <c r="T1306" i="1" s="1"/>
  <c r="U1305" i="1"/>
  <c r="V1305" i="1" s="1"/>
  <c r="S1305" i="1"/>
  <c r="P1305" i="1"/>
  <c r="T1305" i="1" s="1"/>
  <c r="R1305" i="1"/>
  <c r="V1304" i="1"/>
  <c r="U1304" i="1"/>
  <c r="S1304" i="1"/>
  <c r="R1304" i="1"/>
  <c r="U1303" i="1"/>
  <c r="V1303" i="1" s="1"/>
  <c r="S1303" i="1"/>
  <c r="R1303" i="1"/>
  <c r="V1302" i="1"/>
  <c r="U1302" i="1"/>
  <c r="S1302" i="1"/>
  <c r="R1302" i="1"/>
  <c r="U1301" i="1"/>
  <c r="V1301" i="1" s="1"/>
  <c r="S1301" i="1"/>
  <c r="R1301" i="1"/>
  <c r="V1300" i="1"/>
  <c r="U1300" i="1"/>
  <c r="S1300" i="1"/>
  <c r="R1300" i="1"/>
  <c r="U1299" i="1"/>
  <c r="V1299" i="1" s="1"/>
  <c r="S1299" i="1"/>
  <c r="R1299" i="1"/>
  <c r="V1298" i="1"/>
  <c r="U1298" i="1"/>
  <c r="S1298" i="1"/>
  <c r="R1298" i="1"/>
  <c r="U1297" i="1"/>
  <c r="V1297" i="1" s="1"/>
  <c r="S1297" i="1"/>
  <c r="R1297" i="1"/>
  <c r="V1296" i="1"/>
  <c r="U1296" i="1"/>
  <c r="S1296" i="1"/>
  <c r="R1296" i="1"/>
  <c r="U1295" i="1"/>
  <c r="V1295" i="1" s="1"/>
  <c r="S1295" i="1"/>
  <c r="R1295" i="1"/>
  <c r="V1294" i="1"/>
  <c r="U1294" i="1"/>
  <c r="S1294" i="1"/>
  <c r="R1294" i="1"/>
  <c r="U1293" i="1"/>
  <c r="V1293" i="1" s="1"/>
  <c r="S1293" i="1"/>
  <c r="R1293" i="1"/>
  <c r="V1292" i="1"/>
  <c r="U1292" i="1"/>
  <c r="S1292" i="1"/>
  <c r="R1292" i="1"/>
  <c r="U1291" i="1"/>
  <c r="V1291" i="1" s="1"/>
  <c r="S1291" i="1"/>
  <c r="R1291" i="1"/>
  <c r="V1290" i="1"/>
  <c r="U1290" i="1"/>
  <c r="S1290" i="1"/>
  <c r="R1290" i="1"/>
  <c r="U1289" i="1"/>
  <c r="V1289" i="1" s="1"/>
  <c r="S1289" i="1"/>
  <c r="R1289" i="1"/>
  <c r="V1288" i="1"/>
  <c r="U1288" i="1"/>
  <c r="S1288" i="1"/>
  <c r="U1287" i="1"/>
  <c r="V1287" i="1" s="1"/>
  <c r="S1287" i="1"/>
  <c r="R1287" i="1"/>
  <c r="P1287" i="1"/>
  <c r="T1287" i="1" s="1"/>
  <c r="V1286" i="1"/>
  <c r="U1286" i="1"/>
  <c r="S1286" i="1"/>
  <c r="R1286" i="1"/>
  <c r="U1285" i="1"/>
  <c r="V1285" i="1" s="1"/>
  <c r="S1285" i="1"/>
  <c r="R1285" i="1"/>
  <c r="V1284" i="1"/>
  <c r="U1284" i="1"/>
  <c r="S1284" i="1"/>
  <c r="R1284" i="1"/>
  <c r="U1283" i="1"/>
  <c r="V1283" i="1" s="1"/>
  <c r="S1283" i="1"/>
  <c r="R1283" i="1"/>
  <c r="V1282" i="1"/>
  <c r="U1282" i="1"/>
  <c r="S1282" i="1"/>
  <c r="R1282" i="1"/>
  <c r="U1281" i="1"/>
  <c r="V1281" i="1" s="1"/>
  <c r="S1281" i="1"/>
  <c r="R1281" i="1"/>
  <c r="V1280" i="1"/>
  <c r="U1280" i="1"/>
  <c r="S1280" i="1"/>
  <c r="R1280" i="1"/>
  <c r="U1279" i="1"/>
  <c r="V1279" i="1" s="1"/>
  <c r="S1279" i="1"/>
  <c r="R1279" i="1"/>
  <c r="V1278" i="1"/>
  <c r="U1278" i="1"/>
  <c r="S1278" i="1"/>
  <c r="R1278" i="1"/>
  <c r="U1277" i="1"/>
  <c r="V1277" i="1" s="1"/>
  <c r="S1277" i="1"/>
  <c r="R1277" i="1"/>
  <c r="V1276" i="1"/>
  <c r="U1276" i="1"/>
  <c r="S1276" i="1"/>
  <c r="R1276" i="1"/>
  <c r="U1275" i="1"/>
  <c r="V1275" i="1" s="1"/>
  <c r="S1275" i="1"/>
  <c r="R1275" i="1"/>
  <c r="V1274" i="1"/>
  <c r="U1274" i="1"/>
  <c r="S1274" i="1"/>
  <c r="R1274" i="1"/>
  <c r="U1273" i="1"/>
  <c r="V1273" i="1" s="1"/>
  <c r="S1273" i="1"/>
  <c r="R1273" i="1"/>
  <c r="V1272" i="1"/>
  <c r="U1272" i="1"/>
  <c r="S1272" i="1"/>
  <c r="R1272" i="1"/>
  <c r="U1271" i="1"/>
  <c r="V1271" i="1" s="1"/>
  <c r="S1271" i="1"/>
  <c r="R1271" i="1"/>
  <c r="V1270" i="1"/>
  <c r="U1270" i="1"/>
  <c r="S1270" i="1"/>
  <c r="R1270" i="1"/>
  <c r="U1269" i="1"/>
  <c r="V1269" i="1" s="1"/>
  <c r="S1269" i="1"/>
  <c r="R1269" i="1"/>
  <c r="V1268" i="1"/>
  <c r="U1268" i="1"/>
  <c r="S1268" i="1"/>
  <c r="R1268" i="1"/>
  <c r="U1267" i="1"/>
  <c r="V1267" i="1" s="1"/>
  <c r="S1267" i="1"/>
  <c r="R1267" i="1"/>
  <c r="V1266" i="1"/>
  <c r="U1266" i="1"/>
  <c r="S1266" i="1"/>
  <c r="R1266" i="1"/>
  <c r="U1265" i="1"/>
  <c r="V1265" i="1" s="1"/>
  <c r="S1265" i="1"/>
  <c r="R1265" i="1"/>
  <c r="V1264" i="1"/>
  <c r="U1264" i="1"/>
  <c r="S1264" i="1"/>
  <c r="R1264" i="1"/>
  <c r="U1263" i="1"/>
  <c r="V1263" i="1" s="1"/>
  <c r="S1263" i="1"/>
  <c r="R1263" i="1"/>
  <c r="V1262" i="1"/>
  <c r="U1262" i="1"/>
  <c r="S1262" i="1"/>
  <c r="R1262" i="1"/>
  <c r="U1261" i="1"/>
  <c r="V1261" i="1" s="1"/>
  <c r="S1261" i="1"/>
  <c r="R1261" i="1"/>
  <c r="V1260" i="1"/>
  <c r="U1260" i="1"/>
  <c r="S1260" i="1"/>
  <c r="R1260" i="1"/>
  <c r="U1259" i="1"/>
  <c r="V1259" i="1" s="1"/>
  <c r="S1259" i="1"/>
  <c r="R1259" i="1"/>
  <c r="V1258" i="1"/>
  <c r="U1258" i="1"/>
  <c r="S1258" i="1"/>
  <c r="R1258" i="1"/>
  <c r="U1257" i="1"/>
  <c r="V1257" i="1" s="1"/>
  <c r="S1257" i="1"/>
  <c r="R1257" i="1"/>
  <c r="V1256" i="1"/>
  <c r="U1256" i="1"/>
  <c r="S1256" i="1"/>
  <c r="R1256" i="1"/>
  <c r="U1255" i="1"/>
  <c r="V1255" i="1" s="1"/>
  <c r="S1255" i="1"/>
  <c r="R1255" i="1"/>
  <c r="V1254" i="1"/>
  <c r="U1254" i="1"/>
  <c r="S1254" i="1"/>
  <c r="R1254" i="1"/>
  <c r="U1253" i="1"/>
  <c r="V1253" i="1" s="1"/>
  <c r="S1253" i="1"/>
  <c r="R1253" i="1"/>
  <c r="V1252" i="1"/>
  <c r="U1252" i="1"/>
  <c r="S1252" i="1"/>
  <c r="R1252" i="1"/>
  <c r="U1251" i="1"/>
  <c r="V1251" i="1" s="1"/>
  <c r="S1251" i="1"/>
  <c r="R1251" i="1"/>
  <c r="V1250" i="1"/>
  <c r="U1250" i="1"/>
  <c r="S1250" i="1"/>
  <c r="R1250" i="1"/>
  <c r="U1249" i="1"/>
  <c r="V1249" i="1" s="1"/>
  <c r="S1249" i="1"/>
  <c r="R1249" i="1"/>
  <c r="V1248" i="1"/>
  <c r="U1248" i="1"/>
  <c r="S1248" i="1"/>
  <c r="R1248" i="1"/>
  <c r="U1247" i="1"/>
  <c r="V1247" i="1" s="1"/>
  <c r="S1247" i="1"/>
  <c r="R1247" i="1"/>
  <c r="V1246" i="1"/>
  <c r="U1246" i="1"/>
  <c r="S1246" i="1"/>
  <c r="R1246" i="1"/>
  <c r="U1245" i="1"/>
  <c r="V1245" i="1" s="1"/>
  <c r="S1245" i="1"/>
  <c r="R1245" i="1"/>
  <c r="V1244" i="1"/>
  <c r="U1244" i="1"/>
  <c r="S1244" i="1"/>
  <c r="R1244" i="1"/>
  <c r="U1243" i="1"/>
  <c r="V1243" i="1" s="1"/>
  <c r="S1243" i="1"/>
  <c r="R1243" i="1"/>
  <c r="V1242" i="1"/>
  <c r="U1242" i="1"/>
  <c r="S1242" i="1"/>
  <c r="R1242" i="1"/>
  <c r="U1241" i="1"/>
  <c r="V1241" i="1" s="1"/>
  <c r="S1241" i="1"/>
  <c r="R1241" i="1"/>
  <c r="V1240" i="1"/>
  <c r="U1240" i="1"/>
  <c r="S1240" i="1"/>
  <c r="R1240" i="1"/>
  <c r="U1239" i="1"/>
  <c r="V1239" i="1" s="1"/>
  <c r="S1239" i="1"/>
  <c r="R1239" i="1"/>
  <c r="V1238" i="1"/>
  <c r="U1238" i="1"/>
  <c r="S1238" i="1"/>
  <c r="R1238" i="1"/>
  <c r="U1237" i="1"/>
  <c r="V1237" i="1" s="1"/>
  <c r="S1237" i="1"/>
  <c r="R1237" i="1"/>
  <c r="V1236" i="1"/>
  <c r="U1236" i="1"/>
  <c r="S1236" i="1"/>
  <c r="R1236" i="1"/>
  <c r="U1235" i="1"/>
  <c r="V1235" i="1" s="1"/>
  <c r="S1235" i="1"/>
  <c r="R1235" i="1"/>
  <c r="V1234" i="1"/>
  <c r="U1234" i="1"/>
  <c r="S1234" i="1"/>
  <c r="R1234" i="1"/>
  <c r="U1233" i="1"/>
  <c r="V1233" i="1" s="1"/>
  <c r="S1233" i="1"/>
  <c r="R1233" i="1"/>
  <c r="V1232" i="1"/>
  <c r="U1232" i="1"/>
  <c r="S1232" i="1"/>
  <c r="R1232" i="1"/>
  <c r="U1231" i="1"/>
  <c r="V1231" i="1" s="1"/>
  <c r="S1231" i="1"/>
  <c r="R1231" i="1"/>
  <c r="V1230" i="1"/>
  <c r="U1230" i="1"/>
  <c r="S1230" i="1"/>
  <c r="R1230" i="1"/>
  <c r="U1229" i="1"/>
  <c r="V1229" i="1" s="1"/>
  <c r="S1229" i="1"/>
  <c r="R1229" i="1"/>
  <c r="V1228" i="1"/>
  <c r="U1228" i="1"/>
  <c r="S1228" i="1"/>
  <c r="R1228" i="1"/>
  <c r="U1227" i="1"/>
  <c r="V1227" i="1" s="1"/>
  <c r="S1227" i="1"/>
  <c r="R1227" i="1"/>
  <c r="V1226" i="1"/>
  <c r="U1226" i="1"/>
  <c r="S1226" i="1"/>
  <c r="R1226" i="1"/>
  <c r="U1225" i="1"/>
  <c r="V1225" i="1" s="1"/>
  <c r="S1225" i="1"/>
  <c r="R1225" i="1"/>
  <c r="V1224" i="1"/>
  <c r="U1224" i="1"/>
  <c r="S1224" i="1"/>
  <c r="R1224" i="1"/>
  <c r="U1223" i="1"/>
  <c r="V1223" i="1" s="1"/>
  <c r="S1223" i="1"/>
  <c r="R1223" i="1"/>
  <c r="V1222" i="1"/>
  <c r="U1222" i="1"/>
  <c r="S1222" i="1"/>
  <c r="R1222" i="1"/>
  <c r="U1221" i="1"/>
  <c r="V1221" i="1" s="1"/>
  <c r="S1221" i="1"/>
  <c r="R1221" i="1"/>
  <c r="V1220" i="1"/>
  <c r="U1220" i="1"/>
  <c r="S1220" i="1"/>
  <c r="R1220" i="1"/>
  <c r="U1219" i="1"/>
  <c r="V1219" i="1" s="1"/>
  <c r="S1219" i="1"/>
  <c r="R1219" i="1"/>
  <c r="V1218" i="1"/>
  <c r="U1218" i="1"/>
  <c r="S1218" i="1"/>
  <c r="R1218" i="1"/>
  <c r="U1217" i="1"/>
  <c r="V1217" i="1" s="1"/>
  <c r="S1217" i="1"/>
  <c r="R1217" i="1"/>
  <c r="V1216" i="1"/>
  <c r="U1216" i="1"/>
  <c r="S1216" i="1"/>
  <c r="R1216" i="1"/>
  <c r="U1215" i="1"/>
  <c r="V1215" i="1" s="1"/>
  <c r="S1215" i="1"/>
  <c r="R1215" i="1"/>
  <c r="V1214" i="1"/>
  <c r="U1214" i="1"/>
  <c r="S1214" i="1"/>
  <c r="R1214" i="1"/>
  <c r="U1213" i="1"/>
  <c r="V1213" i="1" s="1"/>
  <c r="S1213" i="1"/>
  <c r="R1213" i="1"/>
  <c r="V1212" i="1"/>
  <c r="U1212" i="1"/>
  <c r="S1212" i="1"/>
  <c r="R1212" i="1"/>
  <c r="U1211" i="1"/>
  <c r="V1211" i="1" s="1"/>
  <c r="S1211" i="1"/>
  <c r="R1211" i="1"/>
  <c r="V1210" i="1"/>
  <c r="U1210" i="1"/>
  <c r="S1210" i="1"/>
  <c r="R1210" i="1"/>
  <c r="U1209" i="1"/>
  <c r="V1209" i="1" s="1"/>
  <c r="S1209" i="1"/>
  <c r="R1209" i="1"/>
  <c r="V1208" i="1"/>
  <c r="U1208" i="1"/>
  <c r="S1208" i="1"/>
  <c r="R1208" i="1"/>
  <c r="U1207" i="1"/>
  <c r="V1207" i="1" s="1"/>
  <c r="S1207" i="1"/>
  <c r="R1207" i="1"/>
  <c r="V1206" i="1"/>
  <c r="U1206" i="1"/>
  <c r="S1206" i="1"/>
  <c r="R1206" i="1"/>
  <c r="U1205" i="1"/>
  <c r="V1205" i="1" s="1"/>
  <c r="S1205" i="1"/>
  <c r="R1205" i="1"/>
  <c r="V1204" i="1"/>
  <c r="U1204" i="1"/>
  <c r="S1204" i="1"/>
  <c r="R1204" i="1"/>
  <c r="U1203" i="1"/>
  <c r="V1203" i="1" s="1"/>
  <c r="S1203" i="1"/>
  <c r="R1203" i="1"/>
  <c r="V1202" i="1"/>
  <c r="U1202" i="1"/>
  <c r="S1202" i="1"/>
  <c r="R1202" i="1"/>
  <c r="U1201" i="1"/>
  <c r="V1201" i="1" s="1"/>
  <c r="S1201" i="1"/>
  <c r="R1201" i="1"/>
  <c r="V1200" i="1"/>
  <c r="U1200" i="1"/>
  <c r="S1200" i="1"/>
  <c r="R1200" i="1"/>
  <c r="U1199" i="1"/>
  <c r="V1199" i="1" s="1"/>
  <c r="S1199" i="1"/>
  <c r="R1199" i="1"/>
  <c r="V1198" i="1"/>
  <c r="U1198" i="1"/>
  <c r="S1198" i="1"/>
  <c r="R1198" i="1"/>
  <c r="U1197" i="1"/>
  <c r="V1197" i="1" s="1"/>
  <c r="S1197" i="1"/>
  <c r="R1197" i="1"/>
  <c r="V1196" i="1"/>
  <c r="U1196" i="1"/>
  <c r="S1196" i="1"/>
  <c r="R1196" i="1"/>
  <c r="U1195" i="1"/>
  <c r="V1195" i="1" s="1"/>
  <c r="S1195" i="1"/>
  <c r="R1195" i="1"/>
  <c r="V1194" i="1"/>
  <c r="U1194" i="1"/>
  <c r="S1194" i="1"/>
  <c r="R1194" i="1"/>
  <c r="U1193" i="1"/>
  <c r="V1193" i="1" s="1"/>
  <c r="S1193" i="1"/>
  <c r="R1193" i="1"/>
  <c r="V1192" i="1"/>
  <c r="U1192" i="1"/>
  <c r="S1192" i="1"/>
  <c r="R1192" i="1"/>
  <c r="U1191" i="1"/>
  <c r="V1191" i="1" s="1"/>
  <c r="S1191" i="1"/>
  <c r="R1191" i="1"/>
  <c r="V1190" i="1"/>
  <c r="U1190" i="1"/>
  <c r="S1190" i="1"/>
  <c r="R1190" i="1"/>
  <c r="U1189" i="1"/>
  <c r="V1189" i="1" s="1"/>
  <c r="S1189" i="1"/>
  <c r="R1189" i="1"/>
  <c r="V1188" i="1"/>
  <c r="U1188" i="1"/>
  <c r="S1188" i="1"/>
  <c r="R1188" i="1"/>
  <c r="U1187" i="1"/>
  <c r="V1187" i="1" s="1"/>
  <c r="S1187" i="1"/>
  <c r="R1187" i="1"/>
  <c r="V1186" i="1"/>
  <c r="U1186" i="1"/>
  <c r="S1186" i="1"/>
  <c r="R1186" i="1"/>
  <c r="U1185" i="1"/>
  <c r="V1185" i="1" s="1"/>
  <c r="S1185" i="1"/>
  <c r="R1185" i="1"/>
  <c r="V1184" i="1"/>
  <c r="U1184" i="1"/>
  <c r="S1184" i="1"/>
  <c r="R1184" i="1"/>
  <c r="U1183" i="1"/>
  <c r="V1183" i="1" s="1"/>
  <c r="S1183" i="1"/>
  <c r="R1183" i="1"/>
  <c r="V1182" i="1"/>
  <c r="U1182" i="1"/>
  <c r="S1182" i="1"/>
  <c r="R1182" i="1"/>
  <c r="U1181" i="1"/>
  <c r="V1181" i="1" s="1"/>
  <c r="S1181" i="1"/>
  <c r="R1181" i="1"/>
  <c r="V1180" i="1"/>
  <c r="U1180" i="1"/>
  <c r="S1180" i="1"/>
  <c r="R1180" i="1"/>
  <c r="U1179" i="1"/>
  <c r="V1179" i="1" s="1"/>
  <c r="S1179" i="1"/>
  <c r="R1179" i="1"/>
  <c r="V1178" i="1"/>
  <c r="U1178" i="1"/>
  <c r="S1178" i="1"/>
  <c r="R1178" i="1"/>
  <c r="U1177" i="1"/>
  <c r="V1177" i="1" s="1"/>
  <c r="S1177" i="1"/>
  <c r="R1177" i="1"/>
  <c r="V1176" i="1"/>
  <c r="U1176" i="1"/>
  <c r="S1176" i="1"/>
  <c r="R1176" i="1"/>
  <c r="U1175" i="1"/>
  <c r="V1175" i="1" s="1"/>
  <c r="S1175" i="1"/>
  <c r="R1175" i="1"/>
  <c r="V1174" i="1"/>
  <c r="U1174" i="1"/>
  <c r="S1174" i="1"/>
  <c r="R1174" i="1"/>
  <c r="U1173" i="1"/>
  <c r="V1173" i="1" s="1"/>
  <c r="S1173" i="1"/>
  <c r="R1173" i="1"/>
  <c r="V1172" i="1"/>
  <c r="U1172" i="1"/>
  <c r="S1172" i="1"/>
  <c r="R1172" i="1"/>
  <c r="U1171" i="1"/>
  <c r="V1171" i="1" s="1"/>
  <c r="S1171" i="1"/>
  <c r="R1171" i="1"/>
  <c r="V1170" i="1"/>
  <c r="U1170" i="1"/>
  <c r="S1170" i="1"/>
  <c r="R1170" i="1"/>
  <c r="U1169" i="1"/>
  <c r="V1169" i="1" s="1"/>
  <c r="S1169" i="1"/>
  <c r="R1169" i="1"/>
  <c r="V1168" i="1"/>
  <c r="U1168" i="1"/>
  <c r="S1168" i="1"/>
  <c r="R1168" i="1"/>
  <c r="U1167" i="1"/>
  <c r="V1167" i="1" s="1"/>
  <c r="S1167" i="1"/>
  <c r="R1167" i="1"/>
  <c r="V1166" i="1"/>
  <c r="U1166" i="1"/>
  <c r="S1166" i="1"/>
  <c r="R1166" i="1"/>
  <c r="U1165" i="1"/>
  <c r="V1165" i="1" s="1"/>
  <c r="S1165" i="1"/>
  <c r="R1165" i="1"/>
  <c r="V1164" i="1"/>
  <c r="U1164" i="1"/>
  <c r="S1164" i="1"/>
  <c r="R1164" i="1"/>
  <c r="U1163" i="1"/>
  <c r="V1163" i="1" s="1"/>
  <c r="S1163" i="1"/>
  <c r="R1163" i="1"/>
  <c r="V1162" i="1"/>
  <c r="U1162" i="1"/>
  <c r="S1162" i="1"/>
  <c r="R1162" i="1"/>
  <c r="U1161" i="1"/>
  <c r="V1161" i="1" s="1"/>
  <c r="S1161" i="1"/>
  <c r="R1161" i="1"/>
  <c r="V1160" i="1"/>
  <c r="U1160" i="1"/>
  <c r="S1160" i="1"/>
  <c r="R1160" i="1"/>
  <c r="U1159" i="1"/>
  <c r="V1159" i="1" s="1"/>
  <c r="S1159" i="1"/>
  <c r="R1159" i="1"/>
  <c r="V1158" i="1"/>
  <c r="U1158" i="1"/>
  <c r="S1158" i="1"/>
  <c r="R1158" i="1"/>
  <c r="U1157" i="1"/>
  <c r="V1157" i="1" s="1"/>
  <c r="S1157" i="1"/>
  <c r="R1157" i="1"/>
  <c r="V1156" i="1"/>
  <c r="U1156" i="1"/>
  <c r="S1156" i="1"/>
  <c r="R1156" i="1"/>
  <c r="U1155" i="1"/>
  <c r="V1155" i="1" s="1"/>
  <c r="S1155" i="1"/>
  <c r="R1155" i="1"/>
  <c r="V1154" i="1"/>
  <c r="U1154" i="1"/>
  <c r="S1154" i="1"/>
  <c r="R1154" i="1"/>
  <c r="U1153" i="1"/>
  <c r="V1153" i="1" s="1"/>
  <c r="S1153" i="1"/>
  <c r="R1153" i="1"/>
  <c r="V1152" i="1"/>
  <c r="U1152" i="1"/>
  <c r="S1152" i="1"/>
  <c r="R1152" i="1"/>
  <c r="U1151" i="1"/>
  <c r="V1151" i="1" s="1"/>
  <c r="S1151" i="1"/>
  <c r="R1151" i="1"/>
  <c r="V1150" i="1"/>
  <c r="U1150" i="1"/>
  <c r="S1150" i="1"/>
  <c r="R1150" i="1"/>
  <c r="U1149" i="1"/>
  <c r="V1149" i="1" s="1"/>
  <c r="S1149" i="1"/>
  <c r="R1149" i="1"/>
  <c r="V1148" i="1"/>
  <c r="U1148" i="1"/>
  <c r="S1148" i="1"/>
  <c r="R1148" i="1"/>
  <c r="U1147" i="1"/>
  <c r="V1147" i="1" s="1"/>
  <c r="S1147" i="1"/>
  <c r="R1147" i="1"/>
  <c r="V1146" i="1"/>
  <c r="U1146" i="1"/>
  <c r="S1146" i="1"/>
  <c r="R1146" i="1"/>
  <c r="U1145" i="1"/>
  <c r="V1145" i="1" s="1"/>
  <c r="S1145" i="1"/>
  <c r="R1145" i="1"/>
  <c r="V1144" i="1"/>
  <c r="U1144" i="1"/>
  <c r="S1144" i="1"/>
  <c r="R1144" i="1"/>
  <c r="U1143" i="1"/>
  <c r="V1143" i="1" s="1"/>
  <c r="S1143" i="1"/>
  <c r="R1143" i="1"/>
  <c r="V1142" i="1"/>
  <c r="U1142" i="1"/>
  <c r="S1142" i="1"/>
  <c r="R1142" i="1"/>
  <c r="U1141" i="1"/>
  <c r="V1141" i="1" s="1"/>
  <c r="S1141" i="1"/>
  <c r="R1141" i="1"/>
  <c r="V1140" i="1"/>
  <c r="U1140" i="1"/>
  <c r="S1140" i="1"/>
  <c r="R1140" i="1"/>
  <c r="U1139" i="1"/>
  <c r="V1139" i="1" s="1"/>
  <c r="S1139" i="1"/>
  <c r="R1139" i="1"/>
  <c r="V1138" i="1"/>
  <c r="U1138" i="1"/>
  <c r="S1138" i="1"/>
  <c r="R1138" i="1"/>
  <c r="U1137" i="1"/>
  <c r="V1137" i="1" s="1"/>
  <c r="S1137" i="1"/>
  <c r="R1137" i="1"/>
  <c r="V1136" i="1"/>
  <c r="U1136" i="1"/>
  <c r="S1136" i="1"/>
  <c r="R1136" i="1"/>
  <c r="U1135" i="1"/>
  <c r="V1135" i="1" s="1"/>
  <c r="S1135" i="1"/>
  <c r="R1135" i="1"/>
  <c r="V1134" i="1"/>
  <c r="U1134" i="1"/>
  <c r="S1134" i="1"/>
  <c r="R1134" i="1"/>
  <c r="U1133" i="1"/>
  <c r="V1133" i="1" s="1"/>
  <c r="S1133" i="1"/>
  <c r="R1133" i="1"/>
  <c r="V1132" i="1"/>
  <c r="U1132" i="1"/>
  <c r="S1132" i="1"/>
  <c r="R1132" i="1"/>
  <c r="U1131" i="1"/>
  <c r="V1131" i="1" s="1"/>
  <c r="S1131" i="1"/>
  <c r="R1131" i="1"/>
  <c r="V1130" i="1"/>
  <c r="U1130" i="1"/>
  <c r="S1130" i="1"/>
  <c r="R1130" i="1"/>
  <c r="U1129" i="1"/>
  <c r="V1129" i="1" s="1"/>
  <c r="S1129" i="1"/>
  <c r="R1129" i="1"/>
  <c r="V1128" i="1"/>
  <c r="U1128" i="1"/>
  <c r="S1128" i="1"/>
  <c r="R1128" i="1"/>
  <c r="U1127" i="1"/>
  <c r="V1127" i="1" s="1"/>
  <c r="S1127" i="1"/>
  <c r="R1127" i="1"/>
  <c r="V1126" i="1"/>
  <c r="U1126" i="1"/>
  <c r="S1126" i="1"/>
  <c r="R1126" i="1"/>
  <c r="U1125" i="1"/>
  <c r="V1125" i="1" s="1"/>
  <c r="S1125" i="1"/>
  <c r="R1125" i="1"/>
  <c r="V1124" i="1"/>
  <c r="U1124" i="1"/>
  <c r="S1124" i="1"/>
  <c r="R1124" i="1"/>
  <c r="U1123" i="1"/>
  <c r="V1123" i="1" s="1"/>
  <c r="S1123" i="1"/>
  <c r="R1123" i="1"/>
  <c r="V1122" i="1"/>
  <c r="U1122" i="1"/>
  <c r="S1122" i="1"/>
  <c r="R1122" i="1"/>
  <c r="U1121" i="1"/>
  <c r="V1121" i="1" s="1"/>
  <c r="S1121" i="1"/>
  <c r="R1121" i="1"/>
  <c r="V1120" i="1"/>
  <c r="U1120" i="1"/>
  <c r="S1120" i="1"/>
  <c r="R1120" i="1"/>
  <c r="U1119" i="1"/>
  <c r="V1119" i="1" s="1"/>
  <c r="S1119" i="1"/>
  <c r="R1119" i="1"/>
  <c r="V1118" i="1"/>
  <c r="U1118" i="1"/>
  <c r="S1118" i="1"/>
  <c r="R1118" i="1"/>
  <c r="U1117" i="1"/>
  <c r="V1117" i="1" s="1"/>
  <c r="S1117" i="1"/>
  <c r="R1117" i="1"/>
  <c r="V1116" i="1"/>
  <c r="U1116" i="1"/>
  <c r="S1116" i="1"/>
  <c r="R1116" i="1"/>
  <c r="U1115" i="1"/>
  <c r="V1115" i="1" s="1"/>
  <c r="S1115" i="1"/>
  <c r="R1115" i="1"/>
  <c r="V1114" i="1"/>
  <c r="U1114" i="1"/>
  <c r="S1114" i="1"/>
  <c r="R1114" i="1"/>
  <c r="U1113" i="1"/>
  <c r="V1113" i="1" s="1"/>
  <c r="S1113" i="1"/>
  <c r="R1113" i="1"/>
  <c r="V1112" i="1"/>
  <c r="U1112" i="1"/>
  <c r="S1112" i="1"/>
  <c r="R1112" i="1"/>
  <c r="U1111" i="1"/>
  <c r="V1111" i="1" s="1"/>
  <c r="S1111" i="1"/>
  <c r="R1111" i="1"/>
  <c r="V1110" i="1"/>
  <c r="U1110" i="1"/>
  <c r="S1110" i="1"/>
  <c r="R1110" i="1"/>
  <c r="U1109" i="1"/>
  <c r="V1109" i="1" s="1"/>
  <c r="S1109" i="1"/>
  <c r="R1109" i="1"/>
  <c r="V1108" i="1"/>
  <c r="U1108" i="1"/>
  <c r="S1108" i="1"/>
  <c r="R1108" i="1"/>
  <c r="U1107" i="1"/>
  <c r="V1107" i="1" s="1"/>
  <c r="S1107" i="1"/>
  <c r="R1107" i="1"/>
  <c r="V1106" i="1"/>
  <c r="U1106" i="1"/>
  <c r="S1106" i="1"/>
  <c r="R1106" i="1"/>
  <c r="U1105" i="1"/>
  <c r="V1105" i="1" s="1"/>
  <c r="S1105" i="1"/>
  <c r="R1105" i="1"/>
  <c r="V1104" i="1"/>
  <c r="U1104" i="1"/>
  <c r="S1104" i="1"/>
  <c r="R1104" i="1"/>
  <c r="U1103" i="1"/>
  <c r="V1103" i="1" s="1"/>
  <c r="S1103" i="1"/>
  <c r="R1103" i="1"/>
  <c r="V1102" i="1"/>
  <c r="U1102" i="1"/>
  <c r="S1102" i="1"/>
  <c r="R1102" i="1"/>
  <c r="U1101" i="1"/>
  <c r="V1101" i="1" s="1"/>
  <c r="S1101" i="1"/>
  <c r="R1101" i="1"/>
  <c r="V1100" i="1"/>
  <c r="U1100" i="1"/>
  <c r="S1100" i="1"/>
  <c r="R1100" i="1"/>
  <c r="U1099" i="1"/>
  <c r="V1099" i="1" s="1"/>
  <c r="S1099" i="1"/>
  <c r="R1099" i="1"/>
  <c r="V1098" i="1"/>
  <c r="U1098" i="1"/>
  <c r="S1098" i="1"/>
  <c r="R1098" i="1"/>
  <c r="U1097" i="1"/>
  <c r="V1097" i="1" s="1"/>
  <c r="S1097" i="1"/>
  <c r="R1097" i="1"/>
  <c r="V1096" i="1"/>
  <c r="U1096" i="1"/>
  <c r="S1096" i="1"/>
  <c r="R1096" i="1"/>
  <c r="U1095" i="1"/>
  <c r="V1095" i="1" s="1"/>
  <c r="S1095" i="1"/>
  <c r="R1095" i="1"/>
  <c r="V1094" i="1"/>
  <c r="U1094" i="1"/>
  <c r="S1094" i="1"/>
  <c r="R1094" i="1"/>
  <c r="U1093" i="1"/>
  <c r="V1093" i="1" s="1"/>
  <c r="S1093" i="1"/>
  <c r="R1093" i="1"/>
  <c r="V1092" i="1"/>
  <c r="U1092" i="1"/>
  <c r="S1092" i="1"/>
  <c r="R1092" i="1"/>
  <c r="U1091" i="1"/>
  <c r="V1091" i="1" s="1"/>
  <c r="S1091" i="1"/>
  <c r="R1091" i="1"/>
  <c r="V1090" i="1"/>
  <c r="U1090" i="1"/>
  <c r="S1090" i="1"/>
  <c r="R1090" i="1"/>
  <c r="U1089" i="1"/>
  <c r="V1089" i="1" s="1"/>
  <c r="S1089" i="1"/>
  <c r="R1089" i="1"/>
  <c r="V1088" i="1"/>
  <c r="U1088" i="1"/>
  <c r="S1088" i="1"/>
  <c r="R1088" i="1"/>
  <c r="U1087" i="1"/>
  <c r="V1087" i="1" s="1"/>
  <c r="S1087" i="1"/>
  <c r="R1087" i="1"/>
  <c r="V1086" i="1"/>
  <c r="U1086" i="1"/>
  <c r="S1086" i="1"/>
  <c r="R1086" i="1"/>
  <c r="U1085" i="1"/>
  <c r="V1085" i="1" s="1"/>
  <c r="S1085" i="1"/>
  <c r="R1085" i="1"/>
  <c r="V1084" i="1"/>
  <c r="U1084" i="1"/>
  <c r="S1084" i="1"/>
  <c r="R1084" i="1"/>
  <c r="U1083" i="1"/>
  <c r="V1083" i="1" s="1"/>
  <c r="S1083" i="1"/>
  <c r="R1083" i="1"/>
  <c r="V1082" i="1"/>
  <c r="U1082" i="1"/>
  <c r="S1082" i="1"/>
  <c r="R1082" i="1"/>
  <c r="U1081" i="1"/>
  <c r="V1081" i="1" s="1"/>
  <c r="S1081" i="1"/>
  <c r="R1081" i="1"/>
  <c r="V1080" i="1"/>
  <c r="U1080" i="1"/>
  <c r="S1080" i="1"/>
  <c r="R1080" i="1"/>
  <c r="U1079" i="1"/>
  <c r="V1079" i="1" s="1"/>
  <c r="S1079" i="1"/>
  <c r="R1079" i="1"/>
  <c r="V1078" i="1"/>
  <c r="U1078" i="1"/>
  <c r="S1078" i="1"/>
  <c r="R1078" i="1"/>
  <c r="U1077" i="1"/>
  <c r="V1077" i="1" s="1"/>
  <c r="S1077" i="1"/>
  <c r="R1077" i="1"/>
  <c r="V1076" i="1"/>
  <c r="U1076" i="1"/>
  <c r="S1076" i="1"/>
  <c r="R1076" i="1"/>
  <c r="U1075" i="1"/>
  <c r="V1075" i="1" s="1"/>
  <c r="S1075" i="1"/>
  <c r="R1075" i="1"/>
  <c r="V1074" i="1"/>
  <c r="U1074" i="1"/>
  <c r="S1074" i="1"/>
  <c r="R1074" i="1"/>
  <c r="U1073" i="1"/>
  <c r="V1073" i="1" s="1"/>
  <c r="S1073" i="1"/>
  <c r="R1073" i="1"/>
  <c r="V1072" i="1"/>
  <c r="U1072" i="1"/>
  <c r="S1072" i="1"/>
  <c r="R1072" i="1"/>
  <c r="U1071" i="1"/>
  <c r="V1071" i="1" s="1"/>
  <c r="S1071" i="1"/>
  <c r="R1071" i="1"/>
  <c r="V1070" i="1"/>
  <c r="U1070" i="1"/>
  <c r="S1070" i="1"/>
  <c r="R1070" i="1"/>
  <c r="U1069" i="1"/>
  <c r="V1069" i="1" s="1"/>
  <c r="S1069" i="1"/>
  <c r="R1069" i="1"/>
  <c r="V1068" i="1"/>
  <c r="U1068" i="1"/>
  <c r="S1068" i="1"/>
  <c r="R1068" i="1"/>
  <c r="U1067" i="1"/>
  <c r="V1067" i="1" s="1"/>
  <c r="S1067" i="1"/>
  <c r="R1067" i="1"/>
  <c r="V1066" i="1"/>
  <c r="U1066" i="1"/>
  <c r="S1066" i="1"/>
  <c r="R1066" i="1"/>
  <c r="U1065" i="1"/>
  <c r="V1065" i="1" s="1"/>
  <c r="S1065" i="1"/>
  <c r="R1065" i="1"/>
  <c r="V1064" i="1"/>
  <c r="U1064" i="1"/>
  <c r="S1064" i="1"/>
  <c r="R1064" i="1"/>
  <c r="U1063" i="1"/>
  <c r="V1063" i="1" s="1"/>
  <c r="S1063" i="1"/>
  <c r="R1063" i="1"/>
  <c r="V1062" i="1"/>
  <c r="U1062" i="1"/>
  <c r="S1062" i="1"/>
  <c r="R1062" i="1"/>
  <c r="U1061" i="1"/>
  <c r="V1061" i="1" s="1"/>
  <c r="S1061" i="1"/>
  <c r="R1061" i="1"/>
  <c r="V1060" i="1"/>
  <c r="U1060" i="1"/>
  <c r="S1060" i="1"/>
  <c r="R1060" i="1"/>
  <c r="U1059" i="1"/>
  <c r="V1059" i="1" s="1"/>
  <c r="S1059" i="1"/>
  <c r="R1059" i="1"/>
  <c r="V1058" i="1"/>
  <c r="U1058" i="1"/>
  <c r="S1058" i="1"/>
  <c r="R1058" i="1"/>
  <c r="U1057" i="1"/>
  <c r="V1057" i="1" s="1"/>
  <c r="S1057" i="1"/>
  <c r="R1057" i="1"/>
  <c r="V1056" i="1"/>
  <c r="U1056" i="1"/>
  <c r="S1056" i="1"/>
  <c r="R1056" i="1"/>
  <c r="U1055" i="1"/>
  <c r="V1055" i="1" s="1"/>
  <c r="S1055" i="1"/>
  <c r="R1055" i="1"/>
  <c r="V1054" i="1"/>
  <c r="U1054" i="1"/>
  <c r="S1054" i="1"/>
  <c r="R1054" i="1"/>
  <c r="U1053" i="1"/>
  <c r="V1053" i="1" s="1"/>
  <c r="S1053" i="1"/>
  <c r="R1053" i="1"/>
  <c r="V1052" i="1"/>
  <c r="U1052" i="1"/>
  <c r="S1052" i="1"/>
  <c r="R1052" i="1"/>
  <c r="U1051" i="1"/>
  <c r="V1051" i="1" s="1"/>
  <c r="S1051" i="1"/>
  <c r="R1051" i="1"/>
  <c r="V1050" i="1"/>
  <c r="U1050" i="1"/>
  <c r="S1050" i="1"/>
  <c r="R1050" i="1"/>
  <c r="U1049" i="1"/>
  <c r="V1049" i="1" s="1"/>
  <c r="S1049" i="1"/>
  <c r="R1049" i="1"/>
  <c r="V1048" i="1"/>
  <c r="U1048" i="1"/>
  <c r="S1048" i="1"/>
  <c r="R1048" i="1"/>
  <c r="U1047" i="1"/>
  <c r="V1047" i="1" s="1"/>
  <c r="S1047" i="1"/>
  <c r="R1047" i="1"/>
  <c r="V1046" i="1"/>
  <c r="U1046" i="1"/>
  <c r="S1046" i="1"/>
  <c r="R1046" i="1"/>
  <c r="U1045" i="1"/>
  <c r="V1045" i="1" s="1"/>
  <c r="S1045" i="1"/>
  <c r="R1045" i="1"/>
  <c r="V1044" i="1"/>
  <c r="U1044" i="1"/>
  <c r="S1044" i="1"/>
  <c r="R1044" i="1"/>
  <c r="U1043" i="1"/>
  <c r="V1043" i="1" s="1"/>
  <c r="S1043" i="1"/>
  <c r="R1043" i="1"/>
  <c r="V1042" i="1"/>
  <c r="U1042" i="1"/>
  <c r="S1042" i="1"/>
  <c r="R1042" i="1"/>
  <c r="U1041" i="1"/>
  <c r="V1041" i="1" s="1"/>
  <c r="S1041" i="1"/>
  <c r="R1041" i="1"/>
  <c r="V1040" i="1"/>
  <c r="U1040" i="1"/>
  <c r="S1040" i="1"/>
  <c r="R1040" i="1"/>
  <c r="U1039" i="1"/>
  <c r="V1039" i="1" s="1"/>
  <c r="S1039" i="1"/>
  <c r="R1039" i="1"/>
  <c r="V1038" i="1"/>
  <c r="U1038" i="1"/>
  <c r="S1038" i="1"/>
  <c r="R1038" i="1"/>
  <c r="U1037" i="1"/>
  <c r="V1037" i="1" s="1"/>
  <c r="S1037" i="1"/>
  <c r="R1037" i="1"/>
  <c r="V1036" i="1"/>
  <c r="U1036" i="1"/>
  <c r="S1036" i="1"/>
  <c r="R1036" i="1"/>
  <c r="U1035" i="1"/>
  <c r="V1035" i="1" s="1"/>
  <c r="S1035" i="1"/>
  <c r="R1035" i="1"/>
  <c r="V1034" i="1"/>
  <c r="U1034" i="1"/>
  <c r="S1034" i="1"/>
  <c r="R1034" i="1"/>
  <c r="U1033" i="1"/>
  <c r="V1033" i="1" s="1"/>
  <c r="S1033" i="1"/>
  <c r="R1033" i="1"/>
  <c r="V1032" i="1"/>
  <c r="U1032" i="1"/>
  <c r="S1032" i="1"/>
  <c r="R1032" i="1"/>
  <c r="U1031" i="1"/>
  <c r="V1031" i="1" s="1"/>
  <c r="S1031" i="1"/>
  <c r="R1031" i="1"/>
  <c r="V1030" i="1"/>
  <c r="U1030" i="1"/>
  <c r="S1030" i="1"/>
  <c r="R1030" i="1"/>
  <c r="U1029" i="1"/>
  <c r="V1029" i="1" s="1"/>
  <c r="S1029" i="1"/>
  <c r="R1029" i="1"/>
  <c r="V1028" i="1"/>
  <c r="U1028" i="1"/>
  <c r="S1028" i="1"/>
  <c r="R1028" i="1"/>
  <c r="U1027" i="1"/>
  <c r="V1027" i="1" s="1"/>
  <c r="S1027" i="1"/>
  <c r="R1027" i="1"/>
  <c r="V1026" i="1"/>
  <c r="U1026" i="1"/>
  <c r="S1026" i="1"/>
  <c r="R1026" i="1"/>
  <c r="U1025" i="1"/>
  <c r="V1025" i="1" s="1"/>
  <c r="S1025" i="1"/>
  <c r="R1025" i="1"/>
  <c r="V1024" i="1"/>
  <c r="U1024" i="1"/>
  <c r="S1024" i="1"/>
  <c r="R1024" i="1"/>
  <c r="U1023" i="1"/>
  <c r="V1023" i="1" s="1"/>
  <c r="S1023" i="1"/>
  <c r="R1023" i="1"/>
  <c r="V1022" i="1"/>
  <c r="U1022" i="1"/>
  <c r="S1022" i="1"/>
  <c r="R1022" i="1"/>
  <c r="U1021" i="1"/>
  <c r="V1021" i="1" s="1"/>
  <c r="S1021" i="1"/>
  <c r="R1021" i="1"/>
  <c r="V1020" i="1"/>
  <c r="U1020" i="1"/>
  <c r="S1020" i="1"/>
  <c r="R1020" i="1"/>
  <c r="U1019" i="1"/>
  <c r="V1019" i="1" s="1"/>
  <c r="S1019" i="1"/>
  <c r="R1019" i="1"/>
  <c r="V1018" i="1"/>
  <c r="U1018" i="1"/>
  <c r="S1018" i="1"/>
  <c r="R1018" i="1"/>
  <c r="U1017" i="1"/>
  <c r="V1017" i="1" s="1"/>
  <c r="S1017" i="1"/>
  <c r="R1017" i="1"/>
  <c r="V1016" i="1"/>
  <c r="U1016" i="1"/>
  <c r="S1016" i="1"/>
  <c r="R1016" i="1"/>
  <c r="U1015" i="1"/>
  <c r="V1015" i="1" s="1"/>
  <c r="S1015" i="1"/>
  <c r="R1015" i="1"/>
  <c r="V1014" i="1"/>
  <c r="U1014" i="1"/>
  <c r="S1014" i="1"/>
  <c r="R1014" i="1"/>
  <c r="U1013" i="1"/>
  <c r="V1013" i="1" s="1"/>
  <c r="S1013" i="1"/>
  <c r="R1013" i="1"/>
  <c r="V1012" i="1"/>
  <c r="U1012" i="1"/>
  <c r="S1012" i="1"/>
  <c r="R1012" i="1"/>
  <c r="U1011" i="1"/>
  <c r="V1011" i="1" s="1"/>
  <c r="S1011" i="1"/>
  <c r="R1011" i="1"/>
  <c r="V1010" i="1"/>
  <c r="U1010" i="1"/>
  <c r="S1010" i="1"/>
  <c r="R1010" i="1"/>
  <c r="U1009" i="1"/>
  <c r="V1009" i="1" s="1"/>
  <c r="S1009" i="1"/>
  <c r="R1009" i="1"/>
  <c r="V1008" i="1"/>
  <c r="U1008" i="1"/>
  <c r="S1008" i="1"/>
  <c r="R1008" i="1"/>
  <c r="U1007" i="1"/>
  <c r="V1007" i="1" s="1"/>
  <c r="S1007" i="1"/>
  <c r="R1007" i="1"/>
  <c r="V1006" i="1"/>
  <c r="U1006" i="1"/>
  <c r="S1006" i="1"/>
  <c r="R1006" i="1"/>
  <c r="U1005" i="1"/>
  <c r="V1005" i="1" s="1"/>
  <c r="S1005" i="1"/>
  <c r="R1005" i="1"/>
  <c r="V1004" i="1"/>
  <c r="U1004" i="1"/>
  <c r="S1004" i="1"/>
  <c r="R1004" i="1"/>
  <c r="U1003" i="1"/>
  <c r="V1003" i="1" s="1"/>
  <c r="S1003" i="1"/>
  <c r="R1003" i="1"/>
  <c r="V1002" i="1"/>
  <c r="U1002" i="1"/>
  <c r="S1002" i="1"/>
  <c r="R1002" i="1"/>
  <c r="U1001" i="1"/>
  <c r="V1001" i="1" s="1"/>
  <c r="S1001" i="1"/>
  <c r="R1001" i="1"/>
  <c r="V1000" i="1"/>
  <c r="U1000" i="1"/>
  <c r="S1000" i="1"/>
  <c r="R1000" i="1"/>
  <c r="U999" i="1"/>
  <c r="V999" i="1" s="1"/>
  <c r="S999" i="1"/>
  <c r="R999" i="1"/>
  <c r="V998" i="1"/>
  <c r="U998" i="1"/>
  <c r="S998" i="1"/>
  <c r="R998" i="1"/>
  <c r="U997" i="1"/>
  <c r="V997" i="1" s="1"/>
  <c r="S997" i="1"/>
  <c r="R997" i="1"/>
  <c r="V996" i="1"/>
  <c r="U996" i="1"/>
  <c r="S996" i="1"/>
  <c r="R996" i="1"/>
  <c r="U995" i="1"/>
  <c r="V995" i="1" s="1"/>
  <c r="S995" i="1"/>
  <c r="R995" i="1"/>
  <c r="V994" i="1"/>
  <c r="U994" i="1"/>
  <c r="S994" i="1"/>
  <c r="R994" i="1"/>
  <c r="U993" i="1"/>
  <c r="V993" i="1" s="1"/>
  <c r="S993" i="1"/>
  <c r="R993" i="1"/>
  <c r="V992" i="1"/>
  <c r="U992" i="1"/>
  <c r="S992" i="1"/>
  <c r="R992" i="1"/>
  <c r="U991" i="1"/>
  <c r="V991" i="1" s="1"/>
  <c r="S991" i="1"/>
  <c r="R991" i="1"/>
  <c r="V990" i="1"/>
  <c r="U990" i="1"/>
  <c r="S990" i="1"/>
  <c r="R990" i="1"/>
  <c r="U989" i="1"/>
  <c r="V989" i="1" s="1"/>
  <c r="S989" i="1"/>
  <c r="R989" i="1"/>
  <c r="V988" i="1"/>
  <c r="U988" i="1"/>
  <c r="S988" i="1"/>
  <c r="R988" i="1"/>
  <c r="U987" i="1"/>
  <c r="V987" i="1" s="1"/>
  <c r="S987" i="1"/>
  <c r="R987" i="1"/>
  <c r="V986" i="1"/>
  <c r="U986" i="1"/>
  <c r="S986" i="1"/>
  <c r="R986" i="1"/>
  <c r="U985" i="1"/>
  <c r="V985" i="1" s="1"/>
  <c r="S985" i="1"/>
  <c r="R985" i="1"/>
  <c r="V984" i="1"/>
  <c r="U984" i="1"/>
  <c r="S984" i="1"/>
  <c r="R984" i="1"/>
  <c r="U983" i="1"/>
  <c r="V983" i="1" s="1"/>
  <c r="S983" i="1"/>
  <c r="R983" i="1"/>
  <c r="V982" i="1"/>
  <c r="U982" i="1"/>
  <c r="S982" i="1"/>
  <c r="R982" i="1"/>
  <c r="U981" i="1"/>
  <c r="V981" i="1" s="1"/>
  <c r="S981" i="1"/>
  <c r="R981" i="1"/>
  <c r="V980" i="1"/>
  <c r="U980" i="1"/>
  <c r="S980" i="1"/>
  <c r="R980" i="1"/>
  <c r="U979" i="1"/>
  <c r="V979" i="1" s="1"/>
  <c r="S979" i="1"/>
  <c r="R979" i="1"/>
  <c r="V978" i="1"/>
  <c r="U978" i="1"/>
  <c r="S978" i="1"/>
  <c r="R978" i="1"/>
  <c r="U977" i="1"/>
  <c r="V977" i="1" s="1"/>
  <c r="S977" i="1"/>
  <c r="R977" i="1"/>
  <c r="V976" i="1"/>
  <c r="U976" i="1"/>
  <c r="S976" i="1"/>
  <c r="R976" i="1"/>
  <c r="U975" i="1"/>
  <c r="V975" i="1" s="1"/>
  <c r="S975" i="1"/>
  <c r="R975" i="1"/>
  <c r="V974" i="1"/>
  <c r="U974" i="1"/>
  <c r="S974" i="1"/>
  <c r="R974" i="1"/>
  <c r="U973" i="1"/>
  <c r="V973" i="1" s="1"/>
  <c r="S973" i="1"/>
  <c r="R973" i="1"/>
  <c r="V972" i="1"/>
  <c r="U972" i="1"/>
  <c r="S972" i="1"/>
  <c r="R972" i="1"/>
  <c r="U971" i="1"/>
  <c r="V971" i="1" s="1"/>
  <c r="S971" i="1"/>
  <c r="R971" i="1"/>
  <c r="V970" i="1"/>
  <c r="U970" i="1"/>
  <c r="S970" i="1"/>
  <c r="R970" i="1"/>
  <c r="U969" i="1"/>
  <c r="V969" i="1" s="1"/>
  <c r="S969" i="1"/>
  <c r="R969" i="1"/>
  <c r="V968" i="1"/>
  <c r="U968" i="1"/>
  <c r="S968" i="1"/>
  <c r="R968" i="1"/>
  <c r="U967" i="1"/>
  <c r="V967" i="1" s="1"/>
  <c r="S967" i="1"/>
  <c r="R967" i="1"/>
  <c r="V966" i="1"/>
  <c r="U966" i="1"/>
  <c r="S966" i="1"/>
  <c r="R966" i="1"/>
  <c r="U965" i="1"/>
  <c r="V965" i="1" s="1"/>
  <c r="S965" i="1"/>
  <c r="R965" i="1"/>
  <c r="V964" i="1"/>
  <c r="U964" i="1"/>
  <c r="S964" i="1"/>
  <c r="R964" i="1"/>
  <c r="U963" i="1"/>
  <c r="V963" i="1" s="1"/>
  <c r="S963" i="1"/>
  <c r="R963" i="1"/>
  <c r="V962" i="1"/>
  <c r="U962" i="1"/>
  <c r="S962" i="1"/>
  <c r="R962" i="1"/>
  <c r="U961" i="1"/>
  <c r="V961" i="1" s="1"/>
  <c r="S961" i="1"/>
  <c r="R961" i="1"/>
  <c r="V960" i="1"/>
  <c r="U960" i="1"/>
  <c r="S960" i="1"/>
  <c r="R960" i="1"/>
  <c r="U959" i="1"/>
  <c r="V959" i="1" s="1"/>
  <c r="S959" i="1"/>
  <c r="R959" i="1"/>
  <c r="V958" i="1"/>
  <c r="U958" i="1"/>
  <c r="S958" i="1"/>
  <c r="R958" i="1"/>
  <c r="U957" i="1"/>
  <c r="V957" i="1" s="1"/>
  <c r="S957" i="1"/>
  <c r="R957" i="1"/>
  <c r="V956" i="1"/>
  <c r="U956" i="1"/>
  <c r="S956" i="1"/>
  <c r="R956" i="1"/>
  <c r="U955" i="1"/>
  <c r="V955" i="1" s="1"/>
  <c r="S955" i="1"/>
  <c r="R955" i="1"/>
  <c r="V954" i="1"/>
  <c r="U954" i="1"/>
  <c r="S954" i="1"/>
  <c r="R954" i="1"/>
  <c r="U953" i="1"/>
  <c r="V953" i="1" s="1"/>
  <c r="S953" i="1"/>
  <c r="R953" i="1"/>
  <c r="V952" i="1"/>
  <c r="U952" i="1"/>
  <c r="S952" i="1"/>
  <c r="R952" i="1"/>
  <c r="U951" i="1"/>
  <c r="V951" i="1" s="1"/>
  <c r="S951" i="1"/>
  <c r="R951" i="1"/>
  <c r="V950" i="1"/>
  <c r="U950" i="1"/>
  <c r="S950" i="1"/>
  <c r="R950" i="1"/>
  <c r="U949" i="1"/>
  <c r="V949" i="1" s="1"/>
  <c r="S949" i="1"/>
  <c r="R949" i="1"/>
  <c r="V948" i="1"/>
  <c r="U948" i="1"/>
  <c r="S948" i="1"/>
  <c r="R948" i="1"/>
  <c r="U947" i="1"/>
  <c r="V947" i="1" s="1"/>
  <c r="S947" i="1"/>
  <c r="R947" i="1"/>
  <c r="V946" i="1"/>
  <c r="U946" i="1"/>
  <c r="S946" i="1"/>
  <c r="R946" i="1"/>
  <c r="U945" i="1"/>
  <c r="V945" i="1" s="1"/>
  <c r="S945" i="1"/>
  <c r="R945" i="1"/>
  <c r="V944" i="1"/>
  <c r="U944" i="1"/>
  <c r="S944" i="1"/>
  <c r="R944" i="1"/>
  <c r="U943" i="1"/>
  <c r="V943" i="1" s="1"/>
  <c r="S943" i="1"/>
  <c r="R943" i="1"/>
  <c r="V942" i="1"/>
  <c r="U942" i="1"/>
  <c r="S942" i="1"/>
  <c r="R942" i="1"/>
  <c r="U941" i="1"/>
  <c r="V941" i="1" s="1"/>
  <c r="S941" i="1"/>
  <c r="R941" i="1"/>
  <c r="V940" i="1"/>
  <c r="U940" i="1"/>
  <c r="S940" i="1"/>
  <c r="R940" i="1"/>
  <c r="U939" i="1"/>
  <c r="V939" i="1" s="1"/>
  <c r="S939" i="1"/>
  <c r="R939" i="1"/>
  <c r="V938" i="1"/>
  <c r="U938" i="1"/>
  <c r="S938" i="1"/>
  <c r="R938" i="1"/>
  <c r="U937" i="1"/>
  <c r="V937" i="1" s="1"/>
  <c r="S937" i="1"/>
  <c r="R937" i="1"/>
  <c r="V936" i="1"/>
  <c r="U936" i="1"/>
  <c r="S936" i="1"/>
  <c r="R936" i="1"/>
  <c r="U935" i="1"/>
  <c r="V935" i="1" s="1"/>
  <c r="S935" i="1"/>
  <c r="R935" i="1"/>
  <c r="V934" i="1"/>
  <c r="U934" i="1"/>
  <c r="S934" i="1"/>
  <c r="R934" i="1"/>
  <c r="U933" i="1"/>
  <c r="V933" i="1" s="1"/>
  <c r="S933" i="1"/>
  <c r="R933" i="1"/>
  <c r="V932" i="1"/>
  <c r="U932" i="1"/>
  <c r="S932" i="1"/>
  <c r="R932" i="1"/>
  <c r="U931" i="1"/>
  <c r="V931" i="1" s="1"/>
  <c r="S931" i="1"/>
  <c r="R931" i="1"/>
  <c r="V930" i="1"/>
  <c r="U930" i="1"/>
  <c r="S930" i="1"/>
  <c r="R930" i="1"/>
  <c r="U929" i="1"/>
  <c r="V929" i="1" s="1"/>
  <c r="S929" i="1"/>
  <c r="R929" i="1"/>
  <c r="V928" i="1"/>
  <c r="U928" i="1"/>
  <c r="S928" i="1"/>
  <c r="R928" i="1"/>
  <c r="U927" i="1"/>
  <c r="V927" i="1" s="1"/>
  <c r="S927" i="1"/>
  <c r="R927" i="1"/>
  <c r="V926" i="1"/>
  <c r="U926" i="1"/>
  <c r="S926" i="1"/>
  <c r="R926" i="1"/>
  <c r="U925" i="1"/>
  <c r="V925" i="1" s="1"/>
  <c r="S925" i="1"/>
  <c r="R925" i="1"/>
  <c r="V924" i="1"/>
  <c r="U924" i="1"/>
  <c r="S924" i="1"/>
  <c r="R924" i="1"/>
  <c r="U923" i="1"/>
  <c r="V923" i="1" s="1"/>
  <c r="S923" i="1"/>
  <c r="R923" i="1"/>
  <c r="V922" i="1"/>
  <c r="U922" i="1"/>
  <c r="S922" i="1"/>
  <c r="R922" i="1"/>
  <c r="U921" i="1"/>
  <c r="V921" i="1" s="1"/>
  <c r="S921" i="1"/>
  <c r="R921" i="1"/>
  <c r="V920" i="1"/>
  <c r="U920" i="1"/>
  <c r="S920" i="1"/>
  <c r="R920" i="1"/>
  <c r="U919" i="1"/>
  <c r="V919" i="1" s="1"/>
  <c r="S919" i="1"/>
  <c r="R919" i="1"/>
  <c r="V918" i="1"/>
  <c r="U918" i="1"/>
  <c r="S918" i="1"/>
  <c r="R918" i="1"/>
  <c r="U917" i="1"/>
  <c r="V917" i="1" s="1"/>
  <c r="S917" i="1"/>
  <c r="R917" i="1"/>
  <c r="V916" i="1"/>
  <c r="U916" i="1"/>
  <c r="S916" i="1"/>
  <c r="R916" i="1"/>
  <c r="U915" i="1"/>
  <c r="V915" i="1" s="1"/>
  <c r="S915" i="1"/>
  <c r="R915" i="1"/>
  <c r="V914" i="1"/>
  <c r="U914" i="1"/>
  <c r="S914" i="1"/>
  <c r="R914" i="1"/>
  <c r="U913" i="1"/>
  <c r="V913" i="1" s="1"/>
  <c r="S913" i="1"/>
  <c r="R913" i="1"/>
  <c r="V912" i="1"/>
  <c r="U912" i="1"/>
  <c r="S912" i="1"/>
  <c r="R912" i="1"/>
  <c r="U911" i="1"/>
  <c r="V911" i="1" s="1"/>
  <c r="S911" i="1"/>
  <c r="R911" i="1"/>
  <c r="V910" i="1"/>
  <c r="U910" i="1"/>
  <c r="S910" i="1"/>
  <c r="R910" i="1"/>
  <c r="U909" i="1"/>
  <c r="V909" i="1" s="1"/>
  <c r="S909" i="1"/>
  <c r="R909" i="1"/>
  <c r="V908" i="1"/>
  <c r="U908" i="1"/>
  <c r="S908" i="1"/>
  <c r="R908" i="1"/>
  <c r="U907" i="1"/>
  <c r="V907" i="1" s="1"/>
  <c r="S907" i="1"/>
  <c r="R907" i="1"/>
  <c r="V906" i="1"/>
  <c r="U906" i="1"/>
  <c r="S906" i="1"/>
  <c r="R906" i="1"/>
  <c r="U905" i="1"/>
  <c r="V905" i="1" s="1"/>
  <c r="S905" i="1"/>
  <c r="R905" i="1"/>
  <c r="V904" i="1"/>
  <c r="U904" i="1"/>
  <c r="S904" i="1"/>
  <c r="R904" i="1"/>
  <c r="U903" i="1"/>
  <c r="V903" i="1" s="1"/>
  <c r="S903" i="1"/>
  <c r="R903" i="1"/>
  <c r="V902" i="1"/>
  <c r="U902" i="1"/>
  <c r="S902" i="1"/>
  <c r="R902" i="1"/>
  <c r="U901" i="1"/>
  <c r="V901" i="1" s="1"/>
  <c r="S901" i="1"/>
  <c r="R901" i="1"/>
  <c r="V900" i="1"/>
  <c r="U900" i="1"/>
  <c r="S900" i="1"/>
  <c r="R900" i="1"/>
  <c r="U899" i="1"/>
  <c r="V899" i="1" s="1"/>
  <c r="S899" i="1"/>
  <c r="R899" i="1"/>
  <c r="V898" i="1"/>
  <c r="U898" i="1"/>
  <c r="S898" i="1"/>
  <c r="R898" i="1"/>
  <c r="U897" i="1"/>
  <c r="V897" i="1" s="1"/>
  <c r="S897" i="1"/>
  <c r="R897" i="1"/>
  <c r="V896" i="1"/>
  <c r="U896" i="1"/>
  <c r="S896" i="1"/>
  <c r="R896" i="1"/>
  <c r="U895" i="1"/>
  <c r="V895" i="1" s="1"/>
  <c r="S895" i="1"/>
  <c r="R895" i="1"/>
  <c r="V894" i="1"/>
  <c r="U894" i="1"/>
  <c r="S894" i="1"/>
  <c r="R894" i="1"/>
  <c r="U893" i="1"/>
  <c r="V893" i="1" s="1"/>
  <c r="S893" i="1"/>
  <c r="R893" i="1"/>
  <c r="V892" i="1"/>
  <c r="U892" i="1"/>
  <c r="S892" i="1"/>
  <c r="R892" i="1"/>
  <c r="U891" i="1"/>
  <c r="V891" i="1" s="1"/>
  <c r="S891" i="1"/>
  <c r="R891" i="1"/>
  <c r="V890" i="1"/>
  <c r="U890" i="1"/>
  <c r="S890" i="1"/>
  <c r="R890" i="1"/>
  <c r="U889" i="1"/>
  <c r="V889" i="1" s="1"/>
  <c r="S889" i="1"/>
  <c r="R889" i="1"/>
  <c r="V888" i="1"/>
  <c r="U888" i="1"/>
  <c r="S888" i="1"/>
  <c r="R888" i="1"/>
  <c r="U887" i="1"/>
  <c r="V887" i="1" s="1"/>
  <c r="S887" i="1"/>
  <c r="R887" i="1"/>
  <c r="V886" i="1"/>
  <c r="U886" i="1"/>
  <c r="S886" i="1"/>
  <c r="R886" i="1"/>
  <c r="U885" i="1"/>
  <c r="V885" i="1" s="1"/>
  <c r="S885" i="1"/>
  <c r="R885" i="1"/>
  <c r="V884" i="1"/>
  <c r="U884" i="1"/>
  <c r="S884" i="1"/>
  <c r="R884" i="1"/>
  <c r="U883" i="1"/>
  <c r="V883" i="1" s="1"/>
  <c r="S883" i="1"/>
  <c r="R883" i="1"/>
  <c r="V882" i="1"/>
  <c r="U882" i="1"/>
  <c r="S882" i="1"/>
  <c r="R882" i="1"/>
  <c r="U881" i="1"/>
  <c r="V881" i="1" s="1"/>
  <c r="S881" i="1"/>
  <c r="R881" i="1"/>
  <c r="V880" i="1"/>
  <c r="U880" i="1"/>
  <c r="S880" i="1"/>
  <c r="R880" i="1"/>
  <c r="U879" i="1"/>
  <c r="V879" i="1" s="1"/>
  <c r="S879" i="1"/>
  <c r="R879" i="1"/>
  <c r="V878" i="1"/>
  <c r="U878" i="1"/>
  <c r="S878" i="1"/>
  <c r="R878" i="1"/>
  <c r="U877" i="1"/>
  <c r="V877" i="1" s="1"/>
  <c r="S877" i="1"/>
  <c r="R877" i="1"/>
  <c r="V876" i="1"/>
  <c r="U876" i="1"/>
  <c r="S876" i="1"/>
  <c r="R876" i="1"/>
  <c r="U875" i="1"/>
  <c r="V875" i="1" s="1"/>
  <c r="S875" i="1"/>
  <c r="R875" i="1"/>
  <c r="V874" i="1"/>
  <c r="U874" i="1"/>
  <c r="S874" i="1"/>
  <c r="R874" i="1"/>
  <c r="U873" i="1"/>
  <c r="V873" i="1" s="1"/>
  <c r="S873" i="1"/>
  <c r="R873" i="1"/>
  <c r="V872" i="1"/>
  <c r="U872" i="1"/>
  <c r="S872" i="1"/>
  <c r="R872" i="1"/>
  <c r="U871" i="1"/>
  <c r="V871" i="1" s="1"/>
  <c r="S871" i="1"/>
  <c r="R871" i="1"/>
  <c r="V870" i="1"/>
  <c r="U870" i="1"/>
  <c r="S870" i="1"/>
  <c r="R870" i="1"/>
  <c r="U869" i="1"/>
  <c r="V869" i="1" s="1"/>
  <c r="S869" i="1"/>
  <c r="R869" i="1"/>
  <c r="V868" i="1"/>
  <c r="U868" i="1"/>
  <c r="S868" i="1"/>
  <c r="R868" i="1"/>
  <c r="U867" i="1"/>
  <c r="V867" i="1" s="1"/>
  <c r="S867" i="1"/>
  <c r="R867" i="1"/>
  <c r="V866" i="1"/>
  <c r="U866" i="1"/>
  <c r="S866" i="1"/>
  <c r="R866" i="1"/>
  <c r="U865" i="1"/>
  <c r="V865" i="1" s="1"/>
  <c r="S865" i="1"/>
  <c r="R865" i="1"/>
  <c r="V864" i="1"/>
  <c r="U864" i="1"/>
  <c r="S864" i="1"/>
  <c r="R864" i="1"/>
  <c r="U863" i="1"/>
  <c r="V863" i="1" s="1"/>
  <c r="S863" i="1"/>
  <c r="R863" i="1"/>
  <c r="V862" i="1"/>
  <c r="U862" i="1"/>
  <c r="S862" i="1"/>
  <c r="R862" i="1"/>
  <c r="U861" i="1"/>
  <c r="V861" i="1" s="1"/>
  <c r="S861" i="1"/>
  <c r="R861" i="1"/>
  <c r="V860" i="1"/>
  <c r="U860" i="1"/>
  <c r="S860" i="1"/>
  <c r="R860" i="1"/>
  <c r="U859" i="1"/>
  <c r="V859" i="1" s="1"/>
  <c r="S859" i="1"/>
  <c r="R859" i="1"/>
  <c r="V858" i="1"/>
  <c r="U858" i="1"/>
  <c r="S858" i="1"/>
  <c r="R858" i="1"/>
  <c r="U857" i="1"/>
  <c r="V857" i="1" s="1"/>
  <c r="S857" i="1"/>
  <c r="R857" i="1"/>
  <c r="V856" i="1"/>
  <c r="U856" i="1"/>
  <c r="S856" i="1"/>
  <c r="R856" i="1"/>
  <c r="U855" i="1"/>
  <c r="V855" i="1" s="1"/>
  <c r="S855" i="1"/>
  <c r="R855" i="1"/>
  <c r="V854" i="1"/>
  <c r="U854" i="1"/>
  <c r="S854" i="1"/>
  <c r="R854" i="1"/>
  <c r="U853" i="1"/>
  <c r="V853" i="1" s="1"/>
  <c r="S853" i="1"/>
  <c r="R853" i="1"/>
  <c r="V852" i="1"/>
  <c r="U852" i="1"/>
  <c r="S852" i="1"/>
  <c r="R852" i="1"/>
  <c r="U851" i="1"/>
  <c r="V851" i="1" s="1"/>
  <c r="S851" i="1"/>
  <c r="R851" i="1"/>
  <c r="V850" i="1"/>
  <c r="U850" i="1"/>
  <c r="S850" i="1"/>
  <c r="R850" i="1"/>
  <c r="U849" i="1"/>
  <c r="V849" i="1" s="1"/>
  <c r="S849" i="1"/>
  <c r="R849" i="1"/>
  <c r="V848" i="1"/>
  <c r="U848" i="1"/>
  <c r="S848" i="1"/>
  <c r="R848" i="1"/>
  <c r="U847" i="1"/>
  <c r="V847" i="1" s="1"/>
  <c r="S847" i="1"/>
  <c r="R847" i="1"/>
  <c r="V846" i="1"/>
  <c r="U846" i="1"/>
  <c r="S846" i="1"/>
  <c r="R846" i="1"/>
  <c r="U845" i="1"/>
  <c r="V845" i="1" s="1"/>
  <c r="S845" i="1"/>
  <c r="R845" i="1"/>
  <c r="V844" i="1"/>
  <c r="U844" i="1"/>
  <c r="S844" i="1"/>
  <c r="R844" i="1"/>
  <c r="U843" i="1"/>
  <c r="V843" i="1" s="1"/>
  <c r="S843" i="1"/>
  <c r="R843" i="1"/>
  <c r="V842" i="1"/>
  <c r="U842" i="1"/>
  <c r="S842" i="1"/>
  <c r="R842" i="1"/>
  <c r="U841" i="1"/>
  <c r="V841" i="1" s="1"/>
  <c r="S841" i="1"/>
  <c r="R841" i="1"/>
  <c r="V840" i="1"/>
  <c r="U840" i="1"/>
  <c r="S840" i="1"/>
  <c r="R840" i="1"/>
  <c r="U839" i="1"/>
  <c r="V839" i="1" s="1"/>
  <c r="S839" i="1"/>
  <c r="R839" i="1"/>
  <c r="V838" i="1"/>
  <c r="U838" i="1"/>
  <c r="S838" i="1"/>
  <c r="R838" i="1"/>
  <c r="U837" i="1"/>
  <c r="V837" i="1" s="1"/>
  <c r="S837" i="1"/>
  <c r="R837" i="1"/>
  <c r="V836" i="1"/>
  <c r="U836" i="1"/>
  <c r="S836" i="1"/>
  <c r="R836" i="1"/>
  <c r="U835" i="1"/>
  <c r="V835" i="1" s="1"/>
  <c r="S835" i="1"/>
  <c r="R835" i="1"/>
  <c r="V834" i="1"/>
  <c r="U834" i="1"/>
  <c r="S834" i="1"/>
  <c r="R834" i="1"/>
  <c r="U833" i="1"/>
  <c r="V833" i="1" s="1"/>
  <c r="S833" i="1"/>
  <c r="R833" i="1"/>
  <c r="V832" i="1"/>
  <c r="U832" i="1"/>
  <c r="S832" i="1"/>
  <c r="R832" i="1"/>
  <c r="U831" i="1"/>
  <c r="V831" i="1" s="1"/>
  <c r="S831" i="1"/>
  <c r="R831" i="1"/>
  <c r="V830" i="1"/>
  <c r="U830" i="1"/>
  <c r="S830" i="1"/>
  <c r="R830" i="1"/>
  <c r="U829" i="1"/>
  <c r="V829" i="1" s="1"/>
  <c r="S829" i="1"/>
  <c r="R829" i="1"/>
  <c r="V828" i="1"/>
  <c r="U828" i="1"/>
  <c r="S828" i="1"/>
  <c r="R828" i="1"/>
  <c r="U827" i="1"/>
  <c r="V827" i="1" s="1"/>
  <c r="S827" i="1"/>
  <c r="R827" i="1"/>
  <c r="V826" i="1"/>
  <c r="U826" i="1"/>
  <c r="S826" i="1"/>
  <c r="R826" i="1"/>
  <c r="U825" i="1"/>
  <c r="V825" i="1" s="1"/>
  <c r="S825" i="1"/>
  <c r="R825" i="1"/>
  <c r="V824" i="1"/>
  <c r="U824" i="1"/>
  <c r="S824" i="1"/>
  <c r="R824" i="1"/>
  <c r="U823" i="1"/>
  <c r="V823" i="1" s="1"/>
  <c r="S823" i="1"/>
  <c r="R823" i="1"/>
  <c r="V822" i="1"/>
  <c r="U822" i="1"/>
  <c r="S822" i="1"/>
  <c r="R822" i="1"/>
  <c r="U821" i="1"/>
  <c r="V821" i="1" s="1"/>
  <c r="S821" i="1"/>
  <c r="R821" i="1"/>
  <c r="V820" i="1"/>
  <c r="U820" i="1"/>
  <c r="S820" i="1"/>
  <c r="R820" i="1"/>
  <c r="U819" i="1"/>
  <c r="V819" i="1" s="1"/>
  <c r="S819" i="1"/>
  <c r="R819" i="1"/>
  <c r="V818" i="1"/>
  <c r="U818" i="1"/>
  <c r="S818" i="1"/>
  <c r="R818" i="1"/>
  <c r="U817" i="1"/>
  <c r="V817" i="1" s="1"/>
  <c r="S817" i="1"/>
  <c r="R817" i="1"/>
  <c r="V816" i="1"/>
  <c r="U816" i="1"/>
  <c r="S816" i="1"/>
  <c r="R816" i="1"/>
  <c r="U815" i="1"/>
  <c r="V815" i="1" s="1"/>
  <c r="S815" i="1"/>
  <c r="R815" i="1"/>
  <c r="V814" i="1"/>
  <c r="U814" i="1"/>
  <c r="S814" i="1"/>
  <c r="R814" i="1"/>
  <c r="U813" i="1"/>
  <c r="V813" i="1" s="1"/>
  <c r="S813" i="1"/>
  <c r="R813" i="1"/>
  <c r="V812" i="1"/>
  <c r="U812" i="1"/>
  <c r="S812" i="1"/>
  <c r="R812" i="1"/>
  <c r="U811" i="1"/>
  <c r="V811" i="1" s="1"/>
  <c r="S811" i="1"/>
  <c r="R811" i="1"/>
  <c r="V810" i="1"/>
  <c r="U810" i="1"/>
  <c r="S810" i="1"/>
  <c r="R810" i="1"/>
  <c r="U809" i="1"/>
  <c r="V809" i="1" s="1"/>
  <c r="S809" i="1"/>
  <c r="R809" i="1"/>
  <c r="V808" i="1"/>
  <c r="U808" i="1"/>
  <c r="S808" i="1"/>
  <c r="R808" i="1"/>
  <c r="U807" i="1"/>
  <c r="V807" i="1" s="1"/>
  <c r="S807" i="1"/>
  <c r="R807" i="1"/>
  <c r="V806" i="1"/>
  <c r="U806" i="1"/>
  <c r="S806" i="1"/>
  <c r="R806" i="1"/>
  <c r="U805" i="1"/>
  <c r="V805" i="1" s="1"/>
  <c r="S805" i="1"/>
  <c r="R805" i="1"/>
  <c r="V804" i="1"/>
  <c r="U804" i="1"/>
  <c r="S804" i="1"/>
  <c r="R804" i="1"/>
  <c r="U803" i="1"/>
  <c r="V803" i="1" s="1"/>
  <c r="S803" i="1"/>
  <c r="R803" i="1"/>
  <c r="V802" i="1"/>
  <c r="U802" i="1"/>
  <c r="S802" i="1"/>
  <c r="R802" i="1"/>
  <c r="U801" i="1"/>
  <c r="V801" i="1" s="1"/>
  <c r="S801" i="1"/>
  <c r="R801" i="1"/>
  <c r="V800" i="1"/>
  <c r="U800" i="1"/>
  <c r="S800" i="1"/>
  <c r="R800" i="1"/>
  <c r="U799" i="1"/>
  <c r="V799" i="1" s="1"/>
  <c r="S799" i="1"/>
  <c r="R799" i="1"/>
  <c r="V798" i="1"/>
  <c r="U798" i="1"/>
  <c r="S798" i="1"/>
  <c r="R798" i="1"/>
  <c r="U797" i="1"/>
  <c r="V797" i="1" s="1"/>
  <c r="S797" i="1"/>
  <c r="R797" i="1"/>
  <c r="V796" i="1"/>
  <c r="U796" i="1"/>
  <c r="S796" i="1"/>
  <c r="R796" i="1"/>
  <c r="U795" i="1"/>
  <c r="V795" i="1" s="1"/>
  <c r="S795" i="1"/>
  <c r="R795" i="1"/>
  <c r="V794" i="1"/>
  <c r="U794" i="1"/>
  <c r="S794" i="1"/>
  <c r="R794" i="1"/>
  <c r="U793" i="1"/>
  <c r="V793" i="1" s="1"/>
  <c r="S793" i="1"/>
  <c r="R793" i="1"/>
  <c r="V792" i="1"/>
  <c r="U792" i="1"/>
  <c r="S792" i="1"/>
  <c r="R792" i="1"/>
  <c r="U791" i="1"/>
  <c r="V791" i="1" s="1"/>
  <c r="S791" i="1"/>
  <c r="R791" i="1"/>
  <c r="V790" i="1"/>
  <c r="U790" i="1"/>
  <c r="S790" i="1"/>
  <c r="R790" i="1"/>
  <c r="U789" i="1"/>
  <c r="V789" i="1" s="1"/>
  <c r="S789" i="1"/>
  <c r="R789" i="1"/>
  <c r="V788" i="1"/>
  <c r="U788" i="1"/>
  <c r="S788" i="1"/>
  <c r="R788" i="1"/>
  <c r="U787" i="1"/>
  <c r="V787" i="1" s="1"/>
  <c r="S787" i="1"/>
  <c r="R787" i="1"/>
  <c r="V786" i="1"/>
  <c r="U786" i="1"/>
  <c r="S786" i="1"/>
  <c r="R786" i="1"/>
  <c r="U785" i="1"/>
  <c r="V785" i="1" s="1"/>
  <c r="S785" i="1"/>
  <c r="R785" i="1"/>
  <c r="V784" i="1"/>
  <c r="U784" i="1"/>
  <c r="S784" i="1"/>
  <c r="R784" i="1"/>
  <c r="U783" i="1"/>
  <c r="V783" i="1" s="1"/>
  <c r="S783" i="1"/>
  <c r="R783" i="1"/>
  <c r="V782" i="1"/>
  <c r="U782" i="1"/>
  <c r="S782" i="1"/>
  <c r="R782" i="1"/>
  <c r="U781" i="1"/>
  <c r="V781" i="1" s="1"/>
  <c r="S781" i="1"/>
  <c r="R781" i="1"/>
  <c r="V780" i="1"/>
  <c r="U780" i="1"/>
  <c r="S780" i="1"/>
  <c r="R780" i="1"/>
  <c r="U779" i="1"/>
  <c r="V779" i="1" s="1"/>
  <c r="S779" i="1"/>
  <c r="R779" i="1"/>
  <c r="V778" i="1"/>
  <c r="U778" i="1"/>
  <c r="S778" i="1"/>
  <c r="R778" i="1"/>
  <c r="U777" i="1"/>
  <c r="V777" i="1" s="1"/>
  <c r="S777" i="1"/>
  <c r="R777" i="1"/>
  <c r="V776" i="1"/>
  <c r="U776" i="1"/>
  <c r="S776" i="1"/>
  <c r="R776" i="1"/>
  <c r="U775" i="1"/>
  <c r="V775" i="1" s="1"/>
  <c r="S775" i="1"/>
  <c r="R775" i="1"/>
  <c r="V774" i="1"/>
  <c r="U774" i="1"/>
  <c r="S774" i="1"/>
  <c r="R774" i="1"/>
  <c r="U773" i="1"/>
  <c r="V773" i="1" s="1"/>
  <c r="S773" i="1"/>
  <c r="R773" i="1"/>
  <c r="V772" i="1"/>
  <c r="U772" i="1"/>
  <c r="S772" i="1"/>
  <c r="R772" i="1"/>
  <c r="U771" i="1"/>
  <c r="V771" i="1" s="1"/>
  <c r="S771" i="1"/>
  <c r="R771" i="1"/>
  <c r="V770" i="1"/>
  <c r="U770" i="1"/>
  <c r="S770" i="1"/>
  <c r="R770" i="1"/>
  <c r="U769" i="1"/>
  <c r="V769" i="1" s="1"/>
  <c r="S769" i="1"/>
  <c r="R769" i="1"/>
  <c r="V768" i="1"/>
  <c r="U768" i="1"/>
  <c r="S768" i="1"/>
  <c r="R768" i="1"/>
  <c r="U767" i="1"/>
  <c r="V767" i="1" s="1"/>
  <c r="S767" i="1"/>
  <c r="R767" i="1"/>
  <c r="U766" i="1"/>
  <c r="V766" i="1" s="1"/>
  <c r="S766" i="1"/>
  <c r="R766" i="1"/>
  <c r="U765" i="1"/>
  <c r="V765" i="1" s="1"/>
  <c r="S765" i="1"/>
  <c r="R765" i="1"/>
  <c r="V764" i="1"/>
  <c r="U764" i="1"/>
  <c r="S764" i="1"/>
  <c r="R764" i="1"/>
  <c r="U763" i="1"/>
  <c r="V763" i="1" s="1"/>
  <c r="S763" i="1"/>
  <c r="R763" i="1"/>
  <c r="V762" i="1"/>
  <c r="U762" i="1"/>
  <c r="S762" i="1"/>
  <c r="R762" i="1"/>
  <c r="V761" i="1"/>
  <c r="U761" i="1"/>
  <c r="S761" i="1"/>
  <c r="R761" i="1"/>
  <c r="V760" i="1"/>
  <c r="U760" i="1"/>
  <c r="S760" i="1"/>
  <c r="R760" i="1"/>
  <c r="U759" i="1"/>
  <c r="V759" i="1" s="1"/>
  <c r="S759" i="1"/>
  <c r="R759" i="1"/>
  <c r="U758" i="1"/>
  <c r="V758" i="1" s="1"/>
  <c r="S758" i="1"/>
  <c r="R758" i="1"/>
  <c r="U757" i="1"/>
  <c r="V757" i="1" s="1"/>
  <c r="S757" i="1"/>
  <c r="R757" i="1"/>
  <c r="V756" i="1"/>
  <c r="U756" i="1"/>
  <c r="S756" i="1"/>
  <c r="R756" i="1"/>
  <c r="U755" i="1"/>
  <c r="V755" i="1" s="1"/>
  <c r="S755" i="1"/>
  <c r="R755" i="1"/>
  <c r="V754" i="1"/>
  <c r="U754" i="1"/>
  <c r="S754" i="1"/>
  <c r="R754" i="1"/>
  <c r="V753" i="1"/>
  <c r="U753" i="1"/>
  <c r="S753" i="1"/>
  <c r="R753" i="1"/>
  <c r="V752" i="1"/>
  <c r="U752" i="1"/>
  <c r="S752" i="1"/>
  <c r="R752" i="1"/>
  <c r="U751" i="1"/>
  <c r="V751" i="1" s="1"/>
  <c r="S751" i="1"/>
  <c r="R751" i="1"/>
  <c r="U750" i="1"/>
  <c r="V750" i="1" s="1"/>
  <c r="S750" i="1"/>
  <c r="R750" i="1"/>
  <c r="U749" i="1"/>
  <c r="V749" i="1" s="1"/>
  <c r="S749" i="1"/>
  <c r="R749" i="1"/>
  <c r="V748" i="1"/>
  <c r="U748" i="1"/>
  <c r="S748" i="1"/>
  <c r="R748" i="1"/>
  <c r="U747" i="1"/>
  <c r="V747" i="1" s="1"/>
  <c r="S747" i="1"/>
  <c r="R747" i="1"/>
  <c r="V746" i="1"/>
  <c r="U746" i="1"/>
  <c r="S746" i="1"/>
  <c r="R746" i="1"/>
  <c r="V745" i="1"/>
  <c r="U745" i="1"/>
  <c r="S745" i="1"/>
  <c r="R745" i="1"/>
  <c r="V744" i="1"/>
  <c r="U744" i="1"/>
  <c r="S744" i="1"/>
  <c r="R744" i="1"/>
  <c r="U743" i="1"/>
  <c r="V743" i="1" s="1"/>
  <c r="S743" i="1"/>
  <c r="R743" i="1"/>
  <c r="U742" i="1"/>
  <c r="V742" i="1" s="1"/>
  <c r="S742" i="1"/>
  <c r="R742" i="1"/>
  <c r="U741" i="1"/>
  <c r="V741" i="1" s="1"/>
  <c r="S741" i="1"/>
  <c r="R741" i="1"/>
  <c r="V740" i="1"/>
  <c r="U740" i="1"/>
  <c r="S740" i="1"/>
  <c r="R740" i="1"/>
  <c r="U739" i="1"/>
  <c r="V739" i="1" s="1"/>
  <c r="S739" i="1"/>
  <c r="R739" i="1"/>
  <c r="V738" i="1"/>
  <c r="U738" i="1"/>
  <c r="S738" i="1"/>
  <c r="R738" i="1"/>
  <c r="V737" i="1"/>
  <c r="U737" i="1"/>
  <c r="S737" i="1"/>
  <c r="R737" i="1"/>
  <c r="V736" i="1"/>
  <c r="U736" i="1"/>
  <c r="S736" i="1"/>
  <c r="R736" i="1"/>
  <c r="U735" i="1"/>
  <c r="V735" i="1" s="1"/>
  <c r="S735" i="1"/>
  <c r="R735" i="1"/>
  <c r="U734" i="1"/>
  <c r="V734" i="1" s="1"/>
  <c r="S734" i="1"/>
  <c r="R734" i="1"/>
  <c r="U733" i="1"/>
  <c r="V733" i="1" s="1"/>
  <c r="S733" i="1"/>
  <c r="R733" i="1"/>
  <c r="V732" i="1"/>
  <c r="U732" i="1"/>
  <c r="S732" i="1"/>
  <c r="R732" i="1"/>
  <c r="U731" i="1"/>
  <c r="V731" i="1" s="1"/>
  <c r="S731" i="1"/>
  <c r="R731" i="1"/>
  <c r="V730" i="1"/>
  <c r="U730" i="1"/>
  <c r="S730" i="1"/>
  <c r="R730" i="1"/>
  <c r="V729" i="1"/>
  <c r="U729" i="1"/>
  <c r="S729" i="1"/>
  <c r="R729" i="1"/>
  <c r="V728" i="1"/>
  <c r="U728" i="1"/>
  <c r="S728" i="1"/>
  <c r="R728" i="1"/>
  <c r="U727" i="1"/>
  <c r="V727" i="1" s="1"/>
  <c r="S727" i="1"/>
  <c r="R727" i="1"/>
  <c r="U726" i="1"/>
  <c r="V726" i="1" s="1"/>
  <c r="S726" i="1"/>
  <c r="R726" i="1"/>
  <c r="U725" i="1"/>
  <c r="V725" i="1" s="1"/>
  <c r="S725" i="1"/>
  <c r="R725" i="1"/>
  <c r="V724" i="1"/>
  <c r="U724" i="1"/>
  <c r="S724" i="1"/>
  <c r="R724" i="1"/>
  <c r="U723" i="1"/>
  <c r="V723" i="1" s="1"/>
  <c r="S723" i="1"/>
  <c r="R723" i="1"/>
  <c r="V722" i="1"/>
  <c r="U722" i="1"/>
  <c r="S722" i="1"/>
  <c r="R722" i="1"/>
  <c r="V721" i="1"/>
  <c r="U721" i="1"/>
  <c r="S721" i="1"/>
  <c r="R721" i="1"/>
  <c r="V720" i="1"/>
  <c r="U720" i="1"/>
  <c r="S720" i="1"/>
  <c r="R720" i="1"/>
  <c r="U719" i="1"/>
  <c r="V719" i="1" s="1"/>
  <c r="S719" i="1"/>
  <c r="R719" i="1"/>
  <c r="U718" i="1"/>
  <c r="V718" i="1" s="1"/>
  <c r="S718" i="1"/>
  <c r="R718" i="1"/>
  <c r="U717" i="1"/>
  <c r="V717" i="1" s="1"/>
  <c r="S717" i="1"/>
  <c r="R717" i="1"/>
  <c r="V716" i="1"/>
  <c r="U716" i="1"/>
  <c r="S716" i="1"/>
  <c r="R716" i="1"/>
  <c r="U715" i="1"/>
  <c r="V715" i="1" s="1"/>
  <c r="S715" i="1"/>
  <c r="R715" i="1"/>
  <c r="V714" i="1"/>
  <c r="U714" i="1"/>
  <c r="S714" i="1"/>
  <c r="R714" i="1"/>
  <c r="V713" i="1"/>
  <c r="U713" i="1"/>
  <c r="S713" i="1"/>
  <c r="R713" i="1"/>
  <c r="V712" i="1"/>
  <c r="U712" i="1"/>
  <c r="S712" i="1"/>
  <c r="R712" i="1"/>
  <c r="U711" i="1"/>
  <c r="V711" i="1" s="1"/>
  <c r="S711" i="1"/>
  <c r="R711" i="1"/>
  <c r="U710" i="1"/>
  <c r="V710" i="1" s="1"/>
  <c r="S710" i="1"/>
  <c r="R710" i="1"/>
  <c r="U709" i="1"/>
  <c r="V709" i="1" s="1"/>
  <c r="S709" i="1"/>
  <c r="R709" i="1"/>
  <c r="V708" i="1"/>
  <c r="U708" i="1"/>
  <c r="S708" i="1"/>
  <c r="R708" i="1"/>
  <c r="V707" i="1"/>
  <c r="U707" i="1"/>
  <c r="S707" i="1"/>
  <c r="R707" i="1"/>
  <c r="U706" i="1"/>
  <c r="V706" i="1" s="1"/>
  <c r="S706" i="1"/>
  <c r="R706" i="1"/>
  <c r="U705" i="1"/>
  <c r="V705" i="1" s="1"/>
  <c r="S705" i="1"/>
  <c r="R705" i="1"/>
  <c r="V704" i="1"/>
  <c r="U704" i="1"/>
  <c r="S704" i="1"/>
  <c r="R704" i="1"/>
  <c r="V703" i="1"/>
  <c r="U703" i="1"/>
  <c r="S703" i="1"/>
  <c r="R703" i="1"/>
  <c r="U702" i="1"/>
  <c r="V702" i="1" s="1"/>
  <c r="S702" i="1"/>
  <c r="R702" i="1"/>
  <c r="U701" i="1"/>
  <c r="V701" i="1" s="1"/>
  <c r="S701" i="1"/>
  <c r="R701" i="1"/>
  <c r="V700" i="1"/>
  <c r="U700" i="1"/>
  <c r="S700" i="1"/>
  <c r="R700" i="1"/>
  <c r="V699" i="1"/>
  <c r="U699" i="1"/>
  <c r="S699" i="1"/>
  <c r="R699" i="1"/>
  <c r="U698" i="1"/>
  <c r="V698" i="1" s="1"/>
  <c r="S698" i="1"/>
  <c r="R698" i="1"/>
  <c r="U697" i="1"/>
  <c r="V697" i="1" s="1"/>
  <c r="S697" i="1"/>
  <c r="R697" i="1"/>
  <c r="V696" i="1"/>
  <c r="U696" i="1"/>
  <c r="S696" i="1"/>
  <c r="R696" i="1"/>
  <c r="V695" i="1"/>
  <c r="U695" i="1"/>
  <c r="S695" i="1"/>
  <c r="R695" i="1"/>
  <c r="U694" i="1"/>
  <c r="V694" i="1" s="1"/>
  <c r="S694" i="1"/>
  <c r="R694" i="1"/>
  <c r="U693" i="1"/>
  <c r="V693" i="1" s="1"/>
  <c r="S693" i="1"/>
  <c r="R693" i="1"/>
  <c r="V692" i="1"/>
  <c r="U692" i="1"/>
  <c r="S692" i="1"/>
  <c r="R692" i="1"/>
  <c r="V691" i="1"/>
  <c r="U691" i="1"/>
  <c r="S691" i="1"/>
  <c r="R691" i="1"/>
  <c r="U690" i="1"/>
  <c r="V690" i="1" s="1"/>
  <c r="S690" i="1"/>
  <c r="R690" i="1"/>
  <c r="U689" i="1"/>
  <c r="V689" i="1" s="1"/>
  <c r="S689" i="1"/>
  <c r="R689" i="1"/>
  <c r="V688" i="1"/>
  <c r="U688" i="1"/>
  <c r="S688" i="1"/>
  <c r="R688" i="1"/>
  <c r="V687" i="1"/>
  <c r="U687" i="1"/>
  <c r="S687" i="1"/>
  <c r="R687" i="1"/>
  <c r="U686" i="1"/>
  <c r="V686" i="1" s="1"/>
  <c r="S686" i="1"/>
  <c r="R686" i="1"/>
  <c r="U685" i="1"/>
  <c r="V685" i="1" s="1"/>
  <c r="S685" i="1"/>
  <c r="R685" i="1"/>
  <c r="V684" i="1"/>
  <c r="U684" i="1"/>
  <c r="S684" i="1"/>
  <c r="R684" i="1"/>
  <c r="V683" i="1"/>
  <c r="U683" i="1"/>
  <c r="S683" i="1"/>
  <c r="R683" i="1"/>
  <c r="U682" i="1"/>
  <c r="V682" i="1" s="1"/>
  <c r="S682" i="1"/>
  <c r="R682" i="1"/>
  <c r="U681" i="1"/>
  <c r="V681" i="1" s="1"/>
  <c r="S681" i="1"/>
  <c r="R681" i="1"/>
  <c r="V680" i="1"/>
  <c r="U680" i="1"/>
  <c r="S680" i="1"/>
  <c r="R680" i="1"/>
  <c r="V679" i="1"/>
  <c r="U679" i="1"/>
  <c r="S679" i="1"/>
  <c r="R679" i="1"/>
  <c r="U678" i="1"/>
  <c r="V678" i="1" s="1"/>
  <c r="S678" i="1"/>
  <c r="R678" i="1"/>
  <c r="U677" i="1"/>
  <c r="V677" i="1" s="1"/>
  <c r="S677" i="1"/>
  <c r="R677" i="1"/>
  <c r="V676" i="1"/>
  <c r="U676" i="1"/>
  <c r="S676" i="1"/>
  <c r="R676" i="1"/>
  <c r="V675" i="1"/>
  <c r="U675" i="1"/>
  <c r="S675" i="1"/>
  <c r="R675" i="1"/>
  <c r="U674" i="1"/>
  <c r="V674" i="1" s="1"/>
  <c r="S674" i="1"/>
  <c r="R674" i="1"/>
  <c r="U673" i="1"/>
  <c r="V673" i="1" s="1"/>
  <c r="S673" i="1"/>
  <c r="R673" i="1"/>
  <c r="V672" i="1"/>
  <c r="U672" i="1"/>
  <c r="S672" i="1"/>
  <c r="R672" i="1"/>
  <c r="V671" i="1"/>
  <c r="U671" i="1"/>
  <c r="S671" i="1"/>
  <c r="R671" i="1"/>
  <c r="U670" i="1"/>
  <c r="V670" i="1" s="1"/>
  <c r="S670" i="1"/>
  <c r="R670" i="1"/>
  <c r="U669" i="1"/>
  <c r="V669" i="1" s="1"/>
  <c r="S669" i="1"/>
  <c r="R669" i="1"/>
  <c r="V668" i="1"/>
  <c r="U668" i="1"/>
  <c r="S668" i="1"/>
  <c r="R668" i="1"/>
  <c r="V667" i="1"/>
  <c r="U667" i="1"/>
  <c r="S667" i="1"/>
  <c r="R667" i="1"/>
  <c r="U666" i="1"/>
  <c r="V666" i="1" s="1"/>
  <c r="S666" i="1"/>
  <c r="R666" i="1"/>
  <c r="U665" i="1"/>
  <c r="V665" i="1" s="1"/>
  <c r="S665" i="1"/>
  <c r="R665" i="1"/>
  <c r="V664" i="1"/>
  <c r="U664" i="1"/>
  <c r="S664" i="1"/>
  <c r="R664" i="1"/>
  <c r="V663" i="1"/>
  <c r="U663" i="1"/>
  <c r="S663" i="1"/>
  <c r="R663" i="1"/>
  <c r="U662" i="1"/>
  <c r="V662" i="1" s="1"/>
  <c r="S662" i="1"/>
  <c r="R662" i="1"/>
  <c r="U661" i="1"/>
  <c r="V661" i="1" s="1"/>
  <c r="S661" i="1"/>
  <c r="R661" i="1"/>
  <c r="V660" i="1"/>
  <c r="U660" i="1"/>
  <c r="S660" i="1"/>
  <c r="R660" i="1"/>
  <c r="V659" i="1"/>
  <c r="U659" i="1"/>
  <c r="S659" i="1"/>
  <c r="R659" i="1"/>
  <c r="U658" i="1"/>
  <c r="V658" i="1" s="1"/>
  <c r="S658" i="1"/>
  <c r="R658" i="1"/>
  <c r="U657" i="1"/>
  <c r="V657" i="1" s="1"/>
  <c r="S657" i="1"/>
  <c r="R657" i="1"/>
  <c r="V656" i="1"/>
  <c r="U656" i="1"/>
  <c r="S656" i="1"/>
  <c r="R656" i="1"/>
  <c r="V655" i="1"/>
  <c r="U655" i="1"/>
  <c r="S655" i="1"/>
  <c r="R655" i="1"/>
  <c r="U654" i="1"/>
  <c r="V654" i="1" s="1"/>
  <c r="S654" i="1"/>
  <c r="R654" i="1"/>
  <c r="U653" i="1"/>
  <c r="V653" i="1" s="1"/>
  <c r="S653" i="1"/>
  <c r="R653" i="1"/>
  <c r="V652" i="1"/>
  <c r="U652" i="1"/>
  <c r="S652" i="1"/>
  <c r="R652" i="1"/>
  <c r="V651" i="1"/>
  <c r="U651" i="1"/>
  <c r="S651" i="1"/>
  <c r="R651" i="1"/>
  <c r="U650" i="1"/>
  <c r="V650" i="1" s="1"/>
  <c r="S650" i="1"/>
  <c r="R650" i="1"/>
  <c r="U649" i="1"/>
  <c r="V649" i="1" s="1"/>
  <c r="S649" i="1"/>
  <c r="R649" i="1"/>
  <c r="V648" i="1"/>
  <c r="U648" i="1"/>
  <c r="S648" i="1"/>
  <c r="R648" i="1"/>
  <c r="V647" i="1"/>
  <c r="U647" i="1"/>
  <c r="S647" i="1"/>
  <c r="R647" i="1"/>
  <c r="U646" i="1"/>
  <c r="V646" i="1" s="1"/>
  <c r="S646" i="1"/>
  <c r="R646" i="1"/>
  <c r="U645" i="1"/>
  <c r="V645" i="1" s="1"/>
  <c r="S645" i="1"/>
  <c r="R645" i="1"/>
  <c r="V644" i="1"/>
  <c r="U644" i="1"/>
  <c r="S644" i="1"/>
  <c r="R644" i="1"/>
  <c r="V643" i="1"/>
  <c r="U643" i="1"/>
  <c r="S643" i="1"/>
  <c r="R643" i="1"/>
  <c r="U642" i="1"/>
  <c r="V642" i="1" s="1"/>
  <c r="S642" i="1"/>
  <c r="R642" i="1"/>
  <c r="U641" i="1"/>
  <c r="V641" i="1" s="1"/>
  <c r="S641" i="1"/>
  <c r="R641" i="1"/>
  <c r="V640" i="1"/>
  <c r="U640" i="1"/>
  <c r="S640" i="1"/>
  <c r="R640" i="1"/>
  <c r="V639" i="1"/>
  <c r="U639" i="1"/>
  <c r="S639" i="1"/>
  <c r="R639" i="1"/>
  <c r="U638" i="1"/>
  <c r="V638" i="1" s="1"/>
  <c r="S638" i="1"/>
  <c r="R638" i="1"/>
  <c r="U637" i="1"/>
  <c r="V637" i="1" s="1"/>
  <c r="S637" i="1"/>
  <c r="R637" i="1"/>
  <c r="V636" i="1"/>
  <c r="U636" i="1"/>
  <c r="S636" i="1"/>
  <c r="R636" i="1"/>
  <c r="V635" i="1"/>
  <c r="U635" i="1"/>
  <c r="S635" i="1"/>
  <c r="R635" i="1"/>
  <c r="U634" i="1"/>
  <c r="V634" i="1" s="1"/>
  <c r="S634" i="1"/>
  <c r="R634" i="1"/>
  <c r="U633" i="1"/>
  <c r="V633" i="1" s="1"/>
  <c r="S633" i="1"/>
  <c r="R633" i="1"/>
  <c r="V632" i="1"/>
  <c r="U632" i="1"/>
  <c r="S632" i="1"/>
  <c r="R632" i="1"/>
  <c r="V631" i="1"/>
  <c r="U631" i="1"/>
  <c r="S631" i="1"/>
  <c r="R631" i="1"/>
  <c r="U630" i="1"/>
  <c r="V630" i="1" s="1"/>
  <c r="S630" i="1"/>
  <c r="R630" i="1"/>
  <c r="U629" i="1"/>
  <c r="V629" i="1" s="1"/>
  <c r="S629" i="1"/>
  <c r="R629" i="1"/>
  <c r="V628" i="1"/>
  <c r="U628" i="1"/>
  <c r="S628" i="1"/>
  <c r="R628" i="1"/>
  <c r="V627" i="1"/>
  <c r="U627" i="1"/>
  <c r="S627" i="1"/>
  <c r="R627" i="1"/>
  <c r="U626" i="1"/>
  <c r="V626" i="1" s="1"/>
  <c r="S626" i="1"/>
  <c r="R626" i="1"/>
  <c r="U625" i="1"/>
  <c r="V625" i="1" s="1"/>
  <c r="S625" i="1"/>
  <c r="R625" i="1"/>
  <c r="V624" i="1"/>
  <c r="U624" i="1"/>
  <c r="S624" i="1"/>
  <c r="R624" i="1"/>
  <c r="V623" i="1"/>
  <c r="U623" i="1"/>
  <c r="S623" i="1"/>
  <c r="R623" i="1"/>
  <c r="U622" i="1"/>
  <c r="V622" i="1" s="1"/>
  <c r="S622" i="1"/>
  <c r="R622" i="1"/>
  <c r="U621" i="1"/>
  <c r="V621" i="1" s="1"/>
  <c r="S621" i="1"/>
  <c r="R621" i="1"/>
  <c r="V620" i="1"/>
  <c r="U620" i="1"/>
  <c r="S620" i="1"/>
  <c r="R620" i="1"/>
  <c r="V619" i="1"/>
  <c r="U619" i="1"/>
  <c r="S619" i="1"/>
  <c r="R619" i="1"/>
  <c r="U618" i="1"/>
  <c r="V618" i="1" s="1"/>
  <c r="S618" i="1"/>
  <c r="R618" i="1"/>
  <c r="U617" i="1"/>
  <c r="V617" i="1" s="1"/>
  <c r="S617" i="1"/>
  <c r="R617" i="1"/>
  <c r="V616" i="1"/>
  <c r="U616" i="1"/>
  <c r="S616" i="1"/>
  <c r="R616" i="1"/>
  <c r="V615" i="1"/>
  <c r="U615" i="1"/>
  <c r="S615" i="1"/>
  <c r="R615" i="1"/>
  <c r="U614" i="1"/>
  <c r="V614" i="1" s="1"/>
  <c r="S614" i="1"/>
  <c r="R614" i="1"/>
  <c r="U613" i="1"/>
  <c r="V613" i="1" s="1"/>
  <c r="S613" i="1"/>
  <c r="R613" i="1"/>
  <c r="V612" i="1"/>
  <c r="U612" i="1"/>
  <c r="S612" i="1"/>
  <c r="R612" i="1"/>
  <c r="V611" i="1"/>
  <c r="U611" i="1"/>
  <c r="S611" i="1"/>
  <c r="R611" i="1"/>
  <c r="U610" i="1"/>
  <c r="V610" i="1" s="1"/>
  <c r="S610" i="1"/>
  <c r="R610" i="1"/>
  <c r="U609" i="1"/>
  <c r="V609" i="1" s="1"/>
  <c r="S609" i="1"/>
  <c r="R609" i="1"/>
  <c r="V608" i="1"/>
  <c r="U608" i="1"/>
  <c r="S608" i="1"/>
  <c r="R608" i="1"/>
  <c r="V607" i="1"/>
  <c r="U607" i="1"/>
  <c r="S607" i="1"/>
  <c r="R607" i="1"/>
  <c r="U606" i="1"/>
  <c r="V606" i="1" s="1"/>
  <c r="S606" i="1"/>
  <c r="R606" i="1"/>
  <c r="U605" i="1"/>
  <c r="V605" i="1" s="1"/>
  <c r="S605" i="1"/>
  <c r="R605" i="1"/>
  <c r="V604" i="1"/>
  <c r="U604" i="1"/>
  <c r="S604" i="1"/>
  <c r="R604" i="1"/>
  <c r="V603" i="1"/>
  <c r="U603" i="1"/>
  <c r="S603" i="1"/>
  <c r="R603" i="1"/>
  <c r="U602" i="1"/>
  <c r="V602" i="1" s="1"/>
  <c r="S602" i="1"/>
  <c r="R602" i="1"/>
  <c r="U601" i="1"/>
  <c r="V601" i="1" s="1"/>
  <c r="S601" i="1"/>
  <c r="R601" i="1"/>
  <c r="V600" i="1"/>
  <c r="U600" i="1"/>
  <c r="S600" i="1"/>
  <c r="R600" i="1"/>
  <c r="V599" i="1"/>
  <c r="U599" i="1"/>
  <c r="S599" i="1"/>
  <c r="R599" i="1"/>
  <c r="U598" i="1"/>
  <c r="V598" i="1" s="1"/>
  <c r="S598" i="1"/>
  <c r="R598" i="1"/>
  <c r="U597" i="1"/>
  <c r="V597" i="1" s="1"/>
  <c r="S597" i="1"/>
  <c r="R597" i="1"/>
  <c r="V596" i="1"/>
  <c r="U596" i="1"/>
  <c r="S596" i="1"/>
  <c r="R596" i="1"/>
  <c r="V595" i="1"/>
  <c r="U595" i="1"/>
  <c r="S595" i="1"/>
  <c r="R595" i="1"/>
  <c r="U594" i="1"/>
  <c r="V594" i="1" s="1"/>
  <c r="S594" i="1"/>
  <c r="R594" i="1"/>
  <c r="U593" i="1"/>
  <c r="V593" i="1" s="1"/>
  <c r="S593" i="1"/>
  <c r="R593" i="1"/>
  <c r="V592" i="1"/>
  <c r="U592" i="1"/>
  <c r="S592" i="1"/>
  <c r="R592" i="1"/>
  <c r="V591" i="1"/>
  <c r="U591" i="1"/>
  <c r="S591" i="1"/>
  <c r="R591" i="1"/>
  <c r="U590" i="1"/>
  <c r="V590" i="1" s="1"/>
  <c r="S590" i="1"/>
  <c r="R590" i="1"/>
  <c r="U589" i="1"/>
  <c r="V589" i="1" s="1"/>
  <c r="S589" i="1"/>
  <c r="R589" i="1"/>
  <c r="V588" i="1"/>
  <c r="U588" i="1"/>
  <c r="S588" i="1"/>
  <c r="R588" i="1"/>
  <c r="V587" i="1"/>
  <c r="U587" i="1"/>
  <c r="S587" i="1"/>
  <c r="R587" i="1"/>
  <c r="U586" i="1"/>
  <c r="V586" i="1" s="1"/>
  <c r="S586" i="1"/>
  <c r="R586" i="1"/>
  <c r="U585" i="1"/>
  <c r="V585" i="1" s="1"/>
  <c r="S585" i="1"/>
  <c r="R585" i="1"/>
  <c r="V584" i="1"/>
  <c r="U584" i="1"/>
  <c r="S584" i="1"/>
  <c r="R584" i="1"/>
  <c r="V583" i="1"/>
  <c r="U583" i="1"/>
  <c r="S583" i="1"/>
  <c r="R583" i="1"/>
  <c r="U582" i="1"/>
  <c r="V582" i="1" s="1"/>
  <c r="S582" i="1"/>
  <c r="R582" i="1"/>
  <c r="U581" i="1"/>
  <c r="V581" i="1" s="1"/>
  <c r="S581" i="1"/>
  <c r="R581" i="1"/>
  <c r="V580" i="1"/>
  <c r="U580" i="1"/>
  <c r="S580" i="1"/>
  <c r="R580" i="1"/>
  <c r="V579" i="1"/>
  <c r="U579" i="1"/>
  <c r="S579" i="1"/>
  <c r="R579" i="1"/>
  <c r="U578" i="1"/>
  <c r="V578" i="1" s="1"/>
  <c r="S578" i="1"/>
  <c r="R578" i="1"/>
  <c r="U577" i="1"/>
  <c r="V577" i="1" s="1"/>
  <c r="S577" i="1"/>
  <c r="R577" i="1"/>
  <c r="V576" i="1"/>
  <c r="U576" i="1"/>
  <c r="S576" i="1"/>
  <c r="R576" i="1"/>
  <c r="V575" i="1"/>
  <c r="U575" i="1"/>
  <c r="S575" i="1"/>
  <c r="R575" i="1"/>
  <c r="U574" i="1"/>
  <c r="V574" i="1" s="1"/>
  <c r="S574" i="1"/>
  <c r="R574" i="1"/>
  <c r="U573" i="1"/>
  <c r="V573" i="1" s="1"/>
  <c r="S573" i="1"/>
  <c r="R573" i="1"/>
  <c r="V572" i="1"/>
  <c r="U572" i="1"/>
  <c r="S572" i="1"/>
  <c r="R572" i="1"/>
  <c r="V571" i="1"/>
  <c r="U571" i="1"/>
  <c r="S571" i="1"/>
  <c r="R571" i="1"/>
  <c r="U570" i="1"/>
  <c r="V570" i="1" s="1"/>
  <c r="S570" i="1"/>
  <c r="R570" i="1"/>
  <c r="U569" i="1"/>
  <c r="V569" i="1" s="1"/>
  <c r="S569" i="1"/>
  <c r="R569" i="1"/>
  <c r="V568" i="1"/>
  <c r="U568" i="1"/>
  <c r="S568" i="1"/>
  <c r="R568" i="1"/>
  <c r="V567" i="1"/>
  <c r="U567" i="1"/>
  <c r="S567" i="1"/>
  <c r="R567" i="1"/>
  <c r="U566" i="1"/>
  <c r="V566" i="1" s="1"/>
  <c r="S566" i="1"/>
  <c r="R566" i="1"/>
  <c r="U565" i="1"/>
  <c r="V565" i="1" s="1"/>
  <c r="S565" i="1"/>
  <c r="R565" i="1"/>
  <c r="V564" i="1"/>
  <c r="U564" i="1"/>
  <c r="S564" i="1"/>
  <c r="R564" i="1"/>
  <c r="V563" i="1"/>
  <c r="U563" i="1"/>
  <c r="S563" i="1"/>
  <c r="R563" i="1"/>
  <c r="U562" i="1"/>
  <c r="V562" i="1" s="1"/>
  <c r="S562" i="1"/>
  <c r="R562" i="1"/>
  <c r="U561" i="1"/>
  <c r="V561" i="1" s="1"/>
  <c r="S561" i="1"/>
  <c r="R561" i="1"/>
  <c r="V560" i="1"/>
  <c r="U560" i="1"/>
  <c r="S560" i="1"/>
  <c r="R560" i="1"/>
  <c r="V559" i="1"/>
  <c r="U559" i="1"/>
  <c r="S559" i="1"/>
  <c r="R559" i="1"/>
  <c r="U558" i="1"/>
  <c r="V558" i="1" s="1"/>
  <c r="S558" i="1"/>
  <c r="R558" i="1"/>
  <c r="U557" i="1"/>
  <c r="V557" i="1" s="1"/>
  <c r="S557" i="1"/>
  <c r="R557" i="1"/>
  <c r="V556" i="1"/>
  <c r="U556" i="1"/>
  <c r="S556" i="1"/>
  <c r="R556" i="1"/>
  <c r="V555" i="1"/>
  <c r="U555" i="1"/>
  <c r="S555" i="1"/>
  <c r="R555" i="1"/>
  <c r="U554" i="1"/>
  <c r="V554" i="1" s="1"/>
  <c r="S554" i="1"/>
  <c r="R554" i="1"/>
  <c r="U553" i="1"/>
  <c r="V553" i="1" s="1"/>
  <c r="S553" i="1"/>
  <c r="R553" i="1"/>
  <c r="V552" i="1"/>
  <c r="U552" i="1"/>
  <c r="S552" i="1"/>
  <c r="R552" i="1"/>
  <c r="V551" i="1"/>
  <c r="U551" i="1"/>
  <c r="S551" i="1"/>
  <c r="R551" i="1"/>
  <c r="U550" i="1"/>
  <c r="V550" i="1" s="1"/>
  <c r="S550" i="1"/>
  <c r="R550" i="1"/>
  <c r="U549" i="1"/>
  <c r="V549" i="1" s="1"/>
  <c r="S549" i="1"/>
  <c r="R549" i="1"/>
  <c r="V548" i="1"/>
  <c r="U548" i="1"/>
  <c r="S548" i="1"/>
  <c r="R548" i="1"/>
  <c r="V547" i="1"/>
  <c r="U547" i="1"/>
  <c r="S547" i="1"/>
  <c r="R547" i="1"/>
  <c r="U546" i="1"/>
  <c r="V546" i="1" s="1"/>
  <c r="S546" i="1"/>
  <c r="R546" i="1"/>
  <c r="U545" i="1"/>
  <c r="V545" i="1" s="1"/>
  <c r="S545" i="1"/>
  <c r="R545" i="1"/>
  <c r="V544" i="1"/>
  <c r="U544" i="1"/>
  <c r="S544" i="1"/>
  <c r="R544" i="1"/>
  <c r="V543" i="1"/>
  <c r="U543" i="1"/>
  <c r="S543" i="1"/>
  <c r="R543" i="1"/>
  <c r="U542" i="1"/>
  <c r="V542" i="1" s="1"/>
  <c r="S542" i="1"/>
  <c r="R542" i="1"/>
  <c r="U541" i="1"/>
  <c r="V541" i="1" s="1"/>
  <c r="S541" i="1"/>
  <c r="R541" i="1"/>
  <c r="V540" i="1"/>
  <c r="U540" i="1"/>
  <c r="S540" i="1"/>
  <c r="R540" i="1"/>
  <c r="V539" i="1"/>
  <c r="U539" i="1"/>
  <c r="S539" i="1"/>
  <c r="R539" i="1"/>
  <c r="U538" i="1"/>
  <c r="V538" i="1" s="1"/>
  <c r="S538" i="1"/>
  <c r="R538" i="1"/>
  <c r="U537" i="1"/>
  <c r="V537" i="1" s="1"/>
  <c r="S537" i="1"/>
  <c r="R537" i="1"/>
  <c r="V536" i="1"/>
  <c r="U536" i="1"/>
  <c r="S536" i="1"/>
  <c r="R536" i="1"/>
  <c r="V535" i="1"/>
  <c r="U535" i="1"/>
  <c r="S535" i="1"/>
  <c r="R535" i="1"/>
  <c r="U534" i="1"/>
  <c r="V534" i="1" s="1"/>
  <c r="S534" i="1"/>
  <c r="R534" i="1"/>
  <c r="U533" i="1"/>
  <c r="V533" i="1" s="1"/>
  <c r="S533" i="1"/>
  <c r="R533" i="1"/>
  <c r="V532" i="1"/>
  <c r="U532" i="1"/>
  <c r="S532" i="1"/>
  <c r="R532" i="1"/>
  <c r="V531" i="1"/>
  <c r="U531" i="1"/>
  <c r="S531" i="1"/>
  <c r="R531" i="1"/>
  <c r="U530" i="1"/>
  <c r="V530" i="1" s="1"/>
  <c r="S530" i="1"/>
  <c r="R530" i="1"/>
  <c r="U529" i="1"/>
  <c r="V529" i="1" s="1"/>
  <c r="S529" i="1"/>
  <c r="R529" i="1"/>
  <c r="V528" i="1"/>
  <c r="U528" i="1"/>
  <c r="S528" i="1"/>
  <c r="R528" i="1"/>
  <c r="V527" i="1"/>
  <c r="U527" i="1"/>
  <c r="S527" i="1"/>
  <c r="R527" i="1"/>
  <c r="U526" i="1"/>
  <c r="V526" i="1" s="1"/>
  <c r="S526" i="1"/>
  <c r="R526" i="1"/>
  <c r="U525" i="1"/>
  <c r="V525" i="1" s="1"/>
  <c r="S525" i="1"/>
  <c r="R525" i="1"/>
  <c r="V524" i="1"/>
  <c r="U524" i="1"/>
  <c r="S524" i="1"/>
  <c r="R524" i="1"/>
  <c r="V523" i="1"/>
  <c r="U523" i="1"/>
  <c r="S523" i="1"/>
  <c r="R523" i="1"/>
  <c r="U522" i="1"/>
  <c r="V522" i="1" s="1"/>
  <c r="S522" i="1"/>
  <c r="R522" i="1"/>
  <c r="U521" i="1"/>
  <c r="V521" i="1" s="1"/>
  <c r="S521" i="1"/>
  <c r="R521" i="1"/>
  <c r="V520" i="1"/>
  <c r="U520" i="1"/>
  <c r="S520" i="1"/>
  <c r="R520" i="1"/>
  <c r="V519" i="1"/>
  <c r="U519" i="1"/>
  <c r="S519" i="1"/>
  <c r="R519" i="1"/>
  <c r="U518" i="1"/>
  <c r="V518" i="1" s="1"/>
  <c r="S518" i="1"/>
  <c r="R518" i="1"/>
  <c r="U517" i="1"/>
  <c r="V517" i="1" s="1"/>
  <c r="S517" i="1"/>
  <c r="R517" i="1"/>
  <c r="V516" i="1"/>
  <c r="U516" i="1"/>
  <c r="S516" i="1"/>
  <c r="R516" i="1"/>
  <c r="V515" i="1"/>
  <c r="U515" i="1"/>
  <c r="S515" i="1"/>
  <c r="R515" i="1"/>
  <c r="U514" i="1"/>
  <c r="V514" i="1" s="1"/>
  <c r="S514" i="1"/>
  <c r="R514" i="1"/>
  <c r="U513" i="1"/>
  <c r="V513" i="1" s="1"/>
  <c r="S513" i="1"/>
  <c r="R513" i="1"/>
  <c r="V512" i="1"/>
  <c r="U512" i="1"/>
  <c r="S512" i="1"/>
  <c r="R512" i="1"/>
  <c r="V511" i="1"/>
  <c r="U511" i="1"/>
  <c r="S511" i="1"/>
  <c r="R511" i="1"/>
  <c r="U510" i="1"/>
  <c r="V510" i="1" s="1"/>
  <c r="S510" i="1"/>
  <c r="R510" i="1"/>
  <c r="U509" i="1"/>
  <c r="V509" i="1" s="1"/>
  <c r="S509" i="1"/>
  <c r="R509" i="1"/>
  <c r="V508" i="1"/>
  <c r="U508" i="1"/>
  <c r="S508" i="1"/>
  <c r="R508" i="1"/>
  <c r="V507" i="1"/>
  <c r="U507" i="1"/>
  <c r="S507" i="1"/>
  <c r="R507" i="1"/>
  <c r="U506" i="1"/>
  <c r="V506" i="1" s="1"/>
  <c r="S506" i="1"/>
  <c r="R506" i="1"/>
  <c r="U505" i="1"/>
  <c r="V505" i="1" s="1"/>
  <c r="S505" i="1"/>
  <c r="R505" i="1"/>
  <c r="V504" i="1"/>
  <c r="U504" i="1"/>
  <c r="S504" i="1"/>
  <c r="R504" i="1"/>
  <c r="V503" i="1"/>
  <c r="U503" i="1"/>
  <c r="S503" i="1"/>
  <c r="R503" i="1"/>
  <c r="U502" i="1"/>
  <c r="V502" i="1" s="1"/>
  <c r="S502" i="1"/>
  <c r="R502" i="1"/>
  <c r="U501" i="1"/>
  <c r="V501" i="1" s="1"/>
  <c r="S501" i="1"/>
  <c r="R501" i="1"/>
  <c r="V500" i="1"/>
  <c r="U500" i="1"/>
  <c r="S500" i="1"/>
  <c r="R500" i="1"/>
  <c r="V499" i="1"/>
  <c r="U499" i="1"/>
  <c r="S499" i="1"/>
  <c r="R499" i="1"/>
  <c r="U498" i="1"/>
  <c r="V498" i="1" s="1"/>
  <c r="S498" i="1"/>
  <c r="R498" i="1"/>
  <c r="U497" i="1"/>
  <c r="V497" i="1" s="1"/>
  <c r="S497" i="1"/>
  <c r="R497" i="1"/>
  <c r="V496" i="1"/>
  <c r="U496" i="1"/>
  <c r="S496" i="1"/>
  <c r="R496" i="1"/>
  <c r="V495" i="1"/>
  <c r="U495" i="1"/>
  <c r="S495" i="1"/>
  <c r="R495" i="1"/>
  <c r="U494" i="1"/>
  <c r="V494" i="1" s="1"/>
  <c r="S494" i="1"/>
  <c r="R494" i="1"/>
  <c r="U493" i="1"/>
  <c r="V493" i="1" s="1"/>
  <c r="S493" i="1"/>
  <c r="R493" i="1"/>
  <c r="V492" i="1"/>
  <c r="U492" i="1"/>
  <c r="S492" i="1"/>
  <c r="R492" i="1"/>
  <c r="V491" i="1"/>
  <c r="U491" i="1"/>
  <c r="S491" i="1"/>
  <c r="R491" i="1"/>
  <c r="U490" i="1"/>
  <c r="V490" i="1" s="1"/>
  <c r="S490" i="1"/>
  <c r="R490" i="1"/>
  <c r="U489" i="1"/>
  <c r="V489" i="1" s="1"/>
  <c r="S489" i="1"/>
  <c r="R489" i="1"/>
  <c r="V488" i="1"/>
  <c r="U488" i="1"/>
  <c r="S488" i="1"/>
  <c r="R488" i="1"/>
  <c r="V487" i="1"/>
  <c r="U487" i="1"/>
  <c r="S487" i="1"/>
  <c r="R487" i="1"/>
  <c r="U486" i="1"/>
  <c r="V486" i="1" s="1"/>
  <c r="S486" i="1"/>
  <c r="R486" i="1"/>
  <c r="U485" i="1"/>
  <c r="V485" i="1" s="1"/>
  <c r="S485" i="1"/>
  <c r="R485" i="1"/>
  <c r="V484" i="1"/>
  <c r="U484" i="1"/>
  <c r="S484" i="1"/>
  <c r="R484" i="1"/>
  <c r="V483" i="1"/>
  <c r="U483" i="1"/>
  <c r="S483" i="1"/>
  <c r="R483" i="1"/>
  <c r="U482" i="1"/>
  <c r="V482" i="1" s="1"/>
  <c r="S482" i="1"/>
  <c r="R482" i="1"/>
  <c r="U481" i="1"/>
  <c r="V481" i="1" s="1"/>
  <c r="S481" i="1"/>
  <c r="R481" i="1"/>
  <c r="V480" i="1"/>
  <c r="U480" i="1"/>
  <c r="S480" i="1"/>
  <c r="R480" i="1"/>
  <c r="V479" i="1"/>
  <c r="U479" i="1"/>
  <c r="S479" i="1"/>
  <c r="R479" i="1"/>
  <c r="U478" i="1"/>
  <c r="V478" i="1" s="1"/>
  <c r="S478" i="1"/>
  <c r="R478" i="1"/>
  <c r="U477" i="1"/>
  <c r="V477" i="1" s="1"/>
  <c r="S477" i="1"/>
  <c r="R477" i="1"/>
  <c r="V476" i="1"/>
  <c r="U476" i="1"/>
  <c r="S476" i="1"/>
  <c r="R476" i="1"/>
  <c r="V475" i="1"/>
  <c r="U475" i="1"/>
  <c r="S475" i="1"/>
  <c r="R475" i="1"/>
  <c r="U474" i="1"/>
  <c r="V474" i="1" s="1"/>
  <c r="S474" i="1"/>
  <c r="R474" i="1"/>
  <c r="U473" i="1"/>
  <c r="V473" i="1" s="1"/>
  <c r="S473" i="1"/>
  <c r="R473" i="1"/>
  <c r="V472" i="1"/>
  <c r="U472" i="1"/>
  <c r="S472" i="1"/>
  <c r="R472" i="1"/>
  <c r="V471" i="1"/>
  <c r="U471" i="1"/>
  <c r="S471" i="1"/>
  <c r="R471" i="1"/>
  <c r="U470" i="1"/>
  <c r="V470" i="1" s="1"/>
  <c r="S470" i="1"/>
  <c r="R470" i="1"/>
  <c r="U469" i="1"/>
  <c r="V469" i="1" s="1"/>
  <c r="S469" i="1"/>
  <c r="R469" i="1"/>
  <c r="V468" i="1"/>
  <c r="U468" i="1"/>
  <c r="S468" i="1"/>
  <c r="R468" i="1"/>
  <c r="V467" i="1"/>
  <c r="U467" i="1"/>
  <c r="S467" i="1"/>
  <c r="R467" i="1"/>
  <c r="U466" i="1"/>
  <c r="V466" i="1" s="1"/>
  <c r="S466" i="1"/>
  <c r="R466" i="1"/>
  <c r="U465" i="1"/>
  <c r="V465" i="1" s="1"/>
  <c r="S465" i="1"/>
  <c r="R465" i="1"/>
  <c r="V464" i="1"/>
  <c r="U464" i="1"/>
  <c r="S464" i="1"/>
  <c r="R464" i="1"/>
  <c r="V463" i="1"/>
  <c r="U463" i="1"/>
  <c r="S463" i="1"/>
  <c r="R463" i="1"/>
  <c r="U462" i="1"/>
  <c r="V462" i="1" s="1"/>
  <c r="S462" i="1"/>
  <c r="R462" i="1"/>
  <c r="U461" i="1"/>
  <c r="V461" i="1" s="1"/>
  <c r="S461" i="1"/>
  <c r="R461" i="1"/>
  <c r="V460" i="1"/>
  <c r="U460" i="1"/>
  <c r="S460" i="1"/>
  <c r="R460" i="1"/>
  <c r="V459" i="1"/>
  <c r="U459" i="1"/>
  <c r="S459" i="1"/>
  <c r="R459" i="1"/>
  <c r="U458" i="1"/>
  <c r="V458" i="1" s="1"/>
  <c r="S458" i="1"/>
  <c r="R458" i="1"/>
  <c r="U457" i="1"/>
  <c r="V457" i="1" s="1"/>
  <c r="S457" i="1"/>
  <c r="R457" i="1"/>
  <c r="V456" i="1"/>
  <c r="U456" i="1"/>
  <c r="S456" i="1"/>
  <c r="R456" i="1"/>
  <c r="V455" i="1"/>
  <c r="U455" i="1"/>
  <c r="S455" i="1"/>
  <c r="R455" i="1"/>
  <c r="U454" i="1"/>
  <c r="V454" i="1" s="1"/>
  <c r="S454" i="1"/>
  <c r="R454" i="1"/>
  <c r="U453" i="1"/>
  <c r="V453" i="1" s="1"/>
  <c r="S453" i="1"/>
  <c r="R453" i="1"/>
  <c r="V452" i="1"/>
  <c r="U452" i="1"/>
  <c r="S452" i="1"/>
  <c r="R452" i="1"/>
  <c r="V451" i="1"/>
  <c r="U451" i="1"/>
  <c r="S451" i="1"/>
  <c r="R451" i="1"/>
  <c r="U450" i="1"/>
  <c r="V450" i="1" s="1"/>
  <c r="S450" i="1"/>
  <c r="R450" i="1"/>
  <c r="U449" i="1"/>
  <c r="V449" i="1" s="1"/>
  <c r="S449" i="1"/>
  <c r="R449" i="1"/>
  <c r="V448" i="1"/>
  <c r="U448" i="1"/>
  <c r="S448" i="1"/>
  <c r="R448" i="1"/>
  <c r="V447" i="1"/>
  <c r="U447" i="1"/>
  <c r="S447" i="1"/>
  <c r="R447" i="1"/>
  <c r="U446" i="1"/>
  <c r="V446" i="1" s="1"/>
  <c r="S446" i="1"/>
  <c r="R446" i="1"/>
  <c r="U445" i="1"/>
  <c r="V445" i="1" s="1"/>
  <c r="S445" i="1"/>
  <c r="R445" i="1"/>
  <c r="V444" i="1"/>
  <c r="U444" i="1"/>
  <c r="S444" i="1"/>
  <c r="R444" i="1"/>
  <c r="V443" i="1"/>
  <c r="U443" i="1"/>
  <c r="S443" i="1"/>
  <c r="R443" i="1"/>
  <c r="U442" i="1"/>
  <c r="V442" i="1" s="1"/>
  <c r="S442" i="1"/>
  <c r="R442" i="1"/>
  <c r="U441" i="1"/>
  <c r="V441" i="1" s="1"/>
  <c r="S441" i="1"/>
  <c r="R441" i="1"/>
  <c r="V440" i="1"/>
  <c r="U440" i="1"/>
  <c r="S440" i="1"/>
  <c r="R440" i="1"/>
  <c r="V439" i="1"/>
  <c r="U439" i="1"/>
  <c r="S439" i="1"/>
  <c r="R439" i="1"/>
  <c r="U438" i="1"/>
  <c r="V438" i="1" s="1"/>
  <c r="S438" i="1"/>
  <c r="R438" i="1"/>
  <c r="U437" i="1"/>
  <c r="V437" i="1" s="1"/>
  <c r="S437" i="1"/>
  <c r="R437" i="1"/>
  <c r="V436" i="1"/>
  <c r="U436" i="1"/>
  <c r="S436" i="1"/>
  <c r="R436" i="1"/>
  <c r="V435" i="1"/>
  <c r="U435" i="1"/>
  <c r="S435" i="1"/>
  <c r="R435" i="1"/>
  <c r="U434" i="1"/>
  <c r="V434" i="1" s="1"/>
  <c r="S434" i="1"/>
  <c r="R434" i="1"/>
  <c r="U433" i="1"/>
  <c r="V433" i="1" s="1"/>
  <c r="S433" i="1"/>
  <c r="R433" i="1"/>
  <c r="V432" i="1"/>
  <c r="U432" i="1"/>
  <c r="S432" i="1"/>
  <c r="R432" i="1"/>
  <c r="V431" i="1"/>
  <c r="U431" i="1"/>
  <c r="S431" i="1"/>
  <c r="R431" i="1"/>
  <c r="U430" i="1"/>
  <c r="V430" i="1" s="1"/>
  <c r="S430" i="1"/>
  <c r="R430" i="1"/>
  <c r="U429" i="1"/>
  <c r="V429" i="1" s="1"/>
  <c r="S429" i="1"/>
  <c r="R429" i="1"/>
  <c r="V428" i="1"/>
  <c r="U428" i="1"/>
  <c r="S428" i="1"/>
  <c r="R428" i="1"/>
  <c r="V427" i="1"/>
  <c r="U427" i="1"/>
  <c r="S427" i="1"/>
  <c r="R427" i="1"/>
  <c r="U426" i="1"/>
  <c r="V426" i="1" s="1"/>
  <c r="S426" i="1"/>
  <c r="R426" i="1"/>
  <c r="U425" i="1"/>
  <c r="V425" i="1" s="1"/>
  <c r="S425" i="1"/>
  <c r="R425" i="1"/>
  <c r="V424" i="1"/>
  <c r="U424" i="1"/>
  <c r="S424" i="1"/>
  <c r="R424" i="1"/>
  <c r="V423" i="1"/>
  <c r="U423" i="1"/>
  <c r="S423" i="1"/>
  <c r="R423" i="1"/>
  <c r="U422" i="1"/>
  <c r="V422" i="1" s="1"/>
  <c r="S422" i="1"/>
  <c r="R422" i="1"/>
  <c r="U421" i="1"/>
  <c r="V421" i="1" s="1"/>
  <c r="S421" i="1"/>
  <c r="R421" i="1"/>
  <c r="V420" i="1"/>
  <c r="U420" i="1"/>
  <c r="S420" i="1"/>
  <c r="R420" i="1"/>
  <c r="V419" i="1"/>
  <c r="U419" i="1"/>
  <c r="S419" i="1"/>
  <c r="R419" i="1"/>
  <c r="U418" i="1"/>
  <c r="V418" i="1" s="1"/>
  <c r="S418" i="1"/>
  <c r="R418" i="1"/>
  <c r="U417" i="1"/>
  <c r="V417" i="1" s="1"/>
  <c r="S417" i="1"/>
  <c r="R417" i="1"/>
  <c r="V416" i="1"/>
  <c r="U416" i="1"/>
  <c r="S416" i="1"/>
  <c r="R416" i="1"/>
  <c r="V415" i="1"/>
  <c r="U415" i="1"/>
  <c r="S415" i="1"/>
  <c r="R415" i="1"/>
  <c r="U414" i="1"/>
  <c r="V414" i="1" s="1"/>
  <c r="S414" i="1"/>
  <c r="R414" i="1"/>
  <c r="U413" i="1"/>
  <c r="V413" i="1" s="1"/>
  <c r="S413" i="1"/>
  <c r="R413" i="1"/>
  <c r="V412" i="1"/>
  <c r="U412" i="1"/>
  <c r="S412" i="1"/>
  <c r="R412" i="1"/>
  <c r="V411" i="1"/>
  <c r="U411" i="1"/>
  <c r="S411" i="1"/>
  <c r="R411" i="1"/>
  <c r="U410" i="1"/>
  <c r="V410" i="1" s="1"/>
  <c r="S410" i="1"/>
  <c r="R410" i="1"/>
  <c r="U409" i="1"/>
  <c r="V409" i="1" s="1"/>
  <c r="S409" i="1"/>
  <c r="R409" i="1"/>
  <c r="V408" i="1"/>
  <c r="U408" i="1"/>
  <c r="S408" i="1"/>
  <c r="R408" i="1"/>
  <c r="V407" i="1"/>
  <c r="U407" i="1"/>
  <c r="S407" i="1"/>
  <c r="R407" i="1"/>
  <c r="U406" i="1"/>
  <c r="V406" i="1" s="1"/>
  <c r="S406" i="1"/>
  <c r="R406" i="1"/>
  <c r="U405" i="1"/>
  <c r="V405" i="1" s="1"/>
  <c r="S405" i="1"/>
  <c r="R405" i="1"/>
  <c r="V404" i="1"/>
  <c r="U404" i="1"/>
  <c r="S404" i="1"/>
  <c r="R404" i="1"/>
  <c r="V403" i="1"/>
  <c r="U403" i="1"/>
  <c r="S403" i="1"/>
  <c r="R403" i="1"/>
  <c r="U402" i="1"/>
  <c r="V402" i="1" s="1"/>
  <c r="S402" i="1"/>
  <c r="R402" i="1"/>
  <c r="U401" i="1"/>
  <c r="V401" i="1" s="1"/>
  <c r="S401" i="1"/>
  <c r="R401" i="1"/>
  <c r="V400" i="1"/>
  <c r="U400" i="1"/>
  <c r="S400" i="1"/>
  <c r="R400" i="1"/>
  <c r="V399" i="1"/>
  <c r="U399" i="1"/>
  <c r="S399" i="1"/>
  <c r="R399" i="1"/>
  <c r="U398" i="1"/>
  <c r="V398" i="1" s="1"/>
  <c r="S398" i="1"/>
  <c r="R398" i="1"/>
  <c r="U397" i="1"/>
  <c r="V397" i="1" s="1"/>
  <c r="S397" i="1"/>
  <c r="R397" i="1"/>
  <c r="V396" i="1"/>
  <c r="U396" i="1"/>
  <c r="S396" i="1"/>
  <c r="R396" i="1"/>
  <c r="V395" i="1"/>
  <c r="U395" i="1"/>
  <c r="S395" i="1"/>
  <c r="R395" i="1"/>
  <c r="U394" i="1"/>
  <c r="V394" i="1" s="1"/>
  <c r="S394" i="1"/>
  <c r="R394" i="1"/>
  <c r="U393" i="1"/>
  <c r="V393" i="1" s="1"/>
  <c r="S393" i="1"/>
  <c r="R393" i="1"/>
  <c r="V392" i="1"/>
  <c r="U392" i="1"/>
  <c r="S392" i="1"/>
  <c r="R392" i="1"/>
  <c r="V391" i="1"/>
  <c r="U391" i="1"/>
  <c r="S391" i="1"/>
  <c r="R391" i="1"/>
  <c r="U390" i="1"/>
  <c r="V390" i="1" s="1"/>
  <c r="S390" i="1"/>
  <c r="R390" i="1"/>
  <c r="U389" i="1"/>
  <c r="V389" i="1" s="1"/>
  <c r="S389" i="1"/>
  <c r="R389" i="1"/>
  <c r="V388" i="1"/>
  <c r="U388" i="1"/>
  <c r="S388" i="1"/>
  <c r="R388" i="1"/>
  <c r="V387" i="1"/>
  <c r="U387" i="1"/>
  <c r="S387" i="1"/>
  <c r="R387" i="1"/>
  <c r="U386" i="1"/>
  <c r="V386" i="1" s="1"/>
  <c r="S386" i="1"/>
  <c r="R386" i="1"/>
  <c r="U385" i="1"/>
  <c r="V385" i="1" s="1"/>
  <c r="S385" i="1"/>
  <c r="R385" i="1"/>
  <c r="V384" i="1"/>
  <c r="U384" i="1"/>
  <c r="S384" i="1"/>
  <c r="R384" i="1"/>
  <c r="V383" i="1"/>
  <c r="U383" i="1"/>
  <c r="S383" i="1"/>
  <c r="R383" i="1"/>
  <c r="U382" i="1"/>
  <c r="V382" i="1" s="1"/>
  <c r="S382" i="1"/>
  <c r="R382" i="1"/>
  <c r="U381" i="1"/>
  <c r="V381" i="1" s="1"/>
  <c r="S381" i="1"/>
  <c r="R381" i="1"/>
  <c r="V380" i="1"/>
  <c r="U380" i="1"/>
  <c r="S380" i="1"/>
  <c r="R380" i="1"/>
  <c r="V379" i="1"/>
  <c r="U379" i="1"/>
  <c r="S379" i="1"/>
  <c r="R379" i="1"/>
  <c r="U378" i="1"/>
  <c r="V378" i="1" s="1"/>
  <c r="S378" i="1"/>
  <c r="R378" i="1"/>
  <c r="U377" i="1"/>
  <c r="V377" i="1" s="1"/>
  <c r="S377" i="1"/>
  <c r="R377" i="1"/>
  <c r="V376" i="1"/>
  <c r="U376" i="1"/>
  <c r="S376" i="1"/>
  <c r="R376" i="1"/>
  <c r="V375" i="1"/>
  <c r="U375" i="1"/>
  <c r="S375" i="1"/>
  <c r="R375" i="1"/>
  <c r="U374" i="1"/>
  <c r="V374" i="1" s="1"/>
  <c r="S374" i="1"/>
  <c r="R374" i="1"/>
  <c r="U373" i="1"/>
  <c r="V373" i="1" s="1"/>
  <c r="S373" i="1"/>
  <c r="R373" i="1"/>
  <c r="V372" i="1"/>
  <c r="U372" i="1"/>
  <c r="S372" i="1"/>
  <c r="R372" i="1"/>
  <c r="V371" i="1"/>
  <c r="U371" i="1"/>
  <c r="S371" i="1"/>
  <c r="R371" i="1"/>
  <c r="U370" i="1"/>
  <c r="V370" i="1" s="1"/>
  <c r="S370" i="1"/>
  <c r="R370" i="1"/>
  <c r="U369" i="1"/>
  <c r="V369" i="1" s="1"/>
  <c r="S369" i="1"/>
  <c r="R369" i="1"/>
  <c r="V368" i="1"/>
  <c r="U368" i="1"/>
  <c r="S368" i="1"/>
  <c r="R368" i="1"/>
  <c r="V367" i="1"/>
  <c r="U367" i="1"/>
  <c r="S367" i="1"/>
  <c r="R367" i="1"/>
  <c r="U366" i="1"/>
  <c r="V366" i="1" s="1"/>
  <c r="S366" i="1"/>
  <c r="R366" i="1"/>
  <c r="U365" i="1"/>
  <c r="V365" i="1" s="1"/>
  <c r="S365" i="1"/>
  <c r="R365" i="1"/>
  <c r="V364" i="1"/>
  <c r="U364" i="1"/>
  <c r="S364" i="1"/>
  <c r="R364" i="1"/>
  <c r="V363" i="1"/>
  <c r="U363" i="1"/>
  <c r="S363" i="1"/>
  <c r="R363" i="1"/>
  <c r="U362" i="1"/>
  <c r="V362" i="1" s="1"/>
  <c r="S362" i="1"/>
  <c r="R362" i="1"/>
  <c r="U361" i="1"/>
  <c r="V361" i="1" s="1"/>
  <c r="S361" i="1"/>
  <c r="R361" i="1"/>
  <c r="V360" i="1"/>
  <c r="U360" i="1"/>
  <c r="S360" i="1"/>
  <c r="R360" i="1"/>
  <c r="V359" i="1"/>
  <c r="U359" i="1"/>
  <c r="S359" i="1"/>
  <c r="R359" i="1"/>
  <c r="U358" i="1"/>
  <c r="V358" i="1" s="1"/>
  <c r="S358" i="1"/>
  <c r="R358" i="1"/>
  <c r="U357" i="1"/>
  <c r="V357" i="1" s="1"/>
  <c r="S357" i="1"/>
  <c r="R357" i="1"/>
  <c r="V356" i="1"/>
  <c r="U356" i="1"/>
  <c r="S356" i="1"/>
  <c r="R356" i="1"/>
  <c r="V355" i="1"/>
  <c r="U355" i="1"/>
  <c r="S355" i="1"/>
  <c r="R355" i="1"/>
  <c r="U354" i="1"/>
  <c r="V354" i="1" s="1"/>
  <c r="S354" i="1"/>
  <c r="R354" i="1"/>
  <c r="U353" i="1"/>
  <c r="V353" i="1" s="1"/>
  <c r="S353" i="1"/>
  <c r="R353" i="1"/>
  <c r="V352" i="1"/>
  <c r="U352" i="1"/>
  <c r="S352" i="1"/>
  <c r="R352" i="1"/>
  <c r="V351" i="1"/>
  <c r="U351" i="1"/>
  <c r="S351" i="1"/>
  <c r="R351" i="1"/>
  <c r="U350" i="1"/>
  <c r="V350" i="1" s="1"/>
  <c r="S350" i="1"/>
  <c r="R350" i="1"/>
  <c r="U349" i="1"/>
  <c r="V349" i="1" s="1"/>
  <c r="S349" i="1"/>
  <c r="R349" i="1"/>
  <c r="V348" i="1"/>
  <c r="U348" i="1"/>
  <c r="S348" i="1"/>
  <c r="R348" i="1"/>
  <c r="V347" i="1"/>
  <c r="U347" i="1"/>
  <c r="S347" i="1"/>
  <c r="R347" i="1"/>
  <c r="V346" i="1"/>
  <c r="U346" i="1"/>
  <c r="S346" i="1"/>
  <c r="R346" i="1"/>
  <c r="U345" i="1"/>
  <c r="V345" i="1" s="1"/>
  <c r="S345" i="1"/>
  <c r="R345" i="1"/>
  <c r="V344" i="1"/>
  <c r="U344" i="1"/>
  <c r="S344" i="1"/>
  <c r="R344" i="1"/>
  <c r="V343" i="1"/>
  <c r="U343" i="1"/>
  <c r="S343" i="1"/>
  <c r="R343" i="1"/>
  <c r="U342" i="1"/>
  <c r="V342" i="1" s="1"/>
  <c r="S342" i="1"/>
  <c r="R342" i="1"/>
  <c r="U341" i="1"/>
  <c r="V341" i="1" s="1"/>
  <c r="S341" i="1"/>
  <c r="R341" i="1"/>
  <c r="V340" i="1"/>
  <c r="U340" i="1"/>
  <c r="S340" i="1"/>
  <c r="R340" i="1"/>
  <c r="V339" i="1"/>
  <c r="U339" i="1"/>
  <c r="S339" i="1"/>
  <c r="R339" i="1"/>
  <c r="U338" i="1"/>
  <c r="V338" i="1" s="1"/>
  <c r="S338" i="1"/>
  <c r="R338" i="1"/>
  <c r="U337" i="1"/>
  <c r="V337" i="1" s="1"/>
  <c r="S337" i="1"/>
  <c r="R337" i="1"/>
  <c r="V336" i="1"/>
  <c r="U336" i="1"/>
  <c r="S336" i="1"/>
  <c r="R336" i="1"/>
  <c r="V335" i="1"/>
  <c r="U335" i="1"/>
  <c r="S335" i="1"/>
  <c r="R335" i="1"/>
  <c r="U334" i="1"/>
  <c r="V334" i="1" s="1"/>
  <c r="S334" i="1"/>
  <c r="R334" i="1"/>
  <c r="U333" i="1"/>
  <c r="V333" i="1" s="1"/>
  <c r="S333" i="1"/>
  <c r="R333" i="1"/>
  <c r="V332" i="1"/>
  <c r="U332" i="1"/>
  <c r="S332" i="1"/>
  <c r="R332" i="1"/>
  <c r="V331" i="1"/>
  <c r="U331" i="1"/>
  <c r="S331" i="1"/>
  <c r="R331" i="1"/>
  <c r="U330" i="1"/>
  <c r="V330" i="1" s="1"/>
  <c r="S330" i="1"/>
  <c r="R330" i="1"/>
  <c r="U329" i="1"/>
  <c r="V329" i="1" s="1"/>
  <c r="S329" i="1"/>
  <c r="R329" i="1"/>
  <c r="V328" i="1"/>
  <c r="U328" i="1"/>
  <c r="S328" i="1"/>
  <c r="R328" i="1"/>
  <c r="V327" i="1"/>
  <c r="U327" i="1"/>
  <c r="S327" i="1"/>
  <c r="R327" i="1"/>
  <c r="U326" i="1"/>
  <c r="V326" i="1" s="1"/>
  <c r="S326" i="1"/>
  <c r="R326" i="1"/>
  <c r="U325" i="1"/>
  <c r="V325" i="1" s="1"/>
  <c r="S325" i="1"/>
  <c r="R325" i="1"/>
  <c r="V324" i="1"/>
  <c r="U324" i="1"/>
  <c r="S324" i="1"/>
  <c r="R324" i="1"/>
  <c r="V323" i="1"/>
  <c r="U323" i="1"/>
  <c r="S323" i="1"/>
  <c r="R323" i="1"/>
  <c r="U322" i="1"/>
  <c r="V322" i="1" s="1"/>
  <c r="S322" i="1"/>
  <c r="R322" i="1"/>
  <c r="U321" i="1"/>
  <c r="V321" i="1" s="1"/>
  <c r="S321" i="1"/>
  <c r="R321" i="1"/>
  <c r="V320" i="1"/>
  <c r="U320" i="1"/>
  <c r="S320" i="1"/>
  <c r="R320" i="1"/>
  <c r="V319" i="1"/>
  <c r="U319" i="1"/>
  <c r="S319" i="1"/>
  <c r="R319" i="1"/>
  <c r="U318" i="1"/>
  <c r="V318" i="1" s="1"/>
  <c r="S318" i="1"/>
  <c r="R318" i="1"/>
  <c r="U317" i="1"/>
  <c r="V317" i="1" s="1"/>
  <c r="S317" i="1"/>
  <c r="R317" i="1"/>
  <c r="V316" i="1"/>
  <c r="U316" i="1"/>
  <c r="S316" i="1"/>
  <c r="R316" i="1"/>
  <c r="V315" i="1"/>
  <c r="U315" i="1"/>
  <c r="S315" i="1"/>
  <c r="R315" i="1"/>
  <c r="U314" i="1"/>
  <c r="V314" i="1" s="1"/>
  <c r="S314" i="1"/>
  <c r="R314" i="1"/>
  <c r="U313" i="1"/>
  <c r="V313" i="1" s="1"/>
  <c r="S313" i="1"/>
  <c r="R313" i="1"/>
  <c r="V312" i="1"/>
  <c r="U312" i="1"/>
  <c r="S312" i="1"/>
  <c r="R312" i="1"/>
  <c r="V311" i="1"/>
  <c r="U311" i="1"/>
  <c r="S311" i="1"/>
  <c r="R311" i="1"/>
  <c r="U310" i="1"/>
  <c r="V310" i="1" s="1"/>
  <c r="S310" i="1"/>
  <c r="R310" i="1"/>
  <c r="U309" i="1"/>
  <c r="V309" i="1" s="1"/>
  <c r="S309" i="1"/>
  <c r="R309" i="1"/>
  <c r="V308" i="1"/>
  <c r="U308" i="1"/>
  <c r="S308" i="1"/>
  <c r="R308" i="1"/>
  <c r="V307" i="1"/>
  <c r="U307" i="1"/>
  <c r="S307" i="1"/>
  <c r="R307" i="1"/>
  <c r="U306" i="1"/>
  <c r="V306" i="1" s="1"/>
  <c r="S306" i="1"/>
  <c r="R306" i="1"/>
  <c r="U305" i="1"/>
  <c r="V305" i="1" s="1"/>
  <c r="S305" i="1"/>
  <c r="R305" i="1"/>
  <c r="V304" i="1"/>
  <c r="U304" i="1"/>
  <c r="S304" i="1"/>
  <c r="R304" i="1"/>
  <c r="V303" i="1"/>
  <c r="U303" i="1"/>
  <c r="S303" i="1"/>
  <c r="R303" i="1"/>
  <c r="U302" i="1"/>
  <c r="V302" i="1" s="1"/>
  <c r="S302" i="1"/>
  <c r="R302" i="1"/>
  <c r="U301" i="1"/>
  <c r="V301" i="1" s="1"/>
  <c r="S301" i="1"/>
  <c r="R301" i="1"/>
  <c r="V300" i="1"/>
  <c r="U300" i="1"/>
  <c r="S300" i="1"/>
  <c r="R300" i="1"/>
  <c r="V299" i="1"/>
  <c r="U299" i="1"/>
  <c r="S299" i="1"/>
  <c r="R299" i="1"/>
  <c r="V298" i="1"/>
  <c r="U298" i="1"/>
  <c r="S298" i="1"/>
  <c r="R298" i="1"/>
  <c r="U297" i="1"/>
  <c r="V297" i="1" s="1"/>
  <c r="S297" i="1"/>
  <c r="R297" i="1"/>
  <c r="V296" i="1"/>
  <c r="U296" i="1"/>
  <c r="S296" i="1"/>
  <c r="R296" i="1"/>
  <c r="V295" i="1"/>
  <c r="U295" i="1"/>
  <c r="S295" i="1"/>
  <c r="R295" i="1"/>
  <c r="V294" i="1"/>
  <c r="U294" i="1"/>
  <c r="S294" i="1"/>
  <c r="R294" i="1"/>
  <c r="U293" i="1"/>
  <c r="V293" i="1" s="1"/>
  <c r="S293" i="1"/>
  <c r="R293" i="1"/>
  <c r="V292" i="1"/>
  <c r="U292" i="1"/>
  <c r="S292" i="1"/>
  <c r="R292" i="1"/>
  <c r="V291" i="1"/>
  <c r="U291" i="1"/>
  <c r="S291" i="1"/>
  <c r="R291" i="1"/>
  <c r="V290" i="1"/>
  <c r="U290" i="1"/>
  <c r="S290" i="1"/>
  <c r="R290" i="1"/>
  <c r="U289" i="1"/>
  <c r="V289" i="1" s="1"/>
  <c r="S289" i="1"/>
  <c r="R289" i="1"/>
  <c r="V288" i="1"/>
  <c r="U288" i="1"/>
  <c r="S288" i="1"/>
  <c r="R288" i="1"/>
  <c r="V287" i="1"/>
  <c r="U287" i="1"/>
  <c r="S287" i="1"/>
  <c r="R287" i="1"/>
  <c r="V286" i="1"/>
  <c r="U286" i="1"/>
  <c r="S286" i="1"/>
  <c r="R286" i="1"/>
  <c r="U285" i="1"/>
  <c r="V285" i="1" s="1"/>
  <c r="S285" i="1"/>
  <c r="R285" i="1"/>
  <c r="V284" i="1"/>
  <c r="U284" i="1"/>
  <c r="S284" i="1"/>
  <c r="R284" i="1"/>
  <c r="V283" i="1"/>
  <c r="U283" i="1"/>
  <c r="S283" i="1"/>
  <c r="R283" i="1"/>
  <c r="V282" i="1"/>
  <c r="U282" i="1"/>
  <c r="S282" i="1"/>
  <c r="R282" i="1"/>
  <c r="U281" i="1"/>
  <c r="V281" i="1" s="1"/>
  <c r="S281" i="1"/>
  <c r="R281" i="1"/>
  <c r="V280" i="1"/>
  <c r="U280" i="1"/>
  <c r="S280" i="1"/>
  <c r="R280" i="1"/>
  <c r="V279" i="1"/>
  <c r="U279" i="1"/>
  <c r="S279" i="1"/>
  <c r="R279" i="1"/>
  <c r="V278" i="1"/>
  <c r="U278" i="1"/>
  <c r="S278" i="1"/>
  <c r="R278" i="1"/>
  <c r="U277" i="1"/>
  <c r="V277" i="1" s="1"/>
  <c r="S277" i="1"/>
  <c r="R277" i="1"/>
  <c r="V276" i="1"/>
  <c r="U276" i="1"/>
  <c r="S276" i="1"/>
  <c r="R276" i="1"/>
  <c r="V275" i="1"/>
  <c r="U275" i="1"/>
  <c r="S275" i="1"/>
  <c r="R275" i="1"/>
  <c r="V274" i="1"/>
  <c r="U274" i="1"/>
  <c r="S274" i="1"/>
  <c r="R274" i="1"/>
  <c r="U273" i="1"/>
  <c r="V273" i="1" s="1"/>
  <c r="S273" i="1"/>
  <c r="R273" i="1"/>
  <c r="V272" i="1"/>
  <c r="U272" i="1"/>
  <c r="S272" i="1"/>
  <c r="R272" i="1"/>
  <c r="V271" i="1"/>
  <c r="U271" i="1"/>
  <c r="S271" i="1"/>
  <c r="R271" i="1"/>
  <c r="V270" i="1"/>
  <c r="U270" i="1"/>
  <c r="S270" i="1"/>
  <c r="R270" i="1"/>
  <c r="U269" i="1"/>
  <c r="V269" i="1" s="1"/>
  <c r="S269" i="1"/>
  <c r="R269" i="1"/>
  <c r="V268" i="1"/>
  <c r="U268" i="1"/>
  <c r="S268" i="1"/>
  <c r="R268" i="1"/>
  <c r="V267" i="1"/>
  <c r="U267" i="1"/>
  <c r="S267" i="1"/>
  <c r="R267" i="1"/>
  <c r="V266" i="1"/>
  <c r="U266" i="1"/>
  <c r="S266" i="1"/>
  <c r="R266" i="1"/>
  <c r="U265" i="1"/>
  <c r="V265" i="1" s="1"/>
  <c r="S265" i="1"/>
  <c r="R265" i="1"/>
  <c r="V264" i="1"/>
  <c r="U264" i="1"/>
  <c r="S264" i="1"/>
  <c r="R264" i="1"/>
  <c r="V263" i="1"/>
  <c r="U263" i="1"/>
  <c r="S263" i="1"/>
  <c r="R263" i="1"/>
  <c r="V262" i="1"/>
  <c r="U262" i="1"/>
  <c r="S262" i="1"/>
  <c r="R262" i="1"/>
  <c r="U261" i="1"/>
  <c r="V261" i="1" s="1"/>
  <c r="S261" i="1"/>
  <c r="R261" i="1"/>
  <c r="V260" i="1"/>
  <c r="U260" i="1"/>
  <c r="S260" i="1"/>
  <c r="R260" i="1"/>
  <c r="V259" i="1"/>
  <c r="U259" i="1"/>
  <c r="S259" i="1"/>
  <c r="R259" i="1"/>
  <c r="V258" i="1"/>
  <c r="U258" i="1"/>
  <c r="S258" i="1"/>
  <c r="R258" i="1"/>
  <c r="U257" i="1"/>
  <c r="V257" i="1" s="1"/>
  <c r="S257" i="1"/>
  <c r="R257" i="1"/>
  <c r="V256" i="1"/>
  <c r="U256" i="1"/>
  <c r="S256" i="1"/>
  <c r="R256" i="1"/>
  <c r="V255" i="1"/>
  <c r="U255" i="1"/>
  <c r="S255" i="1"/>
  <c r="R255" i="1"/>
  <c r="U254" i="1"/>
  <c r="V254" i="1" s="1"/>
  <c r="S254" i="1"/>
  <c r="R254" i="1"/>
  <c r="U253" i="1"/>
  <c r="V253" i="1" s="1"/>
  <c r="S253" i="1"/>
  <c r="R253" i="1"/>
  <c r="V252" i="1"/>
  <c r="U252" i="1"/>
  <c r="S252" i="1"/>
  <c r="R252" i="1"/>
  <c r="V251" i="1"/>
  <c r="U251" i="1"/>
  <c r="S251" i="1"/>
  <c r="R251" i="1"/>
  <c r="U250" i="1"/>
  <c r="V250" i="1" s="1"/>
  <c r="S250" i="1"/>
  <c r="R250" i="1"/>
  <c r="U249" i="1"/>
  <c r="V249" i="1" s="1"/>
  <c r="S249" i="1"/>
  <c r="R249" i="1"/>
  <c r="V248" i="1"/>
  <c r="U248" i="1"/>
  <c r="S248" i="1"/>
  <c r="R248" i="1"/>
  <c r="V247" i="1"/>
  <c r="U247" i="1"/>
  <c r="S247" i="1"/>
  <c r="R247" i="1"/>
  <c r="U246" i="1"/>
  <c r="V246" i="1" s="1"/>
  <c r="S246" i="1"/>
  <c r="R246" i="1"/>
  <c r="U245" i="1"/>
  <c r="V245" i="1" s="1"/>
  <c r="S245" i="1"/>
  <c r="R245" i="1"/>
  <c r="V244" i="1"/>
  <c r="U244" i="1"/>
  <c r="S244" i="1"/>
  <c r="R244" i="1"/>
  <c r="V243" i="1"/>
  <c r="U243" i="1"/>
  <c r="S243" i="1"/>
  <c r="R243" i="1"/>
  <c r="U242" i="1"/>
  <c r="V242" i="1" s="1"/>
  <c r="S242" i="1"/>
  <c r="R242" i="1"/>
  <c r="U241" i="1"/>
  <c r="V241" i="1" s="1"/>
  <c r="S241" i="1"/>
  <c r="R241" i="1"/>
  <c r="V240" i="1"/>
  <c r="U240" i="1"/>
  <c r="S240" i="1"/>
  <c r="R240" i="1"/>
  <c r="V239" i="1"/>
  <c r="U239" i="1"/>
  <c r="S239" i="1"/>
  <c r="R239" i="1"/>
  <c r="U238" i="1"/>
  <c r="V238" i="1" s="1"/>
  <c r="S238" i="1"/>
  <c r="R238" i="1"/>
  <c r="U237" i="1"/>
  <c r="V237" i="1" s="1"/>
  <c r="S237" i="1"/>
  <c r="R237" i="1"/>
  <c r="V236" i="1"/>
  <c r="U236" i="1"/>
  <c r="S236" i="1"/>
  <c r="R236" i="1"/>
  <c r="V235" i="1"/>
  <c r="U235" i="1"/>
  <c r="S235" i="1"/>
  <c r="R235" i="1"/>
  <c r="U234" i="1"/>
  <c r="V234" i="1" s="1"/>
  <c r="S234" i="1"/>
  <c r="R234" i="1"/>
  <c r="U233" i="1"/>
  <c r="V233" i="1" s="1"/>
  <c r="S233" i="1"/>
  <c r="R233" i="1"/>
  <c r="V232" i="1"/>
  <c r="U232" i="1"/>
  <c r="S232" i="1"/>
  <c r="R232" i="1"/>
  <c r="V231" i="1"/>
  <c r="U231" i="1"/>
  <c r="S231" i="1"/>
  <c r="R231" i="1"/>
  <c r="U230" i="1"/>
  <c r="V230" i="1" s="1"/>
  <c r="S230" i="1"/>
  <c r="R230" i="1"/>
  <c r="U229" i="1"/>
  <c r="V229" i="1" s="1"/>
  <c r="S229" i="1"/>
  <c r="R229" i="1"/>
  <c r="V228" i="1"/>
  <c r="U228" i="1"/>
  <c r="S228" i="1"/>
  <c r="R228" i="1"/>
  <c r="V227" i="1"/>
  <c r="U227" i="1"/>
  <c r="S227" i="1"/>
  <c r="R227" i="1"/>
  <c r="U226" i="1"/>
  <c r="V226" i="1" s="1"/>
  <c r="S226" i="1"/>
  <c r="R226" i="1"/>
  <c r="U225" i="1"/>
  <c r="V225" i="1" s="1"/>
  <c r="S225" i="1"/>
  <c r="R225" i="1"/>
  <c r="V224" i="1"/>
  <c r="U224" i="1"/>
  <c r="S224" i="1"/>
  <c r="R224" i="1"/>
  <c r="V223" i="1"/>
  <c r="U223" i="1"/>
  <c r="S223" i="1"/>
  <c r="R223" i="1"/>
  <c r="U222" i="1"/>
  <c r="V222" i="1" s="1"/>
  <c r="S222" i="1"/>
  <c r="R222" i="1"/>
  <c r="U221" i="1"/>
  <c r="V221" i="1" s="1"/>
  <c r="S221" i="1"/>
  <c r="R221" i="1"/>
  <c r="V220" i="1"/>
  <c r="U220" i="1"/>
  <c r="S220" i="1"/>
  <c r="R220" i="1"/>
  <c r="V219" i="1"/>
  <c r="U219" i="1"/>
  <c r="S219" i="1"/>
  <c r="R219" i="1"/>
  <c r="U218" i="1"/>
  <c r="V218" i="1" s="1"/>
  <c r="S218" i="1"/>
  <c r="R218" i="1"/>
  <c r="U217" i="1"/>
  <c r="V217" i="1" s="1"/>
  <c r="S217" i="1"/>
  <c r="R217" i="1"/>
  <c r="V216" i="1"/>
  <c r="U216" i="1"/>
  <c r="S216" i="1"/>
  <c r="R216" i="1"/>
  <c r="V215" i="1"/>
  <c r="U215" i="1"/>
  <c r="S215" i="1"/>
  <c r="R215" i="1"/>
  <c r="U214" i="1"/>
  <c r="V214" i="1" s="1"/>
  <c r="S214" i="1"/>
  <c r="R214" i="1"/>
  <c r="U213" i="1"/>
  <c r="V213" i="1" s="1"/>
  <c r="S213" i="1"/>
  <c r="R213" i="1"/>
  <c r="V212" i="1"/>
  <c r="U212" i="1"/>
  <c r="S212" i="1"/>
  <c r="R212" i="1"/>
  <c r="V211" i="1"/>
  <c r="U211" i="1"/>
  <c r="S211" i="1"/>
  <c r="R211" i="1"/>
  <c r="U210" i="1"/>
  <c r="V210" i="1" s="1"/>
  <c r="S210" i="1"/>
  <c r="R210" i="1"/>
  <c r="U209" i="1"/>
  <c r="V209" i="1" s="1"/>
  <c r="S209" i="1"/>
  <c r="R209" i="1"/>
  <c r="V208" i="1"/>
  <c r="U208" i="1"/>
  <c r="S208" i="1"/>
  <c r="R208" i="1"/>
  <c r="V207" i="1"/>
  <c r="U207" i="1"/>
  <c r="S207" i="1"/>
  <c r="R207" i="1"/>
  <c r="U206" i="1"/>
  <c r="V206" i="1" s="1"/>
  <c r="S206" i="1"/>
  <c r="R206" i="1"/>
  <c r="U205" i="1"/>
  <c r="V205" i="1" s="1"/>
  <c r="S205" i="1"/>
  <c r="R205" i="1"/>
  <c r="V204" i="1"/>
  <c r="U204" i="1"/>
  <c r="S204" i="1"/>
  <c r="R204" i="1"/>
  <c r="V203" i="1"/>
  <c r="U203" i="1"/>
  <c r="S203" i="1"/>
  <c r="R203" i="1"/>
  <c r="U202" i="1"/>
  <c r="V202" i="1" s="1"/>
  <c r="S202" i="1"/>
  <c r="R202" i="1"/>
  <c r="U201" i="1"/>
  <c r="V201" i="1" s="1"/>
  <c r="S201" i="1"/>
  <c r="R201" i="1"/>
  <c r="V200" i="1"/>
  <c r="U200" i="1"/>
  <c r="S200" i="1"/>
  <c r="R200" i="1"/>
  <c r="V199" i="1"/>
  <c r="U199" i="1"/>
  <c r="S199" i="1"/>
  <c r="R199" i="1"/>
  <c r="U198" i="1"/>
  <c r="V198" i="1" s="1"/>
  <c r="S198" i="1"/>
  <c r="R198" i="1"/>
  <c r="U197" i="1"/>
  <c r="V197" i="1" s="1"/>
  <c r="S197" i="1"/>
  <c r="R197" i="1"/>
  <c r="V196" i="1"/>
  <c r="U196" i="1"/>
  <c r="S196" i="1"/>
  <c r="R196" i="1"/>
  <c r="V195" i="1"/>
  <c r="U195" i="1"/>
  <c r="S195" i="1"/>
  <c r="R195" i="1"/>
  <c r="U194" i="1"/>
  <c r="V194" i="1" s="1"/>
  <c r="S194" i="1"/>
  <c r="R194" i="1"/>
  <c r="U193" i="1"/>
  <c r="V193" i="1" s="1"/>
  <c r="S193" i="1"/>
  <c r="R193" i="1"/>
  <c r="V192" i="1"/>
  <c r="U192" i="1"/>
  <c r="S192" i="1"/>
  <c r="R192" i="1"/>
  <c r="V191" i="1"/>
  <c r="U191" i="1"/>
  <c r="S191" i="1"/>
  <c r="R191" i="1"/>
  <c r="U190" i="1"/>
  <c r="V190" i="1" s="1"/>
  <c r="S190" i="1"/>
  <c r="R190" i="1"/>
  <c r="U189" i="1"/>
  <c r="V189" i="1" s="1"/>
  <c r="S189" i="1"/>
  <c r="R189" i="1"/>
  <c r="V188" i="1"/>
  <c r="U188" i="1"/>
  <c r="S188" i="1"/>
  <c r="R188" i="1"/>
  <c r="V187" i="1"/>
  <c r="U187" i="1"/>
  <c r="S187" i="1"/>
  <c r="R187" i="1"/>
  <c r="V186" i="1"/>
  <c r="U186" i="1"/>
  <c r="S186" i="1"/>
  <c r="R186" i="1"/>
  <c r="U185" i="1"/>
  <c r="V185" i="1" s="1"/>
  <c r="S185" i="1"/>
  <c r="R185" i="1"/>
  <c r="V184" i="1"/>
  <c r="U184" i="1"/>
  <c r="S184" i="1"/>
  <c r="R184" i="1"/>
  <c r="V183" i="1"/>
  <c r="U183" i="1"/>
  <c r="S183" i="1"/>
  <c r="R183" i="1"/>
  <c r="U182" i="1"/>
  <c r="V182" i="1" s="1"/>
  <c r="S182" i="1"/>
  <c r="R182" i="1"/>
  <c r="U181" i="1"/>
  <c r="V181" i="1" s="1"/>
  <c r="S181" i="1"/>
  <c r="R181" i="1"/>
  <c r="V180" i="1"/>
  <c r="U180" i="1"/>
  <c r="S180" i="1"/>
  <c r="R180" i="1"/>
  <c r="V179" i="1"/>
  <c r="U179" i="1"/>
  <c r="S179" i="1"/>
  <c r="R179" i="1"/>
  <c r="U178" i="1"/>
  <c r="V178" i="1" s="1"/>
  <c r="S178" i="1"/>
  <c r="R178" i="1"/>
  <c r="U177" i="1"/>
  <c r="V177" i="1" s="1"/>
  <c r="S177" i="1"/>
  <c r="R177" i="1"/>
  <c r="V176" i="1"/>
  <c r="U176" i="1"/>
  <c r="S176" i="1"/>
  <c r="R176" i="1"/>
  <c r="V175" i="1"/>
  <c r="U175" i="1"/>
  <c r="S175" i="1"/>
  <c r="R175" i="1"/>
  <c r="U174" i="1"/>
  <c r="V174" i="1" s="1"/>
  <c r="S174" i="1"/>
  <c r="R174" i="1"/>
  <c r="U173" i="1"/>
  <c r="V173" i="1" s="1"/>
  <c r="S173" i="1"/>
  <c r="R173" i="1"/>
  <c r="V172" i="1"/>
  <c r="U172" i="1"/>
  <c r="S172" i="1"/>
  <c r="R172" i="1"/>
  <c r="V171" i="1"/>
  <c r="U171" i="1"/>
  <c r="S171" i="1"/>
  <c r="R171" i="1"/>
  <c r="U170" i="1"/>
  <c r="V170" i="1" s="1"/>
  <c r="S170" i="1"/>
  <c r="R170" i="1"/>
  <c r="U169" i="1"/>
  <c r="V169" i="1" s="1"/>
  <c r="S169" i="1"/>
  <c r="R169" i="1"/>
  <c r="V168" i="1"/>
  <c r="U168" i="1"/>
  <c r="S168" i="1"/>
  <c r="R168" i="1"/>
  <c r="V167" i="1"/>
  <c r="U167" i="1"/>
  <c r="S167" i="1"/>
  <c r="R167" i="1"/>
  <c r="U166" i="1"/>
  <c r="V166" i="1" s="1"/>
  <c r="S166" i="1"/>
  <c r="R166" i="1"/>
  <c r="U165" i="1"/>
  <c r="V165" i="1" s="1"/>
  <c r="S165" i="1"/>
  <c r="R165" i="1"/>
  <c r="V164" i="1"/>
  <c r="U164" i="1"/>
  <c r="S164" i="1"/>
  <c r="R164" i="1"/>
  <c r="V163" i="1"/>
  <c r="U163" i="1"/>
  <c r="S163" i="1"/>
  <c r="R163" i="1"/>
  <c r="U162" i="1"/>
  <c r="V162" i="1" s="1"/>
  <c r="S162" i="1"/>
  <c r="R162" i="1"/>
  <c r="U161" i="1"/>
  <c r="V161" i="1" s="1"/>
  <c r="S161" i="1"/>
  <c r="R161" i="1"/>
  <c r="V160" i="1"/>
  <c r="U160" i="1"/>
  <c r="S160" i="1"/>
  <c r="R160" i="1"/>
  <c r="V159" i="1"/>
  <c r="U159" i="1"/>
  <c r="S159" i="1"/>
  <c r="R159" i="1"/>
  <c r="U158" i="1"/>
  <c r="V158" i="1" s="1"/>
  <c r="S158" i="1"/>
  <c r="R158" i="1"/>
  <c r="U157" i="1"/>
  <c r="V157" i="1" s="1"/>
  <c r="S157" i="1"/>
  <c r="R157" i="1"/>
  <c r="V156" i="1"/>
  <c r="U156" i="1"/>
  <c r="S156" i="1"/>
  <c r="R156" i="1"/>
  <c r="V155" i="1"/>
  <c r="U155" i="1"/>
  <c r="S155" i="1"/>
  <c r="R155" i="1"/>
  <c r="U154" i="1"/>
  <c r="V154" i="1" s="1"/>
  <c r="S154" i="1"/>
  <c r="R154" i="1"/>
  <c r="U153" i="1"/>
  <c r="V153" i="1" s="1"/>
  <c r="S153" i="1"/>
  <c r="R153" i="1"/>
  <c r="V152" i="1"/>
  <c r="U152" i="1"/>
  <c r="S152" i="1"/>
  <c r="R152" i="1"/>
  <c r="V151" i="1"/>
  <c r="U151" i="1"/>
  <c r="S151" i="1"/>
  <c r="R151" i="1"/>
  <c r="U150" i="1"/>
  <c r="V150" i="1" s="1"/>
  <c r="S150" i="1"/>
  <c r="R150" i="1"/>
  <c r="U149" i="1"/>
  <c r="V149" i="1" s="1"/>
  <c r="S149" i="1"/>
  <c r="R149" i="1"/>
  <c r="V148" i="1"/>
  <c r="U148" i="1"/>
  <c r="S148" i="1"/>
  <c r="R148" i="1"/>
  <c r="V147" i="1"/>
  <c r="U147" i="1"/>
  <c r="S147" i="1"/>
  <c r="R147" i="1"/>
  <c r="U146" i="1"/>
  <c r="V146" i="1" s="1"/>
  <c r="S146" i="1"/>
  <c r="R146" i="1"/>
  <c r="U145" i="1"/>
  <c r="V145" i="1" s="1"/>
  <c r="S145" i="1"/>
  <c r="R145" i="1"/>
  <c r="V144" i="1"/>
  <c r="U144" i="1"/>
  <c r="S144" i="1"/>
  <c r="R144" i="1"/>
  <c r="V143" i="1"/>
  <c r="U143" i="1"/>
  <c r="S143" i="1"/>
  <c r="R143" i="1"/>
  <c r="U142" i="1"/>
  <c r="V142" i="1" s="1"/>
  <c r="S142" i="1"/>
  <c r="R142" i="1"/>
  <c r="U141" i="1"/>
  <c r="V141" i="1" s="1"/>
  <c r="S141" i="1"/>
  <c r="R141" i="1"/>
  <c r="V140" i="1"/>
  <c r="U140" i="1"/>
  <c r="S140" i="1"/>
  <c r="R140" i="1"/>
  <c r="V139" i="1"/>
  <c r="U139" i="1"/>
  <c r="S139" i="1"/>
  <c r="R139" i="1"/>
  <c r="U138" i="1"/>
  <c r="V138" i="1" s="1"/>
  <c r="S138" i="1"/>
  <c r="R138" i="1"/>
  <c r="U137" i="1"/>
  <c r="V137" i="1" s="1"/>
  <c r="S137" i="1"/>
  <c r="R137" i="1"/>
  <c r="V136" i="1"/>
  <c r="U136" i="1"/>
  <c r="S136" i="1"/>
  <c r="R136" i="1"/>
  <c r="V135" i="1"/>
  <c r="U135" i="1"/>
  <c r="S135" i="1"/>
  <c r="R135" i="1"/>
  <c r="V134" i="1"/>
  <c r="U134" i="1"/>
  <c r="S134" i="1"/>
  <c r="R134" i="1"/>
  <c r="U133" i="1"/>
  <c r="V133" i="1" s="1"/>
  <c r="S133" i="1"/>
  <c r="R133" i="1"/>
  <c r="V132" i="1"/>
  <c r="U132" i="1"/>
  <c r="S132" i="1"/>
  <c r="R132" i="1"/>
  <c r="V131" i="1"/>
  <c r="U131" i="1"/>
  <c r="S131" i="1"/>
  <c r="R131" i="1"/>
  <c r="U130" i="1"/>
  <c r="V130" i="1" s="1"/>
  <c r="S130" i="1"/>
  <c r="R130" i="1"/>
  <c r="U129" i="1"/>
  <c r="V129" i="1" s="1"/>
  <c r="S129" i="1"/>
  <c r="R129" i="1"/>
  <c r="V128" i="1"/>
  <c r="U128" i="1"/>
  <c r="S128" i="1"/>
  <c r="R128" i="1"/>
  <c r="V127" i="1"/>
  <c r="U127" i="1"/>
  <c r="S127" i="1"/>
  <c r="R127" i="1"/>
  <c r="V126" i="1"/>
  <c r="U126" i="1"/>
  <c r="S126" i="1"/>
  <c r="R126" i="1"/>
  <c r="U125" i="1"/>
  <c r="V125" i="1" s="1"/>
  <c r="S125" i="1"/>
  <c r="R125" i="1"/>
  <c r="V124" i="1"/>
  <c r="U124" i="1"/>
  <c r="S124" i="1"/>
  <c r="R124" i="1"/>
  <c r="V123" i="1"/>
  <c r="U123" i="1"/>
  <c r="S123" i="1"/>
  <c r="R123" i="1"/>
  <c r="U122" i="1"/>
  <c r="V122" i="1" s="1"/>
  <c r="S122" i="1"/>
  <c r="R122" i="1"/>
  <c r="U121" i="1"/>
  <c r="V121" i="1" s="1"/>
  <c r="S121" i="1"/>
  <c r="R121" i="1"/>
  <c r="V120" i="1"/>
  <c r="U120" i="1"/>
  <c r="S120" i="1"/>
  <c r="R120" i="1"/>
  <c r="V119" i="1"/>
  <c r="U119" i="1"/>
  <c r="S119" i="1"/>
  <c r="R119" i="1"/>
  <c r="U118" i="1"/>
  <c r="V118" i="1" s="1"/>
  <c r="S118" i="1"/>
  <c r="R118" i="1"/>
  <c r="U117" i="1"/>
  <c r="V117" i="1" s="1"/>
  <c r="S117" i="1"/>
  <c r="R117" i="1"/>
  <c r="V116" i="1"/>
  <c r="U116" i="1"/>
  <c r="S116" i="1"/>
  <c r="R116" i="1"/>
  <c r="V115" i="1"/>
  <c r="U115" i="1"/>
  <c r="S115" i="1"/>
  <c r="R115" i="1"/>
  <c r="V114" i="1"/>
  <c r="U114" i="1"/>
  <c r="S114" i="1"/>
  <c r="R114" i="1"/>
  <c r="U113" i="1"/>
  <c r="V113" i="1" s="1"/>
  <c r="S113" i="1"/>
  <c r="R113" i="1"/>
  <c r="V112" i="1"/>
  <c r="U112" i="1"/>
  <c r="S112" i="1"/>
  <c r="R112" i="1"/>
  <c r="V111" i="1"/>
  <c r="U111" i="1"/>
  <c r="S111" i="1"/>
  <c r="R111" i="1"/>
  <c r="V110" i="1"/>
  <c r="U110" i="1"/>
  <c r="S110" i="1"/>
  <c r="R110" i="1"/>
  <c r="U109" i="1"/>
  <c r="V109" i="1" s="1"/>
  <c r="S109" i="1"/>
  <c r="R109" i="1"/>
  <c r="V108" i="1"/>
  <c r="U108" i="1"/>
  <c r="S108" i="1"/>
  <c r="R108" i="1"/>
  <c r="V107" i="1"/>
  <c r="U107" i="1"/>
  <c r="S107" i="1"/>
  <c r="R107" i="1"/>
  <c r="U106" i="1"/>
  <c r="V106" i="1" s="1"/>
  <c r="S106" i="1"/>
  <c r="R106" i="1"/>
  <c r="U105" i="1"/>
  <c r="V105" i="1" s="1"/>
  <c r="S105" i="1"/>
  <c r="R105" i="1"/>
  <c r="V104" i="1"/>
  <c r="U104" i="1"/>
  <c r="S104" i="1"/>
  <c r="R104" i="1"/>
  <c r="V103" i="1"/>
  <c r="U103" i="1"/>
  <c r="S103" i="1"/>
  <c r="R103" i="1"/>
  <c r="U102" i="1"/>
  <c r="V102" i="1" s="1"/>
  <c r="S102" i="1"/>
  <c r="R102" i="1"/>
  <c r="U101" i="1"/>
  <c r="V101" i="1" s="1"/>
  <c r="S101" i="1"/>
  <c r="R101" i="1"/>
  <c r="V100" i="1"/>
  <c r="U100" i="1"/>
  <c r="S100" i="1"/>
  <c r="R100" i="1"/>
  <c r="V99" i="1"/>
  <c r="U99" i="1"/>
  <c r="S99" i="1"/>
  <c r="R99" i="1"/>
  <c r="U98" i="1"/>
  <c r="V98" i="1" s="1"/>
  <c r="S98" i="1"/>
  <c r="R98" i="1"/>
  <c r="U97" i="1"/>
  <c r="V97" i="1" s="1"/>
  <c r="S97" i="1"/>
  <c r="R97" i="1"/>
  <c r="V96" i="1"/>
  <c r="U96" i="1"/>
  <c r="S96" i="1"/>
  <c r="R96" i="1"/>
  <c r="V95" i="1"/>
  <c r="U95" i="1"/>
  <c r="S95" i="1"/>
  <c r="R95" i="1"/>
  <c r="U94" i="1"/>
  <c r="V94" i="1" s="1"/>
  <c r="S94" i="1"/>
  <c r="R94" i="1"/>
  <c r="U93" i="1"/>
  <c r="V93" i="1" s="1"/>
  <c r="S93" i="1"/>
  <c r="R93" i="1"/>
  <c r="V92" i="1"/>
  <c r="U92" i="1"/>
  <c r="S92" i="1"/>
  <c r="R92" i="1"/>
  <c r="V91" i="1"/>
  <c r="U91" i="1"/>
  <c r="S91" i="1"/>
  <c r="R91" i="1"/>
  <c r="U90" i="1"/>
  <c r="V90" i="1" s="1"/>
  <c r="S90" i="1"/>
  <c r="R90" i="1"/>
  <c r="U89" i="1"/>
  <c r="V89" i="1" s="1"/>
  <c r="S89" i="1"/>
  <c r="R89" i="1"/>
  <c r="V88" i="1"/>
  <c r="U88" i="1"/>
  <c r="S88" i="1"/>
  <c r="R88" i="1"/>
  <c r="V87" i="1"/>
  <c r="U87" i="1"/>
  <c r="S87" i="1"/>
  <c r="R87" i="1"/>
  <c r="U86" i="1"/>
  <c r="V86" i="1" s="1"/>
  <c r="S86" i="1"/>
  <c r="R86" i="1"/>
  <c r="U85" i="1"/>
  <c r="V85" i="1" s="1"/>
  <c r="S85" i="1"/>
  <c r="R85" i="1"/>
  <c r="V84" i="1"/>
  <c r="U84" i="1"/>
  <c r="S84" i="1"/>
  <c r="R84" i="1"/>
  <c r="V83" i="1"/>
  <c r="U83" i="1"/>
  <c r="S83" i="1"/>
  <c r="R83" i="1"/>
  <c r="V82" i="1"/>
  <c r="U82" i="1"/>
  <c r="S82" i="1"/>
  <c r="R82" i="1"/>
  <c r="U81" i="1"/>
  <c r="V81" i="1" s="1"/>
  <c r="S81" i="1"/>
  <c r="R81" i="1"/>
  <c r="V80" i="1"/>
  <c r="U80" i="1"/>
  <c r="S80" i="1"/>
  <c r="R80" i="1"/>
  <c r="V79" i="1"/>
  <c r="U79" i="1"/>
  <c r="S79" i="1"/>
  <c r="R79" i="1"/>
  <c r="V78" i="1"/>
  <c r="U78" i="1"/>
  <c r="S78" i="1"/>
  <c r="R78" i="1"/>
  <c r="U77" i="1"/>
  <c r="V77" i="1" s="1"/>
  <c r="S77" i="1"/>
  <c r="R77" i="1"/>
  <c r="V76" i="1"/>
  <c r="U76" i="1"/>
  <c r="S76" i="1"/>
  <c r="R76" i="1"/>
  <c r="V75" i="1"/>
  <c r="U75" i="1"/>
  <c r="S75" i="1"/>
  <c r="R75" i="1"/>
  <c r="V74" i="1"/>
  <c r="U74" i="1"/>
  <c r="S74" i="1"/>
  <c r="R74" i="1"/>
  <c r="U73" i="1"/>
  <c r="V73" i="1" s="1"/>
  <c r="S73" i="1"/>
  <c r="R73" i="1"/>
  <c r="V72" i="1"/>
  <c r="U72" i="1"/>
  <c r="S72" i="1"/>
  <c r="R72" i="1"/>
  <c r="V71" i="1"/>
  <c r="U71" i="1"/>
  <c r="S71" i="1"/>
  <c r="R71" i="1"/>
  <c r="U70" i="1"/>
  <c r="V70" i="1" s="1"/>
  <c r="S70" i="1"/>
  <c r="R70" i="1"/>
  <c r="U69" i="1"/>
  <c r="V69" i="1" s="1"/>
  <c r="S69" i="1"/>
  <c r="R69" i="1"/>
  <c r="V68" i="1"/>
  <c r="U68" i="1"/>
  <c r="S68" i="1"/>
  <c r="R68" i="1"/>
  <c r="V67" i="1"/>
  <c r="U67" i="1"/>
  <c r="S67" i="1"/>
  <c r="R67" i="1"/>
  <c r="U66" i="1"/>
  <c r="V66" i="1" s="1"/>
  <c r="S66" i="1"/>
  <c r="R66" i="1"/>
  <c r="U65" i="1"/>
  <c r="V65" i="1" s="1"/>
  <c r="S65" i="1"/>
  <c r="R65" i="1"/>
  <c r="V64" i="1"/>
  <c r="U64" i="1"/>
  <c r="S64" i="1"/>
  <c r="R64" i="1"/>
  <c r="V63" i="1"/>
  <c r="U63" i="1"/>
  <c r="S63" i="1"/>
  <c r="R63" i="1"/>
  <c r="U62" i="1"/>
  <c r="V62" i="1" s="1"/>
  <c r="S62" i="1"/>
  <c r="R62" i="1"/>
  <c r="U61" i="1"/>
  <c r="V61" i="1" s="1"/>
  <c r="S61" i="1"/>
  <c r="R61" i="1"/>
  <c r="V60" i="1"/>
  <c r="U60" i="1"/>
  <c r="S60" i="1"/>
  <c r="R60" i="1"/>
  <c r="V59" i="1"/>
  <c r="U59" i="1"/>
  <c r="S59" i="1"/>
  <c r="R59" i="1"/>
  <c r="U58" i="1"/>
  <c r="V58" i="1" s="1"/>
  <c r="S58" i="1"/>
  <c r="R58" i="1"/>
  <c r="U57" i="1"/>
  <c r="V57" i="1" s="1"/>
  <c r="S57" i="1"/>
  <c r="R57" i="1"/>
  <c r="V56" i="1"/>
  <c r="U56" i="1"/>
  <c r="S56" i="1"/>
  <c r="R56" i="1"/>
  <c r="V55" i="1"/>
  <c r="U55" i="1"/>
  <c r="S55" i="1"/>
  <c r="R55" i="1"/>
  <c r="U54" i="1"/>
  <c r="V54" i="1" s="1"/>
  <c r="S54" i="1"/>
  <c r="R54" i="1"/>
  <c r="U53" i="1"/>
  <c r="V53" i="1" s="1"/>
  <c r="S53" i="1"/>
  <c r="R53" i="1"/>
  <c r="V52" i="1"/>
  <c r="U52" i="1"/>
  <c r="S52" i="1"/>
  <c r="R52" i="1"/>
  <c r="V51" i="1"/>
  <c r="U51" i="1"/>
  <c r="S51" i="1"/>
  <c r="R51" i="1"/>
  <c r="U50" i="1"/>
  <c r="V50" i="1" s="1"/>
  <c r="S50" i="1"/>
  <c r="R50" i="1"/>
  <c r="U49" i="1"/>
  <c r="V49" i="1" s="1"/>
  <c r="S49" i="1"/>
  <c r="R49" i="1"/>
  <c r="V48" i="1"/>
  <c r="U48" i="1"/>
  <c r="S48" i="1"/>
  <c r="R48" i="1"/>
  <c r="V47" i="1"/>
  <c r="U47" i="1"/>
  <c r="S47" i="1"/>
  <c r="R47" i="1"/>
  <c r="V46" i="1"/>
  <c r="U46" i="1"/>
  <c r="S46" i="1"/>
  <c r="R46" i="1"/>
  <c r="U45" i="1"/>
  <c r="V45" i="1" s="1"/>
  <c r="S45" i="1"/>
  <c r="R45" i="1"/>
  <c r="V44" i="1"/>
  <c r="U44" i="1"/>
  <c r="S44" i="1"/>
  <c r="R44" i="1"/>
  <c r="V43" i="1"/>
  <c r="U43" i="1"/>
  <c r="S43" i="1"/>
  <c r="R43" i="1"/>
  <c r="V42" i="1"/>
  <c r="U42" i="1"/>
  <c r="S42" i="1"/>
  <c r="R42" i="1"/>
  <c r="U41" i="1"/>
  <c r="V41" i="1" s="1"/>
  <c r="S41" i="1"/>
  <c r="R41" i="1"/>
  <c r="V40" i="1"/>
  <c r="U40" i="1"/>
  <c r="S40" i="1"/>
  <c r="R40" i="1"/>
  <c r="V39" i="1"/>
  <c r="U39" i="1"/>
  <c r="S39" i="1"/>
  <c r="R39" i="1"/>
  <c r="V38" i="1"/>
  <c r="U38" i="1"/>
  <c r="S38" i="1"/>
  <c r="R38" i="1"/>
  <c r="U37" i="1"/>
  <c r="V37" i="1" s="1"/>
  <c r="S37" i="1"/>
  <c r="R37" i="1"/>
  <c r="V36" i="1"/>
  <c r="U36" i="1"/>
  <c r="S36" i="1"/>
  <c r="R36" i="1"/>
  <c r="V35" i="1"/>
  <c r="U35" i="1"/>
  <c r="S35" i="1"/>
  <c r="R35" i="1"/>
  <c r="V34" i="1"/>
  <c r="U34" i="1"/>
  <c r="S34" i="1"/>
  <c r="R34" i="1"/>
  <c r="U33" i="1"/>
  <c r="V33" i="1" s="1"/>
  <c r="S33" i="1"/>
  <c r="R33" i="1"/>
  <c r="V32" i="1"/>
  <c r="U32" i="1"/>
  <c r="S32" i="1"/>
  <c r="R32" i="1"/>
  <c r="V31" i="1"/>
  <c r="U31" i="1"/>
  <c r="S31" i="1"/>
  <c r="R31" i="1"/>
  <c r="V30" i="1"/>
  <c r="U30" i="1"/>
  <c r="S30" i="1"/>
  <c r="R30" i="1"/>
  <c r="U29" i="1"/>
  <c r="V29" i="1" s="1"/>
  <c r="S29" i="1"/>
  <c r="R29" i="1"/>
  <c r="V28" i="1"/>
  <c r="U28" i="1"/>
  <c r="S28" i="1"/>
  <c r="R28" i="1"/>
  <c r="U27" i="1"/>
  <c r="V27" i="1" s="1"/>
  <c r="S27" i="1"/>
  <c r="R27" i="1"/>
  <c r="V26" i="1"/>
  <c r="U26" i="1"/>
  <c r="S26" i="1"/>
  <c r="R26" i="1"/>
  <c r="U25" i="1"/>
  <c r="V25" i="1" s="1"/>
  <c r="S25" i="1"/>
  <c r="R25" i="1"/>
  <c r="V24" i="1"/>
  <c r="U24" i="1"/>
  <c r="S24" i="1"/>
  <c r="R24" i="1"/>
  <c r="U23" i="1"/>
  <c r="V23" i="1" s="1"/>
  <c r="S23" i="1"/>
  <c r="R23" i="1"/>
  <c r="V22" i="1"/>
  <c r="U22" i="1"/>
  <c r="S22" i="1"/>
  <c r="R22" i="1"/>
  <c r="U21" i="1"/>
  <c r="V21" i="1" s="1"/>
  <c r="S21" i="1"/>
  <c r="R21" i="1"/>
  <c r="V20" i="1"/>
  <c r="U20" i="1"/>
  <c r="S20" i="1"/>
  <c r="R20" i="1"/>
  <c r="U19" i="1"/>
  <c r="V19" i="1" s="1"/>
  <c r="S19" i="1"/>
  <c r="R19" i="1"/>
  <c r="V18" i="1"/>
  <c r="U18" i="1"/>
  <c r="S18" i="1"/>
  <c r="R18" i="1"/>
  <c r="U17" i="1"/>
  <c r="V17" i="1" s="1"/>
  <c r="S17" i="1"/>
  <c r="R17" i="1"/>
  <c r="V16" i="1"/>
  <c r="U16" i="1"/>
  <c r="S16" i="1"/>
  <c r="R16" i="1"/>
  <c r="U15" i="1"/>
  <c r="V15" i="1" s="1"/>
  <c r="S15" i="1"/>
  <c r="R15" i="1"/>
  <c r="V14" i="1"/>
  <c r="U14" i="1"/>
  <c r="S14" i="1"/>
  <c r="R14" i="1"/>
  <c r="U13" i="1"/>
  <c r="V13" i="1" s="1"/>
  <c r="S13" i="1"/>
  <c r="R13" i="1"/>
  <c r="V12" i="1"/>
  <c r="U12" i="1"/>
  <c r="S12" i="1"/>
  <c r="R12" i="1"/>
  <c r="U11" i="1"/>
  <c r="V11" i="1" s="1"/>
  <c r="S11" i="1"/>
  <c r="R11" i="1"/>
  <c r="V10" i="1"/>
  <c r="U10" i="1"/>
  <c r="S10" i="1"/>
  <c r="R10" i="1"/>
  <c r="U9" i="1"/>
  <c r="V9" i="1" s="1"/>
  <c r="S9" i="1"/>
  <c r="R9" i="1"/>
  <c r="V8" i="1"/>
  <c r="U8" i="1"/>
  <c r="S8" i="1"/>
  <c r="R8" i="1"/>
  <c r="U7" i="1"/>
  <c r="V7" i="1" s="1"/>
  <c r="S7" i="1"/>
  <c r="R7" i="1"/>
  <c r="V6" i="1"/>
  <c r="U6" i="1"/>
  <c r="S6" i="1"/>
  <c r="R6" i="1"/>
  <c r="U5" i="1"/>
  <c r="V5" i="1" s="1"/>
  <c r="S5" i="1"/>
  <c r="R5" i="1"/>
  <c r="V4" i="1"/>
  <c r="U4" i="1"/>
  <c r="S4" i="1"/>
  <c r="R4" i="1"/>
  <c r="U3" i="1"/>
  <c r="V3" i="1" s="1"/>
  <c r="S3" i="1"/>
  <c r="R3" i="1"/>
  <c r="V2" i="1"/>
  <c r="U2" i="1"/>
  <c r="S2" i="1"/>
  <c r="R2" i="1"/>
  <c r="C173" i="4"/>
  <c r="J108" i="4" s="1"/>
  <c r="H110" i="4"/>
  <c r="H109" i="4"/>
  <c r="H107" i="4"/>
  <c r="H106" i="4"/>
  <c r="H104" i="4"/>
  <c r="H103" i="4"/>
  <c r="H102" i="4"/>
  <c r="H101" i="4"/>
  <c r="H100" i="4"/>
  <c r="E173" i="4"/>
  <c r="L108" i="4" s="1"/>
  <c r="K108" i="4" l="1"/>
  <c r="B117" i="4"/>
  <c r="B209" i="4"/>
  <c r="B200" i="4"/>
  <c r="I107" i="4" s="1"/>
  <c r="B126" i="4"/>
  <c r="B145" i="4"/>
  <c r="B111" i="4"/>
  <c r="P1387" i="1"/>
  <c r="T1387" i="1" s="1"/>
  <c r="R1387" i="1"/>
  <c r="R1538" i="1"/>
  <c r="P1538" i="1"/>
  <c r="T1538" i="1" s="1"/>
  <c r="R1288" i="1"/>
  <c r="P1288" i="1"/>
  <c r="T1288" i="1" s="1"/>
  <c r="R2427" i="1"/>
  <c r="O2427" i="1"/>
  <c r="S2427" i="1" s="1"/>
  <c r="R1532" i="1"/>
  <c r="P1532" i="1"/>
  <c r="T1532" i="1" s="1"/>
  <c r="R1899" i="1"/>
  <c r="P1899" i="1"/>
  <c r="T1899" i="1" s="1"/>
  <c r="R1872" i="1"/>
  <c r="O1872" i="1"/>
  <c r="S1872" i="1" s="1"/>
  <c r="O1863" i="1"/>
  <c r="S1863" i="1" s="1"/>
  <c r="O1876" i="1"/>
  <c r="S1876" i="1" s="1"/>
  <c r="O1879" i="1"/>
  <c r="S1879" i="1" s="1"/>
  <c r="O1976" i="1"/>
  <c r="S1976" i="1" s="1"/>
  <c r="R2067" i="1"/>
  <c r="O2426" i="1"/>
  <c r="S2426" i="1" s="1"/>
  <c r="R2426" i="1"/>
  <c r="R2173" i="1"/>
  <c r="P2173" i="1"/>
  <c r="T2173" i="1" s="1"/>
  <c r="R2475" i="1"/>
  <c r="P2475" i="1"/>
  <c r="T2475" i="1" s="1"/>
  <c r="R2833" i="1"/>
  <c r="O2833" i="1"/>
  <c r="S2833" i="1" s="1"/>
  <c r="R2841" i="1"/>
  <c r="O2841" i="1"/>
  <c r="S2841" i="1" s="1"/>
  <c r="R2911" i="1"/>
  <c r="P2911" i="1"/>
  <c r="T2911" i="1" s="1"/>
  <c r="R2796" i="1"/>
  <c r="P2796" i="1"/>
  <c r="T2796" i="1" s="1"/>
  <c r="R2831" i="1"/>
  <c r="O2831" i="1"/>
  <c r="S2831" i="1" s="1"/>
  <c r="R2839" i="1"/>
  <c r="O2839" i="1"/>
  <c r="S2839" i="1" s="1"/>
  <c r="R2847" i="1"/>
  <c r="O2847" i="1"/>
  <c r="S2847" i="1" s="1"/>
  <c r="O2637" i="1"/>
  <c r="S2637" i="1" s="1"/>
  <c r="O2639" i="1"/>
  <c r="S2639" i="1" s="1"/>
  <c r="O2641" i="1"/>
  <c r="S2641" i="1" s="1"/>
  <c r="R2829" i="1"/>
  <c r="O2829" i="1"/>
  <c r="S2829" i="1" s="1"/>
  <c r="R2837" i="1"/>
  <c r="O2837" i="1"/>
  <c r="S2837" i="1" s="1"/>
  <c r="R2845" i="1"/>
  <c r="O2845" i="1"/>
  <c r="S2845" i="1" s="1"/>
  <c r="R2792" i="1"/>
  <c r="P2792" i="1"/>
  <c r="T2792" i="1" s="1"/>
  <c r="R2835" i="1"/>
  <c r="O2835" i="1"/>
  <c r="S2835" i="1" s="1"/>
  <c r="R2843" i="1"/>
  <c r="O2843" i="1"/>
  <c r="S2843" i="1" s="1"/>
  <c r="C145" i="4"/>
  <c r="J104" i="4" s="1"/>
  <c r="E126" i="4"/>
  <c r="L102" i="4" s="1"/>
  <c r="C111" i="4"/>
  <c r="J100" i="4" s="1"/>
  <c r="E133" i="4"/>
  <c r="L103" i="4" s="1"/>
  <c r="E220" i="4"/>
  <c r="L110" i="4" s="1"/>
  <c r="E200" i="4"/>
  <c r="L107" i="4" s="1"/>
  <c r="C209" i="4"/>
  <c r="J109" i="4" s="1"/>
  <c r="C220" i="4"/>
  <c r="J110" i="4" s="1"/>
  <c r="E168" i="4"/>
  <c r="L106" i="4" s="1"/>
  <c r="C117" i="4"/>
  <c r="J101" i="4" s="1"/>
  <c r="C133" i="4"/>
  <c r="J103" i="4" s="1"/>
  <c r="I103" i="4" s="1"/>
  <c r="E145" i="4"/>
  <c r="L104" i="4" s="1"/>
  <c r="E209" i="4"/>
  <c r="L109" i="4" s="1"/>
  <c r="E111" i="4"/>
  <c r="L100" i="4" s="1"/>
  <c r="E117" i="4"/>
  <c r="L101" i="4" s="1"/>
  <c r="C126" i="4"/>
  <c r="J102" i="4" s="1"/>
  <c r="C200" i="4"/>
  <c r="J107" i="4" s="1"/>
  <c r="C168" i="4"/>
  <c r="J106" i="4" s="1"/>
  <c r="L105" i="4" l="1"/>
  <c r="L123" i="4" s="1"/>
  <c r="I102" i="4"/>
  <c r="K102" i="4" s="1"/>
  <c r="J105" i="4"/>
  <c r="L111" i="4"/>
  <c r="I100" i="4"/>
  <c r="K100" i="4" s="1"/>
  <c r="I109" i="4"/>
  <c r="K109" i="4" s="1"/>
  <c r="K103" i="4"/>
  <c r="I106" i="4"/>
  <c r="I111" i="4" s="1"/>
  <c r="J111" i="4"/>
  <c r="K107" i="4"/>
  <c r="I104" i="4"/>
  <c r="K104" i="4" s="1"/>
  <c r="I101" i="4"/>
  <c r="K101" i="4" s="1"/>
  <c r="I110" i="4"/>
  <c r="K110" i="4" s="1"/>
  <c r="K105" i="4" l="1"/>
  <c r="J112" i="4"/>
  <c r="K106" i="4"/>
  <c r="K111" i="4" s="1"/>
  <c r="I105" i="4"/>
  <c r="L112" i="4"/>
  <c r="L125" i="4" s="1"/>
  <c r="L124" i="4"/>
  <c r="I112" i="4"/>
  <c r="K112" i="4" l="1"/>
  <c r="J119" i="4" l="1"/>
  <c r="K119" i="4" s="1"/>
  <c r="J118" i="4"/>
  <c r="K118" i="4" s="1"/>
  <c r="J120" i="4" l="1"/>
  <c r="K120" i="4" s="1"/>
  <c r="K129" i="4" s="1"/>
  <c r="K130" i="4" s="1"/>
</calcChain>
</file>

<file path=xl/sharedStrings.xml><?xml version="1.0" encoding="utf-8"?>
<sst xmlns="http://schemas.openxmlformats.org/spreadsheetml/2006/main" count="21685" uniqueCount="1517">
  <si>
    <t>Codice linea</t>
  </si>
  <si>
    <t>Direzione</t>
  </si>
  <si>
    <t>Identificativo percorso</t>
  </si>
  <si>
    <t>Descrizione percorso</t>
  </si>
  <si>
    <t>Id. periodo</t>
  </si>
  <si>
    <t>Id. cadenza</t>
  </si>
  <si>
    <t>Id. esercizio</t>
  </si>
  <si>
    <t>Tipo attività</t>
  </si>
  <si>
    <t>Cod. corsa</t>
  </si>
  <si>
    <t>Ora partenza</t>
  </si>
  <si>
    <t>Ora arrivo</t>
  </si>
  <si>
    <t>Legino 167 - Piazzale Moroni - FF.SS. - Corso T. &amp; B. - Piazza Mameli - La Rusca</t>
  </si>
  <si>
    <t>ANN</t>
  </si>
  <si>
    <t>SET</t>
  </si>
  <si>
    <t>La Rusca - C. Tardy e Benech - FFSS - v. Stalingrado - Legino 167</t>
  </si>
  <si>
    <t>FES</t>
  </si>
  <si>
    <t>Legino 167 - C.so Tardy &amp; Benech - La Rusca</t>
  </si>
  <si>
    <t>La Rusca - C.so Tardy &amp; Benech - Legino 167</t>
  </si>
  <si>
    <t>EST</t>
  </si>
  <si>
    <t>INV</t>
  </si>
  <si>
    <t>SF</t>
  </si>
  <si>
    <t>001/</t>
  </si>
  <si>
    <t>Legino 167 - FF.SS - La Rusca</t>
  </si>
  <si>
    <t>La Rusca - FF.SS - P.Moroni - Legino 167</t>
  </si>
  <si>
    <t>PIAZZA MAMELI - LAVAGNOLA - FF.SS. - CORSO TARDY &amp; BENECH - PIAZZA MAMELI</t>
  </si>
  <si>
    <t>002/</t>
  </si>
  <si>
    <t>PIAZZA MAMELI - VIA COLLODI - FF.SS. - LAVAGNOLA - PIAZZA MAMELI</t>
  </si>
  <si>
    <t>SANTUARIO - LAVAGNOLA - PIAZZA MAMELI - STAZIONE FF.SS.</t>
  </si>
  <si>
    <t>STAZIONE FF.SS. - PIAZZA MAMELI - LAVAGNOLA - SANTUARIO</t>
  </si>
  <si>
    <t>STAZIONE FF.SS. - PIAZZA MAMELI - LAVAGNOLA - CIMAVALLE</t>
  </si>
  <si>
    <t>CIMAVALLE - LAVAGNOLA - PIAZZA MAMELI - STAZIONE FF.SS.</t>
  </si>
  <si>
    <t>SANTUARIO - LAVAGNOLA - PIAZZA MAMELI</t>
  </si>
  <si>
    <t>OSPEDALE - PIAZZA MAMELI - FF.SS. - FONTANASSA</t>
  </si>
  <si>
    <t>FONTANASSA - CORSO T. &amp; B. - PIAZZA MAMELI - OSPEDALE - SAN BENEDETTO - OSPEDALE</t>
  </si>
  <si>
    <t>SAN BENEDETTO - OSPEDALE</t>
  </si>
  <si>
    <t>FONTANASSA - CORSO TARDY &amp; BENECH - PIAZZA MAMELI - OSPEDALE</t>
  </si>
  <si>
    <t>PIAZZA MAMELI - OSPEDALE - SAN BENEDETTO - OSPEDALE</t>
  </si>
  <si>
    <t>LEGINO - S. BENEDETTO</t>
  </si>
  <si>
    <t>OSPEDALE VALLORIA - STAZIONE FF.SS.</t>
  </si>
  <si>
    <t>PORTO VADO - ZINOLA - VIA NIZZA - PIAZZA MAMELI - VIA ALESSANDRIA</t>
  </si>
  <si>
    <t>VIA ALESSANDRIA - PIAZZA MAMELI - VIA NIZZA - ZINOLA - PORTO VADO</t>
  </si>
  <si>
    <t>006/</t>
  </si>
  <si>
    <t>VIA ALESSANDRIA - PIAZZA MAMELI - VIA NIZZA - ZINOLA - SANT'ERMETE</t>
  </si>
  <si>
    <t>LEGINO - VADO - SANT'ERMETE</t>
  </si>
  <si>
    <t>SANT'ERMETE - VADO - ZINOLA - VIA NIZZA - PIAZZA MAMELI - FF.SS.</t>
  </si>
  <si>
    <t>SANT'ERMETE - VADO - ZINOLA - VIA NIZZA - PIAZZA MAMELI - VIA ALESSANDRIA</t>
  </si>
  <si>
    <t>STAZIONE FF.SS - VIA XX SETTEMBRE - ZINOLA - P.VADO</t>
  </si>
  <si>
    <t>PORTO VADO - ZINOLA - VIA NIZZA - P.ZZA MAMELI - STAZIONE FF.SS</t>
  </si>
  <si>
    <t>PORTO VADO - LEGINO</t>
  </si>
  <si>
    <t>SANT'ERMETE - LEGINO</t>
  </si>
  <si>
    <t>VIA ALESSANDRIA - S. ERMETE - PORTO VADO</t>
  </si>
  <si>
    <t>LUCETO - ALBISOLA CAPO - PIAZZA MAMELI - SAVONA FF.SS.</t>
  </si>
  <si>
    <t>SCO</t>
  </si>
  <si>
    <t>SAVONA - LUCETO</t>
  </si>
  <si>
    <t>SAVONA FF.SS. - VIA XX SETTEMBRE - ALBISOLA CAPO - LUCETO</t>
  </si>
  <si>
    <t>007/</t>
  </si>
  <si>
    <t>SAVONA FF.SS. - VIA XX SETTEMBRE - ALBISOLA CAPO - PACE</t>
  </si>
  <si>
    <t>SAVONA - PACE</t>
  </si>
  <si>
    <t>PACE - ALBISOLA CAPO - PIAZZA MAMELI - SAVONA FF.SS.</t>
  </si>
  <si>
    <t>SAVONA FF.SS. - VIA XX SETTEMBRE - ALBISOLA CAPO - PACE - LUCETO</t>
  </si>
  <si>
    <t>PIAZZA MAMELI - FF.SS. - VIA STALINGRADO - ZINOLA - VADO - QUILIANO</t>
  </si>
  <si>
    <t>QUILIANO - VADO - ZINOLA - VIA STALINGRADO - FF.SS. - PIAZZA MAMELI</t>
  </si>
  <si>
    <t>PIAZZA MAMELI - VIA XX SETTEMBRE - ZINOLA - CIMITERO - QUILIANO</t>
  </si>
  <si>
    <t xml:space="preserve">QUILIANO - VADO - ZINOLA - V.NIZZA - P.MAMELI </t>
  </si>
  <si>
    <t>SAVONA -  VADO - QUILIANO</t>
  </si>
  <si>
    <t>QUILIANO - CIMITERO - ZINOLA - V.NIZZA - P.ZZA MAMELI</t>
  </si>
  <si>
    <t>QUILIANO -  ZINOLA - V.NIZZA - P.MAMELI - V.ALESSANDRIA</t>
  </si>
  <si>
    <t>VALLEGGIA - VADO - LEGINO - C.SO T&amp;B - VIA ALESSANDRIA</t>
  </si>
  <si>
    <t>QUILIANO - LEGINO</t>
  </si>
  <si>
    <t>QUILIANO VIA PILALUNGA - VADO - ZINOLA - SAVONA PIAZZA MAMELI</t>
  </si>
  <si>
    <t>VIA ALESSANDRIA - P.ZZA MAMELI - QUILIANO</t>
  </si>
  <si>
    <t>QUILIANO - SAVONA (T.&amp; B.-fino Via Alessandria)</t>
  </si>
  <si>
    <t>NSCO</t>
  </si>
  <si>
    <t>ALBISSOLA - PECORILE - CELLE - ALBISSOLA</t>
  </si>
  <si>
    <t>CELLE - PECORILE - CELLE</t>
  </si>
  <si>
    <t>CASSISI - CELLE LIGURE</t>
  </si>
  <si>
    <t>URBANO CELLE</t>
  </si>
  <si>
    <t>CELLE LIGURE - CASSISI</t>
  </si>
  <si>
    <t>CELLE LIGURE - NATTA</t>
  </si>
  <si>
    <t>NATTA - CELLE LIGURE</t>
  </si>
  <si>
    <t>PARETO - PONTINVREA - GIOVO - STELLA SAN GIOVANNI</t>
  </si>
  <si>
    <t>STELLA SAN GIOVANNI - GIOVO - PONTINVREA - PARETO</t>
  </si>
  <si>
    <t>PARETO - PONTINVREA - GIOVO - STELLA - SAVONA FF.SS</t>
  </si>
  <si>
    <t>SAVONA FF.SS - STELLA - GIOVO - PONTINVREA - PARETO</t>
  </si>
  <si>
    <t>PARETO - PONTINVREA</t>
  </si>
  <si>
    <t>PONTINVREA - PARETO</t>
  </si>
  <si>
    <t>PARETO - PONTINVREA - GIOVO</t>
  </si>
  <si>
    <t>GIOVO - PONTINVREA - PARETO</t>
  </si>
  <si>
    <t>VARAZZE PIANI - CELLE - CORSO MAZZINI - SAVONA FF.SS</t>
  </si>
  <si>
    <t>SAVONA FF.SS - V. XX SETTEMBRE - CELLE - VARAZZE LE ROI</t>
  </si>
  <si>
    <t>VARAZZE LE ROI - CELLE - CORSO MAZZINI - SAVONA FF.SS</t>
  </si>
  <si>
    <t>SAVONA FF.SS - V. XX SETTEMBRE - CELLE - VARAZZE PIANI</t>
  </si>
  <si>
    <t>STAZIONE FF.SS - V.XX SETTEMBRE - TRIBUNALE</t>
  </si>
  <si>
    <t>SAVONA FF.SS (143) - V.XX SETTEMBRE - CELLE - VARAZZE LE ROI</t>
  </si>
  <si>
    <t>VARAZZE PIANI - CELLE LIGURE - VIA PALEOCAPA - SAVONA FF.SS.</t>
  </si>
  <si>
    <t>SAVONA FF.SS. (143) - V.XX SETTEMBRE - CELLE - VARAZZE PIANI</t>
  </si>
  <si>
    <t>SAVONA FF.SS. - VIA XX SETTEMBRE - ALBISOLA SUPERIORE - CELLE - VARAZZE COMUNE</t>
  </si>
  <si>
    <t>VARAZZE COMUNE - CELLE LIGURE - ALBISOLA SUPERIORE - CORSO MAZZINI - SAVONA FF.SS.</t>
  </si>
  <si>
    <t>SAVONA FF.SS. - VIA XX SETTEMBRE - ALBISOLA SUPERIORE - CELLE - VARAZZE PIANI</t>
  </si>
  <si>
    <t>VARAZZE PIANI - CELLE LIGURE - ALBISOLA SUPERIORE - CORSO MAZZINI - SAVONA FF.SS.</t>
  </si>
  <si>
    <t>VIA PIRANDELLO - STAZIONE FF.SS - V.XX SETTEMBRE - CELLE - VARAZZE PIANI</t>
  </si>
  <si>
    <t>VIA PIRANDELLO - SAVONA FF.SS. - VIA XX SETTEMBRE - ALBISOLA SUPERIORE - CELLE - VARAZZE PIANI</t>
  </si>
  <si>
    <t>VIA PIRANDELLO - SAVONA FF.SS. - VIA XX SETTEMBRE - ALBISOLA SUPERIORE - CELLE - VARAZZE LE ROI</t>
  </si>
  <si>
    <t>P. BRENNERO - CELLE - VARAZZE PIANI</t>
  </si>
  <si>
    <t>CELLE FF.SS. - VIA PALEOCAPA - SAVONA FF.SS.</t>
  </si>
  <si>
    <t>FINALBORGO - CALVISIO - FINALBORGO</t>
  </si>
  <si>
    <t>FINALBORGO - CALVISIO - FINALMARINA</t>
  </si>
  <si>
    <t>FINALBORGO - AQUILA - FINALBORGO</t>
  </si>
  <si>
    <t>FINALBORGO - FINALMARINA</t>
  </si>
  <si>
    <t>FINALMARINA - FINALBORGO</t>
  </si>
  <si>
    <t>CALVISIO - SCUOLE AICARDI</t>
  </si>
  <si>
    <t>LE MANIE - CALVISIO - FINALBORGO</t>
  </si>
  <si>
    <t>FINALBORGO - FINALMARINA - LE MANIE</t>
  </si>
  <si>
    <t>LE MANIE - FINALBORGO</t>
  </si>
  <si>
    <t>FINALMARINA - LE MANIE</t>
  </si>
  <si>
    <t>LE MANIE - FINALMARINA</t>
  </si>
  <si>
    <t>FINALMARINA - FEGLINO - ORCO - FINALBORGO</t>
  </si>
  <si>
    <t>FINALMARINA - FEGLINO - ORCO - FINALMARINA</t>
  </si>
  <si>
    <t>FINALMARINA - FEGLINO - FINALBORGO</t>
  </si>
  <si>
    <t>FINALMARINA - FEGLINO - FINALMARINA</t>
  </si>
  <si>
    <t>FINALMARINA - OLLE INF. - FINALMARINA</t>
  </si>
  <si>
    <t>FINALMARINA - RIALTO - CARBUTA - FINALMARINA</t>
  </si>
  <si>
    <t>FINALMARINA - RIALTO - FINALMARINA</t>
  </si>
  <si>
    <t>FINALMARINA - COLLE DEL MELOGNO - FINALMARINA</t>
  </si>
  <si>
    <t>FINALMARINA - GORRA - CA DEL MORO - GORRA - FINALMARINA</t>
  </si>
  <si>
    <t>FINALMARINA - CALICE - CARBUTA - CALICE - FINALMARINA</t>
  </si>
  <si>
    <t>FINALMARINA - FINALBORGO CAP. DANTE - CALICE - CARBUTA - CALICE</t>
  </si>
  <si>
    <t>CANOVA - COLLE DEL MELOGNO - CANOVA</t>
  </si>
  <si>
    <t>FINALMARINA - CANOVA - FINALMARINA</t>
  </si>
  <si>
    <t>FINALMARINA - CALICE - CARBUTA - CALICE - FINALBORGO - FINALMARINA</t>
  </si>
  <si>
    <t>040/</t>
  </si>
  <si>
    <t>SAVONA FF.SS - LEGINO - SPOTORNO - FINALBORGO</t>
  </si>
  <si>
    <t>FINALBORGO - SPOTORNO - V.NIZZA - P.ZZA MAMELI - SAVONA FF.SS</t>
  </si>
  <si>
    <t>FINALBORGO - SPOTORNO - V.STALINGRADO - SAVONA FF.SS - P.ZZA MAMELI</t>
  </si>
  <si>
    <t>SAVONA FF.SS - LEGINO - SPOTORNO - FINALBORGO - FINALMARINA</t>
  </si>
  <si>
    <t>V.NIZZA - P.ZZA MAMELI - SAVONA FF.SS</t>
  </si>
  <si>
    <t>NOLI - ZINOLA - V.STALINGRADO - CORSO TARDY BENECH - V.ALESSANDRIA</t>
  </si>
  <si>
    <t>P.ZZA BRENNERO - STAZIONE FF.SS. - LEGINO - SPOTORNO - NOLI</t>
  </si>
  <si>
    <t>FINALBORGO - VADO - LEGINO - STAZIONE FF.SS. - V. XX SETTEMBRE</t>
  </si>
  <si>
    <t>SAVONA FF.SS - LEGINO - SPOTORNO - FINALPIA</t>
  </si>
  <si>
    <t>SPOTORNO - VOZE - NOLI - SPOTORNO</t>
  </si>
  <si>
    <t>P.ZZA MAMELI - VADO - SEGNO CUNIO - VADO</t>
  </si>
  <si>
    <t>VADO - M.C.T.C. - SEGNO - M.C.T.C. - S.GENESIO - VADO</t>
  </si>
  <si>
    <t>VADO - M.C.T.C - SEGNO CUNIO - M.C.T.C - VADO</t>
  </si>
  <si>
    <t>VADO - SAN GENESIO - SEGNO CUNIO - M.C.T.C - VADO</t>
  </si>
  <si>
    <t>VADO - SEGNO CUNIO - SAN GENESIO - VADO</t>
  </si>
  <si>
    <t>VADO - SEGNO - CUNIO (Circolare)</t>
  </si>
  <si>
    <t xml:space="preserve">VADO - SEGNO - M.C.T.C. - VADO </t>
  </si>
  <si>
    <t>VADO - SAN GENESIO - M.C.T.C - CIMITERO - SEGNO CUNIO - CIMITERO - VADO</t>
  </si>
  <si>
    <t>VADO - CIMITERO - SEGNO - VADO</t>
  </si>
  <si>
    <t>VADO - S.ERMETE - CIMITERO - VADO</t>
  </si>
  <si>
    <t>VADO - SANT'ERMETE - VADO</t>
  </si>
  <si>
    <t>VADO - SAN GENESIO - SEGNO CUNIO - VADO</t>
  </si>
  <si>
    <t>VADO L. - CIMITERO - SEGNO CUNIO - CIMITERO - VADO L.</t>
  </si>
  <si>
    <t>SAVONA FF.SS. - M.C.T.C.</t>
  </si>
  <si>
    <t>VADO - SEGNO - M.C.T.C. - VADO</t>
  </si>
  <si>
    <t>VADO - SEGNO CUNIO - SAN GENESIO</t>
  </si>
  <si>
    <t>SAN GENESIO - SEGNO - S. ERMETE PONTE</t>
  </si>
  <si>
    <t>S. ERMETE - SEGNO CUNIO . M.C.T.C. - S. GENESIO - VADO</t>
  </si>
  <si>
    <t>VADO - M.C.T.C. - S. ERMETE</t>
  </si>
  <si>
    <t>ANDORA - ALBENGA - LOANO - FINALPIA</t>
  </si>
  <si>
    <t>FINALPIA - LOANO - ALBENGA - ANDORA</t>
  </si>
  <si>
    <t>FINALPIA - FINALBORGO - LOANO - ALBENGA - ANDORA</t>
  </si>
  <si>
    <t>FINALPIA - LOANO - ALBENGA VADINO</t>
  </si>
  <si>
    <t>FINALE FF.SS. - SAN BERNARDINO - MONTICELLO - FINALE FF.SS.</t>
  </si>
  <si>
    <t>FINALE FF.SS. - VIA CAVIGLIA - EX OSPEDALE - FINALE FF.SS.</t>
  </si>
  <si>
    <t>ALBENGA NUOVO OSPEDALE - ALBENGA - ANDORA</t>
  </si>
  <si>
    <t>ANDORA - ALBENGA VADINO - NUOVO OSPEDALE</t>
  </si>
  <si>
    <t>FINALE FF.SS - VIA CAVIGLIA - OSPEDALE - MONTICELLO - OSPEDALE - FINALE FF.SS</t>
  </si>
  <si>
    <t xml:space="preserve">ALBENGA FF.SS. - ALASSIO CAMPO SPORTIVO </t>
  </si>
  <si>
    <t>FINALE - CAMPOCHIESA ITIS</t>
  </si>
  <si>
    <t>PIETRA VIA CRISPI - ALASSIO VIA NEGHELLI</t>
  </si>
  <si>
    <t>ALBENGA FF.SS. - LOANO OLIVETTE</t>
  </si>
  <si>
    <t>VIA ALESSANDRIA - STAZIONE FF.SS.</t>
  </si>
  <si>
    <t>FINALE FF.SS. - EX OSPEDALE- FINALE FF.SS.</t>
  </si>
  <si>
    <t>ALBENGA FF.SS. - VADINO - CAMPOCHIESA</t>
  </si>
  <si>
    <t>ALBENGA FF.SS. - CAMPOCHIESA</t>
  </si>
  <si>
    <t>CAMPOCHIESA - ALBENGA VADINO</t>
  </si>
  <si>
    <t>VIA ALLA ROCCA - STAZIONE - PIAZZA MAMELI</t>
  </si>
  <si>
    <t>VIA ALLA ROCCA - STAZIONE FF.SS.</t>
  </si>
  <si>
    <t>004/</t>
  </si>
  <si>
    <t>STAZIONE FS - VIA TISSONI - VIA  ALLA ROCCA</t>
  </si>
  <si>
    <t>FINALE FF.SS. - MONTICELLO - SAN BERNARDINO - FINALE FF.SS.</t>
  </si>
  <si>
    <t>ALBENGA VADINO - LOANO OLIVETTE</t>
  </si>
  <si>
    <t>ALBENGA VADINO - FINALPIA</t>
  </si>
  <si>
    <t>ANDORA - ALBENGA - NUOVO OSPEDALE - LOANO - FINALPIA</t>
  </si>
  <si>
    <t>FINALPIA - LOANO - ALBENGA - NUOVO OSPEDALE - ANDORA</t>
  </si>
  <si>
    <t>CERIALE - FINALBORGO - FINALPIA</t>
  </si>
  <si>
    <t>ALBENGA VADINO - LOANO - FINALBORGO</t>
  </si>
  <si>
    <t>ALASSIO - ANDORA</t>
  </si>
  <si>
    <t>ALBENGA PONTELUNGO - ALASSIO</t>
  </si>
  <si>
    <t>ANDORA - ALBENGA - LOANO OLIVETTE</t>
  </si>
  <si>
    <t>ALBENGA VADINO - NUOVO OSPEDALE - LECA - CISANO POLO 90</t>
  </si>
  <si>
    <t>FINALBORGO - PIETRA SANTA CORONA</t>
  </si>
  <si>
    <t>ALASSIO - LOANO</t>
  </si>
  <si>
    <t>CAIRO - CARCARE - SAVONA FF.SS.</t>
  </si>
  <si>
    <t>SAVONA - CAIRO</t>
  </si>
  <si>
    <t>CALIZZANO DEPOSITO - BARDINETO</t>
  </si>
  <si>
    <t>BIESTRO - PLODIO - CARCARE</t>
  </si>
  <si>
    <t>CARCARE - BIESTRO</t>
  </si>
  <si>
    <t>BORMIDA - CAIRO</t>
  </si>
  <si>
    <t>BORMIDA - CARCARE</t>
  </si>
  <si>
    <t>CAIRO - BUGLIO (Circolare)</t>
  </si>
  <si>
    <t xml:space="preserve"> BRAGNO - MALLARE - EREMITA - CODEVILLA</t>
  </si>
  <si>
    <t>CAIRO - MALLARE</t>
  </si>
  <si>
    <t>CODEVILLA - EREMITA - MALLARE - BRAGNO</t>
  </si>
  <si>
    <t>CAIRO - ALTARE FORTE - MALLARE - CODEVILLA</t>
  </si>
  <si>
    <t>CAIRO - MALLARE  - CODEVILLA</t>
  </si>
  <si>
    <t>CAIRO - CARCARE - COSSERIA - MILLESIMO</t>
  </si>
  <si>
    <t>CAIRO - PONTINVREA</t>
  </si>
  <si>
    <t>CARCARE - BORMIDA</t>
  </si>
  <si>
    <t>CARCARE - CIRCONVALLAZIONE - BUGLIO - CAIRO</t>
  </si>
  <si>
    <t>CARCARE - MILLESIMO (NO COSSERIA)</t>
  </si>
  <si>
    <t>CARCARE - COSSERIA - MILLESIMO</t>
  </si>
  <si>
    <t>MILLESIMO - ROCCAVIGNALE</t>
  </si>
  <si>
    <t>CENGIO - CASE ROSSI - CAIRO M.TTE</t>
  </si>
  <si>
    <t>CODEVILLA - CAIRO MADD. (SI Eremita)</t>
  </si>
  <si>
    <t>CARCARE - BORMIDA (dev.Chiesa Paese)</t>
  </si>
  <si>
    <t>FINALMARINA - FINALBORGO - MELOGNO - CALIZZANO</t>
  </si>
  <si>
    <t>CODEVILLA  - MALLARE  - VISPA</t>
  </si>
  <si>
    <t>MILLESIMO - COSSERIA - CARCARE - CAIRO</t>
  </si>
  <si>
    <t>MILLESIMO - COSSERIA - CARCARE</t>
  </si>
  <si>
    <t>MILLESIMO - CARCARE (NO COSSERIA)</t>
  </si>
  <si>
    <t>MILLESIMO - CARCARE - CAIRO</t>
  </si>
  <si>
    <t>ROCCAVIGNALE - MILLESIMO</t>
  </si>
  <si>
    <t>PONTINVREA - CAIRO</t>
  </si>
  <si>
    <t>MILLESIMO - BARDINETO</t>
  </si>
  <si>
    <t>CAIRO - CARCARE - SAVONA FF.SS. (no Cadibona)</t>
  </si>
  <si>
    <t>CAIRO - CADIBONA - SAVONA (DIRETTA VISPA)</t>
  </si>
  <si>
    <t>ROCCHETTA DI CENGIO - CENGIO - CASE ROSSI - SAN GIUSEPPE  - CAIRO IST. PATETTA</t>
  </si>
  <si>
    <t>CONTINENTAL - BRAGNO - FERRANIA - ALTARE Z.I. - SAVONA FF.SS.</t>
  </si>
  <si>
    <t>MILLESIMO - SAVONA (per Millesimo)</t>
  </si>
  <si>
    <t>SAVONA - MILLESIMO</t>
  </si>
  <si>
    <t>MILLESIMO - SAVONA (via Autostrada)</t>
  </si>
  <si>
    <t>MILLESIMO - SAVONA (Via Autostrada)</t>
  </si>
  <si>
    <t>SAVONA - MILLESIMO (Via Autosrada)</t>
  </si>
  <si>
    <t xml:space="preserve">BRAGNO - CARCARE -  MALLARE - EREMITA - CODEVILLA </t>
  </si>
  <si>
    <t>CAIRO - PONTINVREA - GIOVO</t>
  </si>
  <si>
    <t>CALIZZANO DEPOSITO - MURIALDO VALLE</t>
  </si>
  <si>
    <t>CODEVILLA - EREMITA - ALTARE</t>
  </si>
  <si>
    <t>GIOVO - PONTINVREA - CAIRO</t>
  </si>
  <si>
    <t>MILLESIMO- COSSERIA - CARCARE - CAIRO (Transito da Via Moneta)</t>
  </si>
  <si>
    <t>MILLESIMO - MURIALDO VALLE</t>
  </si>
  <si>
    <t>MURIALDO - VALLE - BARDINETO</t>
  </si>
  <si>
    <t>MURIALDO VALLE - CALIZZANO DEPOSITO</t>
  </si>
  <si>
    <t>MURIALDO VALLE - MILLESIMO</t>
  </si>
  <si>
    <t>VISPA - MALLARE - EREMITA - CODEVILLA</t>
  </si>
  <si>
    <t>CAIRO - CARCARE - MILLESIMO</t>
  </si>
  <si>
    <t>ALTARE Z. I. - VISPA - FERRANIA - BRAGNO - CAIRO M.TTE</t>
  </si>
  <si>
    <t>CAIRO - BRAGNO - FERRANIA - VISPA - ALTARE Z.I.</t>
  </si>
  <si>
    <t>CARCARE - PALLARE - BIESTRO</t>
  </si>
  <si>
    <t>BARDINETO - MILLESIMO</t>
  </si>
  <si>
    <t>CAIRO - BUGLIO - PRIGIONI -BUGLIO - CAIRO (circolare)</t>
  </si>
  <si>
    <t>SAVONA FF.SS. - CAIRO (DIRETTA)</t>
  </si>
  <si>
    <t>SAVONA FF.SS. - CAIRO (DIRETTA VISPA)</t>
  </si>
  <si>
    <t xml:space="preserve">CODEVILLA - EREMITA - ALTARE - CARCARE - CAIRO </t>
  </si>
  <si>
    <t>CAIRO - CARCARE - SAVONA (corsa diretta)</t>
  </si>
  <si>
    <t>MURIALDO - VALLE - CALIZZANO</t>
  </si>
  <si>
    <t>CALIZZANO - MELOGNO - FINALMARINA</t>
  </si>
  <si>
    <t>FINALMARINA - MELOGNO - CALIZZANO DEPOSITO</t>
  </si>
  <si>
    <t>MILLESIMO - CAMPONUOVO</t>
  </si>
  <si>
    <t>CAMPONUOVO - MILLESIMO</t>
  </si>
  <si>
    <t>MILLESIMO - CEVA</t>
  </si>
  <si>
    <t>CEVA - MILLESIMO</t>
  </si>
  <si>
    <t>MILLESIMO - CEVA OSPEDALE - MASSIMO</t>
  </si>
  <si>
    <t>MILLESIMO - COSSERIA - CARCARE - CAIRO I.TECN. - CAIRO</t>
  </si>
  <si>
    <t>ALTARE Z.I. - SAVONA FF.SS. (corsa Cabur)</t>
  </si>
  <si>
    <t>CAIRO IST. TECN. - CARCARE - MILLESIMO</t>
  </si>
  <si>
    <t>CAIRO - MALLARE -  EREMITA - CODEVILLA</t>
  </si>
  <si>
    <t>CODEVILLA - ALTARE - CARCARE - CAIRO</t>
  </si>
  <si>
    <t>CAIRO - PONTETTO - DEGO - GIUSVALLA - PONTINVREA</t>
  </si>
  <si>
    <t>CAIRO - BORMIDA (Dev. Chiesa)</t>
  </si>
  <si>
    <t>CAIRO - IST.PATETTA - BRAGNO - MALLARE - EREMITA - CODEVILLA</t>
  </si>
  <si>
    <t>MASSIMINO - MILLESIMO</t>
  </si>
  <si>
    <t>MASSIMINO - SCUOLE CEVA - MILLESIMO</t>
  </si>
  <si>
    <t>CAIRO - SAVONA  (DIRETTA VISPA)</t>
  </si>
  <si>
    <t>CARCARE - PLODIO - BIESTRO</t>
  </si>
  <si>
    <t>BIESTRO - PALLARE - CARCARE - CAIRO</t>
  </si>
  <si>
    <t>MILLESIMO - ROTONDA CALIZZANO - COSSERIA - CARCARE - CAIRO</t>
  </si>
  <si>
    <t>CAIRO - ALTARE - SAVONA (DIRETTA)</t>
  </si>
  <si>
    <t>CAIRO - SAVONA (DIRETTA)</t>
  </si>
  <si>
    <t>CALIZZANO - MELOGNO - PORTA TESTA - FINALMARINA</t>
  </si>
  <si>
    <t>MILLESIMO - CARCARE - CAIRO IST.TEC - CAIRO</t>
  </si>
  <si>
    <t>PLODIO VERCIOGLIO - CARCARE</t>
  </si>
  <si>
    <t>MILLESIMO - ROTONDA PER CALIZZANO - SAVONA</t>
  </si>
  <si>
    <t>MILLESIMO - PLODIO - CARCARE</t>
  </si>
  <si>
    <t>MILLESIMO - PIANISOLO - ROCCAVIGNALE</t>
  </si>
  <si>
    <t>CARCARE - PLODIO VERCIOGLIO</t>
  </si>
  <si>
    <t>CAIRO - CONTINENTAL - BRAGNO - ALTARE Z.I. - SAVONA FF.SS.</t>
  </si>
  <si>
    <t>MILLESIMO - PLODIO VERC.- CARCARE</t>
  </si>
  <si>
    <t>CAIRO - IST. TECN. - SAN GIUSEPPE - CASE ROSSI - CENGIO</t>
  </si>
  <si>
    <t>CAIRO - CONTINENTAL - BRAGNO - ALTARE - SAVONA</t>
  </si>
  <si>
    <t>CAIRO - MILLESIMO</t>
  </si>
  <si>
    <t>CODEVILLA - ALTARE</t>
  </si>
  <si>
    <t>CAIRO - BRAGNO - MALLARE - EREMITA - CODEVILLA</t>
  </si>
  <si>
    <t>PIAZZA MAMELI - LA RUSCA - VALLORIA - VIA OLIVETTA</t>
  </si>
  <si>
    <t>V. P. OLIVETTA - OSPEDALE - V. TURATI - LA RUSCA - OSPEDALE - V. P. OLIVETTA</t>
  </si>
  <si>
    <t>ALBISSOLA M - V. NEGRI - P.SOLE - P.ORIZZONTE- ALBISSOLA M.</t>
  </si>
  <si>
    <t>ALBISSOLA MARINA - GRANA - VIA INES NEGRI - ALBISSOLA MARINA - S. BENEDETTO</t>
  </si>
  <si>
    <t>VIA OLIVETTA - OSPEDALE - VIA TURATI - LA RUSCA - PIAZZA MAMELI</t>
  </si>
  <si>
    <t>SAVONA FF.SS. - PIAZZA MAMELI - OSPEDALE - VIA OLIVETTA - GRANA - INES NEGRI</t>
  </si>
  <si>
    <t xml:space="preserve">VIA INES NEGRI - OSPEDALE </t>
  </si>
  <si>
    <t>V. P. OLIVETTA - OSPEDALE - V.TURATI - LA RUSCA - OSPEDALE - CABUR - V. NEGRI - V. P. OLIVETTA</t>
  </si>
  <si>
    <t>OSPEDALE VALLORIA - VIA TURATI - STAZIONE FF.SS.</t>
  </si>
  <si>
    <t>SASSELLO - PIAMPALUDO - SASSELLO</t>
  </si>
  <si>
    <t>CELLE LIGURE - GAMERAGNA</t>
  </si>
  <si>
    <t>CELLE LIGURE - GAMERAGNA - STELLA SAN MARTINO - TEGLIA</t>
  </si>
  <si>
    <t>CELLE LIGURE - STELLA SAN MARTINO - TEGLIA</t>
  </si>
  <si>
    <t>TEGLIA - STELLA SAN MARTINO - GAMERAGNA - CELLE LIGURE</t>
  </si>
  <si>
    <t>TEGLIA - STELLA SAN MARTINO - CELLE LIGURE</t>
  </si>
  <si>
    <t>GAMERAGNA - CELLE LIGURE</t>
  </si>
  <si>
    <t>SAVONA FF.SS. - CELLE LIGURE - STELLA SAN MARTINO - TEGLIA</t>
  </si>
  <si>
    <t>TEGLIA - STELLA S.MARTINO - CELLE L. - SAVONA FF.SS</t>
  </si>
  <si>
    <t>SAVONA FF.SS - CELLE LIGURE - GAMERAGNA - STELLA S.MARTINO- TEGLIA</t>
  </si>
  <si>
    <t>MILLESIMO - OSIGLIA</t>
  </si>
  <si>
    <t>OSIGLIA - MILLESIMO</t>
  </si>
  <si>
    <t>MILLESIMO - MONTALDO - ROCCHETTA - CENGIO B. - CENGIO FF.SS.</t>
  </si>
  <si>
    <t>CERIALE - PEAGNA - Via Asti - CERIALE</t>
  </si>
  <si>
    <t>CERIALE - PEAGNA - CERIALE</t>
  </si>
  <si>
    <t>ALBENGA OSPEDALE - GIRO CITTA' - ALBENGA OSPEDALE</t>
  </si>
  <si>
    <t>ALBENGA FF.SS.- OSPEDALE ALBENGA</t>
  </si>
  <si>
    <t>GARLENDA - VILLANOVA VIA G. DISEGNA - ALASSIO</t>
  </si>
  <si>
    <t>GARLENDA - VILLANOVA</t>
  </si>
  <si>
    <t>ALASSIO - VILLANOVA</t>
  </si>
  <si>
    <t>GARLENDA - BASTIA</t>
  </si>
  <si>
    <t>VILLANOVA - COASCO - BASTIA</t>
  </si>
  <si>
    <t>VILLANOVA - ALASSIO</t>
  </si>
  <si>
    <t>ALASSIO - VILLANOVA VIA G. DISEGNA - GARLENDA</t>
  </si>
  <si>
    <t>GARLENDA - VILLANOVA - ALASSIO</t>
  </si>
  <si>
    <t>ALASSIO - VILLANOVA - GARLENDA</t>
  </si>
  <si>
    <t>VILLANOVA - BASTIA - ALASSIO</t>
  </si>
  <si>
    <t>ALASSIO - VIA PERA - VILLANOVA - COASCO - BASTIA</t>
  </si>
  <si>
    <t>BASTIA - VILLANOVA - ALASSIO</t>
  </si>
  <si>
    <t>LOANO / CIMITERO BERBENA</t>
  </si>
  <si>
    <t>CIMITERO BERBENA / LOANO</t>
  </si>
  <si>
    <t>ANDORA - CONNA</t>
  </si>
  <si>
    <t>CONNA - ANDORA</t>
  </si>
  <si>
    <t>SAN DAMIANO - TESTICO - ANDORA</t>
  </si>
  <si>
    <t>TESTICO - ANDORA</t>
  </si>
  <si>
    <t>ANDORA - TESTICO - SAN DAMIANO</t>
  </si>
  <si>
    <t>TESTICO - ANDORA (Via Strada Piangrande)</t>
  </si>
  <si>
    <t>ANDORA - TESTICO (Via Strada Piangrande)</t>
  </si>
  <si>
    <t>ANDORA - TESTICO</t>
  </si>
  <si>
    <t>TESTICO - SAN DAMIANO</t>
  </si>
  <si>
    <t>SAN DAMIANO - TESTICO</t>
  </si>
  <si>
    <t>ANDORA - CIMITERO S. GIOVANNI - CIMITERO</t>
  </si>
  <si>
    <t>CIMITERO S.BARTOLOMEO - S.GIOVANNI - ANDORA</t>
  </si>
  <si>
    <t>ALASSIO - MOGLIO</t>
  </si>
  <si>
    <t>ALASSIO - MOGLIO - CASO</t>
  </si>
  <si>
    <t>ALASSIO - MOGLIO - CROCETTA</t>
  </si>
  <si>
    <t>CASO - MOGLIO - ALASSIO</t>
  </si>
  <si>
    <t>CROCETTA - MOGLIO - ALASSIO</t>
  </si>
  <si>
    <t>GINESTRO - TESTICO - ALASSIO</t>
  </si>
  <si>
    <t>MOGLIO - ALASSIO</t>
  </si>
  <si>
    <t>ALASSIO - TESTICO - GINESTRO</t>
  </si>
  <si>
    <t>GINESTRO - TESTICO</t>
  </si>
  <si>
    <t>ALASSIO - MADONNA DELLA GUARDIA</t>
  </si>
  <si>
    <t>MADONNA DELLA GUARDIA - ALASSIO</t>
  </si>
  <si>
    <t>CASO - MADONNA DELLA GUARDIA - ALASSIO</t>
  </si>
  <si>
    <t>TESTICO - CROCETTA</t>
  </si>
  <si>
    <t>CROCETTA - TESTICO</t>
  </si>
  <si>
    <t>ALBENGA FF.SS. - VADINO - SALEA - MARTINETTO - SALEA - ALBENGA</t>
  </si>
  <si>
    <t>ALBENGA FF.SS. - VADINO - SALEA - BIVIO CISANO - LECA -  ALBENGA FF.SS.</t>
  </si>
  <si>
    <t>ALBENGA FF.SS. - VADINO - SALEA - MARTINETTO - LECA - ALBENGA</t>
  </si>
  <si>
    <t>ALBENGA FF.SS. - VADINO - LECA - MARTINETTO</t>
  </si>
  <si>
    <t>MARTINETTO - LECA - ALBENGA FF.SS.</t>
  </si>
  <si>
    <t>ONZO - LECA - ALBENGA FF.SS.</t>
  </si>
  <si>
    <t>ALBENGA - ONZO</t>
  </si>
  <si>
    <t>ALBENGA FF.SS. - VADINO - LECA - ONZO</t>
  </si>
  <si>
    <t>ALBENGA CENTRO - LECA - ONZO</t>
  </si>
  <si>
    <t>ALBENGA FF.SS. - VADINO - LECA - CENESI</t>
  </si>
  <si>
    <t>ALBENGA - CENESI</t>
  </si>
  <si>
    <t>CENESI - LECA - ALBENGA FF.SS.</t>
  </si>
  <si>
    <t>CENESI - BASTIA - VILLANOVA- LUSIGNANO - ALBENGA FF.SS.</t>
  </si>
  <si>
    <t>CAPRAUNA - LECA - ALBENGA FF.SS.</t>
  </si>
  <si>
    <t>CAPRAUNA - ALBENGA</t>
  </si>
  <si>
    <t>ALBENGA FF.SS. - VADINO - SALEA - CAPRAUNA</t>
  </si>
  <si>
    <t>CAPRAUNA - SALEA - ALBENGA FF.SS.</t>
  </si>
  <si>
    <t>ELLERA - ALBISOLA - SAVONA FF.SS.</t>
  </si>
  <si>
    <t>ALBISSOLA MARE - ELLERA</t>
  </si>
  <si>
    <t>SAVONA FF.SS - ALB.CAPO - ELLERA - STELLA S.BERNARDO</t>
  </si>
  <si>
    <t>STELLA S.BERNARDO - ELLERA - ALB.CAPO - SAVONA FF.SS</t>
  </si>
  <si>
    <t>STELLA S. BERNARDO - SAVONA (fino ad Albisola Mare)</t>
  </si>
  <si>
    <t>STELLA SAN BERNARDO - ELLERA - ALBISOLA CAPO</t>
  </si>
  <si>
    <t>ELLERA - ALBISSOLA MARE</t>
  </si>
  <si>
    <t>ELLERA - ALBISOLA CAPO</t>
  </si>
  <si>
    <t>STELLA SAN BERNARDO - GIOVO - SASSELLO</t>
  </si>
  <si>
    <t>GIOVO - SASSELLO</t>
  </si>
  <si>
    <t>MARTINA - SASSELLO - GIOVO - STELLA - SAVONA FF.SS</t>
  </si>
  <si>
    <t>SASSELLO - GIOVO</t>
  </si>
  <si>
    <t>SAVONA FF.SS - STELLA - GIOVO - SASSELLO - MARTINA</t>
  </si>
  <si>
    <t>SAVONA FF.SS. - STELLA - GIOVO - SASSELLO</t>
  </si>
  <si>
    <t>MADONNA DEL SALTO - SASSELLO</t>
  </si>
  <si>
    <t>MARTINA - SASSELLO</t>
  </si>
  <si>
    <t>SASSELLO - GIOVO - STELLA - SAVONA FF.SS.</t>
  </si>
  <si>
    <t>STAZIONE FF.SS. - ELLERA - SASSELLO</t>
  </si>
  <si>
    <t>SASSELLO - GIOVO - STELLA - ELLERA - SAVONA FF.SS.</t>
  </si>
  <si>
    <t>SAVONA FF.SS. - GIOVO - PONTINVREA - GIOVO - SASSELLO</t>
  </si>
  <si>
    <t>SASSELLO - MARTINA</t>
  </si>
  <si>
    <t>SASSELLO - SASSELLO SCUOLE</t>
  </si>
  <si>
    <t>STAZIONE FF.SS. - ELLERA - SASSELLO carico sino ad Albisola</t>
  </si>
  <si>
    <t>GIOVO - SASSELO - MARTINA</t>
  </si>
  <si>
    <t>SASSELLO SCUOLE - SASSELLO</t>
  </si>
  <si>
    <t>SASSELLO - MADDALENA - SASSELLO</t>
  </si>
  <si>
    <t>P.ZZA SAFFI - LA RUSCA - LA RUSCA ALTA - P.ZZA MAMELI</t>
  </si>
  <si>
    <t>PIAZZA MAMELI - LA RUSCA - LA RUSCA ALTA - LAVAGNOLA</t>
  </si>
  <si>
    <t xml:space="preserve">P.MAMELI - LA RUSCA - LA RUSCA ALTA -  P.MAMELI </t>
  </si>
  <si>
    <t>QUILIANO - ROVIASCA - QUILIANO</t>
  </si>
  <si>
    <t>QUILIANO ORSO - VADO LIGURE</t>
  </si>
  <si>
    <t>PIAZZA MAMELI - LAVAGNOLA - CIANTAGALLETTO</t>
  </si>
  <si>
    <t>PIAZZA MAMELI - LAVAGNOLA - MARMORASSI</t>
  </si>
  <si>
    <t>MARMORASSI - LAVAGNOLA - PIAZZA MAMELI</t>
  </si>
  <si>
    <t>LAVAGNOLA - MARMORASSI - LAVAGNOLA - P.ZZA SAFFI</t>
  </si>
  <si>
    <t>CIANTAGALLETTO - LAVAGNOLA - PIAZZA MAMELI</t>
  </si>
  <si>
    <t>LAVAGNOLA - CIANTAGALLETTO - LAVAGNOLA - PIAZZA MAMELI</t>
  </si>
  <si>
    <t>PIAZZA MAMELI - LAVAGNOLA - MARMORASSI - LAVAGNOLA</t>
  </si>
  <si>
    <t>LAVAGNOLA - MARMORASSI - LAVAGNOLA - STAZIONE FF.SS.</t>
  </si>
  <si>
    <t>LAVAGNOLA - MARMORASSI - LAVAGNOLA</t>
  </si>
  <si>
    <t>ALBENGA FF.SS. - Via 8 marzo - LUSIGNANO - VILLANOVA VIA G. DISEGNA - LECA - ALBENGA FF.SS.</t>
  </si>
  <si>
    <t>LECA - COASCO - VILLANOVA</t>
  </si>
  <si>
    <t>ALBENGA FF.SS. - Via 8 marzo - LUSIGNANO - VILLANOVA VIA G. DISEGNA - CIMITERO - ALBENGA</t>
  </si>
  <si>
    <t>ALBENGA FF.SS. - Via 8 marzo - LUSIGNANO - VILLANOVA VIA G. DISEGNA</t>
  </si>
  <si>
    <t>ALBENGA FF.SS. - VADINO - LECA - VILLANOVA - LUSIGNANO - ALBENGA FF.SS.</t>
  </si>
  <si>
    <t>ALBENGA FF.SS. - VADINO - LECA - VILLANOVA VIA G. DISEGNA - LUSIGNANO - ALBENGA</t>
  </si>
  <si>
    <t>VILLANOVA - LUSIGNANO - PONTELUNGO - ALBENGA FF.SS</t>
  </si>
  <si>
    <t>ALBENGA FF.SS. - Via 8 marzo - LUSIGNANO - VILLANOVA - LECA - ALBENGA FF.SS.</t>
  </si>
  <si>
    <t>VILLANOVA - LUSIGNANO - ALBENGA FF.SS.</t>
  </si>
  <si>
    <t>VILLANOVA VIA G. DISEGNA - LECA - ALBENGA FF.SS.</t>
  </si>
  <si>
    <t>ALBENGA FF.SS. - VADINO - LECA - VILLANOVA - LECA - ALBENGA FF.SS.</t>
  </si>
  <si>
    <t>VILLANOVA - BASTIA</t>
  </si>
  <si>
    <t>CISANO POLO 90 - NUOVO OSPEDALE - ALBENGA FF.SS.</t>
  </si>
  <si>
    <t>SAVONA FF.SS - V.XX SETTEMBRE - SPOTORNO - VEZZI PORTIO</t>
  </si>
  <si>
    <t>SPOTORNO - TORRE MARE - V.NIZZA - SAVONA FF.SS</t>
  </si>
  <si>
    <t>SPOTORNO - VEZZI PORTIO - VEZZI SAN FILIPPO</t>
  </si>
  <si>
    <t>SPOTORNO - PORTIO - VEZZI PORTIO - VEZZI SAN FILIPPO</t>
  </si>
  <si>
    <t>VEZZI SAN FILIPPO - VEZZI PORTIO - PORTIO - V.NIZZA - P.ZZA MAMELI - SAVONA FF.SS</t>
  </si>
  <si>
    <t>VEZZI SAN FILIPPO - VEZZI PORTIO - PORTIO - SPOTORNO</t>
  </si>
  <si>
    <t>SAVONA FF.SS - V.XX SETTEMBRE -  BERGEGGI  VEZZI PORTIO - VEZZI S.F.</t>
  </si>
  <si>
    <t>VEZZI SAN FILIPPO - SPOTORNO</t>
  </si>
  <si>
    <t>VEZZI S.FILIPPO - PORTIO - SPOTORNO (via Aurelia)</t>
  </si>
  <si>
    <t>SAVONA P.ZZA MAMELI - FF.SS LEGINO  - TORRE DEL MARE -  VEZZI PORTIO - VEZZI S,F.</t>
  </si>
  <si>
    <t>P.ZZA MAMELI - TORRE MARE - P.ZZA MAMELI - FF.SS</t>
  </si>
  <si>
    <t>P.ZZA MAMELI - TORRE MARE - P.ZZA MAMELI - SAVONA FF.SS</t>
  </si>
  <si>
    <t>P.ZZA MAMELI - TORRE DEL MARE - LEGINO - P.ZZA MAMELI</t>
  </si>
  <si>
    <t>SAVONA FF.SS - V.XX SETTEMBRE - TORRE MARE - V.NIZZA - P.ZZA MAMELI</t>
  </si>
  <si>
    <t>P.ZZA MAMELI - BERGEGGI V. XXV APRILE - TORRE MARE - NAVALLE - P.ZZA MAMELI</t>
  </si>
  <si>
    <t>P.ZZA MAMELI -  BERGEGGI V. XXV APRILE - TORRE DEL MARE - P.ZZA MAMELI</t>
  </si>
  <si>
    <t xml:space="preserve">P.ZZA MAMELI - TORRE MARE - NAVALLE - P.ZZA MAMELI - </t>
  </si>
  <si>
    <t>PZZA MAMELI - TORRE MARE - NAVALLE - FF.SS.</t>
  </si>
  <si>
    <t>BASTIA - GARLENDA</t>
  </si>
  <si>
    <t>VILLANOVA - LIGO - CASANOVA</t>
  </si>
  <si>
    <t>GARLENDA - LECA - ALBENGA FF.SS.</t>
  </si>
  <si>
    <t>GARLENDA - LUSIGNANO - ALBENGA FF.SS.</t>
  </si>
  <si>
    <t>ALBENGA FF.SS. - Via 8 marzo - LUSIGNANO -  VELLEGO</t>
  </si>
  <si>
    <t>VELLEGO - LUSIGNANO - ALBENGA FF.SS.</t>
  </si>
  <si>
    <t>CASANOVA - LIGO - VILLANOVA</t>
  </si>
  <si>
    <t>BASTIA - CASANOVA - VELLEGO</t>
  </si>
  <si>
    <t>ALBENGA FF.SS. - VADINO - LECA - VELLEGO</t>
  </si>
  <si>
    <t>VELLEGO - CASANOVA - VILLANOVA - BASTIA</t>
  </si>
  <si>
    <t>ALBENGA FF.SS. - Via 8 marzo - LUSIGNANO -  CASANOVA</t>
  </si>
  <si>
    <t>CASANOVA - LECA - ALBENGA FF.SS.</t>
  </si>
  <si>
    <t>ALBENGA FF.SS. - Via 8 marzo - LUSIGNANO - GARLENDA</t>
  </si>
  <si>
    <t>CASANOVA - VILLANOVA - BASTIA</t>
  </si>
  <si>
    <t>ALBENGA FF.SS. - VADINO - LECA - VILLANOVA - LIGO - MARMOREO - CASANOVA - VELLEGO</t>
  </si>
  <si>
    <t>ALBENGA FF.SS. - Via 8 marzo - LUSIGNANO - VILLANOVA VIA G. DISEGNA - GARLENDA</t>
  </si>
  <si>
    <t>VELLEGO - GARLENDA</t>
  </si>
  <si>
    <t>CASANOVA - LIGO - ALBENGA FF.SS.</t>
  </si>
  <si>
    <t>CASANOVA - LUSIGNANO - ALBENGA FF.SS.</t>
  </si>
  <si>
    <t>ALBENGA FF.SS. - VADINO - LECA - CASANOVA</t>
  </si>
  <si>
    <t>VILLANOVA - CASANOVA</t>
  </si>
  <si>
    <t>CIMITERO LECA - ALBENGA FF.SS.</t>
  </si>
  <si>
    <t>CIMITERO ALBENGA</t>
  </si>
  <si>
    <t>ALBENGA FF.SS. - VADINO - LECA Cimitero</t>
  </si>
  <si>
    <t>FENARINA - CIMITERO - SOLVA - S.ROCCO - FENARINA</t>
  </si>
  <si>
    <t>FENARINA - SOLVA - LORETO ALTA - FENARINA</t>
  </si>
  <si>
    <t>FENARINA - SOLVA - PARCO S.ROCCO - FENARINA</t>
  </si>
  <si>
    <t>FENARINA - SOLVA - S.ROCCO - VIA BORRI - FENARINA</t>
  </si>
  <si>
    <t>FENARINA - VIA BORRI - SOLVA - LORETO ALTA - FENARINA</t>
  </si>
  <si>
    <t>V.LE GIBB - SOLVA - LORETO ALTA - FENARINA</t>
  </si>
  <si>
    <t>FENARINA - VIALE GIBB</t>
  </si>
  <si>
    <t>V. GIBB - LORETO ALTA - S.ROCCO - FENARINA</t>
  </si>
  <si>
    <t>FENARINA - VIA BORRI - SOLVA - VIALE GIBB</t>
  </si>
  <si>
    <t>V. GIBB - LORETO ALTA - FENARINA</t>
  </si>
  <si>
    <t>LORETO ALTA - FENARINA</t>
  </si>
  <si>
    <t>FENARINA - SOLVA - VIALE GIBB</t>
  </si>
  <si>
    <t>FENARINA - VIA BORRI - SOLVA - S.ROCCO - FENARINA</t>
  </si>
  <si>
    <t>PIETRA L. - RANZI</t>
  </si>
  <si>
    <t>RANZI - PIETRA L.</t>
  </si>
  <si>
    <t xml:space="preserve">PIETRA MAREMOLA - PIETRA S.CORONA - RANZI </t>
  </si>
  <si>
    <t>RANZI - PIETRA S. CORONA</t>
  </si>
  <si>
    <t>CA' DEL MORO - VEREZZI - BORGIO - PIETRA S.CORONA</t>
  </si>
  <si>
    <t>PIETRA S.CORONA - BORGIO - VEREZZI - CA' DEL MORO</t>
  </si>
  <si>
    <t>PIETRA L. - VEREZZI</t>
  </si>
  <si>
    <t>VEREZZI - BORGIO - PIETRA S.CORONA</t>
  </si>
  <si>
    <t>CA'DELMORO-VEREZZI-BORGIO-PIETRA VIA SOCCORSO-PIETRA S CORONA</t>
  </si>
  <si>
    <t>VEREZZI - BORGIO - VIA SOCCORSO - PIETRA S.CORONA</t>
  </si>
  <si>
    <t>CERISOLA - ERLI - CISANO POLO 90</t>
  </si>
  <si>
    <t>GAZZO - LECA - ALBENGA FF.SS.</t>
  </si>
  <si>
    <t>VECERSIO - CASTELVECCHIO - CISANO POLO 90</t>
  </si>
  <si>
    <t>VECERSIO - SALEA - ALBENGA FF.SS.</t>
  </si>
  <si>
    <t>ALBENGA FF.SS. - VADINO - LECA - CERISOLA</t>
  </si>
  <si>
    <t>ALBENGA FF.SS. - VADINO - LECA - CASTELVECCHIO - VECERSIO</t>
  </si>
  <si>
    <t>CERISOLA - LECA CENTRO</t>
  </si>
  <si>
    <t>ALBENGA FF.SS. - VADINO - LECA - VECERSIO - GAZZO</t>
  </si>
  <si>
    <t>CERISOLA - LECA - ALBENGA FF.SS.</t>
  </si>
  <si>
    <t>CERISOLA - SALEA - ALBENGA FF.SS.</t>
  </si>
  <si>
    <t>VECERSIO - LECA - ALBENGA FF.SS.</t>
  </si>
  <si>
    <t>CISANO POLO 90 - CERISOLA</t>
  </si>
  <si>
    <t>ALBENGA FF.SS. - VADINO - LECA - ERLI - GAZZO</t>
  </si>
  <si>
    <t>GAZZO - VECERSIO - SALEA - ALBENGA FF.SS.</t>
  </si>
  <si>
    <t>ALBENGA FF.SS. - VADINO - SALEA - VECERSIO - CERISOLA</t>
  </si>
  <si>
    <t>CISANO POLO 90 - CASTELVECCHIO - VECERSIO</t>
  </si>
  <si>
    <t>LOANO - BORGHETTO - TOIRANO - BOISSANO - MORTEO - LOANO</t>
  </si>
  <si>
    <t>LOANO -  MORTEO - BOISSANO - TOIRANO - BORGHETTO - LOANO</t>
  </si>
  <si>
    <t>LOANO - BORGHETTO - TOIRANO - LOSANO - MORTEO - LOANO</t>
  </si>
  <si>
    <t>LOANO - BORGHETTO - GROTTE - BOISSANO - MORTEO - LOANO</t>
  </si>
  <si>
    <t>LOANO - BORGHETTO - GROTTE - BORGHETTO - LOANO</t>
  </si>
  <si>
    <t>FINALBORGO - LOANO OLIVETTE - BOISSANO - TOIRANO</t>
  </si>
  <si>
    <t>BOISSANO - LOANO</t>
  </si>
  <si>
    <t>PIETRA L. - BORGHETTO - TOIRANO - GROTTE - BOISSANO - MORTEO - LOANO</t>
  </si>
  <si>
    <t>LOANO - BORGHETTO - GROTTE - BOISSANO - LOSANO - MORTEO - LOANO - PIETRA</t>
  </si>
  <si>
    <t>PIETRA L. - BORGHETTO - TOIRANO - GROTTE - BOISSANO - LOSANO - MORTEO - LOANO</t>
  </si>
  <si>
    <t>LOANO - MORTEO - LOSANO - BOISSANO - TOIRANO - BORGHETTO - LOANO</t>
  </si>
  <si>
    <t>LOANO - BORGHETTO - GROTTE - BOISSANO - LOSANO - MORTEO - LOANO</t>
  </si>
  <si>
    <t>LOANO - BORGHETTO - TOIRANO - LOSANO - MORTEO - LOANO OLIVETTE</t>
  </si>
  <si>
    <t>LOANO - BORGHETTO - GROTTE - BOISSANO - MORTEO - PIETRA</t>
  </si>
  <si>
    <t>TOIRANO - BORGHETTO - PIETRA S.CORONA</t>
  </si>
  <si>
    <t>VARAZZE COMUNE - CASTAGNABUONA - VARAZZE COMUNE</t>
  </si>
  <si>
    <t>VARAZZE COMUNE - CANTALUPO - VARAZZE COMUNE</t>
  </si>
  <si>
    <t>VARAZZE COMUNE - CANTALUPO  - SANTA CATERINA - VARAZZE COMUNE</t>
  </si>
  <si>
    <t>VARAZZE COMUNE - CASTAGNABUONA - SANTA CATERINA - VARAZZE COMUNE</t>
  </si>
  <si>
    <t>VARAZZE COMUNE - CANTALUPO - VARAZZE FF.SS.</t>
  </si>
  <si>
    <t>VARAZZE COMUNE - CASTAGNABUONA - VARAZZE FF.SS.</t>
  </si>
  <si>
    <t>VARAZZE COMUNE - CANTALUPO - CASTAGNABUONA - VARAZZE COMUNE</t>
  </si>
  <si>
    <t>VARAZZE COMUNE - CASTAGNABUONA - CANTALUPO - VARAZZE COMUNE</t>
  </si>
  <si>
    <t>VARAZZE COMUNE - CASTAGNABUONA - CANTALUPO - SANTA CATERINA - VARAZZE COMUNE</t>
  </si>
  <si>
    <t>VARAZZE FF.SS. - CASANOVA - FAIE - VARAZZE FF.SS.</t>
  </si>
  <si>
    <t>VARAZZE FF.SS. - MUGGINE - CAMPOMARZIO - PERO - VARAZZE FF.SS.</t>
  </si>
  <si>
    <t>VARAZZE FF.SS. - PERO - ALPICELLA - PERO - VARAZZE COMUNE</t>
  </si>
  <si>
    <t>VARAZZE FF.SS. - PERO - ALPICELLA - CAMPOMARZIO - FAIE - VARAZZE FF.SS.</t>
  </si>
  <si>
    <t>VARAZZE FF.SS. - CASANOVA - FAIE - CAMPOMARZIO - ALPICELLA - VARAZZE FF.SS.</t>
  </si>
  <si>
    <t>VARAZZE FF.SS. - CASANOVA - FAIE - VARAZZE COMUNE</t>
  </si>
  <si>
    <t>VARAZZE FF.SS. - MUGGINE - CAMPOMARZIO - VARAZZE COMUNE</t>
  </si>
  <si>
    <t>VARAZZE COMUNE - PERO - ALPICELLA - PERO - VARAZZE COMUNE</t>
  </si>
  <si>
    <t>VARAZZE COMUNE - FAIE - CAMPOMARZIO - ALPICELLA - VARAZZE FF.SS.</t>
  </si>
  <si>
    <t>VARAZZE COMUNE - MUGGINE - CAMPOMARZIO - VARAZZE FF.SS.</t>
  </si>
  <si>
    <t>VARAZZE COMUNE - PERO - ALPICELLA - PERO - VARAZZE FF.SS.</t>
  </si>
  <si>
    <t>VARAZZE FF.SS. - PERO - ALPICELLA - PERO - VARAZZE FF.SS.</t>
  </si>
  <si>
    <t>VARAZZE FF.SS. - CASANOVA - FAIE - CAMPOMARZIO - TEGLIA - VARAZZE COMUNE</t>
  </si>
  <si>
    <t>VARAZZE FF.SS. - MUGGINE - CAMPOMARZIO - VARAZZE FF.SS.</t>
  </si>
  <si>
    <t>LOANO-BORGHETTO-TOIRANO-BOISSANO-GROTTE-BORGHETTO-LOANO</t>
  </si>
  <si>
    <t>VARAZZE FF.SS. - CASANOVA - FAIE - ALPICELLA - PERO - VARAZZE FF.SS.</t>
  </si>
  <si>
    <t>VARAZZE COMUNE - FAIE - VARAZZE FF.SS.</t>
  </si>
  <si>
    <t>VARAZZE FF.SS. - PERO - ALPICELLA - FAIE - CASANOVA - VARAZZE COMUNE</t>
  </si>
  <si>
    <t>VARAZZE FF.SS. - CASANOVA - FAIE - ALPICELLA - PERO - VARAZZE COMUNE</t>
  </si>
  <si>
    <t>VARAZZE COMUNE - TEGLIA - VARAZZE FF.SS.</t>
  </si>
  <si>
    <t>VARAZZE FF.SS - TEGLIA - VARAZZE FF.SS</t>
  </si>
  <si>
    <t>PERO - TEGLIA - PERO</t>
  </si>
  <si>
    <t>VARAZZE FF.SS. - TEGLIA - VARAZZE FF.SS.</t>
  </si>
  <si>
    <t>LOANO OLIVETTE - FINALBORGO</t>
  </si>
  <si>
    <t>BERGALLA - BALESTRINO - TOIRANO - BORGHETTO - LOANO</t>
  </si>
  <si>
    <t>LOANO - BORGHETTO - LOANO - BOISSANO - TOIRANO - BALESTRINO - BERGALLA</t>
  </si>
  <si>
    <t>LOANO - BORGHETTO - TOIRANO - BALESTRINO - BERGALLA</t>
  </si>
  <si>
    <t>BORGHETTO - TOIRANO - BALESTRINO - BERGALLA</t>
  </si>
  <si>
    <t>PIETRA - LOANO - BORGHETTO - TOIRANO - BALESTRINO - BERGALLA</t>
  </si>
  <si>
    <t>BERGALLA - BALESTRINO - TOIRANO - BORGHETTO - PIETRA</t>
  </si>
  <si>
    <t>LOANO - BORGHETTO - LOANO - LOSANO - BOISSANO - TOIRANO - BALESTRINO - BERGALLA</t>
  </si>
  <si>
    <t xml:space="preserve">BERGALLA - BALESTRINO - TOIRANO - BORGHETTO </t>
  </si>
  <si>
    <t>FINALE - TOIRANO - CALIZZANO</t>
  </si>
  <si>
    <t>CALIZZANO - TOIRANO - FINALE</t>
  </si>
  <si>
    <t>FINALBORGO - TOIRANO - CALIZZANO  DEPOSITO</t>
  </si>
  <si>
    <t>FINALE - TOIRANO - CALIZZANO DEPOSITO</t>
  </si>
  <si>
    <t>CANOVA - MAGLIOLO - PIETRA L. FF.SS. - BORGIO</t>
  </si>
  <si>
    <t>PIETRA S.CORONA - MAGLIOLO - SANTI</t>
  </si>
  <si>
    <t>PIETRA L. - MAGLIOLO - CANOVA</t>
  </si>
  <si>
    <t>SANTI - MAGLIOLO - PIETRA</t>
  </si>
  <si>
    <t>BORGIO - FINALBORGO - FINALMARINA</t>
  </si>
  <si>
    <t>CANOVA - MAGLIOLO - PIETRA L. FF.SS.</t>
  </si>
  <si>
    <t>BORGIO - PIETRA L. - MAGLIOLO - CANOVA</t>
  </si>
  <si>
    <t>CANOVA - MAGLIOLO - PIETRA L.</t>
  </si>
  <si>
    <t>PIETRA L. - MAGLIOLO - ISALLO</t>
  </si>
  <si>
    <t>ISALLO - MAGLIOLO - PIETRA L.</t>
  </si>
  <si>
    <t>ISALLO - MAGLIOLO - PIETRA L. FF.SS. - BORGIO</t>
  </si>
  <si>
    <t>FINALMARINA - BORGIO - PIETRA L.</t>
  </si>
  <si>
    <t>BORGIO-PIETRA VIA SOCCORSO-MAGLIOLO-ISALLO</t>
  </si>
  <si>
    <t>LOANO - PIETRA L . - GIUSTENICE</t>
  </si>
  <si>
    <t>GIUSTENICE - LOANO OLIVETTE</t>
  </si>
  <si>
    <t>LOANO OLIVETTE - PIETRA - GIUSTENICE</t>
  </si>
  <si>
    <t>LOANO - P.ZZA A. MORO PIETRA L . - GIUSTENICE</t>
  </si>
  <si>
    <t>PIETRA - GIUSTENICE</t>
  </si>
  <si>
    <t xml:space="preserve">CAIRO - BRAGNO - FERRANIA </t>
  </si>
  <si>
    <t>CAIRO - BRAGNO - FERRANIA  - VISPA - CARCARE</t>
  </si>
  <si>
    <t>CAIRO - BRAGNO - PRASOTTANO -FERRANIA FF.SS.</t>
  </si>
  <si>
    <t>CAIRO - BRAGNO - PRASOTTANO - FERRANIA</t>
  </si>
  <si>
    <t>CAIRO - BRAGNO - PRASOTTANO - FERRANIA - VISPA</t>
  </si>
  <si>
    <t>CAIRO - CARCARE</t>
  </si>
  <si>
    <t>059/</t>
  </si>
  <si>
    <t>CAIRO - DEGO</t>
  </si>
  <si>
    <t>CAIRO - PIANA CRIXIA</t>
  </si>
  <si>
    <t>CAIRO - TAGLIO</t>
  </si>
  <si>
    <t>CARCARE - CAIRO IST.PATETTA  - CAIRO</t>
  </si>
  <si>
    <t>CARCARE - VISPA - FERRANIA</t>
  </si>
  <si>
    <t>CARCARE - VISPA - FERRANIA - BRAGNO - CAIRO</t>
  </si>
  <si>
    <t>DEGO - CAIRO</t>
  </si>
  <si>
    <t>DEGO - CIRCONVALLAZIONE - CAIRO</t>
  </si>
  <si>
    <t>FERRANIA - BRAGNO- CAIRO</t>
  </si>
  <si>
    <t>FERRANIA - VISPA -CARCARE</t>
  </si>
  <si>
    <t xml:space="preserve">FERRANIA FF.SS. - VISPA - CARCARE - CAIRO IST. TECN. -  CAIRO </t>
  </si>
  <si>
    <t>TAGLIO - CAIRO</t>
  </si>
  <si>
    <t>VISPA - FERRANIA - BRAGNO - CAIRO</t>
  </si>
  <si>
    <t>FERRANIA FF.SS - VISPA - CARCARE</t>
  </si>
  <si>
    <t>CAIRO - CARCARE - VISPA - FERRANIA - PRASOTTANO - FERRANIA</t>
  </si>
  <si>
    <t>CAIRO - IST.PATETTA - CARCARE</t>
  </si>
  <si>
    <t>CARCARE - VISPA CAPOLINEA - FERRANIA - BRAGNO - CAIRO</t>
  </si>
  <si>
    <t>CARCARE - CAIRO</t>
  </si>
  <si>
    <t>FERRANIA - VISPA - CARCARE - CAIRO</t>
  </si>
  <si>
    <t>037/</t>
  </si>
  <si>
    <t>CIMITERO DI BERGEGGI</t>
  </si>
  <si>
    <t>CALICE - RIALTO - CHEIRANO - VENE - BEREA -  CALICE  - FINALMARINA</t>
  </si>
  <si>
    <t>LOANO - BORGHETTO - TOIRANO - BOISSANO - MORTEO - LOANO OLIVETTE</t>
  </si>
  <si>
    <t>VERZI - LOANO</t>
  </si>
  <si>
    <t>LOANO - VERZI</t>
  </si>
  <si>
    <t>VERZI - LOANO -PIETRA</t>
  </si>
  <si>
    <t>VERZI / LOANO</t>
  </si>
  <si>
    <t>GIUSTENICE - LOANO</t>
  </si>
  <si>
    <t>GIUSTENICE - LOANO OLIVETTE - LOANO PIAZZA VALERGA</t>
  </si>
  <si>
    <t>CIMITERO RIVE - BORGHETTO PINELAND</t>
  </si>
  <si>
    <t>005/</t>
  </si>
  <si>
    <t>VIA TURATI - SAVONA FF.SS.</t>
  </si>
  <si>
    <t>SAVONA FF.SS. - VIA TURATI</t>
  </si>
  <si>
    <t>CAIRO - BRAGNO - FERRANIA - VISPA</t>
  </si>
  <si>
    <t>BORGHETTO PINELAND - CIMITERO RIVE</t>
  </si>
  <si>
    <t>CAIRO -  SAN GIUSEPPE - CASE ROSSI - CENGIO</t>
  </si>
  <si>
    <t>FERRANIA - BRAGNO - CARCARE</t>
  </si>
  <si>
    <t>ROCCHETTA - CENGIO FF.SS.</t>
  </si>
  <si>
    <t>CENGIO FF.SS. - ROCCHETTA</t>
  </si>
  <si>
    <t>ANDORA FF.SS. - ALBENGA - LOANO - FINALPIA</t>
  </si>
  <si>
    <t>ANDORA FF.SS. - ALBENGA VADINO - NUOVO OSPEDALE</t>
  </si>
  <si>
    <t>FINALPIA - LOANO - ALBENGA - ANDORA FF.SS.</t>
  </si>
  <si>
    <t>FINALPIA - FINALBORGO - LOANO - ALBENGA - ANDORA FF.SS.</t>
  </si>
  <si>
    <t>FINALPIA - LOANO - ALBENGA - NUOVO OSPEDALE - ANDORA FF.SS.</t>
  </si>
  <si>
    <t>ALBENGA NUOVO OSPEDALE - ALBENGA - ANDORA FF.SS.</t>
  </si>
  <si>
    <t>SANT'ERMETE - LEGINO - CORSO T. &amp; B. - VIA ALESSANDRIA</t>
  </si>
  <si>
    <t>ALBENGA FF.SS. - Via 8 marzo - LUSIGNANO - VILLANOVA - LUSIGNANO - ALBENGA FF.SS.</t>
  </si>
  <si>
    <t>ALBENGA FF.SS. - LECA - BIVIO COASCO</t>
  </si>
  <si>
    <t>VILLANOVA VIA G. DISEGNA - LUSIGNANO - ALBENGA FF.SS.</t>
  </si>
  <si>
    <t>ZUCCARELLO - SALEA - ALBENGA FF.SS.</t>
  </si>
  <si>
    <t>ALBENGA FF.SS. - SALEA - ZUCCARELLO</t>
  </si>
  <si>
    <t>ZUCCARELLO - CISANO POLO 90</t>
  </si>
  <si>
    <t>CAIRO - IST. PATETTA - CARCARE - VISPA</t>
  </si>
  <si>
    <t>VISPA - CARCARE - CAIRO</t>
  </si>
  <si>
    <t>PARETO - PONTINVREA - GIOVO - STELLA - SAVONA FF.SS. (VIA AUTOSTRADA)</t>
  </si>
  <si>
    <t>CAIRO IST. TECN.  - COSSERIA - MILLESIMO</t>
  </si>
  <si>
    <t>CISANO POLO 90 - ZUCCARELLO</t>
  </si>
  <si>
    <t>CONTINENTAL - CARCARE - ALTARE Z.I. - ALTARE</t>
  </si>
  <si>
    <t>BASTIA - CASANOVA</t>
  </si>
  <si>
    <t>CASANOVA - VILLANOVA</t>
  </si>
  <si>
    <t>ALBENGA OSPEDALE - ALBENGA FF.SS.</t>
  </si>
  <si>
    <t>046/</t>
  </si>
  <si>
    <t>CENGIO - MILLESIMO</t>
  </si>
  <si>
    <t>MILLESIMO - CENGIO</t>
  </si>
  <si>
    <t>ALASSIO - ALBENGA - LOANO - FINALPIA</t>
  </si>
  <si>
    <t>CAIRO - BRAGNO - BORMIDA (dev. Chiesa Paese)</t>
  </si>
  <si>
    <t>STAZIONE FF.SS. - VIA TISSONI - UNIVERSITA'</t>
  </si>
  <si>
    <t>SASSELLO - GIOVO - PONTINVREA - GIOVO - SAVONA FF.SS.</t>
  </si>
  <si>
    <t>CAIRO - PONTINVREA - PARETO</t>
  </si>
  <si>
    <t>CAIRO DEP. - PONTETTO - TAGLIO</t>
  </si>
  <si>
    <t>CAIRO - BUGLIO - BRAGNO - PRASOTTANO - FERRANIA</t>
  </si>
  <si>
    <t>TAGLIO - CAIRO (prigioni)</t>
  </si>
  <si>
    <t>CAIRO (prigioni)- MILLESIMO</t>
  </si>
  <si>
    <t>PIETRA S.CORONA - MAGLIOLO - CANOVA</t>
  </si>
  <si>
    <t>FINALBORGO - LOANO - BOISSANO - TOIRANO - BALESTRINO - BERGALLA</t>
  </si>
  <si>
    <t>CAMPOCHIESA - ALBENGA FF.SS.</t>
  </si>
  <si>
    <t>LOANO P. VALERGA - ALASSIO VIA NEGHELLI</t>
  </si>
  <si>
    <t xml:space="preserve">CARCARE - PLODIO - COSSERIA - MILLESIMO </t>
  </si>
  <si>
    <t>SAVONA - CARCARE- CAIRO</t>
  </si>
  <si>
    <t>SAVONA - ALTARE Z.I. - CARCARE - CAIRO</t>
  </si>
  <si>
    <t>SAVONA - MILLESIMO (per Cosseria)</t>
  </si>
  <si>
    <t>SAVONA FF.SS. - ALTARE Z.I. - BRAGNO - CONTINENTAL - CAIRO</t>
  </si>
  <si>
    <t>SAVONA  FF.SS. - ALTARE Z.I. - FERRANIA - BRAGNO - CONTINENTAL</t>
  </si>
  <si>
    <t>STAZIONE FF. SS. - V.BONINI UNIVERSITA'</t>
  </si>
  <si>
    <t>V.ALESSANDRIA - STAZIONE FF. SS. - V.BONINI UNIVERSITA'</t>
  </si>
  <si>
    <t>VIA ALESSANDRIA - FF.SS. - VIA S.ANTONIO - UNIVERSITA</t>
  </si>
  <si>
    <t>VIA ALESSANDRIA - FF.SS. . VIA TISSONI - UNIVERSITA'</t>
  </si>
  <si>
    <t>VIA ALESSANDRIA - FF.SS. . VIA TISSONI - VIA CADORNA - UNIVERSITA'</t>
  </si>
  <si>
    <t>UNIVERSITA' - VIA ALLA ROCCA - FF.SS. - VIA ALESSANDRIA</t>
  </si>
  <si>
    <t>STAZIONE FF.SS. - VIA TISSONI - SCUOLA EDILE - UNIVERSITA'</t>
  </si>
  <si>
    <t>VIA NIZZA - PIAZZA MAMELI - PIAZZA BRENNERO</t>
  </si>
  <si>
    <t>MILLESIMO - CALIZZANO DEPOSITO</t>
  </si>
  <si>
    <t>CONTINENTAL - CARCARE</t>
  </si>
  <si>
    <t>CAIRO - BRAGNO - FERRANIA - VISPA - ALTARE Z.I. - ALTARE</t>
  </si>
  <si>
    <t>ALTARE - ALTARE Z. I. - VISPA - FERRANIA - BRAGNO - CAIRO M.TTE</t>
  </si>
  <si>
    <t>LA RUSCA - FF.SS. - VIA SANT'ANTONIO - UNIVERSITA'</t>
  </si>
  <si>
    <t>MILLESIMO - CEVA OSPEDALE - MASSIMINO</t>
  </si>
  <si>
    <t>MILLESIMO - COSSERIA - PLODIO - CARCARE - SAVONA</t>
  </si>
  <si>
    <t>CENGIO - CASE ROSSI - CARCARE</t>
  </si>
  <si>
    <t>VARAZZE COMUNE - PERO - CAMPOMARZIO - MUGGINE - VARAZZE COMUNE</t>
  </si>
  <si>
    <t>OSPEDALE - PIAZZA MAMELI</t>
  </si>
  <si>
    <t>P.ZZA MAMELI - STAZIONE FF.SS.</t>
  </si>
  <si>
    <t>SAVONA P.MAMELI - FINALPIA - FINALBORGO - DIRETTA</t>
  </si>
  <si>
    <t>ANDORA PORTO - ANDORA FF.SS.</t>
  </si>
  <si>
    <t>SAVONA FF.SS - ALTARE Z.I. - FERRANIA - BRAGNO - CAIRO</t>
  </si>
  <si>
    <t>CONTINENTAL - BRAGNO - SAVONA DIRETTA</t>
  </si>
  <si>
    <t>CADIBONA - ALTARE - ALTARE Z.I. - FERRANIA - PRASOTTANO - BRAGNO - CAIRO</t>
  </si>
  <si>
    <t>CALIZZANO DEPOSITO  - TOIRANO - FINALE</t>
  </si>
  <si>
    <t>CALIZZANO - TOIRANO - FINALBORGO</t>
  </si>
  <si>
    <t>VARAZZE FF.SS - CASANOVA - FAIE - CAMPOMARZIO - CASANOVA - VARAZZE FF.SS.</t>
  </si>
  <si>
    <t>VARAZZE FF.SS - VARAZZE COMUNE - TEGLIA - PERO</t>
  </si>
  <si>
    <t>PERO - ALPICELLA - PERO - VARAZZE COMUNE - VARAZZE FF.SS.</t>
  </si>
  <si>
    <t>MADONNA DEL SALTO - TEGLIA</t>
  </si>
  <si>
    <t>CELLE LIGURE - BRICCO DELLE FORCHE</t>
  </si>
  <si>
    <t>BRICCO DELLE FORCHE - CELLE SCUOLE - CELLE</t>
  </si>
  <si>
    <t>CELLE - TERRENIN</t>
  </si>
  <si>
    <t>TERRENIN - CELLE</t>
  </si>
  <si>
    <t>STAZIONE FF.SS. - VIA XX SETTEMBRE - ZINOLA - VADO - SANT'ERMETE</t>
  </si>
  <si>
    <t>STAZIONE FF.SS. - VIA ALESSANDRIA</t>
  </si>
  <si>
    <t>ALTARE - VISPA - CARCARE - MILLESIMO</t>
  </si>
  <si>
    <t>COSSERIA - MILLESIMO</t>
  </si>
  <si>
    <t>FINALMARINA - CALICE - RIALTO - CHEIRANO - VENE - BEREA - CARBUTA - FINALMARINA</t>
  </si>
  <si>
    <t>FINALMARINA - RIALTO - CHEIRANO - VENE - BEREA - CALICE - FINALMARINA</t>
  </si>
  <si>
    <t>FINALMARINA - CALICE - RIALTO - CHEIRANO - VENE - CALICE</t>
  </si>
  <si>
    <t>FINALMARINA FINALBORGO - RIALTO - CHEIRANO - VENE - BEREA - CALICE - FINALMARINA</t>
  </si>
  <si>
    <t>FINALMARINA - FINALBORGO - RIALTO - CHEIRANO - VENE - BEREA - CALICE - FINALMARINA</t>
  </si>
  <si>
    <t>ALBISSOLA M - P.SOLE - P.ORIZZONTE- ALBISSOLA M.</t>
  </si>
  <si>
    <t>VADO - SANT'ERMETE</t>
  </si>
  <si>
    <t>FINALMARINA - CALICE</t>
  </si>
  <si>
    <t>ALASSIO CAMPO SPORTIVO - ALBENGA - LOANO OLIVETTE</t>
  </si>
  <si>
    <t>VILLANOVA - COASCO - BASTIA - VILLANOVA</t>
  </si>
  <si>
    <t>NSIN</t>
  </si>
  <si>
    <t>CALIZZANO - MILLESIMO</t>
  </si>
  <si>
    <t>MILLESIMO - CALIZZANO</t>
  </si>
  <si>
    <t>ANDORA FF.SS. - ANDORA PORTO</t>
  </si>
  <si>
    <t>SAVONA - SANT'ERMETE - Linea 6/ (IR M.C.T.C.)</t>
  </si>
  <si>
    <t>LEGINO - VADO - SANT'ERMETE (IR M.C.T.C)</t>
  </si>
  <si>
    <t>MADONNA SALTO - PERO - TEGLIA</t>
  </si>
  <si>
    <t>FINALPIA - FINALBORGO - LOANO - ALBENGA - ALASSIO</t>
  </si>
  <si>
    <t>ANDORA FF.SS. - ALBENGA OSPEDALE - LOANO - FINALBORGO - FINALPIA</t>
  </si>
  <si>
    <t>FEGLINO - FINALMARINA</t>
  </si>
  <si>
    <t>Loano Olivette - Albenga</t>
  </si>
  <si>
    <t>CALICE - FINALMARINA</t>
  </si>
  <si>
    <t>CALICE - CARBUTA - CALICE</t>
  </si>
  <si>
    <t>STAZIONE FF.SS. - VIA XX SETTEMBRE (TRIBUNALE)</t>
  </si>
  <si>
    <t>CALIZZANO DEPOSITO - MILLESIMO</t>
  </si>
  <si>
    <t>CALIZZANO - MURIALDO - VALLE</t>
  </si>
  <si>
    <t>SAVONA - MILLESIMO (DIRETTA)</t>
  </si>
  <si>
    <t>CAMPOCHIESA ITIS - FINALE</t>
  </si>
  <si>
    <t>FINALMARINA - FINALBORGO - CALVISIO - FINALMARINA</t>
  </si>
  <si>
    <t>Giorni di Esercizio</t>
  </si>
  <si>
    <t>km corsa</t>
  </si>
  <si>
    <t>Totale km</t>
  </si>
  <si>
    <t>Descrizione linea</t>
  </si>
  <si>
    <t>Identificativo</t>
  </si>
  <si>
    <t>Desc percorso</t>
  </si>
  <si>
    <t>Loc partenza</t>
  </si>
  <si>
    <t>Partenza</t>
  </si>
  <si>
    <t>Loc arrivo</t>
  </si>
  <si>
    <t>Arrivo</t>
  </si>
  <si>
    <t>KM Effettivi</t>
  </si>
  <si>
    <t>LEGINO 167 - LA RUSCA</t>
  </si>
  <si>
    <t>Legino 167 Capolinea SAVONA</t>
  </si>
  <si>
    <t>La Rusca - Capolinea 1 SAVONA</t>
  </si>
  <si>
    <t>PIAZZA MAMELI - LAVAGNOLA - PIAZZA MAMELI</t>
  </si>
  <si>
    <t>Pzza Mameli corsia preferenziale SAVONA</t>
  </si>
  <si>
    <t>SAVONA FF.SS. - CIMAVALLE</t>
  </si>
  <si>
    <t>Santuario Capolinea 3 fr Scuola SAVONA</t>
  </si>
  <si>
    <t>Stazione Pzza A.Moro - Terminal SAVONA</t>
  </si>
  <si>
    <t>Cimavalle Capolinea SAVONA</t>
  </si>
  <si>
    <t>VIA ALESSANDRIA - STAZIONE FF.SS. - LEGINO</t>
  </si>
  <si>
    <t>Capolinea Via Bonini Universita' SAVONA</t>
  </si>
  <si>
    <t>Via Alessandria fr n8 - SAVONA</t>
  </si>
  <si>
    <t>Stazione Pzza A.Moro fr Terminal SAVONA</t>
  </si>
  <si>
    <t>Via Bonini n 1 - Piscina SAVONA</t>
  </si>
  <si>
    <t>Via Rocca - Politecnico IPSIA SAVONA</t>
  </si>
  <si>
    <t>UNIVERSITA' - VIA ALLA ROCCA - FF.SS. -VIA ALESSANDRIA</t>
  </si>
  <si>
    <t>ITALGAS - UNIVERSITA' - VIA ALLA ROCCA - FF.SS. - VIA ALESSANDRIA</t>
  </si>
  <si>
    <t>Via Buozzi 78 SAVONA</t>
  </si>
  <si>
    <t>UNIVERSITA' - VIA ALLA ROCCA - STAZIONE FF.SS</t>
  </si>
  <si>
    <t>STAZIONE FS - UNIVERSITA'</t>
  </si>
  <si>
    <t>UNIVERSITA' -VIA CADORNA - VIA ALLA ROCCA - VIA ALESSANDRIA - Linea 4 - 4/</t>
  </si>
  <si>
    <t>UNIVERSITA' - VIA ALLA ROCCA - STAZIONE FF. SS - P.ZZA MAMELI</t>
  </si>
  <si>
    <t>Via Rocca n 62 - Bocciodromo SAVONA</t>
  </si>
  <si>
    <t>FONTANASSA - OSPEDALE VALLORIA - SAN BENEDETTO</t>
  </si>
  <si>
    <t>Piazza Mameli n 2 SAVONA</t>
  </si>
  <si>
    <t>OspedaleValloria dirSV Capolinea5 SAVONA</t>
  </si>
  <si>
    <t>Via Comotto Capolinea Fontanassa SAVONA</t>
  </si>
  <si>
    <t>Ospedale Valloria dir Albisola SAVONA</t>
  </si>
  <si>
    <t>Scalo Parco Doria dir FF.SS. SAVONA</t>
  </si>
  <si>
    <t>Piazza San Benedetto n 5 ALBISSOLA M</t>
  </si>
  <si>
    <t>STAZIONE FF.SS - VIA TURATI</t>
  </si>
  <si>
    <t>Via Turati fronte civ 10 SAVONA</t>
  </si>
  <si>
    <t>VIA ALESSANDRIA - PORTO VADO</t>
  </si>
  <si>
    <t>Via Nizza fronte civ 50a - VV.FF. SAVONA</t>
  </si>
  <si>
    <t>Via S Lorenzo n50r Pzza Brennero SAVONA</t>
  </si>
  <si>
    <t>Via Aurelia fronte n 386 VADO</t>
  </si>
  <si>
    <t>Corso Svizzera fronte civ 104 SAVONA</t>
  </si>
  <si>
    <t>SAVONA FF.SS. - SANT'ERMETE</t>
  </si>
  <si>
    <t>Via Aurelia n 80 VADO</t>
  </si>
  <si>
    <t>Sant'Ermete - Capolinea VADO</t>
  </si>
  <si>
    <t>Piazzale Amburgo SAVONA</t>
  </si>
  <si>
    <t>STAZIONE FF.SS. - S. ERMETE - PORTO VADO</t>
  </si>
  <si>
    <t>Piazza del Popolo - Tribunale SAVONA</t>
  </si>
  <si>
    <t>Luceto - Capolinea 7 ALBISOLA S</t>
  </si>
  <si>
    <t>Pace - Capolinea 7/ ALBISOLA S</t>
  </si>
  <si>
    <t>Via Roma incr Via Boagni QUILIANO</t>
  </si>
  <si>
    <t>Via Torcello n 27 QUILIANO</t>
  </si>
  <si>
    <t>Piazza della Chiesa Valleggia QUILIANO</t>
  </si>
  <si>
    <t>Via XXV Aprile incr Via SPietro QUILIANO</t>
  </si>
  <si>
    <t>VADO LIGURE - SEGNO - VADO LIGURE</t>
  </si>
  <si>
    <t>Via Aurelia n 180 VADO</t>
  </si>
  <si>
    <t>Piazza Mameli n 6 dir legino 167 SAVONA</t>
  </si>
  <si>
    <t>Via Ferraris n 5 - Capolinea 10 VADO</t>
  </si>
  <si>
    <t>Via Piave incr Via S.Ermete ponte VADO</t>
  </si>
  <si>
    <t>Via Piave n 108 VADO</t>
  </si>
  <si>
    <t>Via Piave Monumento Caduti  VADO</t>
  </si>
  <si>
    <t>Motorizzazione Civile VADO</t>
  </si>
  <si>
    <t>CAPOLINEA SAVONA FF SS - LEGINO - M.C.T.C.</t>
  </si>
  <si>
    <t>QUILIANO - ROVIASCA - MONTAGNA - QUILIANO</t>
  </si>
  <si>
    <t>Quiliano Orso - Capolinea 11 QUILIANO</t>
  </si>
  <si>
    <t>Via Ferraris fronte n 26 VADO</t>
  </si>
  <si>
    <t>P.MAMELI-LAVAGNOLA-MARMORASSI-CIANTAGALLETTO-P.MAMELI</t>
  </si>
  <si>
    <t>Via Ciangaletto fronte civ 24 SAVONA</t>
  </si>
  <si>
    <t>Via S.Dalmazio - Capolinea 12 SAVONA</t>
  </si>
  <si>
    <t>Pzza Saffi n 1 - Prefettura SAVONA</t>
  </si>
  <si>
    <t>Via N. Sauro n 23r SAVONA</t>
  </si>
  <si>
    <t>Via Marmorassi fr n89 Capolinea12 SAVONA</t>
  </si>
  <si>
    <t>PIAZZA MAMELI - LA RUSCA - LA RUSCA ALTA - PIAZZA MAMELI</t>
  </si>
  <si>
    <t>ALBISOLA - CELLE LIGURE - PECORILE - ALBISOLA</t>
  </si>
  <si>
    <t>C.Matteotti frn1-Capolinea20 ALBISSOLA M</t>
  </si>
  <si>
    <t>Via Colla Capolinea Centro CELLE</t>
  </si>
  <si>
    <t>OSPEDALE - VIA TURATI - LA RUSCA - VIA TURATI - OSPEDALE</t>
  </si>
  <si>
    <t>Via Priv.Olivetta n32 Capolinea15 SAVONA</t>
  </si>
  <si>
    <t>Via Ines Negri - Capolinea ALBISSOLA M</t>
  </si>
  <si>
    <t>SAVONA - GIOVO LIGURE - PARETO</t>
  </si>
  <si>
    <t>Piazza C.Battisti - Capolinea PARETO</t>
  </si>
  <si>
    <t>SP 334 fronte n 5 - Giovo PONTINVREA</t>
  </si>
  <si>
    <t>Via Luigi Corsi fronte civ 15 SAVONA</t>
  </si>
  <si>
    <t>SP542 Biv Sassello dirPareto PONTINVREA</t>
  </si>
  <si>
    <t>Fronte Carabinieri S.Giovanni STELLA</t>
  </si>
  <si>
    <t>SP342 Via Roma n25 Capolinea  PONTINVREA</t>
  </si>
  <si>
    <t>SAVONA - ALBISOLA - ELLERA - STELLA SAN BERNARDO</t>
  </si>
  <si>
    <t>SP2 fr incrLocRossella Ellera ALBISOLA S</t>
  </si>
  <si>
    <t>Capolinea San Bernardo STELLA</t>
  </si>
  <si>
    <t>C.so Mazzini n 98 ALBISOLA S</t>
  </si>
  <si>
    <t>STELLA SAN BERNARDO - MADONNA DEL SALTO - ELLERA - ALBISOLA CAPO - SAVONA FF.SS.</t>
  </si>
  <si>
    <t>Via Roma dir Martina Capolinea SASSELLO</t>
  </si>
  <si>
    <t>Via Matteotti n 1 ALBISSOLA M</t>
  </si>
  <si>
    <t>SAVONA - GIOVO LIGURE - SASSELLO - MARTINA</t>
  </si>
  <si>
    <t>Capolinea Martina URBE</t>
  </si>
  <si>
    <t>Via Roma dir Savona Capolinea SASSELLO</t>
  </si>
  <si>
    <t>Via dei Perrando Scuole SASSELLO</t>
  </si>
  <si>
    <t>Madonna del Salto dir Albisola STELLA</t>
  </si>
  <si>
    <t>MARTINA - SASSELLO - GIOVO - MADONNA DEL SALTO</t>
  </si>
  <si>
    <t>SAVONA - ALBISOLA - CELLE LIGURE - STELLA SAN MARTINO</t>
  </si>
  <si>
    <t>Capolinea - Teglia STELLA</t>
  </si>
  <si>
    <t>Loc Bricco Forche dir S.Martino STELLA</t>
  </si>
  <si>
    <t>Capolinea Gameragna STELLA</t>
  </si>
  <si>
    <t>Loc Bricco Forche dir Celle STELLA</t>
  </si>
  <si>
    <t>Via Sanda incr Via Marucchi CELLE</t>
  </si>
  <si>
    <t>Via Sanda fr incr Via Marucchi CELLE</t>
  </si>
  <si>
    <t>ALBISSOLA M. - GRANA - VIA INES NEGRI - ALBISSOLA M.</t>
  </si>
  <si>
    <t>C.Bigliati-Pzza S.Benedetto ALBISSOLA M</t>
  </si>
  <si>
    <t>Capolinea Cassisi CELLE</t>
  </si>
  <si>
    <t>Capolinea Natta CELLE</t>
  </si>
  <si>
    <t>VARAZZE - ALPICELLA - CAMPOMARZIO - FAIE - VARAZZE</t>
  </si>
  <si>
    <t>Stazione FF.SS. Capolinea VARAZZE</t>
  </si>
  <si>
    <t>VARAZZE COMUNE - MUGGINE - CAMPOMARZIO - VARAZZE COMUNE</t>
  </si>
  <si>
    <t>Fronte Comune VARAZZE</t>
  </si>
  <si>
    <t>Comune VARAZZE</t>
  </si>
  <si>
    <t>SP 542 n 59 - Pero VARAZZE</t>
  </si>
  <si>
    <t>VARAZZE - TEGLIA - VARAZZE</t>
  </si>
  <si>
    <t>SP 542 fronte n 59 - Pero VARAZZE</t>
  </si>
  <si>
    <t>Via Pero n 37 VARAZZE</t>
  </si>
  <si>
    <t>VARAZZE - CANTALUPO - CASTAGNABUONA - VARAZZE</t>
  </si>
  <si>
    <t>VARAZZE - EX OSPEDALE - VARAZZE</t>
  </si>
  <si>
    <t>VARAZZE FF.SS. - OSPEDALE - COMUNE</t>
  </si>
  <si>
    <t>VARAZZE FF.SS - OSPEDALE - VARAZZE FF.SS</t>
  </si>
  <si>
    <t>VARAZZE COMUNE - OSPEDALE - VARAZZE FF.SS.</t>
  </si>
  <si>
    <t>VARAZZE COMUNE - OSPEDALE - VARAZZE COMUNE</t>
  </si>
  <si>
    <t>VARAZZE - EX OSPEDALE</t>
  </si>
  <si>
    <t>VARAZZE FF.SS. - OSPEDALE - VARAZZE COMUNE</t>
  </si>
  <si>
    <t>SAVONA - CELLE LIGURE - VARAZZE</t>
  </si>
  <si>
    <t>Via Genova Autogrill dir SV VARAZZE</t>
  </si>
  <si>
    <t>C.so Matteotti 22  VARAZZE</t>
  </si>
  <si>
    <t>Via Genova Le Roi - Capolinea  VARAZZE</t>
  </si>
  <si>
    <t>Via Pirandello n 5r SAVONA</t>
  </si>
  <si>
    <t>FINALBOROGO - CALVISIO - AQUILA - FINALBORGO</t>
  </si>
  <si>
    <t>Stazione Pzza V.Veneto Capolinea FINALE</t>
  </si>
  <si>
    <t>Via Mura-Capolinea Finalborgo FINALE</t>
  </si>
  <si>
    <t>Capolinea - Calvisio FINALE</t>
  </si>
  <si>
    <t>Piazza Serenita fronte civ167 FINALE</t>
  </si>
  <si>
    <t>V. BRUNENGHI - FINALBORGO - CALVISIO</t>
  </si>
  <si>
    <t>FINALE L. - EX OSPEDALE - MONTICELLO - S.BERNARDINO - FINALE L.</t>
  </si>
  <si>
    <t>FINALE FF.SS. - OSPEDALE - MONTICELLO - OSPEDALE - FINALE FF.SS.</t>
  </si>
  <si>
    <t>FINALE LIGURE - LE MANIE</t>
  </si>
  <si>
    <t>Capolinea - Manie FINALE</t>
  </si>
  <si>
    <t>FINALE LIGURE - FEGLINO - ORCO - FINALE LIGURE</t>
  </si>
  <si>
    <t>Piazza Durante dir Finale ORCO F</t>
  </si>
  <si>
    <t>FINALE LIGURE - RIALTO - CARBUTA - FINALE LIGURE</t>
  </si>
  <si>
    <t>Piazza Massa Comune CALICE</t>
  </si>
  <si>
    <t>Piazza Massa fronte Comune CALICE</t>
  </si>
  <si>
    <t>FINALMARINA - CALICE - FINALMARINA</t>
  </si>
  <si>
    <t>FINALMARINA - RIALTO - CHEIRANO - CALICE - FINALMARINA</t>
  </si>
  <si>
    <t xml:space="preserve">CALICE - RIALTO - CHEIRANO - VENE - BEREA -  CALICE </t>
  </si>
  <si>
    <t>FINALE L. - GORRA - OLLE - COLLE DEL MELOGNO - FINALE L.</t>
  </si>
  <si>
    <t>SS490 - Capolinea Canova MAGLIOLO</t>
  </si>
  <si>
    <t>SAVONA - TORRE DEL MARE - SAVONA</t>
  </si>
  <si>
    <t>Via XXV Aprile n 28 BERGEGGI</t>
  </si>
  <si>
    <t>S.S.1 circonv. Carabinieri SPOTORNO</t>
  </si>
  <si>
    <t>Via Verdi Carabinieri SPOTORNO</t>
  </si>
  <si>
    <t>SAVONA - SPOTORNO - VEZZI</t>
  </si>
  <si>
    <t>Capolinea - S.Filippo VEZZI PORTIO</t>
  </si>
  <si>
    <t>Via Pontelungo fronte civ104 ALBENGA</t>
  </si>
  <si>
    <t>Via Neghelli n71 ALASSIO</t>
  </si>
  <si>
    <t>V.le Martiri della Foce Ospedale ALBENGA</t>
  </si>
  <si>
    <t xml:space="preserve"> Via Amerigo Vespucci  deposito ANDORA</t>
  </si>
  <si>
    <t>Via L.Da Vinci n 1 ALASSIO</t>
  </si>
  <si>
    <t>Via Genova n8 Capolinea Finalpia FINALE</t>
  </si>
  <si>
    <t>Via Piave n 153 ALBENGA</t>
  </si>
  <si>
    <t>ANDORA - ALBENGA OSPEDALE - LOANO - FINALBORGO - FINALPIA</t>
  </si>
  <si>
    <t>Via al Piemonte Ospedale ALBENGA</t>
  </si>
  <si>
    <t>FINALBORGO - LOANO - ALBENGA - ANDORA</t>
  </si>
  <si>
    <t>Via Arnaldi incr Via Dante FINALE</t>
  </si>
  <si>
    <t>ALBENGA PONTELUNGO - ALASSIO COMUNE</t>
  </si>
  <si>
    <t>Via Mazzini n 115 - Comune ALASSIO</t>
  </si>
  <si>
    <t>Via Aurelia dir Sv Reg Olivette LOANO</t>
  </si>
  <si>
    <t>Via Aurelia fronte Piazza Valerga LOANO</t>
  </si>
  <si>
    <t>Stazione FF.SS. - Via Merula ANDORA</t>
  </si>
  <si>
    <t>FINALBORGO - LOANO - ALBENGA - ALASSIO</t>
  </si>
  <si>
    <t>Via Diaz incr Via Paganini ALASSIO</t>
  </si>
  <si>
    <t>Via Aurelia Porto dir Sv ANDORA</t>
  </si>
  <si>
    <t>Via Aurelia fronte Porto ANDORA</t>
  </si>
  <si>
    <t>CAMPOCHIESA ITIS - LOANO</t>
  </si>
  <si>
    <t>Reg Rapalline ITIS Campochiesa ALBENGA</t>
  </si>
  <si>
    <t>Via Aurelia n450 Reg Olivette LOANO</t>
  </si>
  <si>
    <t>Piazza del Popolo fronte n 23 ALBENGA</t>
  </si>
  <si>
    <t>Stazione FF.SS. Capolinea ALBENGA</t>
  </si>
  <si>
    <t>Via Aurelia Piazza Valerga LOANO</t>
  </si>
  <si>
    <t>ViaAurelia incr ViaLibertà dirSv CERIALE</t>
  </si>
  <si>
    <t>FINALPIA - FINALBORGO - LOANO - ALBENGA VADINO</t>
  </si>
  <si>
    <t>DEPOSITO PIETRA PIETRA</t>
  </si>
  <si>
    <t>Via XXV Aprile fronte civ 223 PIETRA</t>
  </si>
  <si>
    <t>Via Nizza n 67r  SAVONA</t>
  </si>
  <si>
    <t>Via Aurelia fronte Hotel Monique NOLI</t>
  </si>
  <si>
    <t>Via Aurelia Hotel Monique NOLI</t>
  </si>
  <si>
    <t>Deposito Cairo CAIRO</t>
  </si>
  <si>
    <t>SP15 - Capolinea BORMIDA</t>
  </si>
  <si>
    <t>Piazza Calasanzio - Collegio CARCARE</t>
  </si>
  <si>
    <t>BRAGNO - BORMIDA</t>
  </si>
  <si>
    <t>Cairo Reindustria dir Ferrania CAIRO</t>
  </si>
  <si>
    <t xml:space="preserve">CAIRO - BUGLIO - CARIO </t>
  </si>
  <si>
    <t>Capolinea Codevilla MALLARE</t>
  </si>
  <si>
    <t>Cairo Reindustria dir Cairo-Bragno CAIRO</t>
  </si>
  <si>
    <t>Bivio Via Mallare dir Carcare ALTARE</t>
  </si>
  <si>
    <t>Via G.Pascoli - Capolinea Vispa CARCARE</t>
  </si>
  <si>
    <t>Forte Via Gramsci fronte civ 71 ALTARE</t>
  </si>
  <si>
    <t>CENGIO - MILLESIMO - CARCARE - CAIRO</t>
  </si>
  <si>
    <t>Via Cosseria fr cart.Spinetta COSSERIA</t>
  </si>
  <si>
    <t>Piazza Libertà-ArrivoCapolinea MILLESIMO</t>
  </si>
  <si>
    <t>Via XXV Aprile - Istituto Patetta CAIRO</t>
  </si>
  <si>
    <t>Piazza Vittoria - Capolinea CENGIO</t>
  </si>
  <si>
    <t>Piazza XX Settembre - Prigioni CAIRO</t>
  </si>
  <si>
    <t>CAIRO - SAN GIUSEPPE - ROCCHETTA DI CENGIO - CENGIO</t>
  </si>
  <si>
    <t>Rocchetta di Cengio Capolinea CENGIO</t>
  </si>
  <si>
    <t xml:space="preserve"> CARCARE - SAN GIUSEPPE - CASE ROSSI - CENGIO BORMIDA - MILLESIMO</t>
  </si>
  <si>
    <t>MILLESIMO - CENGIO BORMIDA - CASE ROSSI - SAN GIUSEPPE - CARCARE</t>
  </si>
  <si>
    <t>CENGIO -  CASE ROSSI - SAN GIUSEPPE - CAIRO</t>
  </si>
  <si>
    <t>Capolinea Biestro PALLARE</t>
  </si>
  <si>
    <t>MILLESIMO - CALIZZANO - BARDINETO - FINALE</t>
  </si>
  <si>
    <t>Piazza San Rocco dir Millesimo CALIZZANO</t>
  </si>
  <si>
    <t>Piazza S.Rocco n18 CALIZZANO</t>
  </si>
  <si>
    <t>Villaggio Frascheri-Capolinea BARDINETO</t>
  </si>
  <si>
    <t>Via Matteotti fronte n 59 CALIZZANO</t>
  </si>
  <si>
    <t>SP51 Isolagrande dir Calizzano MURIALDO</t>
  </si>
  <si>
    <t>BARDINETO - CALIZZANO DEPOSITO</t>
  </si>
  <si>
    <t>S.P.51 Loc Valle fronte c.sport MURIALDO</t>
  </si>
  <si>
    <t>MILLESIMO - ROCCAVIGNALE - MASSIMINO</t>
  </si>
  <si>
    <t>Roccavignale Capolinea ROCCAVIGNALE</t>
  </si>
  <si>
    <t>Piazza Capolinea Camponuovo ROCCAVIGNALE</t>
  </si>
  <si>
    <t>Via Pio Bocca CEVA</t>
  </si>
  <si>
    <t>Piazza della Chiesa MASSIMINO</t>
  </si>
  <si>
    <t>ROCCAVIGNALE - PIANISSOLO - MILLESIMO</t>
  </si>
  <si>
    <t>MILLESIMO - ROCCHETTA - CENGIO B. - CENGIO FF.SS.</t>
  </si>
  <si>
    <t>Capolinea Loc Vercioglio PLODIO</t>
  </si>
  <si>
    <t>SP16 LocBorgo-Capolinea Osiglia OSIGLIA</t>
  </si>
  <si>
    <t>CAIRO - PONTETTO - DEGO - PIANA - DEGO - GIUSVALLA - PONTINVREA</t>
  </si>
  <si>
    <t>SP542 GIOVO dirAlbisola PONTINVREA</t>
  </si>
  <si>
    <t>SAVONA - MILLESIMO (no Cosseria)</t>
  </si>
  <si>
    <t>MILLESIMO - SAVONA PIAZZA DEL POPOLO  (Via Autostrada)</t>
  </si>
  <si>
    <t>CAIRO - BRAGNO - FERRANIA - CAIRO</t>
  </si>
  <si>
    <t>Vle Libertà 3M dirCarcare-Ferrania CAIRO</t>
  </si>
  <si>
    <t>V.le Libertà 3M dir Cairo-Ferrania CAIRO</t>
  </si>
  <si>
    <t>Ferrania Stazione FF.SS dirCarcare CAIRO</t>
  </si>
  <si>
    <t>Cimitero - Capolinea DEGO</t>
  </si>
  <si>
    <t>Taglio Capolinea PIANA CRIXIA</t>
  </si>
  <si>
    <t>SAVONA - FERRANIA -  BRAGNO</t>
  </si>
  <si>
    <t>Corso Marconi n 162 CAIRO</t>
  </si>
  <si>
    <t>Bivio Via Mallare dir Mallare ALTARE</t>
  </si>
  <si>
    <t>Via N.le Piemonte civ 156b QUILIANO</t>
  </si>
  <si>
    <t>VISPA - ALTARE Z.I. - ALTARE CENTRO</t>
  </si>
  <si>
    <t>Corso Marconi n 145 CAIRO</t>
  </si>
  <si>
    <t>Z.I. Cabur dir Carcare ALTARE</t>
  </si>
  <si>
    <t>CONTINENTAL - BRAGNO - FERRANIA - CARCARE - ALTARE  - SAVONA</t>
  </si>
  <si>
    <t>CONTINENTAL - BRAGNO - FERRANIA - ALTARE Z.I. - SAVONA</t>
  </si>
  <si>
    <t>ALTARE - VISPA - CARCARE CHIESA - COSSERIA - MILLESIMO</t>
  </si>
  <si>
    <t>BRAGNO - SAVONA (DIRETTA)</t>
  </si>
  <si>
    <t>SAVONA FF.SS. - CARCARE</t>
  </si>
  <si>
    <t>PIAZZA MAMELI - BOSCO DELLE NINFE - PIAZZA MAMELI</t>
  </si>
  <si>
    <t>NAVETTA OSPEDALE ALBENGA</t>
  </si>
  <si>
    <t>Ospedale S.M.Misericordia ALBENGA</t>
  </si>
  <si>
    <t>ALBENGA - VILLANOVA - ALBENGA</t>
  </si>
  <si>
    <t>Viale Generale Disegna  VILLANOVA</t>
  </si>
  <si>
    <t>Via Piemonte fr n8 Leca fr4142 ALBENGA</t>
  </si>
  <si>
    <t>Via Roma fronte Chiesa VILLANOVA</t>
  </si>
  <si>
    <t>Via Martiri fronte n51-centro VILLANOVA</t>
  </si>
  <si>
    <t>Via Paccini fr n95 Asilo Bastia ALBENGA</t>
  </si>
  <si>
    <t>SP453 n 16 - Coasco VILLANOVA</t>
  </si>
  <si>
    <t>Loc Costa - Capolinea Onzo ONZO</t>
  </si>
  <si>
    <t>Capolinea Cenesi CISANO</t>
  </si>
  <si>
    <t>ALBENGA - CASTELVECCHIO - ERLI - CERISOLA - ALBENGA</t>
  </si>
  <si>
    <t>Capolinea - Vecersio CASTELVECCHIO</t>
  </si>
  <si>
    <t>Capolinea - Cerisola GARESSIO</t>
  </si>
  <si>
    <t>SP582 biv Cerri dir Cerisola ERLI</t>
  </si>
  <si>
    <t>Via Benessea fr DepTPL dirAlbenga CISANO</t>
  </si>
  <si>
    <t>Via BenesseaDepositoTPL dirCisano CISANO</t>
  </si>
  <si>
    <t>SP582 n 29 dir Albenga ZUCCARELLO</t>
  </si>
  <si>
    <t>Via Benessea Polo 90 dir Albenga ALBENGA</t>
  </si>
  <si>
    <t>Capolinea - CAPRAUNA</t>
  </si>
  <si>
    <t>ALBENGA - CASANOVA - VELLEGO</t>
  </si>
  <si>
    <t>Centro - Capolinea dir Albenga CASANOVA</t>
  </si>
  <si>
    <t>Vellego - Capolinea CASANOVA</t>
  </si>
  <si>
    <t>P.zza Partigiani - Capolinea GARLENDA</t>
  </si>
  <si>
    <t>Via Paccini n 34 Bastia ALBENGA</t>
  </si>
  <si>
    <t>Via Martiri n 35-centro VILLANOVA</t>
  </si>
  <si>
    <t>Via Paccini n 7 Bastia ALBENGA</t>
  </si>
  <si>
    <t>Cimitero Leca ALBENGA</t>
  </si>
  <si>
    <t>CALIZZANO - BALESTRINO - TOIRANO - LOANO - FINALE LIGURE</t>
  </si>
  <si>
    <t>Capolinea - Bergalla BALESTRINO</t>
  </si>
  <si>
    <t>Corso Italia n 46 Maremola PIETRA</t>
  </si>
  <si>
    <t>PIETRA - LOANO - BOISSANO - TOIRANO - BALESTRINO - BERGALLA</t>
  </si>
  <si>
    <t>Via XXV Aprile Unità Spinale PIETRA</t>
  </si>
  <si>
    <t>FINALBORGO - PIETRA L. - BORGHETTO - BALESTRINO - BERGALLA</t>
  </si>
  <si>
    <t>Corso Italia n 3 Maremola PIETRA</t>
  </si>
  <si>
    <t>Piazza Indipendenza n13 BORGHETTO</t>
  </si>
  <si>
    <t>BERGALLA - BALESTRINO - TOIRANO - BORGHETTO - PIETRA FF.SS.</t>
  </si>
  <si>
    <t>Piazza Gramsci n 1 FF.SS. PIETRA</t>
  </si>
  <si>
    <t>Borghetto SS. - Croce Bianca BORGHETTO</t>
  </si>
  <si>
    <t>LOANO - BOISSANO - TOIRANO - BORGHETTO - LOANO</t>
  </si>
  <si>
    <t>SP25Ponte Varatella dirBorghetto TOIRANO</t>
  </si>
  <si>
    <t>Via XXV Aprile n103 - Capolinea PIETRA</t>
  </si>
  <si>
    <t>TOIRANO - BOISSANO - PIETRA S.CORONA</t>
  </si>
  <si>
    <t>SP1 Ponte Varatella dirBardineto TOIRANO</t>
  </si>
  <si>
    <t>Via XXV Aprile n217 Santa Corona PIETRA</t>
  </si>
  <si>
    <t>Via Cappella N. Centro BOISSANO</t>
  </si>
  <si>
    <t>Cimitero - Capolinea Verzi LOANO</t>
  </si>
  <si>
    <t>LOANO - PIETRA - GIUSTENICE</t>
  </si>
  <si>
    <t>Piazza Comune GIUSTENICE</t>
  </si>
  <si>
    <t>PIETRA LIGURE - BORGIO VEREZZI - CA DEL MORO</t>
  </si>
  <si>
    <t>Capolinea - Ca del Moro FINALE</t>
  </si>
  <si>
    <t>BORGIO - VEREZZI</t>
  </si>
  <si>
    <t>Via Matteotti bivio Grotte BORGIO</t>
  </si>
  <si>
    <t>Largo Oddone dir Borgio BORGIO</t>
  </si>
  <si>
    <t>Largo Oddone dir Gorra BORGIO</t>
  </si>
  <si>
    <t>VEREZZI - BORGIO</t>
  </si>
  <si>
    <t>FF.SS. Via XXV Aprile BORGIO</t>
  </si>
  <si>
    <t>PIETRA LIGURE - RANZI</t>
  </si>
  <si>
    <t>Chiesa Capolinea - Ranzi PIETRA</t>
  </si>
  <si>
    <t>FINALE LIGURE - PIETRA LIGURE - MAGLIOLO - CANOVA - ISALLO</t>
  </si>
  <si>
    <t>Capolinea - Isallo MAGLIOLO</t>
  </si>
  <si>
    <t>Piazza San Rocco n59 fr FF.SS. PIETRA</t>
  </si>
  <si>
    <t>SantuarioCosmaDamiano dirPietra MAGLIOLO</t>
  </si>
  <si>
    <t>ALBENGA - CISANO - MARTINETTO - ALBENGA</t>
  </si>
  <si>
    <t>SP582 Martinetto Centro dirCisano CISANO</t>
  </si>
  <si>
    <t>Via Piave n 57 Vadino ALBENGA</t>
  </si>
  <si>
    <t>Via San Calocero n 13 Vadino ALBENGA</t>
  </si>
  <si>
    <t>GINESTRO - TESTICO - CASO - MOGLIO - ALASSIO</t>
  </si>
  <si>
    <t>Santuario Madonna della Guardia ALASSIO</t>
  </si>
  <si>
    <t>Cima Moglio fronte n159 fr4073 ALASSIO</t>
  </si>
  <si>
    <t>Capolinea Caso ALASSIO</t>
  </si>
  <si>
    <t>Bivio Crocetta dir Alassio ALASSIO</t>
  </si>
  <si>
    <t>Capolinea Ginestro TESTICO</t>
  </si>
  <si>
    <t>Via Mazzini fronte n115-Comune  ALASSIO</t>
  </si>
  <si>
    <t>Piazza Chiesa - Capolinea TESTICO</t>
  </si>
  <si>
    <t>bivGarlenda dirTesticofr4066 STELLANELLO</t>
  </si>
  <si>
    <t>V Divizia incr Santo SBartolomeo ANDORA</t>
  </si>
  <si>
    <t>Via Divizia incr Via Santo fr4019 ANDORA</t>
  </si>
  <si>
    <t>Via Cavassa - Conna Capolinea ANDORA</t>
  </si>
  <si>
    <t xml:space="preserve">CIMITERO RIVE -  BORGHETTO PINELAND </t>
  </si>
  <si>
    <t>Cimitero Rive Capolinea</t>
  </si>
  <si>
    <t xml:space="preserve"> Via per Pineland 27 capolinea BORGHETTO</t>
  </si>
  <si>
    <t>LOANO - CIMITERO BERBENA</t>
  </si>
  <si>
    <t>Cimitero Berbena LOANO</t>
  </si>
  <si>
    <t>Via Paccini n 43 Bastia ALBENGA</t>
  </si>
  <si>
    <t>FENARINA - SOLVA - FENARINA</t>
  </si>
  <si>
    <t>Fenarina Capolinea ALASSIO</t>
  </si>
  <si>
    <t>Loreto Alta Capolinea ALASSIO</t>
  </si>
  <si>
    <t>Via Romana n 12 CERIALE</t>
  </si>
  <si>
    <t>Via Aurelia n 130 CERIALE</t>
  </si>
  <si>
    <t>tempo di percorrenza</t>
  </si>
  <si>
    <t>Tempo di Percorrenza Totale</t>
  </si>
  <si>
    <t>Etichette di riga</t>
  </si>
  <si>
    <t>Totale complessivo</t>
  </si>
  <si>
    <t>Somma di Totale km</t>
  </si>
  <si>
    <t>Somma di Tempo di Percorrenza Totale</t>
  </si>
  <si>
    <t>Ore di servizio/anno</t>
  </si>
  <si>
    <t>PRODUZIONE</t>
  </si>
  <si>
    <t>LINEA</t>
  </si>
  <si>
    <t>TOT URBANO SAVONA</t>
  </si>
  <si>
    <t>TOT URBANO CELLE</t>
  </si>
  <si>
    <t>TOT URBANO FINALE</t>
  </si>
  <si>
    <t>TOT URBANO VARAZZE</t>
  </si>
  <si>
    <t>TOT VALBORMIDA</t>
  </si>
  <si>
    <t>TOT SUBURBANO SAVONA</t>
  </si>
  <si>
    <t>Tabella 7.1</t>
  </si>
  <si>
    <t>Rete</t>
  </si>
  <si>
    <t>Bacino</t>
  </si>
  <si>
    <t>Produzione annua</t>
  </si>
  <si>
    <t>Rete urbana e suburbana</t>
  </si>
  <si>
    <t>US: Urbano di Savona</t>
  </si>
  <si>
    <t>UV: Urbano di Varazze</t>
  </si>
  <si>
    <t>UC: Urbano di Celle</t>
  </si>
  <si>
    <t>UF: Urbano di Finale</t>
  </si>
  <si>
    <t>SS: Sub-urbano di Savona</t>
  </si>
  <si>
    <t>Totale servizi urbani/suburbani</t>
  </si>
  <si>
    <t>Rete extraurbana</t>
  </si>
  <si>
    <t>CL: Extraurbano di Levante da Albissola a Varazze</t>
  </si>
  <si>
    <t>CP: Extraurbano di Ponente da Bergeggi a Finale</t>
  </si>
  <si>
    <t>A03: Litoranea di Ponente Finale - Andora</t>
  </si>
  <si>
    <t>A12: Radiali di Ponente da Andora a Pietra</t>
  </si>
  <si>
    <t>VB: Valbormida</t>
  </si>
  <si>
    <t>Totale servizi extraurbani</t>
  </si>
  <si>
    <t>TOTALE AMBITO SAVONESE</t>
  </si>
  <si>
    <t>TOT A12:</t>
  </si>
  <si>
    <t>TOT A03:</t>
  </si>
  <si>
    <t>TOT CP:</t>
  </si>
  <si>
    <t>TOT CL:</t>
  </si>
  <si>
    <t>URBANO SAVONA</t>
  </si>
  <si>
    <t>URBANO FINALE</t>
  </si>
  <si>
    <t>URBANO VARAZZE</t>
  </si>
  <si>
    <t>SUBURBANO SAVONA</t>
  </si>
  <si>
    <t>VALBORMIDA</t>
  </si>
  <si>
    <t>Codice tipo</t>
  </si>
  <si>
    <t>di cui km pagati da Enti</t>
  </si>
  <si>
    <t>di cui corse a chiamata</t>
  </si>
  <si>
    <t>di cui Totale km pagati da Enti</t>
  </si>
  <si>
    <t>di cui Totale km a Chiamata</t>
  </si>
  <si>
    <t>Comune che contribuisce</t>
  </si>
  <si>
    <t>1-5</t>
  </si>
  <si>
    <t>STAZIONE FF.SS - FONTANASSA - CORSO T. &amp; B. - PIAZZA MAMELI - OSPEDALE - SAN BENEDETTO - OSPEDALE</t>
  </si>
  <si>
    <t>P.BRENNERO - P.MAMELI - STAZIONE FF.SS. - VADO - VALLEGGIA</t>
  </si>
  <si>
    <t>S.ERMETE - SEGNO CUNIO - S.GENESIO - VADO</t>
  </si>
  <si>
    <t>LAVAGNOLA - CIANTAGALLETTO - LAVAGNOLA - PIAZZA MAMELI - STAZIONE FF.SS.</t>
  </si>
  <si>
    <t>LAVAGNOAL - MARMORASSI - LAVAGNOLA - PIAZZA MAMELI - STAZIONE FF.SS.</t>
  </si>
  <si>
    <t>VIA P.OLIVETTA - OSPEDALE - V.TURATI - PIAZZA MAMELI</t>
  </si>
  <si>
    <t>VIA TURATI - P.ZZA MAMELI</t>
  </si>
  <si>
    <t>P.MAMELI - LA RUSCA - VALLORIA - VIA OLIVETTA - OSPEDALE - VIA TURATI - P.MAMELI</t>
  </si>
  <si>
    <t>P.MAMELI - LA RUSCA - VIA TURATI - OSPEDALE - CABUR - V. NEGRI - V. P. OLIVETTA - OSPEDALE - VIA TURATI - P.MAMELI</t>
  </si>
  <si>
    <t>P.MAMELI - LA RUSCA - P.MAMELI</t>
  </si>
  <si>
    <t>MADONNA DEL SALTO - GIOVO - PONTINVREA - PARETO</t>
  </si>
  <si>
    <t>STELLA S.GIOVANNI - MADONNA DEL SALTO</t>
  </si>
  <si>
    <t>ALBISOLA SUPERIORE</t>
  </si>
  <si>
    <t>13-5</t>
  </si>
  <si>
    <t>MADONNA DEL SALTO - TEGLIA - PERO</t>
  </si>
  <si>
    <t>ALBISSOLA MARINA</t>
  </si>
  <si>
    <t>CELLE AURELIA - NATTA</t>
  </si>
  <si>
    <t>CELLE LIGURE</t>
  </si>
  <si>
    <t>VARAZZE</t>
  </si>
  <si>
    <t>VARAZZE PORTO - CELLE - ALBISSOLA - VIA PALEOCAPA - P.ZZA BRENNERO</t>
  </si>
  <si>
    <t>FINALBORGO - AQUILA - FINALMARINA</t>
  </si>
  <si>
    <t>FINALE LIGURE</t>
  </si>
  <si>
    <t>FINALMARINA - CALICE - CARBUTA - CALICE</t>
  </si>
  <si>
    <t>CALICE LIGURE</t>
  </si>
  <si>
    <t>RIALTO</t>
  </si>
  <si>
    <t>CALICE - RIALTO - CHEIRANO - VENE - BEREA - CALICE - FINALMARINA</t>
  </si>
  <si>
    <t>FINALMARINA - OLLE INF. - FINALBORGO - FINALMARINA</t>
  </si>
  <si>
    <t>P.ZZA MAMELI - TORRE DEL MARE - VADO</t>
  </si>
  <si>
    <t>BERGEGGI</t>
  </si>
  <si>
    <t>VADO - BERGGEGI V. XXV APRILE - TORRE DEL MARE - NAVALLE - VADO</t>
  </si>
  <si>
    <t>VADO - BERGEGGI V.XXV APRILE - TORRE DEL MARE - P.ZZA MAMELI</t>
  </si>
  <si>
    <t>SPOTORNO - VOZE - NOLI - SPOTORNO CIRCONV.</t>
  </si>
  <si>
    <t>VEZZI SAN FILIPPO - VEZZI PORTIO - PORTIO - SPOTORNO - BERGEGGI - ZINOLA</t>
  </si>
  <si>
    <t>SPOTORNO - VADO - S.MICHELE - P.MAMELI</t>
  </si>
  <si>
    <t>CODEVILLA - BRESCA - BORMIDA (dev. Chiesa Paese)</t>
  </si>
  <si>
    <t>BRAGNO - MALLARE - CODEVILLA</t>
  </si>
  <si>
    <t>BRAGNO - ALTARE Z.I. - MALLARE - CODEVILLA</t>
  </si>
  <si>
    <t>MALLARE</t>
  </si>
  <si>
    <t>CAIRO PRIGIONI - CARCARE - MILLESIMO</t>
  </si>
  <si>
    <t>CAIRO - BUGLIO - IST. PATETTA</t>
  </si>
  <si>
    <t>ALTARE - VISPA - CARCARE COLLEGIO</t>
  </si>
  <si>
    <t>IST. PATETTA - CARCARE - SAVONA FF.SS.</t>
  </si>
  <si>
    <t>ALBENGA</t>
  </si>
  <si>
    <t xml:space="preserve">ALBENGA FF.SS. - Via 8 marzo - LUSIGNANO - VILLANOVA </t>
  </si>
  <si>
    <t>ALBENGA FF.SS. - LECA - VILLANOVA</t>
  </si>
  <si>
    <t>VILLANOVA - ARNASCO - VENDONE - ONZO</t>
  </si>
  <si>
    <t>ALBENGA CENTRO - LECA - BASTIA - ALTO</t>
  </si>
  <si>
    <t>GARELENDA - VILLANOVA - BIVIO COASCO</t>
  </si>
  <si>
    <t>VELLEGO - GARLENDA - VILLANOVA</t>
  </si>
  <si>
    <t>VILLANOVA - LECA - ALBENGA FF.SS.</t>
  </si>
  <si>
    <t>CASANOVA - LIGO - VILLANOVA - LUSIGNANO - ALBENGA FF.SS.</t>
  </si>
  <si>
    <t>LOANO - BOISSANO - TOIRANO - BALESTRINO - BERGALLA</t>
  </si>
  <si>
    <t>LOANO - LOSANO - BOISSANO - TOIRANO - BALESTRINO - BERGALLA</t>
  </si>
  <si>
    <t>BERGALLA - BALESTRINO - TOIRANO - BOISSANO - LOANO</t>
  </si>
  <si>
    <t>LOANO - BOISSANO - TOIRANO GROTTE - BORGHETTO - LOANO</t>
  </si>
  <si>
    <t>LOANO - BORGHETTO - TOIRANO - BOISSANO - LOANO</t>
  </si>
  <si>
    <t>LOANO</t>
  </si>
  <si>
    <t>CROCETTA - SAN DAMIANO</t>
  </si>
  <si>
    <t>ANDORA</t>
  </si>
  <si>
    <t>BORGHETTO SANTO SPIRITO</t>
  </si>
  <si>
    <t>ALASSIO</t>
  </si>
  <si>
    <t>DEGO - CAIRO PRIGIONI</t>
  </si>
  <si>
    <t>ANDORA - ALBENGA - LOANO - FINALBORGO - FINALPIA</t>
  </si>
  <si>
    <t>LOANO OLIVETTE - ALBENGA VADINO</t>
  </si>
  <si>
    <t>FINALPIA - FINALBORGO - PIETRA SANTA CORONA</t>
  </si>
  <si>
    <t>FINALPIA - FINALBORGO - LOANO OLIVETTE</t>
  </si>
  <si>
    <t>LOANO OLIVETTE - ALBENGA - ALASSIO</t>
  </si>
  <si>
    <t>ALASSIO VIA NEGHELLI - ALBENGA PONTELUNGO</t>
  </si>
  <si>
    <t>FINALBORGO - SPOTORNO - V.STALINGRADO - SAVONA FF.SS. - P.MAMELI -  P.BRENNERO</t>
  </si>
  <si>
    <t>VIA NIZZA - P.MAMELI</t>
  </si>
  <si>
    <t>FINALBORGO - SPOTORNO - V.STALINGRADO - CORSO T&amp;B - P.ZZA MAMELI</t>
  </si>
  <si>
    <t>Id. corsa 
(DATO INTERNO OPERATIVO)</t>
  </si>
  <si>
    <t>Somma di di cui Totale km pagati da Enti</t>
  </si>
  <si>
    <t>Somma di di cui Totale km a Chiamata</t>
  </si>
  <si>
    <t>Linea</t>
  </si>
  <si>
    <t>Produzione
(km/anno)</t>
  </si>
  <si>
    <t>di cui (1) a chiamata
(km/anno)</t>
  </si>
  <si>
    <t>di cui (2) pagati da Enti
(km/anno)</t>
  </si>
  <si>
    <t>Tempo di Percorrenza
(h/anno)</t>
  </si>
  <si>
    <t>h/anno</t>
  </si>
  <si>
    <t>QUILIANO - SAVONA</t>
  </si>
  <si>
    <t>STELLA S.BERNARDO - ELLERA - LUCETO</t>
  </si>
  <si>
    <t>Madonna del Salto dir Giovo STELLA</t>
  </si>
  <si>
    <t>VADO - S.ERMETE. - M.C.T.C. - VADO</t>
  </si>
  <si>
    <t>Via Aurelia n 128 Bivio Quiliano VADO</t>
  </si>
  <si>
    <t>VADO - BERGEGGI - TORRE DEL MARE - BERGEGGI - VADO</t>
  </si>
  <si>
    <t>ANDORA - FINALE</t>
  </si>
  <si>
    <t>ALBENGA VILLAGGIO IRIS - ALASSIO - ANDORA</t>
  </si>
  <si>
    <t>Via Aurelia frornte civ 21 ALBENGA</t>
  </si>
  <si>
    <t>ALASSIO - ALBENGA - LOANO - FINALBORGO</t>
  </si>
  <si>
    <t>FINALBORGO - LOANO - ALBENGA VADINO</t>
  </si>
  <si>
    <t>ALASSIO - ANDORA PORTO</t>
  </si>
  <si>
    <t>Via Savona Cimitero VARAZZE</t>
  </si>
  <si>
    <t>LAIGUEGLIA - ANDORA PORTO</t>
  </si>
  <si>
    <t xml:space="preserve"> Via Roma fronte civ 1 FF.SS. LAIGUEGLIA</t>
  </si>
  <si>
    <t>Via Pontelungo n 54 Porta Mulino ALBENGA</t>
  </si>
  <si>
    <t>ALASSIO V.DIAZ - ALBENGA VADINO - LOANO - FINALPIA</t>
  </si>
  <si>
    <t>Via Diaz n 57 ALASSIO</t>
  </si>
  <si>
    <t>Via Amerigo Vespucci ANDORA</t>
  </si>
  <si>
    <t>VADO - SAN GENESIO - M.C.T.C. - CIMITERO - SEGNIO CUNIO - CIMITERO - SAN GENESIO - VADO</t>
  </si>
  <si>
    <t>FINALBORGO - SAVONA</t>
  </si>
  <si>
    <t>FINALMARINA - SPOTORNO - VADO - VIA NIZZA - P. MAMELI - STAZIONE FF.SS.</t>
  </si>
  <si>
    <t>SAVONA FF.SS. - VIA XX SETTEMBRE - ALBISOLA SUPERIORE - CELLE - VARAZZE LE ROI</t>
  </si>
  <si>
    <t>VARAZZE LE ROI - CELLE LIGURE - ALBISOLA SUPERIORE - CORSO MAZZINI - SAVONA FF.SS.</t>
  </si>
  <si>
    <t>ALASSIO VIA NEGHELLI - ALBENGA - PIETRA S.CORONA</t>
  </si>
  <si>
    <t>FINALBORGO - LOANO OLIVETTE</t>
  </si>
  <si>
    <t>LOANO OLIVETTE - PIETRA FF.SS.</t>
  </si>
  <si>
    <t>P.ZZA MAMELI - BERGEGGI V. XXV APRILE - TORRE MARE - NAVALLE - P.ZZA MAMELI - SAVONA FF.SS.</t>
  </si>
  <si>
    <t>CERIALE - LOANO - FINALBORGO</t>
  </si>
  <si>
    <t>ANDORA FF.SS. - ALBENGA OSPEDALE - LOANO - FINALPIA</t>
  </si>
  <si>
    <t>LOANO OLIVETTE - CERIALE</t>
  </si>
  <si>
    <t>Via Aurelia fronte n 187 CERIALE</t>
  </si>
  <si>
    <t>VARAZZE LE ROI - VIA PALEOCAPA - SAVONA FF.SS.</t>
  </si>
  <si>
    <t>VARAZZE PORTO - VIA PALEOCAPA - P.MAMELI - STAZIONE FF.SS. - VIA ALLA ROCCA</t>
  </si>
  <si>
    <t>VADO - BERGEGGI V.XXV APRILE - TORRE DEL MARE - P.ZZA MAMELI - STAZIONE FF.SS.</t>
  </si>
  <si>
    <t>P.ZZA MAMELI - TORRE DEL MARE - VADO - SAVONA</t>
  </si>
  <si>
    <t>ALBENGA VADINO - LOANO - PIETRA S.CORONA</t>
  </si>
  <si>
    <t>LOANO OLIVETTE - FINALMARINA</t>
  </si>
  <si>
    <t>Via Mazzini fronte FF.SS. FINALE</t>
  </si>
  <si>
    <t>FINALPIA - FINALBORGO - LOANO - CERIALE</t>
  </si>
  <si>
    <t>ALASSIO VIA NEGHELLI - ALBENGA VADINO - LOANO - FINALPIA</t>
  </si>
  <si>
    <t>VADO - SAN GENESIO - SEGNO CUNIO - S.GENESIO - VADO</t>
  </si>
  <si>
    <t>STAZIONE FF.SS. - FONTANASSA</t>
  </si>
  <si>
    <t>VARAZZE LE ROI - CELLE - ALBISSOLA - VIA PALEOCAPA - P.ZZA BRENNERO - SAVONA FF.SS.</t>
  </si>
  <si>
    <t>PIETRA V.CRISPI - LOANO - ALBENGA VADINO</t>
  </si>
  <si>
    <t>ALBENGA VADINO - LOANO - FINALBORGO - FINALPIA</t>
  </si>
  <si>
    <t>CONTINENTAL - BRAGNO - FERRANIA - VISPA</t>
  </si>
  <si>
    <t>SCUOLE ALTARE - MALLARE - EREMITA - CODEVILLA</t>
  </si>
  <si>
    <t>Via Montenotte 2, ALTARE</t>
  </si>
  <si>
    <t>VADO - M.C.T.C - SEGNO CUNIO - VADO</t>
  </si>
  <si>
    <t>CARCARE - VISPA</t>
  </si>
  <si>
    <t>V. P. OLIVETTA - OSPEDALE - V. TURATI - P.MAMELI - OSPEDALE - V. P. OLIVETTA</t>
  </si>
  <si>
    <t>ALBISSOLA - PECORILE - CELLE</t>
  </si>
  <si>
    <t>QUILIANO - C.SO VITTORIO VENETO - P.MAMELI</t>
  </si>
  <si>
    <t>Largo Giolitti CELLE</t>
  </si>
  <si>
    <t>TEAT</t>
  </si>
  <si>
    <t>TEATROBUS</t>
  </si>
  <si>
    <t>P.BRENNERO - LA RUSCA - LAVAGNOLA - FF.SS. C,T.BENECH TEATRO CHIABRERA</t>
  </si>
  <si>
    <t>Piazza Diaz - Chiabrera SAVONA</t>
  </si>
  <si>
    <t>CHIABRERA - VIA NIZZA - ZINOLA - VALLEGGIA - LEGINO</t>
  </si>
  <si>
    <t>D1</t>
  </si>
  <si>
    <t xml:space="preserve">DEPOSITO SAVONA </t>
  </si>
  <si>
    <t>SPOTORNO - VADO - VIA STALINGRADO - CORSO TARDY BENECH - P.MAMELI - P.BRENNERO</t>
  </si>
  <si>
    <t>S.S.1 circonv. fronte PalaSport SPOTORNO</t>
  </si>
  <si>
    <t>PIETRA S.CORONA - LOANO - ALBENGA VADINO</t>
  </si>
  <si>
    <t>FINALMARINA - LOANO - ALBENGA VADINO</t>
  </si>
  <si>
    <t>SAVONA FF.SS. - STELLA S.BERNARDO (no Ellera)</t>
  </si>
  <si>
    <t>PIAZZA MAMELI - NOLI</t>
  </si>
  <si>
    <t>FINALMARINA - SPOTORNO - VADO - VIA STALINGRADO - PIAZZA BRENNERO</t>
  </si>
  <si>
    <t>TOVO S.GIACOMO - PIETRA VIA CRISPI</t>
  </si>
  <si>
    <t>Piazza Don Zunino Centro TOVO</t>
  </si>
  <si>
    <t>SASSELLO - GIOVO - S.GIOVANNI - ELLERA - P.BRENNERO - SAVONA FF.SS.</t>
  </si>
  <si>
    <t>SASSELLO - GIOVO - STELLA S.GIOVANNI</t>
  </si>
  <si>
    <t>Carabinieri S.Giovanni STELLA</t>
  </si>
  <si>
    <t>ALBISOLA SUP. - S.BENEDETTO - TEATRO CHIABRERA</t>
  </si>
  <si>
    <t>Piazza Mameli n 1 ALBISOLA S</t>
  </si>
  <si>
    <t>CHIABRERA - P. BRENNERO - LAVAGNOLA - FF.SS. - CORSO MAZZINI</t>
  </si>
  <si>
    <t>Corso Mazzini n 25  - Piramidi SAVONA</t>
  </si>
  <si>
    <t>BIVIO CISANO - SALEA - ALBENGA</t>
  </si>
  <si>
    <t>Bivio Cisano dir Salea CISANO</t>
  </si>
  <si>
    <t>ALBENGA FFSS - PARCO LE CARAVELLE</t>
  </si>
  <si>
    <t>PARCO LE CARAVELLE - CERIALE</t>
  </si>
  <si>
    <t>Via Asti Parco Le Caravelle CERIALE</t>
  </si>
  <si>
    <t>Via Aurelia n 31 CERIALE</t>
  </si>
  <si>
    <t>CERIALE - PARCO LE CARAVELLE</t>
  </si>
  <si>
    <t>S.S.1 circonv. fr. Carabinieri SPOTORNO</t>
  </si>
  <si>
    <t>VIA ALESSANDRIA - PIAZZA MAMELI - VIA XX SETTEMBRE</t>
  </si>
  <si>
    <t>P.ZZA MAMELI - VADO - S.GENESIO - SEGNO CUNIO - VADO</t>
  </si>
  <si>
    <t>FINALMARINA - CALVISIO - FINALMARINA</t>
  </si>
  <si>
    <t xml:space="preserve">PARCO LE CARAVELLE - ALBENGA FFSS </t>
  </si>
  <si>
    <t>TEATRO CHIABRERA - VALLORIA - S. BENEDETTO</t>
  </si>
  <si>
    <t>PIETRA FF.SS. - PIETRA MAREMOLA - TOVO S.GIACOMO</t>
  </si>
  <si>
    <t>Piazza Umberto l Centro TOVO</t>
  </si>
  <si>
    <t>SAN BENEDETTO - VALLORIA - TEATRO CHIABRERA</t>
  </si>
  <si>
    <t>DEPOSITO - VALLEGGIA - VADO - CORSO V. VENETO - TEATRO CHIABRERA</t>
  </si>
  <si>
    <t>GARLENDA - VILLANOVA - BIVIO COASCO</t>
  </si>
  <si>
    <t>SP453 n 19 - Coasco VILLANOVA</t>
  </si>
  <si>
    <t>NITE</t>
  </si>
  <si>
    <t>TO NITE BUS NOLI - VARAZZE</t>
  </si>
  <si>
    <t>NOLI - VARAZZE COMUNE</t>
  </si>
  <si>
    <t>Via Aurelia fronte Corso Italia NOLI</t>
  </si>
  <si>
    <t>SAVONA DARSENA - NOLI</t>
  </si>
  <si>
    <t>Via Gramsci, civ. 10 SAVONA</t>
  </si>
  <si>
    <t>Via Aurelia Corso Italia Comune NOLI</t>
  </si>
  <si>
    <t>SAVONA OFFICINE - VARAZZE COMUNE</t>
  </si>
  <si>
    <t>Via Stalingrado"Officine"dirFF.SS SAVONA</t>
  </si>
  <si>
    <t>BERG</t>
  </si>
  <si>
    <t>NAVETTA BERGEGGI</t>
  </si>
  <si>
    <t>B.BERGEGGI - NA' VALLE -P. TORRE D'ERE</t>
  </si>
  <si>
    <t>VIa Aurelia bivio Bergeggi BERGEGGI</t>
  </si>
  <si>
    <t>Via Torre d'Ere incr Via Pini BERGEGGI</t>
  </si>
  <si>
    <t>LECA - ALBENGA FF.SS.</t>
  </si>
  <si>
    <t>P. DonBertora Leca centro fr9500 ALBENGA</t>
  </si>
  <si>
    <t>TEATRO CHIABRERA - S, BENEDETTO - ALBISOLA SUP.</t>
  </si>
  <si>
    <t>STELLA S.GIOVANNI - GIOVO - SASSELLO</t>
  </si>
  <si>
    <t>ALTARE Z.I. - ALTARE CENTRO</t>
  </si>
  <si>
    <t>MILLESIMO - ROTONDA CALIZZANO - COSSERIA - CARCARE - CAIRO I.TECN. - CAIRO</t>
  </si>
  <si>
    <t>Via Nizza fronte Chiesa Zinola SAVONA</t>
  </si>
  <si>
    <t>CIRCOLARE GOLFO DELL'ISOLA</t>
  </si>
  <si>
    <t>NOLI - SPOTORNO - BERGEGGI - AURELIA - SPOTORNO - NOLI</t>
  </si>
  <si>
    <t>NOLI - VOZE - MAGNONE - TOSSE - SPOTORNO - AURELIA - BERGEGGI - VIA DEI GINEPRI - SPOTORNO - SPOTORNO FF.SS. - TOSSE - MAGNONE - VOZE - NOLI</t>
  </si>
  <si>
    <t>NOLI - SPOTORNO - VIA DEI GINEPRI - BERGEGGI - AURELIA - SPOTORNO - SPOTORNO FF.SS. - TOSSE - MAGNONE - VOZE - NOLI</t>
  </si>
  <si>
    <t>SAVONA - CARCARE- CAIRO (no Patetta)</t>
  </si>
  <si>
    <t>Via Turati n 15 SAVONA</t>
  </si>
  <si>
    <t>V.LE GIBB - SOLVA - S.ROCCO - VIA BORRI - FENARINA</t>
  </si>
  <si>
    <t>P.BRENNERO - LA RUSCA - P.MAMELI - VALLORIA</t>
  </si>
  <si>
    <t>P.BRENNERO - LA RUSCA - P.MAMELI - OSPEDALE - VIA P.OLIVETTA</t>
  </si>
  <si>
    <t>VIALE GIBB - LORETO ALTA - S. ROCCO - VIA BORRI - FENARINA</t>
  </si>
  <si>
    <t>VIA P.OLIVETTA - OSPEDALE - V.TURATI - STAZIONE FF.SS.</t>
  </si>
  <si>
    <t>Via M.Poggi n 1 CELLE</t>
  </si>
  <si>
    <t>GARLENDA - VILLANOVA - LUSIGNANO - CIRCONVALLAZIONE - PONTELUNGO - ALBENGA FF.SS</t>
  </si>
  <si>
    <t>ROCCHETTA DI CENGIO - CENGIO - CASE ROSSI - SAN GIUSEPPE - CARCARE COLLEGIO - CAIRO IST. PATETTA</t>
  </si>
  <si>
    <t>PIAZZA MAMELI - V.TURATI - OSPEDALE - VIA P.OLIVETTA</t>
  </si>
  <si>
    <t>VEZZI S.F. - SPOTORNO - VADO</t>
  </si>
  <si>
    <t>MARTINETTO - CISANO - SALEA - ALBENGA FF.SS.</t>
  </si>
  <si>
    <t>VARAZZE COMUNE - NOLI</t>
  </si>
  <si>
    <t>VARAZZE COMUNE - NOLI (no c.so Ferrari)</t>
  </si>
  <si>
    <t>NOLI - SAVONA DARSENA</t>
  </si>
  <si>
    <t>Via Gramsci fronte civ 4 SAVONA</t>
  </si>
  <si>
    <t>P.ROMA - VIA DEI GINEPRI - B.TORRE - AURELIA - B.TORRE - P.TORRE D'ERE - P. ROMA</t>
  </si>
  <si>
    <t>fronte Piazza Roma BERGEGGI</t>
  </si>
  <si>
    <t>Piazza Roma BERGEGGI</t>
  </si>
  <si>
    <t>B.TORRE - VIA DEI GINEPRI - P.ROMA - B.BERGEGGI - ROTONDA  AURELIA - B.BERGEGGI</t>
  </si>
  <si>
    <t>biv Torre Mare dir Torre Mare BERGEGGI</t>
  </si>
  <si>
    <t>P.TORRE D'ERE - VIA XXV APRILE - B. BERGEGGI - P.ROMA - P.TORRE D'ERE</t>
  </si>
  <si>
    <t>Via Torre d'Ere Capolinea BERGEGGI</t>
  </si>
  <si>
    <t>Via Millelire incr Via Ulivi BERGEGGI</t>
  </si>
  <si>
    <t>B.TORRE - VIA DEI GINEPRI - NA' VALLE - P.ROMA - B.BERGEGGI - ROTONDA  AURELIA - B.BERGEGGI</t>
  </si>
  <si>
    <t>SPOTORNO - NAVALLE - BERGEGGI - AURELIA - SPOTORNO - SPOTORNO FF.SS. - TOSSE - MAGNONE - VOZE - NOLI</t>
  </si>
  <si>
    <t>NOLI - VOZE - MAGNONE - TOSSE - SPOTORNO - AURELIA - BERGEGGI - VIA DEI GINEPRI - SPOTORNO - NOLI</t>
  </si>
  <si>
    <t>NOLI - SPOTORNO - BERGEGGI - AURELIA - SPOTORNO</t>
  </si>
  <si>
    <t xml:space="preserve">Spotorno, Via Provinciale Rustia </t>
  </si>
  <si>
    <t>NOLI - VOZE - MONTE' - VOZE - NOLI</t>
  </si>
  <si>
    <t>SPOTORNO - TORRE DEL MARE - NAVALLE - VADO</t>
  </si>
  <si>
    <t>Via Aurelia n 59 VADO</t>
  </si>
  <si>
    <t>CAIRO IST.TECN. - CARCARE - COSSERIA - MILLESIMO</t>
  </si>
  <si>
    <t>Via Roma Chiesa VILLANOVA</t>
  </si>
  <si>
    <t>TOIRANO - BORGHETTO - LOANO</t>
  </si>
  <si>
    <t>LOANO - BORGHETTO - TOIRANO</t>
  </si>
  <si>
    <t>B.BERGEGGI - VIA XXV APRILE - P.ROMA - NAVALLE - VIA DEI GINEPRI - B.TORRE</t>
  </si>
  <si>
    <t>B.BERGEGGI - VIA XXV APRILE - P.ROMA - VIA DEI GINEPRI - B.TORRE - ROTONTA  AURELIA - B.TORRE</t>
  </si>
  <si>
    <t>B.TORRE - VIA DEI GINEPRI - P.ROMA - B.BERGEGGI</t>
  </si>
  <si>
    <t>NOLI - VOZE - MONTE' - MAGNONE - SAN GIORGIO - MONTE' - VOZE - NOLI</t>
  </si>
  <si>
    <t>SPOTORNO FF.SS. - AURELIA - BERGEGGI - SPOTORNO FF.SS.</t>
  </si>
  <si>
    <t>Piazza Sbarbaro FF.SS. SPOTORNO</t>
  </si>
  <si>
    <t>NOLI - SPOTORNO - AURELIA - BERGEGGI - VIA DEI GINEPRI - SPOTORNO - NOLI</t>
  </si>
  <si>
    <t>NOLI - SPOTORNO - AURELIA - BERGEGGI - SPOTORNO</t>
  </si>
  <si>
    <t>NOLI - SPOTORNO FF.SS. - TOSSE - MAGNONE - VOZE - NOLI - SPOTORNO</t>
  </si>
  <si>
    <t>P.ROMA - VIA DEI GINEPRI - B.TORRE - AURELIA - B.TORRE - P.TORRE D'ERE</t>
  </si>
  <si>
    <t>B.BERGEGGI - VIA XXV APRILE - P.ROMA - NAVALLE - B.TORRE</t>
  </si>
  <si>
    <t>B.BERGEGGI - VIA XXV APRILE - P.ROMA - B.TORRE</t>
  </si>
  <si>
    <t>VELLEGO - CASANOVA - VILLANOVA - ALBENGA FF.SS.</t>
  </si>
  <si>
    <t>LOANO - BORGHETTO - LOANO - BOISSANO - TOIRANO</t>
  </si>
  <si>
    <t>SP1 n 29 TOIRANO</t>
  </si>
  <si>
    <t>ALBENGA - LECA - CISANO - ZUCCARELLO</t>
  </si>
  <si>
    <t>SPOTORNO - NOLI - VOZE - MONTE' - MAGNONE - MONTE' - VOZE - NOLI</t>
  </si>
  <si>
    <t>NOLI - VOZE - MAGNONE - TOSSE - SPOTORNO FF.SS. -NOLI</t>
  </si>
  <si>
    <t>SPOTORNO - NOLI - VOZE - MONTE' - VOZE - NOLI - SPOTORNO FF.SS.</t>
  </si>
  <si>
    <t>NOLI - SPOTORNO - AURELIA - BERGEGGI - VIA DEI GINEPRI - SPOTORNO - SPOTORNO FF.SS. - TOSSE - MAGNONE - VOZE - NOLI</t>
  </si>
  <si>
    <t>NOLI - SPOTORNO - VIA DEI GINEPRI - BERGEGGI - AURELIA - SPOTORNO FF.SS.</t>
  </si>
  <si>
    <t>SPOTORNO FF.SS. - AURELIA - BERGEGGI - VIA DEI GINEPRI - SPOTORNO FF.SS.</t>
  </si>
  <si>
    <t>NOLI - SPOTORNO - NAVALLE - BERGEGGI - AURELIA - SPOTORNO</t>
  </si>
  <si>
    <t>SPOTORNO - AURELIA - BERGEGGI - VIA DEI GINEPRI - SPOTORNO</t>
  </si>
  <si>
    <t>SPOTORNO - NOLI</t>
  </si>
  <si>
    <t>NOLI - SPOTORNO - BERGEGGI - AURELIA</t>
  </si>
  <si>
    <t>Via Aurelia fr bivio Bergeggi BERGEGGI</t>
  </si>
  <si>
    <t>P.MAMELI - FF.SS. - VADO - XXV APRILE - P.ROMA - NAVALLE - TORRE DEL MARE - SPOTORNO</t>
  </si>
  <si>
    <t>V. I.NEGRI - VIA P.OLIVETTA</t>
  </si>
  <si>
    <t>SGIA</t>
  </si>
  <si>
    <t>VARAZZE - SAN GIACOMO</t>
  </si>
  <si>
    <t>CAIRO - IST.TECN. - CARCARE</t>
  </si>
  <si>
    <t>P.TORRE D'ERE - VIA XXV APRILE - B. BERGEGGI - AURELIA - B. TORRE - VIA DEI GINEPRI - P.TORRE D'ERE</t>
  </si>
  <si>
    <t>P.TORRE D'ERE - B. BERGEGGI - AURELIA - B.TORRE - AURELIA - B.BERGEGGI</t>
  </si>
  <si>
    <t>NOLI - VOZE - MAGNONE - TOSSE - SPOTORNO - VIA DEI GINEPRI - BERGEGGI - AURELIA - SPOTORNO - SPOTORNO FF.SS. - TOSSE - MAGNONE - VOZE - NOLI</t>
  </si>
  <si>
    <t>NOLI - VOZE - MAGNONE - TOSSE - SPOTORNO - BERGEGGI - AURELIA - SPOTORNO - SPOTORNO FF.SS. - TOSSE - MAGNONE - VOZE - NOLI</t>
  </si>
  <si>
    <t>BERGEGGI BIVIO - TORRE DEL MARE - AURELIA - SPOTORNO - SPOTORNO FF.SS. - TOSSE - MAGNONE - VOZE - NOLI</t>
  </si>
  <si>
    <t>SPOTORNO - NOLI - SPOTORNO FF.SS. - TOSSE - MAGNONE - VOZE - NOLI</t>
  </si>
  <si>
    <t>B.TORRE - P.ROMA - B.BERGEGGI</t>
  </si>
  <si>
    <t>NOLI - VOZE - PORTIO - MAGNONE - TOSSE - SPOTORNO FF.SS. - NOLI</t>
  </si>
  <si>
    <t>MAGNONE - VOZE - NOLI</t>
  </si>
  <si>
    <t>Magnone dir Vezzi VEZZI PORTIO</t>
  </si>
  <si>
    <t>NOLI - VOZE - MAGNONE - TOSSE - SPOTORNO - AURELIA - BERGEGGI - NAVALLE - SPOTORNO - SPOTORNO FF.SS. - TOSSE - MAGNONE - VOZE - NOLI</t>
  </si>
  <si>
    <t>NOLI - VOZE - MAGNONE - TOSSE - SPOTORNO - BERGEGGI - AURELIA - SPOTORNO - NOLI</t>
  </si>
  <si>
    <t>NOLI - VOZE - MAGNONE - TOSSE - SPOTORNO - AURELIA - BERGEGGI - VIA DEI GINEPRI - SPOTORNO - SPOTORNO FF.SS.</t>
  </si>
  <si>
    <t>NOLI - VOZE - MAGNONE - TOSSE - SPOTORNO - AURELIA - BERGEGGI - NAVALLE - SPOTORNO - SPOTORNO FF.SS.</t>
  </si>
  <si>
    <t>LOANO - BOISSANO - TOIRANO</t>
  </si>
  <si>
    <t xml:space="preserve">B.TORRE - VIA XXV APRILE - B.BERGEGGI - P.ROMA </t>
  </si>
  <si>
    <t>BIVIO COASCO - BASTIA - LECA - ALBENGA FF.SS.</t>
  </si>
  <si>
    <t>ALBENGA FF.SS. - LECA - VECERSIO - CERISOLA</t>
  </si>
  <si>
    <t>NOLI - VOZE - MONTE' - VOZE - NOLI - SPOTORNO</t>
  </si>
  <si>
    <t>SPOTORNO - NOLI - VOZE - MONTE' - VOZE - NOLI</t>
  </si>
  <si>
    <t>NOLI - VOZE - MONTE' - MAGNONE - MONTE' - VOZE - NOLI</t>
  </si>
  <si>
    <t>SPOTORNO - FF.SS. - TOSSE - MAGNONE - TOSSE - FF.SS. - SPOTORNO</t>
  </si>
  <si>
    <t>BERGEGGI BIVIO - TORRE DEL MARE - AURELIA - SPOTORNO FF.SS.</t>
  </si>
  <si>
    <t>SPOTORNO FF.SS. - TORRE DEL MARE - NAVALLE - BERGEGGI BIVIO - AURELIA - NOLI</t>
  </si>
  <si>
    <t>SPOTORNO FF.SS. - BERGEGGI - AURELIA - SPOTORNO - NOLI</t>
  </si>
  <si>
    <t>SPOTORNO - AURELIA - BERGEGGI - VIA DEI GINEPRI - SPOTORNO FF.SS.</t>
  </si>
  <si>
    <t>SPOTORNO FF.SS. - AURELIA - BERGEGGI - SPOTORNO - NOLI</t>
  </si>
  <si>
    <t>SPOTORNO FF.SS. - BERGEGGI - VIA DEI GINEPRI - AURELIA - SPOTORNO - NOLI</t>
  </si>
  <si>
    <t>NOLI - SPOTORNO - AURELIA - BERGEGGI - SPOTORNO - NOLI</t>
  </si>
  <si>
    <t>CERISOLA - ERLI - CASTELVECCHIO - VECERSIO -SALEA - ALBENGA</t>
  </si>
  <si>
    <t>ALBENGA FF.SS. - VADINO - LECA - VILLANOVA - GARLENDA</t>
  </si>
  <si>
    <t>ALBISOLA CAPO - PIAZZA BRENNERO</t>
  </si>
  <si>
    <t>LUCETO - ALBISSOLA MARE - VIA PALEOCAPA - P.ZZA BRENNERO</t>
  </si>
  <si>
    <t>STELLA S.GIOVANNI - SAVONA FF.SS.</t>
  </si>
  <si>
    <t>Piazza del Popolo n 21 ALBENGA</t>
  </si>
  <si>
    <t>Piazza Caduti - Centro ALTO</t>
  </si>
  <si>
    <t>S.ERMETE - VADO</t>
  </si>
  <si>
    <t>CALVISIO - FINALMARINA - FINALBORGO</t>
  </si>
  <si>
    <t>CALICE - FINALBORGO - FINALMARINA</t>
  </si>
  <si>
    <t>ALASSIO VIA NEGHELLI - LOANO P.ZZA VALLERGA</t>
  </si>
  <si>
    <t>ALASSIO - ALBENGA</t>
  </si>
  <si>
    <t>Via Pera fronte n104 fr4104 ALASSIO</t>
  </si>
  <si>
    <t>LAIGUEGLIA - ANDORA</t>
  </si>
  <si>
    <t>ANDORA PORTO - ALBENGA - LOANO - FINALPIA</t>
  </si>
  <si>
    <t>FINALMARINA - PIETRA - LOANO OLIVETTE</t>
  </si>
  <si>
    <t>ALTARE - ALTARE Z.I. - FERRANIA - PRASOTTANO - BRAGNO - CAIRO</t>
  </si>
  <si>
    <t>TOVO S.GIACOMO - PIETRA MAREMOLA</t>
  </si>
  <si>
    <t>MIOGLIA - PONTINVREA - GIOVO - SASSELLO</t>
  </si>
  <si>
    <t>Piazza Gen.Rolandi dir Albisola MIOGLIA</t>
  </si>
  <si>
    <t>SASSELLO - GIOVO - S.GIOVANNI - ELLERA - SAVONA FF.SS.</t>
  </si>
  <si>
    <t>SASSELLO - PONTINVREA - STELLA - ELLERA - SAVONA FF.SS.</t>
  </si>
  <si>
    <t>V.LE GIBB - SOLVA - S.ROCCO - FENARINA</t>
  </si>
  <si>
    <t>NOLI - VARAZZE COMUNE (no c.so Ferrari)</t>
  </si>
  <si>
    <t>VARAZZE - SAVONA OFFICINE (no c.so Ferrari)</t>
  </si>
  <si>
    <t>B.BERGEGGI - NA' VALLE - VIA TORRE D'ERE - B.TORRE</t>
  </si>
  <si>
    <t>P.TORRE D'ERE - NA VALLE - VIA XXV APRILE - B. BERGEGGI - P.ROMA</t>
  </si>
  <si>
    <t>P.ROMA - VIA DEI GINEPRI - B.TORRE - AURELIA - B. BERGEGGI</t>
  </si>
  <si>
    <t>Via Aurelia n 10 BERGEGGI</t>
  </si>
  <si>
    <t>B.TORRE - VIA DEI GINEPRI - P.ROMA - VIA XXV APRILE - B.BERGEGGI</t>
  </si>
  <si>
    <t>B.BERGEGGI - VIA XXV APRILE - P.ROMA - VIA DEI GINEPRI - B.TORRE</t>
  </si>
  <si>
    <t>SPOTORNO - NOLI - VOZE - MAGNONE - TOSSE - SPOTORNO FF.SS. - NOLI</t>
  </si>
  <si>
    <t>NOLI - VOZE - MONTE' - MAGNONE - PORTIO - MONTE' - VOZE - NOLI</t>
  </si>
  <si>
    <t>SPOTORNO FF.SS. - BERGEGGI - VIA DEI GINEPRI - AURELIA - SPOTORNO - SPOTORNO FF.SS. - TOSSE - MAGNONE - VOZE - NOLI</t>
  </si>
  <si>
    <t>NOLI - SPOTORNO - AURELIA - BERGEGGI - VIA DEI GINEPRI - SPOTORNO - SPOTORNO FF.SS. - TOSSE - SAN GIORGIO - MAGNONE - VOZE - NOLI</t>
  </si>
  <si>
    <t>NOLI - VOZE - PORTIO - MAGNONE - TOSSE - SPOTORNO - NOLI</t>
  </si>
  <si>
    <t>SPOTORNO FF.SS. - BERGEGGI - AURELIA - SPOTORNO FF.SS.</t>
  </si>
  <si>
    <t>NOLI - SPOTORNO - AURELIA - BERGEGGI - SPOTORNO FF.SS.</t>
  </si>
  <si>
    <t>SPOTORNO - AURELIA - BERGEGGI - SPOTORNO - NOLI</t>
  </si>
  <si>
    <t>ALBENGA FF.SS. - VADINO - LECA - VILLANOVA - LIGO - MARMOREO - CASANOVA</t>
  </si>
  <si>
    <t>FINALPIA - FINALBORGO - PIETRA L.</t>
  </si>
  <si>
    <t>CROCETTA - S.DAMIANO</t>
  </si>
  <si>
    <t>Centro SDamiano n6dirTestico STELLANELLO</t>
  </si>
  <si>
    <t>CAIRO - BUGLIO - IST.PATETTA</t>
  </si>
  <si>
    <t>PRODUZIONE TOTALE
(km/anno)</t>
  </si>
  <si>
    <t>di cui, servizi autorizzati e pagati da Enti
(km/anno)</t>
  </si>
  <si>
    <t>Programma di esercizio base contrattuale
(km/anno)</t>
  </si>
  <si>
    <t>Produzione totale
(km/anno)</t>
  </si>
  <si>
    <t>Servizi autorizzati e pagati da Enti
(km/anno)</t>
  </si>
  <si>
    <r>
      <t>Tabella 17.1</t>
    </r>
    <r>
      <rPr>
        <sz val="11"/>
        <color theme="1"/>
        <rFont val="Times New Roman"/>
        <family val="1"/>
      </rPr>
      <t xml:space="preserve"> (Corrispettivi totali e unitari per tipologia di servizi)</t>
    </r>
  </si>
  <si>
    <t>TIPOLOGIE DI SERVIZIO</t>
  </si>
  <si>
    <t>Percorrenze</t>
  </si>
  <si>
    <t>(bus*km)</t>
  </si>
  <si>
    <t>Corrispettivo</t>
  </si>
  <si>
    <t>(€)</t>
  </si>
  <si>
    <r>
      <t>Corrispettivo unitario</t>
    </r>
    <r>
      <rPr>
        <vertAlign val="superscript"/>
        <sz val="11"/>
        <color theme="1"/>
        <rFont val="Times New Roman"/>
        <family val="1"/>
      </rPr>
      <t>(1)</t>
    </r>
  </si>
  <si>
    <t>(€/km)</t>
  </si>
  <si>
    <t>Servizi urbani</t>
  </si>
  <si>
    <t>Servizi extraurbani</t>
  </si>
  <si>
    <t>TOTALE</t>
  </si>
  <si>
    <t>da PEFS</t>
  </si>
  <si>
    <t>di cui (1) servizi a chiamata
(km/anno)</t>
  </si>
  <si>
    <t>(2)  servizi a chiamata (km/anno)</t>
  </si>
  <si>
    <t>di cui, 
(1) servizi autorizzati e pagati da Enti
(km/anno)</t>
  </si>
  <si>
    <t>€/h</t>
  </si>
  <si>
    <t>€</t>
  </si>
  <si>
    <t>h/anno urb</t>
  </si>
  <si>
    <t>h/anno extraurb</t>
  </si>
  <si>
    <t>h/anno tot</t>
  </si>
  <si>
    <t>con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</si>
</sst>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h]:mm:ss;@"/>
    <numFmt numFmtId="165" formatCode="_-* #,##0_-;\-* #,##0_-;_-* &quot;-&quot;??_-;_-@_-"/>
    <numFmt numFmtId="166" formatCode="[$-F400]h:mm:ss\ AM/PM"/>
    <numFmt numFmtId="167" formatCode="0.00000"/>
    <numFmt numFmtId="169" formatCode="_-* #,##0.0000_-;\-* #,##0.00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165" fontId="0" fillId="0" borderId="1" xfId="0" applyNumberFormat="1" applyBorder="1"/>
    <xf numFmtId="165" fontId="0" fillId="0" borderId="1" xfId="1" applyNumberFormat="1" applyFont="1" applyBorder="1"/>
    <xf numFmtId="165" fontId="1" fillId="0" borderId="1" xfId="0" applyNumberFormat="1" applyFont="1" applyBorder="1"/>
    <xf numFmtId="165" fontId="1" fillId="0" borderId="1" xfId="1" applyNumberFormat="1" applyFont="1" applyBorder="1"/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/>
    </xf>
    <xf numFmtId="21" fontId="8" fillId="0" borderId="0" xfId="0" applyNumberFormat="1" applyFont="1"/>
    <xf numFmtId="2" fontId="8" fillId="0" borderId="0" xfId="0" applyNumberFormat="1" applyFont="1"/>
    <xf numFmtId="1" fontId="8" fillId="0" borderId="0" xfId="0" applyNumberFormat="1" applyFont="1"/>
    <xf numFmtId="4" fontId="8" fillId="0" borderId="0" xfId="0" applyNumberFormat="1" applyFont="1"/>
    <xf numFmtId="164" fontId="8" fillId="0" borderId="0" xfId="0" applyNumberFormat="1" applyFont="1"/>
    <xf numFmtId="14" fontId="8" fillId="0" borderId="0" xfId="0" applyNumberFormat="1" applyFont="1"/>
    <xf numFmtId="16" fontId="8" fillId="0" borderId="0" xfId="0" applyNumberFormat="1" applyFont="1"/>
    <xf numFmtId="14" fontId="8" fillId="0" borderId="0" xfId="0" applyNumberFormat="1" applyFont="1" applyFill="1"/>
    <xf numFmtId="0" fontId="9" fillId="3" borderId="0" xfId="0" applyFont="1" applyFill="1" applyAlignment="1">
      <alignment vertical="center" wrapText="1"/>
    </xf>
    <xf numFmtId="166" fontId="9" fillId="0" borderId="0" xfId="0" applyNumberFormat="1" applyFont="1" applyAlignment="1">
      <alignment vertical="center" wrapText="1"/>
    </xf>
    <xf numFmtId="0" fontId="8" fillId="3" borderId="0" xfId="0" applyFont="1" applyFill="1"/>
    <xf numFmtId="166" fontId="8" fillId="0" borderId="0" xfId="0" applyNumberFormat="1" applyFont="1"/>
    <xf numFmtId="16" fontId="8" fillId="0" borderId="0" xfId="0" quotePrefix="1" applyNumberFormat="1" applyFont="1"/>
    <xf numFmtId="0" fontId="8" fillId="4" borderId="0" xfId="0" applyFont="1" applyFill="1"/>
    <xf numFmtId="21" fontId="8" fillId="4" borderId="0" xfId="0" applyNumberFormat="1" applyFont="1" applyFill="1"/>
    <xf numFmtId="166" fontId="8" fillId="4" borderId="0" xfId="0" applyNumberFormat="1" applyFont="1" applyFill="1"/>
    <xf numFmtId="2" fontId="8" fillId="4" borderId="0" xfId="0" applyNumberFormat="1" applyFont="1" applyFill="1"/>
    <xf numFmtId="4" fontId="8" fillId="4" borderId="0" xfId="0" applyNumberFormat="1" applyFont="1" applyFill="1"/>
    <xf numFmtId="164" fontId="8" fillId="4" borderId="0" xfId="0" applyNumberFormat="1" applyFont="1" applyFill="1"/>
    <xf numFmtId="0" fontId="8" fillId="0" borderId="0" xfId="0" quotePrefix="1" applyFont="1"/>
    <xf numFmtId="0" fontId="8" fillId="0" borderId="0" xfId="0" applyFont="1" applyAlignment="1">
      <alignment vertical="center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Fill="1" applyBorder="1" applyAlignment="1">
      <alignment wrapText="1"/>
    </xf>
    <xf numFmtId="0" fontId="10" fillId="0" borderId="0" xfId="0" applyFont="1"/>
    <xf numFmtId="2" fontId="7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right" vertical="center" wrapText="1" indent="1"/>
    </xf>
    <xf numFmtId="165" fontId="6" fillId="0" borderId="1" xfId="1" applyNumberFormat="1" applyFont="1" applyBorder="1" applyAlignment="1">
      <alignment horizontal="right" vertical="center" wrapText="1" indent="1"/>
    </xf>
    <xf numFmtId="165" fontId="3" fillId="0" borderId="1" xfId="1" applyNumberFormat="1" applyFont="1" applyBorder="1"/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/>
    </xf>
    <xf numFmtId="165" fontId="5" fillId="5" borderId="1" xfId="1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65" fontId="4" fillId="5" borderId="1" xfId="1" applyNumberFormat="1" applyFont="1" applyFill="1" applyBorder="1" applyAlignment="1">
      <alignment horizontal="center"/>
    </xf>
    <xf numFmtId="0" fontId="0" fillId="5" borderId="0" xfId="0" applyFill="1"/>
    <xf numFmtId="167" fontId="0" fillId="0" borderId="0" xfId="0" applyNumberFormat="1"/>
    <xf numFmtId="9" fontId="0" fillId="0" borderId="0" xfId="2" applyFont="1"/>
    <xf numFmtId="0" fontId="4" fillId="0" borderId="1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left" vertical="center" wrapText="1"/>
    </xf>
    <xf numFmtId="1" fontId="1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167" fontId="0" fillId="0" borderId="1" xfId="0" applyNumberFormat="1" applyBorder="1"/>
    <xf numFmtId="0" fontId="11" fillId="0" borderId="1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167" fontId="0" fillId="0" borderId="1" xfId="0" applyNumberFormat="1" applyBorder="1" applyAlignment="1">
      <alignment vertical="center"/>
    </xf>
    <xf numFmtId="169" fontId="0" fillId="0" borderId="0" xfId="1" applyNumberFormat="1" applyFont="1"/>
    <xf numFmtId="0" fontId="12" fillId="0" borderId="3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2">
    <dxf>
      <numFmt numFmtId="164" formatCode="[h]:mm:ss;@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mando" refreshedDate="44856.803824768518" createdVersion="8" refreshedVersion="8" minRefreshableVersion="3" recordCount="4122" xr:uid="{6275C633-BD46-4C1D-A84F-781065DFDA1B}">
  <cacheSource type="worksheet">
    <worksheetSource ref="A1:W4123" sheet="PdE"/>
  </cacheSource>
  <cacheFields count="23">
    <cacheField name="Id. corsa _x000a_(DATO INTERNO OPERATIVO)" numFmtId="0">
      <sharedItems containsSemiMixedTypes="0" containsString="0" containsNumber="1" containsInteger="1" minValue="6317" maxValue="18808"/>
    </cacheField>
    <cacheField name="Codice linea" numFmtId="0">
      <sharedItems containsMixedTypes="1" containsNumber="1" containsInteger="1" minValue="1" maxValue="100" count="85">
        <n v="1"/>
        <n v="2"/>
        <n v="3"/>
        <n v="4"/>
        <n v="5"/>
        <n v="6"/>
        <n v="7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8"/>
        <n v="29"/>
        <n v="30"/>
        <n v="31"/>
        <n v="32"/>
        <n v="33"/>
        <n v="34"/>
        <n v="35"/>
        <n v="36"/>
        <n v="37"/>
        <n v="38"/>
        <n v="39"/>
        <n v="41"/>
        <n v="42"/>
        <n v="45"/>
        <n v="46"/>
        <n v="47"/>
        <n v="48"/>
        <n v="49"/>
        <n v="50"/>
        <n v="53"/>
        <n v="54"/>
        <n v="55"/>
        <n v="57"/>
        <n v="58"/>
        <n v="59"/>
        <n v="60"/>
        <n v="61"/>
        <n v="70"/>
        <n v="72"/>
        <n v="73"/>
        <n v="74"/>
        <n v="75"/>
        <n v="76"/>
        <n v="77"/>
        <n v="78"/>
        <n v="80"/>
        <n v="81"/>
        <n v="82"/>
        <n v="83"/>
        <n v="84"/>
        <n v="85"/>
        <n v="86"/>
        <n v="91"/>
        <n v="92"/>
        <n v="93"/>
        <n v="94"/>
        <n v="95"/>
        <n v="96"/>
        <n v="97"/>
        <n v="99"/>
        <n v="100"/>
        <s v="001/"/>
        <s v="002/"/>
        <s v="004/"/>
        <s v="005/"/>
        <s v="006/"/>
        <s v="007/"/>
        <s v="046/"/>
        <s v="059/"/>
        <n v="40"/>
        <s v="040/"/>
      </sharedItems>
    </cacheField>
    <cacheField name="Codice tipo" numFmtId="0">
      <sharedItems/>
    </cacheField>
    <cacheField name="Direzione" numFmtId="0">
      <sharedItems containsSemiMixedTypes="0" containsString="0" containsNumber="1" containsInteger="1" minValue="0" maxValue="2"/>
    </cacheField>
    <cacheField name="Identificativo percorso" numFmtId="0">
      <sharedItems containsSemiMixedTypes="0" containsString="0" containsNumber="1" containsInteger="1" minValue="3" maxValue="3042"/>
    </cacheField>
    <cacheField name="Descrizione percorso" numFmtId="0">
      <sharedItems/>
    </cacheField>
    <cacheField name="Id. periodo" numFmtId="0">
      <sharedItems/>
    </cacheField>
    <cacheField name="Id. cadenza" numFmtId="0">
      <sharedItems containsMixedTypes="1" containsNumber="1" containsInteger="1" minValue="2" maxValue="1346"/>
    </cacheField>
    <cacheField name="Id. esercizio" numFmtId="0">
      <sharedItems containsNonDate="0" containsString="0" containsBlank="1"/>
    </cacheField>
    <cacheField name="Tipo attività" numFmtId="0">
      <sharedItems containsSemiMixedTypes="0" containsString="0" containsNumber="1" containsInteger="1" minValue="1" maxValue="8"/>
    </cacheField>
    <cacheField name="Cod. corsa" numFmtId="0">
      <sharedItems containsSemiMixedTypes="0" containsString="0" containsNumber="1" containsInteger="1" minValue="1" maxValue="18808"/>
    </cacheField>
    <cacheField name="Ora partenza" numFmtId="21">
      <sharedItems containsSemiMixedTypes="0" containsNonDate="0" containsDate="1" containsString="0" minDate="1899-12-30T04:25:00" maxDate="1899-12-31T01:38:00"/>
    </cacheField>
    <cacheField name="Ora arrivo" numFmtId="166">
      <sharedItems containsSemiMixedTypes="0" containsNonDate="0" containsDate="1" containsString="0" minDate="1899-12-30T05:00:00" maxDate="1899-12-31T02:38:00"/>
    </cacheField>
    <cacheField name="km corsa" numFmtId="2">
      <sharedItems containsSemiMixedTypes="0" containsString="0" containsNumber="1" minValue="0.61210287719411804" maxValue="45.905447823822499"/>
    </cacheField>
    <cacheField name="di cui km pagati da Enti" numFmtId="0">
      <sharedItems containsString="0" containsBlank="1" containsNumber="1" minValue="0.25" maxValue="28.6634578767904"/>
    </cacheField>
    <cacheField name="di cui corse a chiamata" numFmtId="0">
      <sharedItems containsString="0" containsBlank="1" containsNumber="1" minValue="5.3829580086383801" maxValue="32.822871724188197"/>
    </cacheField>
    <cacheField name="Giorni di Esercizio" numFmtId="0">
      <sharedItems containsSemiMixedTypes="0" containsString="0" containsNumber="1" containsInteger="1" minValue="5" maxValue="302"/>
    </cacheField>
    <cacheField name="Totale km" numFmtId="4">
      <sharedItems containsSemiMixedTypes="0" containsString="0" containsNumber="1" minValue="9.18" maxValue="12557.49560851394"/>
    </cacheField>
    <cacheField name="di cui Totale km pagati da Enti" numFmtId="4">
      <sharedItems containsSemiMixedTypes="0" containsString="0" containsNumber="1" minValue="0" maxValue="6735.9126010457439"/>
    </cacheField>
    <cacheField name="di cui Totale km a Chiamata" numFmtId="4">
      <sharedItems containsString="0" containsBlank="1" containsNumber="1" minValue="0" maxValue="9912.5072607048351"/>
    </cacheField>
    <cacheField name="tempo di percorrenza" numFmtId="164">
      <sharedItems containsSemiMixedTypes="0" containsNonDate="0" containsDate="1" containsString="0" minDate="1899-12-30T00:03:00" maxDate="1899-12-30T01:50:00"/>
    </cacheField>
    <cacheField name="Tempo di Percorrenza Totale" numFmtId="164">
      <sharedItems containsSemiMixedTypes="0" containsNonDate="0" containsDate="1" containsString="0" minDate="1899-12-30T00:36:00" maxDate="1900-01-18T22:10:00"/>
    </cacheField>
    <cacheField name="Comune che contribuisce" numFmtId="164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22">
  <r>
    <n v="18753"/>
    <x v="0"/>
    <s v="URBANO SAVONA"/>
    <n v="1"/>
    <n v="759"/>
    <s v="Legino 167 - Piazzale Moroni - FF.SS. - Corso T. &amp; B. - Piazza Mameli - La Rusca"/>
    <s v="ANN"/>
    <s v="SET"/>
    <m/>
    <n v="1"/>
    <n v="125"/>
    <d v="1899-12-30T05:00:00"/>
    <d v="1899-12-30T05:22:00"/>
    <n v="9.3423154622970905"/>
    <m/>
    <m/>
    <n v="302"/>
    <n v="2821.3792696137211"/>
    <n v="0"/>
    <m/>
    <d v="1899-12-30T00:22:00"/>
    <d v="1900-01-03T14:44:00"/>
    <m/>
  </r>
  <r>
    <n v="18754"/>
    <x v="0"/>
    <s v="URBANO SAVONA"/>
    <n v="1"/>
    <n v="759"/>
    <s v="Legino 167 - Piazzale Moroni - FF.SS. - Corso T. &amp; B. - Piazza Mameli - La Rusca"/>
    <s v="ANN"/>
    <s v="SET"/>
    <m/>
    <n v="1"/>
    <n v="126"/>
    <d v="1899-12-30T05:25:00"/>
    <d v="1899-12-30T05:47:00"/>
    <n v="9.3423154622970905"/>
    <m/>
    <m/>
    <n v="302"/>
    <n v="2821.3792696137211"/>
    <n v="0"/>
    <m/>
    <d v="1899-12-30T00:22:00"/>
    <d v="1900-01-03T14:44:00"/>
    <m/>
  </r>
  <r>
    <n v="18755"/>
    <x v="0"/>
    <s v="URBANO SAVONA"/>
    <n v="1"/>
    <n v="759"/>
    <s v="Legino 167 - Piazzale Moroni - FF.SS. - Corso T. &amp; B. - Piazza Mameli - La Rusca"/>
    <s v="ANN"/>
    <s v="SET"/>
    <m/>
    <n v="1"/>
    <n v="127"/>
    <d v="1899-12-30T05:55:00"/>
    <d v="1899-12-30T06:17:00"/>
    <n v="9.3423154622970905"/>
    <m/>
    <m/>
    <n v="302"/>
    <n v="2821.3792696137211"/>
    <n v="0"/>
    <m/>
    <d v="1899-12-30T00:22:00"/>
    <d v="1900-01-03T14:44:00"/>
    <m/>
  </r>
  <r>
    <n v="13005"/>
    <x v="0"/>
    <s v="URBANO SAVONA"/>
    <n v="1"/>
    <n v="759"/>
    <s v="Legino 167 - Piazzale Moroni - FF.SS. - Corso T. &amp; B. - Piazza Mameli - La Rusca"/>
    <s v="INV"/>
    <s v="1-5"/>
    <m/>
    <n v="1"/>
    <n v="128"/>
    <d v="1899-12-30T06:20:00"/>
    <d v="1899-12-30T06:45:00"/>
    <n v="9.3423154622970905"/>
    <m/>
    <m/>
    <n v="194"/>
    <n v="1812.4091996856355"/>
    <n v="0"/>
    <m/>
    <d v="1899-12-30T00:25:00"/>
    <d v="1900-01-02T08:50:00"/>
    <m/>
  </r>
  <r>
    <n v="13006"/>
    <x v="0"/>
    <s v="URBANO SAVONA"/>
    <n v="1"/>
    <n v="759"/>
    <s v="Legino 167 - Piazzale Moroni - FF.SS. - Corso T. &amp; B. - Piazza Mameli - La Rusca"/>
    <s v="INV"/>
    <n v="6"/>
    <m/>
    <n v="1"/>
    <n v="11500"/>
    <d v="1899-12-30T06:25:00"/>
    <d v="1899-12-30T06:50:00"/>
    <n v="9.3423154622970905"/>
    <m/>
    <m/>
    <n v="41"/>
    <n v="383.0349339541807"/>
    <n v="0"/>
    <m/>
    <d v="1899-12-30T00:25:00"/>
    <d v="1899-12-30T17:05:00"/>
    <m/>
  </r>
  <r>
    <n v="13007"/>
    <x v="0"/>
    <s v="URBANO SAVONA"/>
    <n v="1"/>
    <n v="759"/>
    <s v="Legino 167 - Piazzale Moroni - FF.SS. - Corso T. &amp; B. - Piazza Mameli - La Rusca"/>
    <s v="EST"/>
    <s v="SET"/>
    <m/>
    <n v="1"/>
    <n v="13007"/>
    <d v="1899-12-30T06:25:00"/>
    <d v="1899-12-30T06:45:00"/>
    <n v="9.3423154622970905"/>
    <m/>
    <m/>
    <n v="67"/>
    <n v="625.93513597390506"/>
    <n v="0"/>
    <m/>
    <d v="1899-12-30T00:20:00"/>
    <d v="1899-12-30T22:20:00"/>
    <m/>
  </r>
  <r>
    <n v="6317"/>
    <x v="0"/>
    <s v="URBANO SAVONA"/>
    <n v="1"/>
    <n v="759"/>
    <s v="Legino 167 - Piazzale Moroni - FF.SS. - Corso T. &amp; B. - Piazza Mameli - La Rusca"/>
    <s v="ANN"/>
    <s v="FES"/>
    <m/>
    <n v="1"/>
    <n v="2009"/>
    <d v="1899-12-30T06:30:00"/>
    <d v="1899-12-30T06:55:00"/>
    <n v="9.3423154622970905"/>
    <m/>
    <m/>
    <n v="58"/>
    <n v="541.85429681323126"/>
    <n v="0"/>
    <m/>
    <d v="1899-12-30T00:25:00"/>
    <d v="1899-12-31T00:10:00"/>
    <m/>
  </r>
  <r>
    <n v="6361"/>
    <x v="0"/>
    <s v="URBANO SAVONA"/>
    <n v="1"/>
    <n v="759"/>
    <s v="Legino 167 - Piazzale Moroni - FF.SS. - Corso T. &amp; B. - Piazza Mameli - La Rusca"/>
    <s v="INV"/>
    <s v="SF"/>
    <m/>
    <n v="1"/>
    <n v="4413"/>
    <d v="1899-12-30T07:00:00"/>
    <d v="1899-12-30T07:25:00"/>
    <n v="9.3423154622970905"/>
    <m/>
    <m/>
    <n v="5"/>
    <n v="46.711577311485456"/>
    <n v="0"/>
    <m/>
    <d v="1899-12-30T00:25:00"/>
    <d v="1899-12-30T02:05:00"/>
    <m/>
  </r>
  <r>
    <n v="6362"/>
    <x v="0"/>
    <s v="URBANO SAVONA"/>
    <n v="1"/>
    <n v="759"/>
    <s v="Legino 167 - Piazzale Moroni - FF.SS. - Corso T. &amp; B. - Piazza Mameli - La Rusca"/>
    <s v="INV"/>
    <s v="SF"/>
    <m/>
    <n v="1"/>
    <n v="4414"/>
    <d v="1899-12-30T08:00:00"/>
    <d v="1899-12-30T08:25:00"/>
    <n v="9.3423154622970905"/>
    <m/>
    <m/>
    <n v="5"/>
    <n v="46.711577311485456"/>
    <n v="0"/>
    <m/>
    <d v="1899-12-30T00:25:00"/>
    <d v="1899-12-30T02:05:00"/>
    <m/>
  </r>
  <r>
    <n v="6363"/>
    <x v="0"/>
    <s v="URBANO SAVONA"/>
    <n v="1"/>
    <n v="759"/>
    <s v="Legino 167 - Piazzale Moroni - FF.SS. - Corso T. &amp; B. - Piazza Mameli - La Rusca"/>
    <s v="INV"/>
    <s v="SF"/>
    <m/>
    <n v="1"/>
    <n v="4415"/>
    <d v="1899-12-30T09:00:00"/>
    <d v="1899-12-30T09:25:00"/>
    <n v="9.3423154622970905"/>
    <m/>
    <m/>
    <n v="5"/>
    <n v="46.711577311485456"/>
    <n v="0"/>
    <m/>
    <d v="1899-12-30T00:25:00"/>
    <d v="1899-12-30T02:05:00"/>
    <m/>
  </r>
  <r>
    <n v="6364"/>
    <x v="0"/>
    <s v="URBANO SAVONA"/>
    <n v="1"/>
    <n v="759"/>
    <s v="Legino 167 - Piazzale Moroni - FF.SS. - Corso T. &amp; B. - Piazza Mameli - La Rusca"/>
    <s v="INV"/>
    <s v="SF"/>
    <m/>
    <n v="1"/>
    <n v="4416"/>
    <d v="1899-12-30T10:00:00"/>
    <d v="1899-12-30T10:25:00"/>
    <n v="9.3423154622970905"/>
    <m/>
    <m/>
    <n v="5"/>
    <n v="46.711577311485456"/>
    <n v="0"/>
    <m/>
    <d v="1899-12-30T00:25:00"/>
    <d v="1899-12-30T02:05:00"/>
    <m/>
  </r>
  <r>
    <n v="6365"/>
    <x v="0"/>
    <s v="URBANO SAVONA"/>
    <n v="1"/>
    <n v="759"/>
    <s v="Legino 167 - Piazzale Moroni - FF.SS. - Corso T. &amp; B. - Piazza Mameli - La Rusca"/>
    <s v="INV"/>
    <s v="SF"/>
    <m/>
    <n v="1"/>
    <n v="4417"/>
    <d v="1899-12-30T11:00:00"/>
    <d v="1899-12-30T11:25:00"/>
    <n v="9.3423154622970905"/>
    <m/>
    <m/>
    <n v="5"/>
    <n v="46.711577311485456"/>
    <n v="0"/>
    <m/>
    <d v="1899-12-30T00:25:00"/>
    <d v="1899-12-30T02:05:00"/>
    <m/>
  </r>
  <r>
    <n v="6366"/>
    <x v="0"/>
    <s v="URBANO SAVONA"/>
    <n v="1"/>
    <n v="759"/>
    <s v="Legino 167 - Piazzale Moroni - FF.SS. - Corso T. &amp; B. - Piazza Mameli - La Rusca"/>
    <s v="INV"/>
    <s v="SF"/>
    <m/>
    <n v="1"/>
    <n v="4418"/>
    <d v="1899-12-30T12:00:00"/>
    <d v="1899-12-30T12:25:00"/>
    <n v="9.3423154622970905"/>
    <m/>
    <m/>
    <n v="5"/>
    <n v="46.711577311485456"/>
    <n v="0"/>
    <m/>
    <d v="1899-12-30T00:25:00"/>
    <d v="1899-12-30T02:05:00"/>
    <m/>
  </r>
  <r>
    <n v="6367"/>
    <x v="0"/>
    <s v="URBANO SAVONA"/>
    <n v="1"/>
    <n v="759"/>
    <s v="Legino 167 - Piazzale Moroni - FF.SS. - Corso T. &amp; B. - Piazza Mameli - La Rusca"/>
    <s v="INV"/>
    <s v="SF"/>
    <m/>
    <n v="1"/>
    <n v="4419"/>
    <d v="1899-12-30T14:00:00"/>
    <d v="1899-12-30T14:25:00"/>
    <n v="9.3423154622970905"/>
    <m/>
    <m/>
    <n v="5"/>
    <n v="46.711577311485456"/>
    <n v="0"/>
    <m/>
    <d v="1899-12-30T00:25:00"/>
    <d v="1899-12-30T02:05:00"/>
    <m/>
  </r>
  <r>
    <n v="6368"/>
    <x v="0"/>
    <s v="URBANO SAVONA"/>
    <n v="1"/>
    <n v="759"/>
    <s v="Legino 167 - Piazzale Moroni - FF.SS. - Corso T. &amp; B. - Piazza Mameli - La Rusca"/>
    <s v="INV"/>
    <s v="SF"/>
    <m/>
    <n v="1"/>
    <n v="4420"/>
    <d v="1899-12-30T15:00:00"/>
    <d v="1899-12-30T15:25:00"/>
    <n v="9.3423154622970905"/>
    <m/>
    <m/>
    <n v="5"/>
    <n v="46.711577311485456"/>
    <n v="0"/>
    <m/>
    <d v="1899-12-30T00:25:00"/>
    <d v="1899-12-30T02:05:00"/>
    <m/>
  </r>
  <r>
    <n v="6369"/>
    <x v="0"/>
    <s v="URBANO SAVONA"/>
    <n v="1"/>
    <n v="759"/>
    <s v="Legino 167 - Piazzale Moroni - FF.SS. - Corso T. &amp; B. - Piazza Mameli - La Rusca"/>
    <s v="INV"/>
    <s v="SF"/>
    <m/>
    <n v="1"/>
    <n v="4421"/>
    <d v="1899-12-30T16:00:00"/>
    <d v="1899-12-30T16:25:00"/>
    <n v="9.3423154622970905"/>
    <m/>
    <m/>
    <n v="5"/>
    <n v="46.711577311485456"/>
    <n v="0"/>
    <m/>
    <d v="1899-12-30T00:25:00"/>
    <d v="1899-12-30T02:05:00"/>
    <m/>
  </r>
  <r>
    <n v="6370"/>
    <x v="0"/>
    <s v="URBANO SAVONA"/>
    <n v="1"/>
    <n v="759"/>
    <s v="Legino 167 - Piazzale Moroni - FF.SS. - Corso T. &amp; B. - Piazza Mameli - La Rusca"/>
    <s v="INV"/>
    <s v="SF"/>
    <m/>
    <n v="1"/>
    <n v="4422"/>
    <d v="1899-12-30T17:00:00"/>
    <d v="1899-12-30T17:25:00"/>
    <n v="9.3423154622970905"/>
    <m/>
    <m/>
    <n v="5"/>
    <n v="46.711577311485456"/>
    <n v="0"/>
    <m/>
    <d v="1899-12-30T00:25:00"/>
    <d v="1899-12-30T02:05:00"/>
    <m/>
  </r>
  <r>
    <n v="6371"/>
    <x v="0"/>
    <s v="URBANO SAVONA"/>
    <n v="1"/>
    <n v="759"/>
    <s v="Legino 167 - Piazzale Moroni - FF.SS. - Corso T. &amp; B. - Piazza Mameli - La Rusca"/>
    <s v="INV"/>
    <s v="SF"/>
    <m/>
    <n v="1"/>
    <n v="4423"/>
    <d v="1899-12-30T18:00:00"/>
    <d v="1899-12-30T18:25:00"/>
    <n v="9.3423154622970905"/>
    <m/>
    <m/>
    <n v="5"/>
    <n v="46.711577311485456"/>
    <n v="0"/>
    <m/>
    <d v="1899-12-30T00:25:00"/>
    <d v="1899-12-30T02:05:00"/>
    <m/>
  </r>
  <r>
    <n v="6372"/>
    <x v="0"/>
    <s v="URBANO SAVONA"/>
    <n v="1"/>
    <n v="759"/>
    <s v="Legino 167 - Piazzale Moroni - FF.SS. - Corso T. &amp; B. - Piazza Mameli - La Rusca"/>
    <s v="INV"/>
    <s v="SF"/>
    <m/>
    <n v="1"/>
    <n v="4424"/>
    <d v="1899-12-30T19:00:00"/>
    <d v="1899-12-30T19:25:00"/>
    <n v="9.3423154622970905"/>
    <m/>
    <m/>
    <n v="5"/>
    <n v="46.711577311485456"/>
    <n v="0"/>
    <m/>
    <d v="1899-12-30T00:25:00"/>
    <d v="1899-12-30T02:05:00"/>
    <m/>
  </r>
  <r>
    <n v="11551"/>
    <x v="0"/>
    <s v="URBANO SAVONA"/>
    <n v="1"/>
    <n v="759"/>
    <s v="Legino 167 - Piazzale Moroni - FF.SS. - Corso T. &amp; B. - Piazza Mameli - La Rusca"/>
    <s v="ANN"/>
    <s v="SET"/>
    <m/>
    <n v="1"/>
    <n v="156"/>
    <d v="1899-12-30T20:00:00"/>
    <d v="1899-12-30T20:25:00"/>
    <n v="9.3423154622970905"/>
    <m/>
    <m/>
    <n v="302"/>
    <n v="2821.3792696137211"/>
    <n v="0"/>
    <m/>
    <d v="1899-12-30T00:25:00"/>
    <d v="1900-01-04T05:50:00"/>
    <m/>
  </r>
  <r>
    <n v="6318"/>
    <x v="0"/>
    <s v="URBANO SAVONA"/>
    <n v="1"/>
    <n v="759"/>
    <s v="Legino 167 - Piazzale Moroni - FF.SS. - Corso T. &amp; B. - Piazza Mameli - La Rusca"/>
    <s v="ANN"/>
    <s v="FES"/>
    <m/>
    <n v="1"/>
    <n v="2010"/>
    <d v="1899-12-30T20:30:00"/>
    <d v="1899-12-30T20:55:00"/>
    <n v="9.3423154622970905"/>
    <m/>
    <m/>
    <n v="58"/>
    <n v="541.85429681323126"/>
    <n v="0"/>
    <m/>
    <d v="1899-12-30T00:25:00"/>
    <d v="1899-12-31T00:10:00"/>
    <m/>
  </r>
  <r>
    <n v="11552"/>
    <x v="0"/>
    <s v="URBANO SAVONA"/>
    <n v="1"/>
    <n v="759"/>
    <s v="Legino 167 - Piazzale Moroni - FF.SS. - Corso T. &amp; B. - Piazza Mameli - La Rusca"/>
    <s v="ANN"/>
    <s v="SET"/>
    <m/>
    <n v="1"/>
    <n v="183"/>
    <d v="1899-12-30T21:00:00"/>
    <d v="1899-12-30T21:25:00"/>
    <n v="9.3423154622970905"/>
    <m/>
    <m/>
    <n v="302"/>
    <n v="2821.3792696137211"/>
    <n v="0"/>
    <m/>
    <d v="1899-12-30T00:25:00"/>
    <d v="1900-01-04T05:50:00"/>
    <m/>
  </r>
  <r>
    <n v="6319"/>
    <x v="0"/>
    <s v="URBANO SAVONA"/>
    <n v="1"/>
    <n v="759"/>
    <s v="Legino 167 - Piazzale Moroni - FF.SS. - Corso T. &amp; B. - Piazza Mameli - La Rusca"/>
    <s v="ANN"/>
    <s v="FES"/>
    <m/>
    <n v="1"/>
    <n v="2011"/>
    <d v="1899-12-30T21:30:00"/>
    <d v="1899-12-30T21:55:00"/>
    <n v="9.3423154622970905"/>
    <m/>
    <m/>
    <n v="58"/>
    <n v="541.85429681323126"/>
    <n v="0"/>
    <m/>
    <d v="1899-12-30T00:25:00"/>
    <d v="1899-12-31T00:10:00"/>
    <m/>
  </r>
  <r>
    <n v="11553"/>
    <x v="0"/>
    <s v="URBANO SAVONA"/>
    <n v="1"/>
    <n v="759"/>
    <s v="Legino 167 - Piazzale Moroni - FF.SS. - Corso T. &amp; B. - Piazza Mameli - La Rusca"/>
    <s v="ANN"/>
    <s v="SET"/>
    <m/>
    <n v="1"/>
    <n v="182"/>
    <d v="1899-12-30T22:00:00"/>
    <d v="1899-12-30T22:25:00"/>
    <n v="9.3423154622970905"/>
    <m/>
    <m/>
    <n v="302"/>
    <n v="2821.3792696137211"/>
    <n v="0"/>
    <m/>
    <d v="1899-12-30T00:25:00"/>
    <d v="1900-01-04T05:50:00"/>
    <m/>
  </r>
  <r>
    <n v="17258"/>
    <x v="0"/>
    <s v="URBANO SAVONA"/>
    <n v="1"/>
    <n v="759"/>
    <s v="Legino 167 - Piazzale Moroni - FF.SS. - Corso T. &amp; B. - Piazza Mameli - La Rusca"/>
    <s v="EST"/>
    <s v="FES"/>
    <m/>
    <n v="1"/>
    <n v="17258"/>
    <d v="1899-12-30T22:30:00"/>
    <d v="1899-12-30T22:55:00"/>
    <n v="9.3423154622970905"/>
    <m/>
    <m/>
    <n v="12"/>
    <n v="112.10778554756509"/>
    <n v="0"/>
    <m/>
    <d v="1899-12-30T00:25:00"/>
    <d v="1899-12-30T05:00:00"/>
    <m/>
  </r>
  <r>
    <n v="16980"/>
    <x v="0"/>
    <s v="URBANO SAVONA"/>
    <n v="1"/>
    <n v="759"/>
    <s v="Legino 167 - Piazzale Moroni - FF.SS. - Corso T. &amp; B. - Piazza Mameli - La Rusca"/>
    <s v="EST"/>
    <s v="SET"/>
    <m/>
    <n v="1"/>
    <n v="16980"/>
    <d v="1899-12-30T23:00:00"/>
    <d v="1899-12-30T23:25:00"/>
    <n v="9.3423154622970905"/>
    <m/>
    <m/>
    <n v="67"/>
    <n v="625.93513597390506"/>
    <n v="0"/>
    <m/>
    <d v="1899-12-30T00:25:00"/>
    <d v="1899-12-31T03:55:00"/>
    <m/>
  </r>
  <r>
    <n v="17260"/>
    <x v="0"/>
    <s v="URBANO SAVONA"/>
    <n v="1"/>
    <n v="759"/>
    <s v="Legino 167 - Piazzale Moroni - FF.SS. - Corso T. &amp; B. - Piazza Mameli - La Rusca"/>
    <s v="EST"/>
    <s v="FES"/>
    <m/>
    <n v="1"/>
    <n v="17260"/>
    <d v="1899-12-30T23:30:00"/>
    <d v="1899-12-30T23:55:00"/>
    <n v="9.3423154622970905"/>
    <m/>
    <m/>
    <n v="12"/>
    <n v="112.10778554756509"/>
    <n v="0"/>
    <m/>
    <d v="1899-12-30T00:25:00"/>
    <d v="1899-12-30T05:00:00"/>
    <m/>
  </r>
  <r>
    <n v="17536"/>
    <x v="0"/>
    <s v="URBANO SAVONA"/>
    <n v="1"/>
    <n v="873"/>
    <s v="Legino 167 - C.so Tardy &amp; Benech - La Rusca"/>
    <s v="INV"/>
    <s v="1-5"/>
    <m/>
    <n v="1"/>
    <n v="129"/>
    <d v="1899-12-30T07:00:00"/>
    <d v="1899-12-30T07:25:00"/>
    <n v="7.71922932628667"/>
    <m/>
    <m/>
    <n v="194"/>
    <n v="1497.5304892996139"/>
    <n v="0"/>
    <m/>
    <d v="1899-12-30T00:25:00"/>
    <d v="1900-01-02T08:50:00"/>
    <m/>
  </r>
  <r>
    <n v="13009"/>
    <x v="0"/>
    <s v="URBANO SAVONA"/>
    <n v="1"/>
    <n v="873"/>
    <s v="Legino 167 - C.so Tardy &amp; Benech - La Rusca"/>
    <s v="INV"/>
    <n v="6"/>
    <m/>
    <n v="1"/>
    <n v="11502"/>
    <d v="1899-12-30T07:20:00"/>
    <d v="1899-12-30T07:45:00"/>
    <n v="7.71922932628667"/>
    <m/>
    <m/>
    <n v="41"/>
    <n v="316.48840237775346"/>
    <n v="0"/>
    <m/>
    <d v="1899-12-30T00:25:00"/>
    <d v="1899-12-30T17:05:00"/>
    <m/>
  </r>
  <r>
    <n v="13010"/>
    <x v="0"/>
    <s v="URBANO SAVONA"/>
    <n v="1"/>
    <n v="873"/>
    <s v="Legino 167 - C.so Tardy &amp; Benech - La Rusca"/>
    <s v="EST"/>
    <s v="SET"/>
    <m/>
    <n v="1"/>
    <n v="13010"/>
    <d v="1899-12-30T07:20:00"/>
    <d v="1899-12-30T07:45:00"/>
    <n v="7.71922932628667"/>
    <m/>
    <m/>
    <n v="67"/>
    <n v="517.18836486120688"/>
    <n v="0"/>
    <m/>
    <d v="1899-12-30T00:25:00"/>
    <d v="1899-12-31T03:55:00"/>
    <m/>
  </r>
  <r>
    <n v="6323"/>
    <x v="0"/>
    <s v="URBANO SAVONA"/>
    <n v="1"/>
    <n v="873"/>
    <s v="Legino 167 - C.so Tardy &amp; Benech - La Rusca"/>
    <s v="ANN"/>
    <s v="FES"/>
    <m/>
    <n v="1"/>
    <n v="2015"/>
    <d v="1899-12-30T07:30:00"/>
    <d v="1899-12-30T07:55:00"/>
    <n v="7.71922932628667"/>
    <m/>
    <m/>
    <n v="58"/>
    <n v="447.71530092462689"/>
    <n v="0"/>
    <m/>
    <d v="1899-12-30T00:25:00"/>
    <d v="1899-12-31T00:10:00"/>
    <m/>
  </r>
  <r>
    <n v="12667"/>
    <x v="0"/>
    <s v="URBANO SAVONA"/>
    <n v="1"/>
    <n v="873"/>
    <s v="Legino 167 - C.so Tardy &amp; Benech - La Rusca"/>
    <s v="EST"/>
    <s v="SET"/>
    <m/>
    <n v="1"/>
    <n v="141"/>
    <d v="1899-12-30T07:40:00"/>
    <d v="1899-12-30T08:05:00"/>
    <n v="7.71922932628667"/>
    <m/>
    <m/>
    <n v="67"/>
    <n v="517.18836486120688"/>
    <n v="0"/>
    <m/>
    <d v="1899-12-30T00:25:00"/>
    <d v="1899-12-31T03:55:00"/>
    <m/>
  </r>
  <r>
    <n v="12668"/>
    <x v="0"/>
    <s v="URBANO SAVONA"/>
    <n v="1"/>
    <n v="873"/>
    <s v="Legino 167 - C.so Tardy &amp; Benech - La Rusca"/>
    <s v="INV"/>
    <n v="6"/>
    <m/>
    <n v="1"/>
    <n v="12668"/>
    <d v="1899-12-30T07:40:00"/>
    <d v="1899-12-30T08:05:00"/>
    <n v="7.71922932628667"/>
    <m/>
    <m/>
    <n v="41"/>
    <n v="316.48840237775346"/>
    <n v="0"/>
    <m/>
    <d v="1899-12-30T00:25:00"/>
    <d v="1899-12-30T17:05:00"/>
    <m/>
  </r>
  <r>
    <n v="12669"/>
    <x v="0"/>
    <s v="URBANO SAVONA"/>
    <n v="1"/>
    <n v="873"/>
    <s v="Legino 167 - C.so Tardy &amp; Benech - La Rusca"/>
    <s v="INV"/>
    <s v="1-5"/>
    <m/>
    <n v="1"/>
    <n v="12669"/>
    <d v="1899-12-30T07:45:00"/>
    <d v="1899-12-30T08:12:00"/>
    <n v="7.71922932628667"/>
    <m/>
    <m/>
    <n v="194"/>
    <n v="1497.5304892996139"/>
    <n v="0"/>
    <m/>
    <d v="1899-12-30T00:27:00"/>
    <d v="1900-01-02T15:18:00"/>
    <m/>
  </r>
  <r>
    <n v="12671"/>
    <x v="0"/>
    <s v="URBANO SAVONA"/>
    <n v="1"/>
    <n v="873"/>
    <s v="Legino 167 - C.so Tardy &amp; Benech - La Rusca"/>
    <s v="INV"/>
    <s v="1-5"/>
    <m/>
    <n v="1"/>
    <n v="12671"/>
    <d v="1899-12-30T08:15:00"/>
    <d v="1899-12-30T08:42:00"/>
    <n v="7.71922932628667"/>
    <m/>
    <m/>
    <n v="194"/>
    <n v="1497.5304892996139"/>
    <n v="0"/>
    <m/>
    <d v="1899-12-30T00:27:00"/>
    <d v="1900-01-02T15:18:00"/>
    <m/>
  </r>
  <r>
    <n v="13011"/>
    <x v="0"/>
    <s v="URBANO SAVONA"/>
    <n v="1"/>
    <n v="873"/>
    <s v="Legino 167 - C.so Tardy &amp; Benech - La Rusca"/>
    <s v="INV"/>
    <n v="6"/>
    <m/>
    <n v="1"/>
    <n v="11504"/>
    <d v="1899-12-30T08:20:00"/>
    <d v="1899-12-30T08:45:00"/>
    <n v="7.71922932628667"/>
    <m/>
    <m/>
    <n v="41"/>
    <n v="316.48840237775346"/>
    <n v="0"/>
    <m/>
    <d v="1899-12-30T00:25:00"/>
    <d v="1899-12-30T17:05:00"/>
    <m/>
  </r>
  <r>
    <n v="13012"/>
    <x v="0"/>
    <s v="URBANO SAVONA"/>
    <n v="1"/>
    <n v="873"/>
    <s v="Legino 167 - C.so Tardy &amp; Benech - La Rusca"/>
    <s v="EST"/>
    <s v="SET"/>
    <m/>
    <n v="1"/>
    <n v="130"/>
    <d v="1899-12-30T08:20:00"/>
    <d v="1899-12-30T08:45:00"/>
    <n v="7.71922932628667"/>
    <m/>
    <m/>
    <n v="67"/>
    <n v="517.18836486120688"/>
    <n v="0"/>
    <m/>
    <d v="1899-12-30T00:25:00"/>
    <d v="1899-12-31T03:55:00"/>
    <m/>
  </r>
  <r>
    <n v="6324"/>
    <x v="0"/>
    <s v="URBANO SAVONA"/>
    <n v="1"/>
    <n v="873"/>
    <s v="Legino 167 - C.so Tardy &amp; Benech - La Rusca"/>
    <s v="ANN"/>
    <s v="FES"/>
    <m/>
    <n v="1"/>
    <n v="2016"/>
    <d v="1899-12-30T08:30:00"/>
    <d v="1899-12-30T08:55:00"/>
    <n v="7.71922932628667"/>
    <m/>
    <m/>
    <n v="58"/>
    <n v="447.71530092462689"/>
    <n v="0"/>
    <m/>
    <d v="1899-12-30T00:25:00"/>
    <d v="1899-12-31T00:10:00"/>
    <m/>
  </r>
  <r>
    <n v="12672"/>
    <x v="0"/>
    <s v="URBANO SAVONA"/>
    <n v="1"/>
    <n v="873"/>
    <s v="Legino 167 - C.so Tardy &amp; Benech - La Rusca"/>
    <s v="EST"/>
    <s v="SET"/>
    <m/>
    <n v="1"/>
    <n v="142"/>
    <d v="1899-12-30T08:40:00"/>
    <d v="1899-12-30T09:05:00"/>
    <n v="7.71922932628667"/>
    <m/>
    <m/>
    <n v="67"/>
    <n v="517.18836486120688"/>
    <n v="0"/>
    <m/>
    <d v="1899-12-30T00:25:00"/>
    <d v="1899-12-31T03:55:00"/>
    <m/>
  </r>
  <r>
    <n v="12673"/>
    <x v="0"/>
    <s v="URBANO SAVONA"/>
    <n v="1"/>
    <n v="873"/>
    <s v="Legino 167 - C.so Tardy &amp; Benech - La Rusca"/>
    <s v="INV"/>
    <n v="6"/>
    <m/>
    <n v="1"/>
    <n v="12673"/>
    <d v="1899-12-30T08:40:00"/>
    <d v="1899-12-30T09:05:00"/>
    <n v="7.71922932628667"/>
    <m/>
    <m/>
    <n v="41"/>
    <n v="316.48840237775346"/>
    <n v="0"/>
    <m/>
    <d v="1899-12-30T00:25:00"/>
    <d v="1899-12-30T17:05:00"/>
    <m/>
  </r>
  <r>
    <n v="12674"/>
    <x v="0"/>
    <s v="URBANO SAVONA"/>
    <n v="1"/>
    <n v="873"/>
    <s v="Legino 167 - C.so Tardy &amp; Benech - La Rusca"/>
    <s v="INV"/>
    <s v="1-5"/>
    <m/>
    <n v="1"/>
    <n v="12674"/>
    <d v="1899-12-30T08:50:00"/>
    <d v="1899-12-30T09:17:00"/>
    <n v="7.71922932628667"/>
    <m/>
    <m/>
    <n v="194"/>
    <n v="1497.5304892996139"/>
    <n v="0"/>
    <m/>
    <d v="1899-12-30T00:27:00"/>
    <d v="1900-01-02T15:18:00"/>
    <m/>
  </r>
  <r>
    <n v="12676"/>
    <x v="0"/>
    <s v="URBANO SAVONA"/>
    <n v="1"/>
    <n v="873"/>
    <s v="Legino 167 - C.so Tardy &amp; Benech - La Rusca"/>
    <s v="INV"/>
    <s v="1-5"/>
    <m/>
    <n v="1"/>
    <n v="12676"/>
    <d v="1899-12-30T09:20:00"/>
    <d v="1899-12-30T09:47:00"/>
    <n v="7.71922932628667"/>
    <m/>
    <m/>
    <n v="194"/>
    <n v="1497.5304892996139"/>
    <n v="0"/>
    <m/>
    <d v="1899-12-30T00:27:00"/>
    <d v="1900-01-02T15:18:00"/>
    <m/>
  </r>
  <r>
    <n v="13013"/>
    <x v="0"/>
    <s v="URBANO SAVONA"/>
    <n v="1"/>
    <n v="873"/>
    <s v="Legino 167 - C.so Tardy &amp; Benech - La Rusca"/>
    <s v="INV"/>
    <n v="6"/>
    <m/>
    <n v="1"/>
    <n v="11506"/>
    <d v="1899-12-30T09:20:00"/>
    <d v="1899-12-30T09:45:00"/>
    <n v="7.71922932628667"/>
    <m/>
    <m/>
    <n v="41"/>
    <n v="316.48840237775346"/>
    <n v="0"/>
    <m/>
    <d v="1899-12-30T00:25:00"/>
    <d v="1899-12-30T17:05:00"/>
    <m/>
  </r>
  <r>
    <n v="13014"/>
    <x v="0"/>
    <s v="URBANO SAVONA"/>
    <n v="1"/>
    <n v="873"/>
    <s v="Legino 167 - C.so Tardy &amp; Benech - La Rusca"/>
    <s v="EST"/>
    <s v="SET"/>
    <m/>
    <n v="1"/>
    <n v="131"/>
    <d v="1899-12-30T09:20:00"/>
    <d v="1899-12-30T09:45:00"/>
    <n v="7.71922932628667"/>
    <m/>
    <m/>
    <n v="67"/>
    <n v="517.18836486120688"/>
    <n v="0"/>
    <m/>
    <d v="1899-12-30T00:25:00"/>
    <d v="1899-12-31T03:55:00"/>
    <m/>
  </r>
  <r>
    <n v="6325"/>
    <x v="0"/>
    <s v="URBANO SAVONA"/>
    <n v="1"/>
    <n v="873"/>
    <s v="Legino 167 - C.so Tardy &amp; Benech - La Rusca"/>
    <s v="ANN"/>
    <s v="FES"/>
    <m/>
    <n v="1"/>
    <n v="2017"/>
    <d v="1899-12-30T09:30:00"/>
    <d v="1899-12-30T09:55:00"/>
    <n v="7.71922932628667"/>
    <m/>
    <m/>
    <n v="58"/>
    <n v="447.71530092462689"/>
    <n v="0"/>
    <m/>
    <d v="1899-12-30T00:25:00"/>
    <d v="1899-12-31T00:10:00"/>
    <m/>
  </r>
  <r>
    <n v="12677"/>
    <x v="0"/>
    <s v="URBANO SAVONA"/>
    <n v="1"/>
    <n v="873"/>
    <s v="Legino 167 - C.so Tardy &amp; Benech - La Rusca"/>
    <s v="EST"/>
    <s v="SET"/>
    <m/>
    <n v="1"/>
    <n v="143"/>
    <d v="1899-12-30T09:40:00"/>
    <d v="1899-12-30T10:05:00"/>
    <n v="7.71922932628667"/>
    <m/>
    <m/>
    <n v="67"/>
    <n v="517.18836486120688"/>
    <n v="0"/>
    <m/>
    <d v="1899-12-30T00:25:00"/>
    <d v="1899-12-31T03:55:00"/>
    <m/>
  </r>
  <r>
    <n v="12678"/>
    <x v="0"/>
    <s v="URBANO SAVONA"/>
    <n v="1"/>
    <n v="873"/>
    <s v="Legino 167 - C.so Tardy &amp; Benech - La Rusca"/>
    <s v="INV"/>
    <n v="6"/>
    <m/>
    <n v="1"/>
    <n v="12678"/>
    <d v="1899-12-30T09:40:00"/>
    <d v="1899-12-30T10:05:00"/>
    <n v="7.71922932628667"/>
    <m/>
    <m/>
    <n v="41"/>
    <n v="316.48840237775346"/>
    <n v="0"/>
    <m/>
    <d v="1899-12-30T00:25:00"/>
    <d v="1899-12-30T17:05:00"/>
    <m/>
  </r>
  <r>
    <n v="12680"/>
    <x v="0"/>
    <s v="URBANO SAVONA"/>
    <n v="1"/>
    <n v="873"/>
    <s v="Legino 167 - C.so Tardy &amp; Benech - La Rusca"/>
    <s v="INV"/>
    <s v="1-5"/>
    <m/>
    <n v="1"/>
    <n v="12680"/>
    <d v="1899-12-30T09:55:00"/>
    <d v="1899-12-30T10:22:00"/>
    <n v="7.71922932628667"/>
    <m/>
    <m/>
    <n v="194"/>
    <n v="1497.5304892996139"/>
    <n v="0"/>
    <m/>
    <d v="1899-12-30T00:27:00"/>
    <d v="1900-01-02T15:18:00"/>
    <m/>
  </r>
  <r>
    <n v="13015"/>
    <x v="0"/>
    <s v="URBANO SAVONA"/>
    <n v="1"/>
    <n v="873"/>
    <s v="Legino 167 - C.so Tardy &amp; Benech - La Rusca"/>
    <s v="INV"/>
    <n v="6"/>
    <m/>
    <n v="1"/>
    <n v="11508"/>
    <d v="1899-12-30T10:20:00"/>
    <d v="1899-12-30T10:45:00"/>
    <n v="7.71922932628667"/>
    <m/>
    <m/>
    <n v="41"/>
    <n v="316.48840237775346"/>
    <n v="0"/>
    <m/>
    <d v="1899-12-30T00:25:00"/>
    <d v="1899-12-30T17:05:00"/>
    <m/>
  </r>
  <r>
    <n v="13016"/>
    <x v="0"/>
    <s v="URBANO SAVONA"/>
    <n v="1"/>
    <n v="873"/>
    <s v="Legino 167 - C.so Tardy &amp; Benech - La Rusca"/>
    <s v="EST"/>
    <s v="SET"/>
    <m/>
    <n v="1"/>
    <n v="132"/>
    <d v="1899-12-30T10:20:00"/>
    <d v="1899-12-30T10:45:00"/>
    <n v="7.71922932628667"/>
    <m/>
    <m/>
    <n v="67"/>
    <n v="517.18836486120688"/>
    <n v="0"/>
    <m/>
    <d v="1899-12-30T00:25:00"/>
    <d v="1899-12-31T03:55:00"/>
    <m/>
  </r>
  <r>
    <n v="12683"/>
    <x v="0"/>
    <s v="URBANO SAVONA"/>
    <n v="1"/>
    <n v="873"/>
    <s v="Legino 167 - C.so Tardy &amp; Benech - La Rusca"/>
    <s v="INV"/>
    <s v="1-5"/>
    <m/>
    <n v="1"/>
    <n v="12683"/>
    <d v="1899-12-30T10:25:00"/>
    <d v="1899-12-30T10:52:00"/>
    <n v="7.71922932628667"/>
    <m/>
    <m/>
    <n v="194"/>
    <n v="1497.5304892996139"/>
    <n v="0"/>
    <m/>
    <d v="1899-12-30T00:27:00"/>
    <d v="1900-01-02T15:18:00"/>
    <m/>
  </r>
  <r>
    <n v="6326"/>
    <x v="0"/>
    <s v="URBANO SAVONA"/>
    <n v="1"/>
    <n v="873"/>
    <s v="Legino 167 - C.so Tardy &amp; Benech - La Rusca"/>
    <s v="ANN"/>
    <s v="FES"/>
    <m/>
    <n v="1"/>
    <n v="2018"/>
    <d v="1899-12-30T10:30:00"/>
    <d v="1899-12-30T10:55:00"/>
    <n v="7.71922932628667"/>
    <m/>
    <m/>
    <n v="58"/>
    <n v="447.71530092462689"/>
    <n v="0"/>
    <m/>
    <d v="1899-12-30T00:25:00"/>
    <d v="1899-12-31T00:10:00"/>
    <m/>
  </r>
  <r>
    <n v="12681"/>
    <x v="0"/>
    <s v="URBANO SAVONA"/>
    <n v="1"/>
    <n v="873"/>
    <s v="Legino 167 - C.so Tardy &amp; Benech - La Rusca"/>
    <s v="EST"/>
    <s v="SET"/>
    <m/>
    <n v="1"/>
    <n v="144"/>
    <d v="1899-12-30T10:40:00"/>
    <d v="1899-12-30T11:05:00"/>
    <n v="7.71922932628667"/>
    <m/>
    <m/>
    <n v="67"/>
    <n v="517.18836486120688"/>
    <n v="0"/>
    <m/>
    <d v="1899-12-30T00:25:00"/>
    <d v="1899-12-31T03:55:00"/>
    <m/>
  </r>
  <r>
    <n v="12682"/>
    <x v="0"/>
    <s v="URBANO SAVONA"/>
    <n v="1"/>
    <n v="873"/>
    <s v="Legino 167 - C.so Tardy &amp; Benech - La Rusca"/>
    <s v="INV"/>
    <n v="6"/>
    <m/>
    <n v="1"/>
    <n v="12682"/>
    <d v="1899-12-30T10:40:00"/>
    <d v="1899-12-30T11:05:00"/>
    <n v="7.71922932628667"/>
    <m/>
    <m/>
    <n v="41"/>
    <n v="316.48840237775346"/>
    <n v="0"/>
    <m/>
    <d v="1899-12-30T00:25:00"/>
    <d v="1899-12-30T17:05:00"/>
    <m/>
  </r>
  <r>
    <n v="12685"/>
    <x v="0"/>
    <s v="URBANO SAVONA"/>
    <n v="1"/>
    <n v="873"/>
    <s v="Legino 167 - C.so Tardy &amp; Benech - La Rusca"/>
    <s v="INV"/>
    <s v="1-5"/>
    <m/>
    <n v="1"/>
    <n v="12685"/>
    <d v="1899-12-30T11:00:00"/>
    <d v="1899-12-30T11:27:00"/>
    <n v="7.71922932628667"/>
    <m/>
    <m/>
    <n v="194"/>
    <n v="1497.5304892996139"/>
    <n v="0"/>
    <m/>
    <d v="1899-12-30T00:27:00"/>
    <d v="1900-01-02T15:18:00"/>
    <m/>
  </r>
  <r>
    <n v="13017"/>
    <x v="0"/>
    <s v="URBANO SAVONA"/>
    <n v="1"/>
    <n v="873"/>
    <s v="Legino 167 - C.so Tardy &amp; Benech - La Rusca"/>
    <s v="INV"/>
    <n v="6"/>
    <m/>
    <n v="1"/>
    <n v="11510"/>
    <d v="1899-12-30T11:20:00"/>
    <d v="1899-12-30T11:45:00"/>
    <n v="7.71922932628667"/>
    <m/>
    <m/>
    <n v="41"/>
    <n v="316.48840237775346"/>
    <n v="0"/>
    <m/>
    <d v="1899-12-30T00:25:00"/>
    <d v="1899-12-30T17:05:00"/>
    <m/>
  </r>
  <r>
    <n v="13018"/>
    <x v="0"/>
    <s v="URBANO SAVONA"/>
    <n v="1"/>
    <n v="873"/>
    <s v="Legino 167 - C.so Tardy &amp; Benech - La Rusca"/>
    <s v="EST"/>
    <s v="SET"/>
    <m/>
    <n v="1"/>
    <n v="133"/>
    <d v="1899-12-30T11:20:00"/>
    <d v="1899-12-30T11:45:00"/>
    <n v="7.71922932628667"/>
    <m/>
    <m/>
    <n v="67"/>
    <n v="517.18836486120688"/>
    <n v="0"/>
    <m/>
    <d v="1899-12-30T00:25:00"/>
    <d v="1899-12-31T03:55:00"/>
    <m/>
  </r>
  <r>
    <n v="6327"/>
    <x v="0"/>
    <s v="URBANO SAVONA"/>
    <n v="1"/>
    <n v="873"/>
    <s v="Legino 167 - C.so Tardy &amp; Benech - La Rusca"/>
    <s v="ANN"/>
    <s v="FES"/>
    <m/>
    <n v="1"/>
    <n v="2019"/>
    <d v="1899-12-30T11:30:00"/>
    <d v="1899-12-30T11:55:00"/>
    <n v="7.71922932628667"/>
    <m/>
    <m/>
    <n v="58"/>
    <n v="447.71530092462689"/>
    <n v="0"/>
    <m/>
    <d v="1899-12-30T00:25:00"/>
    <d v="1899-12-31T00:10:00"/>
    <m/>
  </r>
  <r>
    <n v="12688"/>
    <x v="0"/>
    <s v="URBANO SAVONA"/>
    <n v="1"/>
    <n v="873"/>
    <s v="Legino 167 - C.so Tardy &amp; Benech - La Rusca"/>
    <s v="INV"/>
    <s v="1-5"/>
    <m/>
    <n v="1"/>
    <n v="12688"/>
    <d v="1899-12-30T11:30:00"/>
    <d v="1899-12-30T11:57:00"/>
    <n v="7.71922932628667"/>
    <m/>
    <m/>
    <n v="194"/>
    <n v="1497.5304892996139"/>
    <n v="0"/>
    <m/>
    <d v="1899-12-30T00:27:00"/>
    <d v="1900-01-02T15:18:00"/>
    <m/>
  </r>
  <r>
    <n v="12686"/>
    <x v="0"/>
    <s v="URBANO SAVONA"/>
    <n v="1"/>
    <n v="873"/>
    <s v="Legino 167 - C.so Tardy &amp; Benech - La Rusca"/>
    <s v="EST"/>
    <s v="SET"/>
    <m/>
    <n v="1"/>
    <n v="145"/>
    <d v="1899-12-30T11:40:00"/>
    <d v="1899-12-30T12:05:00"/>
    <n v="7.71922932628667"/>
    <m/>
    <m/>
    <n v="67"/>
    <n v="517.18836486120688"/>
    <n v="0"/>
    <m/>
    <d v="1899-12-30T00:25:00"/>
    <d v="1899-12-31T03:55:00"/>
    <m/>
  </r>
  <r>
    <n v="12687"/>
    <x v="0"/>
    <s v="URBANO SAVONA"/>
    <n v="1"/>
    <n v="873"/>
    <s v="Legino 167 - C.so Tardy &amp; Benech - La Rusca"/>
    <s v="INV"/>
    <n v="6"/>
    <m/>
    <n v="1"/>
    <n v="12687"/>
    <d v="1899-12-30T11:40:00"/>
    <d v="1899-12-30T12:05:00"/>
    <n v="7.71922932628667"/>
    <m/>
    <m/>
    <n v="41"/>
    <n v="316.48840237775346"/>
    <n v="0"/>
    <m/>
    <d v="1899-12-30T00:25:00"/>
    <d v="1899-12-30T17:05:00"/>
    <m/>
  </r>
  <r>
    <n v="12690"/>
    <x v="0"/>
    <s v="URBANO SAVONA"/>
    <n v="1"/>
    <n v="873"/>
    <s v="Legino 167 - C.so Tardy &amp; Benech - La Rusca"/>
    <s v="INV"/>
    <s v="1-5"/>
    <m/>
    <n v="1"/>
    <n v="12690"/>
    <d v="1899-12-30T12:05:00"/>
    <d v="1899-12-30T12:32:00"/>
    <n v="7.71922932628667"/>
    <m/>
    <m/>
    <n v="194"/>
    <n v="1497.5304892996139"/>
    <n v="0"/>
    <m/>
    <d v="1899-12-30T00:27:00"/>
    <d v="1900-01-02T15:18:00"/>
    <m/>
  </r>
  <r>
    <n v="13019"/>
    <x v="0"/>
    <s v="URBANO SAVONA"/>
    <n v="1"/>
    <n v="873"/>
    <s v="Legino 167 - C.so Tardy &amp; Benech - La Rusca"/>
    <s v="INV"/>
    <n v="6"/>
    <m/>
    <n v="1"/>
    <n v="11512"/>
    <d v="1899-12-30T12:20:00"/>
    <d v="1899-12-30T12:45:00"/>
    <n v="7.71922932628667"/>
    <m/>
    <m/>
    <n v="41"/>
    <n v="316.48840237775346"/>
    <n v="0"/>
    <m/>
    <d v="1899-12-30T00:25:00"/>
    <d v="1899-12-30T17:05:00"/>
    <m/>
  </r>
  <r>
    <n v="13020"/>
    <x v="0"/>
    <s v="URBANO SAVONA"/>
    <n v="1"/>
    <n v="873"/>
    <s v="Legino 167 - C.so Tardy &amp; Benech - La Rusca"/>
    <s v="EST"/>
    <s v="SET"/>
    <m/>
    <n v="1"/>
    <n v="134"/>
    <d v="1899-12-30T12:20:00"/>
    <d v="1899-12-30T12:45:00"/>
    <n v="7.71922932628667"/>
    <m/>
    <m/>
    <n v="67"/>
    <n v="517.18836486120688"/>
    <n v="0"/>
    <m/>
    <d v="1899-12-30T00:25:00"/>
    <d v="1899-12-31T03:55:00"/>
    <m/>
  </r>
  <r>
    <n v="6328"/>
    <x v="0"/>
    <s v="URBANO SAVONA"/>
    <n v="1"/>
    <n v="873"/>
    <s v="Legino 167 - C.so Tardy &amp; Benech - La Rusca"/>
    <s v="ANN"/>
    <s v="FES"/>
    <m/>
    <n v="1"/>
    <n v="2020"/>
    <d v="1899-12-30T12:30:00"/>
    <d v="1899-12-30T12:55:00"/>
    <n v="7.71922932628667"/>
    <m/>
    <m/>
    <n v="58"/>
    <n v="447.71530092462689"/>
    <n v="0"/>
    <m/>
    <d v="1899-12-30T00:25:00"/>
    <d v="1899-12-31T00:10:00"/>
    <m/>
  </r>
  <r>
    <n v="12693"/>
    <x v="0"/>
    <s v="URBANO SAVONA"/>
    <n v="1"/>
    <n v="873"/>
    <s v="Legino 167 - C.so Tardy &amp; Benech - La Rusca"/>
    <s v="INV"/>
    <s v="1-5"/>
    <m/>
    <n v="1"/>
    <n v="12693"/>
    <d v="1899-12-30T12:35:00"/>
    <d v="1899-12-30T13:02:00"/>
    <n v="7.71922932628667"/>
    <m/>
    <m/>
    <n v="194"/>
    <n v="1497.5304892996139"/>
    <n v="0"/>
    <m/>
    <d v="1899-12-30T00:27:00"/>
    <d v="1900-01-02T15:18:00"/>
    <m/>
  </r>
  <r>
    <n v="12691"/>
    <x v="0"/>
    <s v="URBANO SAVONA"/>
    <n v="1"/>
    <n v="873"/>
    <s v="Legino 167 - C.so Tardy &amp; Benech - La Rusca"/>
    <s v="EST"/>
    <s v="SET"/>
    <m/>
    <n v="1"/>
    <n v="146"/>
    <d v="1899-12-30T12:40:00"/>
    <d v="1899-12-30T13:05:00"/>
    <n v="7.71922932628667"/>
    <m/>
    <m/>
    <n v="67"/>
    <n v="517.18836486120688"/>
    <n v="0"/>
    <m/>
    <d v="1899-12-30T00:25:00"/>
    <d v="1899-12-31T03:55:00"/>
    <m/>
  </r>
  <r>
    <n v="12692"/>
    <x v="0"/>
    <s v="URBANO SAVONA"/>
    <n v="1"/>
    <n v="873"/>
    <s v="Legino 167 - C.so Tardy &amp; Benech - La Rusca"/>
    <s v="INV"/>
    <n v="6"/>
    <m/>
    <n v="1"/>
    <n v="12692"/>
    <d v="1899-12-30T12:40:00"/>
    <d v="1899-12-30T13:05:00"/>
    <n v="7.71922932628667"/>
    <m/>
    <m/>
    <n v="41"/>
    <n v="316.48840237775346"/>
    <n v="0"/>
    <m/>
    <d v="1899-12-30T00:25:00"/>
    <d v="1899-12-30T17:05:00"/>
    <m/>
  </r>
  <r>
    <n v="12695"/>
    <x v="0"/>
    <s v="URBANO SAVONA"/>
    <n v="1"/>
    <n v="873"/>
    <s v="Legino 167 - C.so Tardy &amp; Benech - La Rusca"/>
    <s v="INV"/>
    <s v="1-5"/>
    <m/>
    <n v="1"/>
    <n v="12695"/>
    <d v="1899-12-30T13:10:00"/>
    <d v="1899-12-30T13:37:00"/>
    <n v="7.71922932628667"/>
    <m/>
    <m/>
    <n v="194"/>
    <n v="1497.5304892996139"/>
    <n v="0"/>
    <m/>
    <d v="1899-12-30T00:27:00"/>
    <d v="1900-01-02T15:18:00"/>
    <m/>
  </r>
  <r>
    <n v="13021"/>
    <x v="0"/>
    <s v="URBANO SAVONA"/>
    <n v="1"/>
    <n v="873"/>
    <s v="Legino 167 - C.so Tardy &amp; Benech - La Rusca"/>
    <s v="INV"/>
    <n v="6"/>
    <m/>
    <n v="1"/>
    <n v="11514"/>
    <d v="1899-12-30T13:20:00"/>
    <d v="1899-12-30T13:45:00"/>
    <n v="7.71922932628667"/>
    <m/>
    <m/>
    <n v="41"/>
    <n v="316.48840237775346"/>
    <n v="0"/>
    <m/>
    <d v="1899-12-30T00:25:00"/>
    <d v="1899-12-30T17:05:00"/>
    <m/>
  </r>
  <r>
    <n v="13022"/>
    <x v="0"/>
    <s v="URBANO SAVONA"/>
    <n v="1"/>
    <n v="873"/>
    <s v="Legino 167 - C.so Tardy &amp; Benech - La Rusca"/>
    <s v="EST"/>
    <s v="SET"/>
    <m/>
    <n v="1"/>
    <n v="135"/>
    <d v="1899-12-30T13:20:00"/>
    <d v="1899-12-30T13:45:00"/>
    <n v="7.71922932628667"/>
    <m/>
    <m/>
    <n v="67"/>
    <n v="517.18836486120688"/>
    <n v="0"/>
    <m/>
    <d v="1899-12-30T00:25:00"/>
    <d v="1899-12-31T03:55:00"/>
    <m/>
  </r>
  <r>
    <n v="6329"/>
    <x v="0"/>
    <s v="URBANO SAVONA"/>
    <n v="1"/>
    <n v="873"/>
    <s v="Legino 167 - C.so Tardy &amp; Benech - La Rusca"/>
    <s v="ANN"/>
    <s v="FES"/>
    <m/>
    <n v="1"/>
    <n v="2021"/>
    <d v="1899-12-30T13:30:00"/>
    <d v="1899-12-30T13:55:00"/>
    <n v="7.71922932628667"/>
    <m/>
    <m/>
    <n v="58"/>
    <n v="447.71530092462689"/>
    <n v="0"/>
    <m/>
    <d v="1899-12-30T00:25:00"/>
    <d v="1899-12-31T00:10:00"/>
    <m/>
  </r>
  <r>
    <n v="12696"/>
    <x v="0"/>
    <s v="URBANO SAVONA"/>
    <n v="1"/>
    <n v="873"/>
    <s v="Legino 167 - C.so Tardy &amp; Benech - La Rusca"/>
    <s v="EST"/>
    <s v="SET"/>
    <m/>
    <n v="1"/>
    <n v="147"/>
    <d v="1899-12-30T13:40:00"/>
    <d v="1899-12-30T14:05:00"/>
    <n v="7.71922932628667"/>
    <m/>
    <m/>
    <n v="67"/>
    <n v="517.18836486120688"/>
    <n v="0"/>
    <m/>
    <d v="1899-12-30T00:25:00"/>
    <d v="1899-12-31T03:55:00"/>
    <m/>
  </r>
  <r>
    <n v="12697"/>
    <x v="0"/>
    <s v="URBANO SAVONA"/>
    <n v="1"/>
    <n v="873"/>
    <s v="Legino 167 - C.so Tardy &amp; Benech - La Rusca"/>
    <s v="INV"/>
    <n v="6"/>
    <m/>
    <n v="1"/>
    <n v="12697"/>
    <d v="1899-12-30T13:40:00"/>
    <d v="1899-12-30T14:05:00"/>
    <n v="7.71922932628667"/>
    <m/>
    <m/>
    <n v="41"/>
    <n v="316.48840237775346"/>
    <n v="0"/>
    <m/>
    <d v="1899-12-30T00:25:00"/>
    <d v="1899-12-30T17:05:00"/>
    <m/>
  </r>
  <r>
    <n v="12698"/>
    <x v="0"/>
    <s v="URBANO SAVONA"/>
    <n v="1"/>
    <n v="873"/>
    <s v="Legino 167 - C.so Tardy &amp; Benech - La Rusca"/>
    <s v="INV"/>
    <s v="1-5"/>
    <m/>
    <n v="1"/>
    <n v="12698"/>
    <d v="1899-12-30T13:40:00"/>
    <d v="1899-12-30T14:07:00"/>
    <n v="7.71922932628667"/>
    <m/>
    <m/>
    <n v="194"/>
    <n v="1497.5304892996139"/>
    <n v="0"/>
    <m/>
    <d v="1899-12-30T00:27:00"/>
    <d v="1900-01-02T15:18:00"/>
    <m/>
  </r>
  <r>
    <n v="12700"/>
    <x v="0"/>
    <s v="URBANO SAVONA"/>
    <n v="1"/>
    <n v="873"/>
    <s v="Legino 167 - C.so Tardy &amp; Benech - La Rusca"/>
    <s v="INV"/>
    <s v="1-5"/>
    <m/>
    <n v="1"/>
    <n v="12700"/>
    <d v="1899-12-30T14:15:00"/>
    <d v="1899-12-30T14:42:00"/>
    <n v="7.71922932628667"/>
    <m/>
    <m/>
    <n v="194"/>
    <n v="1497.5304892996139"/>
    <n v="0"/>
    <m/>
    <d v="1899-12-30T00:27:00"/>
    <d v="1900-01-02T15:18:00"/>
    <m/>
  </r>
  <r>
    <n v="13023"/>
    <x v="0"/>
    <s v="URBANO SAVONA"/>
    <n v="1"/>
    <n v="873"/>
    <s v="Legino 167 - C.so Tardy &amp; Benech - La Rusca"/>
    <s v="INV"/>
    <n v="6"/>
    <m/>
    <n v="1"/>
    <n v="11516"/>
    <d v="1899-12-30T14:20:00"/>
    <d v="1899-12-30T14:45:00"/>
    <n v="7.71922932628667"/>
    <m/>
    <m/>
    <n v="41"/>
    <n v="316.48840237775346"/>
    <n v="0"/>
    <m/>
    <d v="1899-12-30T00:25:00"/>
    <d v="1899-12-30T17:05:00"/>
    <m/>
  </r>
  <r>
    <n v="13024"/>
    <x v="0"/>
    <s v="URBANO SAVONA"/>
    <n v="1"/>
    <n v="873"/>
    <s v="Legino 167 - C.so Tardy &amp; Benech - La Rusca"/>
    <s v="EST"/>
    <s v="SET"/>
    <m/>
    <n v="1"/>
    <n v="136"/>
    <d v="1899-12-30T14:20:00"/>
    <d v="1899-12-30T14:45:00"/>
    <n v="7.71922932628667"/>
    <m/>
    <m/>
    <n v="67"/>
    <n v="517.18836486120688"/>
    <n v="0"/>
    <m/>
    <d v="1899-12-30T00:25:00"/>
    <d v="1899-12-31T03:55:00"/>
    <m/>
  </r>
  <r>
    <n v="6330"/>
    <x v="0"/>
    <s v="URBANO SAVONA"/>
    <n v="1"/>
    <n v="873"/>
    <s v="Legino 167 - C.so Tardy &amp; Benech - La Rusca"/>
    <s v="ANN"/>
    <s v="FES"/>
    <m/>
    <n v="1"/>
    <n v="2022"/>
    <d v="1899-12-30T14:30:00"/>
    <d v="1899-12-30T14:55:00"/>
    <n v="7.71922932628667"/>
    <m/>
    <m/>
    <n v="58"/>
    <n v="447.71530092462689"/>
    <n v="0"/>
    <m/>
    <d v="1899-12-30T00:25:00"/>
    <d v="1899-12-31T00:10:00"/>
    <m/>
  </r>
  <r>
    <n v="12701"/>
    <x v="0"/>
    <s v="URBANO SAVONA"/>
    <n v="1"/>
    <n v="873"/>
    <s v="Legino 167 - C.so Tardy &amp; Benech - La Rusca"/>
    <s v="EST"/>
    <s v="SET"/>
    <m/>
    <n v="1"/>
    <n v="148"/>
    <d v="1899-12-30T14:40:00"/>
    <d v="1899-12-30T15:05:00"/>
    <n v="7.71922932628667"/>
    <m/>
    <m/>
    <n v="67"/>
    <n v="517.18836486120688"/>
    <n v="0"/>
    <m/>
    <d v="1899-12-30T00:25:00"/>
    <d v="1899-12-31T03:55:00"/>
    <m/>
  </r>
  <r>
    <n v="12702"/>
    <x v="0"/>
    <s v="URBANO SAVONA"/>
    <n v="1"/>
    <n v="873"/>
    <s v="Legino 167 - C.so Tardy &amp; Benech - La Rusca"/>
    <s v="INV"/>
    <n v="6"/>
    <m/>
    <n v="1"/>
    <n v="12702"/>
    <d v="1899-12-30T14:40:00"/>
    <d v="1899-12-30T15:05:00"/>
    <n v="7.71922932628667"/>
    <m/>
    <m/>
    <n v="41"/>
    <n v="316.48840237775346"/>
    <n v="0"/>
    <m/>
    <d v="1899-12-30T00:25:00"/>
    <d v="1899-12-30T17:05:00"/>
    <m/>
  </r>
  <r>
    <n v="12703"/>
    <x v="0"/>
    <s v="URBANO SAVONA"/>
    <n v="1"/>
    <n v="873"/>
    <s v="Legino 167 - C.so Tardy &amp; Benech - La Rusca"/>
    <s v="INV"/>
    <s v="1-5"/>
    <m/>
    <n v="1"/>
    <n v="12703"/>
    <d v="1899-12-30T14:45:00"/>
    <d v="1899-12-30T15:12:00"/>
    <n v="7.71922932628667"/>
    <m/>
    <m/>
    <n v="194"/>
    <n v="1497.5304892996139"/>
    <n v="0"/>
    <m/>
    <d v="1899-12-30T00:27:00"/>
    <d v="1900-01-02T15:18:00"/>
    <m/>
  </r>
  <r>
    <n v="12704"/>
    <x v="0"/>
    <s v="URBANO SAVONA"/>
    <n v="1"/>
    <n v="873"/>
    <s v="Legino 167 - C.so Tardy &amp; Benech - La Rusca"/>
    <s v="EST"/>
    <s v="SET"/>
    <m/>
    <n v="1"/>
    <n v="137"/>
    <d v="1899-12-30T15:20:00"/>
    <d v="1899-12-30T15:45:00"/>
    <n v="7.71922932628667"/>
    <m/>
    <m/>
    <n v="67"/>
    <n v="517.18836486120688"/>
    <n v="0"/>
    <m/>
    <d v="1899-12-30T00:25:00"/>
    <d v="1899-12-31T03:55:00"/>
    <m/>
  </r>
  <r>
    <n v="12705"/>
    <x v="0"/>
    <s v="URBANO SAVONA"/>
    <n v="1"/>
    <n v="873"/>
    <s v="Legino 167 - C.so Tardy &amp; Benech - La Rusca"/>
    <s v="INV"/>
    <n v="6"/>
    <m/>
    <n v="1"/>
    <n v="12705"/>
    <d v="1899-12-30T15:20:00"/>
    <d v="1899-12-30T15:45:00"/>
    <n v="7.71922932628667"/>
    <m/>
    <m/>
    <n v="41"/>
    <n v="316.48840237775346"/>
    <n v="0"/>
    <m/>
    <d v="1899-12-30T00:25:00"/>
    <d v="1899-12-30T17:05:00"/>
    <m/>
  </r>
  <r>
    <n v="12706"/>
    <x v="0"/>
    <s v="URBANO SAVONA"/>
    <n v="1"/>
    <n v="873"/>
    <s v="Legino 167 - C.so Tardy &amp; Benech - La Rusca"/>
    <s v="INV"/>
    <s v="1-5"/>
    <m/>
    <n v="1"/>
    <n v="12706"/>
    <d v="1899-12-30T15:20:00"/>
    <d v="1899-12-30T15:47:00"/>
    <n v="7.71922932628667"/>
    <m/>
    <m/>
    <n v="194"/>
    <n v="1497.5304892996139"/>
    <n v="0"/>
    <m/>
    <d v="1899-12-30T00:27:00"/>
    <d v="1900-01-02T15:18:00"/>
    <m/>
  </r>
  <r>
    <n v="6331"/>
    <x v="0"/>
    <s v="URBANO SAVONA"/>
    <n v="1"/>
    <n v="873"/>
    <s v="Legino 167 - C.so Tardy &amp; Benech - La Rusca"/>
    <s v="ANN"/>
    <s v="FES"/>
    <m/>
    <n v="1"/>
    <n v="2023"/>
    <d v="1899-12-30T15:30:00"/>
    <d v="1899-12-30T15:55:00"/>
    <n v="7.71922932628667"/>
    <m/>
    <m/>
    <n v="58"/>
    <n v="447.71530092462689"/>
    <n v="0"/>
    <m/>
    <d v="1899-12-30T00:25:00"/>
    <d v="1899-12-31T00:10:00"/>
    <m/>
  </r>
  <r>
    <n v="12707"/>
    <x v="0"/>
    <s v="URBANO SAVONA"/>
    <n v="1"/>
    <n v="873"/>
    <s v="Legino 167 - C.so Tardy &amp; Benech - La Rusca"/>
    <s v="EST"/>
    <s v="SET"/>
    <m/>
    <n v="1"/>
    <n v="149"/>
    <d v="1899-12-30T15:40:00"/>
    <d v="1899-12-30T16:05:00"/>
    <n v="7.71922932628667"/>
    <m/>
    <m/>
    <n v="67"/>
    <n v="517.18836486120688"/>
    <n v="0"/>
    <m/>
    <d v="1899-12-30T00:25:00"/>
    <d v="1899-12-31T03:55:00"/>
    <m/>
  </r>
  <r>
    <n v="12708"/>
    <x v="0"/>
    <s v="URBANO SAVONA"/>
    <n v="1"/>
    <n v="873"/>
    <s v="Legino 167 - C.so Tardy &amp; Benech - La Rusca"/>
    <s v="INV"/>
    <n v="6"/>
    <m/>
    <n v="1"/>
    <n v="12708"/>
    <d v="1899-12-30T15:40:00"/>
    <d v="1899-12-30T16:05:00"/>
    <n v="7.71922932628667"/>
    <m/>
    <m/>
    <n v="41"/>
    <n v="316.48840237775346"/>
    <n v="0"/>
    <m/>
    <d v="1899-12-30T00:25:00"/>
    <d v="1899-12-30T17:05:00"/>
    <m/>
  </r>
  <r>
    <n v="12749"/>
    <x v="0"/>
    <s v="URBANO SAVONA"/>
    <n v="1"/>
    <n v="873"/>
    <s v="Legino 167 - C.so Tardy &amp; Benech - La Rusca"/>
    <s v="INV"/>
    <s v="1-5"/>
    <m/>
    <n v="1"/>
    <n v="12749"/>
    <d v="1899-12-30T15:40:00"/>
    <d v="1899-12-30T16:07:00"/>
    <n v="7.71922932628667"/>
    <m/>
    <m/>
    <n v="194"/>
    <n v="1497.5304892996139"/>
    <n v="0"/>
    <m/>
    <d v="1899-12-30T00:27:00"/>
    <d v="1900-01-02T15:18:00"/>
    <m/>
  </r>
  <r>
    <n v="12750"/>
    <x v="0"/>
    <s v="URBANO SAVONA"/>
    <n v="1"/>
    <n v="873"/>
    <s v="Legino 167 - C.so Tardy &amp; Benech - La Rusca"/>
    <s v="EST"/>
    <s v="SET"/>
    <m/>
    <n v="1"/>
    <n v="138"/>
    <d v="1899-12-30T16:20:00"/>
    <d v="1899-12-30T16:45:00"/>
    <n v="7.71922932628667"/>
    <m/>
    <m/>
    <n v="67"/>
    <n v="517.18836486120688"/>
    <n v="0"/>
    <m/>
    <d v="1899-12-30T00:25:00"/>
    <d v="1899-12-31T03:55:00"/>
    <m/>
  </r>
  <r>
    <n v="12751"/>
    <x v="0"/>
    <s v="URBANO SAVONA"/>
    <n v="1"/>
    <n v="873"/>
    <s v="Legino 167 - C.so Tardy &amp; Benech - La Rusca"/>
    <s v="INV"/>
    <n v="6"/>
    <m/>
    <n v="1"/>
    <n v="12751"/>
    <d v="1899-12-30T16:20:00"/>
    <d v="1899-12-30T16:45:00"/>
    <n v="7.71922932628667"/>
    <m/>
    <m/>
    <n v="41"/>
    <n v="316.48840237775346"/>
    <n v="0"/>
    <m/>
    <d v="1899-12-30T00:25:00"/>
    <d v="1899-12-30T17:05:00"/>
    <m/>
  </r>
  <r>
    <n v="12752"/>
    <x v="0"/>
    <s v="URBANO SAVONA"/>
    <n v="1"/>
    <n v="873"/>
    <s v="Legino 167 - C.so Tardy &amp; Benech - La Rusca"/>
    <s v="INV"/>
    <s v="1-5"/>
    <m/>
    <n v="1"/>
    <n v="12752"/>
    <d v="1899-12-30T16:25:00"/>
    <d v="1899-12-30T16:52:00"/>
    <n v="7.71922932628667"/>
    <m/>
    <m/>
    <n v="194"/>
    <n v="1497.5304892996139"/>
    <n v="0"/>
    <m/>
    <d v="1899-12-30T00:27:00"/>
    <d v="1900-01-02T15:18:00"/>
    <m/>
  </r>
  <r>
    <n v="6332"/>
    <x v="0"/>
    <s v="URBANO SAVONA"/>
    <n v="1"/>
    <n v="873"/>
    <s v="Legino 167 - C.so Tardy &amp; Benech - La Rusca"/>
    <s v="ANN"/>
    <s v="FES"/>
    <m/>
    <n v="1"/>
    <n v="2024"/>
    <d v="1899-12-30T16:30:00"/>
    <d v="1899-12-30T16:55:00"/>
    <n v="7.71922932628667"/>
    <m/>
    <m/>
    <n v="58"/>
    <n v="447.71530092462689"/>
    <n v="0"/>
    <m/>
    <d v="1899-12-30T00:25:00"/>
    <d v="1899-12-31T00:10:00"/>
    <m/>
  </r>
  <r>
    <n v="12753"/>
    <x v="0"/>
    <s v="URBANO SAVONA"/>
    <n v="1"/>
    <n v="873"/>
    <s v="Legino 167 - C.so Tardy &amp; Benech - La Rusca"/>
    <s v="EST"/>
    <s v="SET"/>
    <m/>
    <n v="1"/>
    <n v="150"/>
    <d v="1899-12-30T16:40:00"/>
    <d v="1899-12-30T17:05:00"/>
    <n v="7.71922932628667"/>
    <m/>
    <m/>
    <n v="67"/>
    <n v="517.18836486120688"/>
    <n v="0"/>
    <m/>
    <d v="1899-12-30T00:25:00"/>
    <d v="1899-12-31T03:55:00"/>
    <m/>
  </r>
  <r>
    <n v="12754"/>
    <x v="0"/>
    <s v="URBANO SAVONA"/>
    <n v="1"/>
    <n v="873"/>
    <s v="Legino 167 - C.so Tardy &amp; Benech - La Rusca"/>
    <s v="INV"/>
    <n v="6"/>
    <m/>
    <n v="1"/>
    <n v="12754"/>
    <d v="1899-12-30T16:40:00"/>
    <d v="1899-12-30T17:05:00"/>
    <n v="7.71922932628667"/>
    <m/>
    <m/>
    <n v="41"/>
    <n v="316.48840237775346"/>
    <n v="0"/>
    <m/>
    <d v="1899-12-30T00:25:00"/>
    <d v="1899-12-30T17:05:00"/>
    <m/>
  </r>
  <r>
    <n v="12755"/>
    <x v="0"/>
    <s v="URBANO SAVONA"/>
    <n v="1"/>
    <n v="873"/>
    <s v="Legino 167 - C.so Tardy &amp; Benech - La Rusca"/>
    <s v="INV"/>
    <s v="1-5"/>
    <m/>
    <n v="1"/>
    <n v="12755"/>
    <d v="1899-12-30T16:45:00"/>
    <d v="1899-12-30T17:12:00"/>
    <n v="7.71922932628667"/>
    <m/>
    <m/>
    <n v="194"/>
    <n v="1497.5304892996139"/>
    <n v="0"/>
    <m/>
    <d v="1899-12-30T00:27:00"/>
    <d v="1900-01-02T15:18:00"/>
    <m/>
  </r>
  <r>
    <n v="12756"/>
    <x v="0"/>
    <s v="URBANO SAVONA"/>
    <n v="1"/>
    <n v="873"/>
    <s v="Legino 167 - C.so Tardy &amp; Benech - La Rusca"/>
    <s v="EST"/>
    <s v="SET"/>
    <m/>
    <n v="1"/>
    <n v="139"/>
    <d v="1899-12-30T17:20:00"/>
    <d v="1899-12-30T17:45:00"/>
    <n v="7.71922932628667"/>
    <m/>
    <m/>
    <n v="67"/>
    <n v="517.18836486120688"/>
    <n v="0"/>
    <m/>
    <d v="1899-12-30T00:25:00"/>
    <d v="1899-12-31T03:55:00"/>
    <m/>
  </r>
  <r>
    <n v="12757"/>
    <x v="0"/>
    <s v="URBANO SAVONA"/>
    <n v="1"/>
    <n v="873"/>
    <s v="Legino 167 - C.so Tardy &amp; Benech - La Rusca"/>
    <s v="INV"/>
    <n v="6"/>
    <m/>
    <n v="1"/>
    <n v="12757"/>
    <d v="1899-12-30T17:20:00"/>
    <d v="1899-12-30T17:45:00"/>
    <n v="7.71922932628667"/>
    <m/>
    <m/>
    <n v="41"/>
    <n v="316.48840237775346"/>
    <n v="0"/>
    <m/>
    <d v="1899-12-30T00:25:00"/>
    <d v="1899-12-30T17:05:00"/>
    <m/>
  </r>
  <r>
    <n v="6333"/>
    <x v="0"/>
    <s v="URBANO SAVONA"/>
    <n v="1"/>
    <n v="873"/>
    <s v="Legino 167 - C.so Tardy &amp; Benech - La Rusca"/>
    <s v="ANN"/>
    <s v="FES"/>
    <m/>
    <n v="1"/>
    <n v="2025"/>
    <d v="1899-12-30T17:30:00"/>
    <d v="1899-12-30T17:55:00"/>
    <n v="7.71922932628667"/>
    <m/>
    <m/>
    <n v="58"/>
    <n v="447.71530092462689"/>
    <n v="0"/>
    <m/>
    <d v="1899-12-30T00:25:00"/>
    <d v="1899-12-31T00:10:00"/>
    <m/>
  </r>
  <r>
    <n v="12758"/>
    <x v="0"/>
    <s v="URBANO SAVONA"/>
    <n v="1"/>
    <n v="873"/>
    <s v="Legino 167 - C.so Tardy &amp; Benech - La Rusca"/>
    <s v="INV"/>
    <s v="1-5"/>
    <m/>
    <n v="1"/>
    <n v="12758"/>
    <d v="1899-12-30T17:30:00"/>
    <d v="1899-12-30T17:57:00"/>
    <n v="7.71922932628667"/>
    <m/>
    <m/>
    <n v="194"/>
    <n v="1497.5304892996139"/>
    <n v="0"/>
    <m/>
    <d v="1899-12-30T00:27:00"/>
    <d v="1900-01-02T15:18:00"/>
    <m/>
  </r>
  <r>
    <n v="12759"/>
    <x v="0"/>
    <s v="URBANO SAVONA"/>
    <n v="1"/>
    <n v="873"/>
    <s v="Legino 167 - C.so Tardy &amp; Benech - La Rusca"/>
    <s v="EST"/>
    <s v="SET"/>
    <m/>
    <n v="1"/>
    <n v="151"/>
    <d v="1899-12-30T17:40:00"/>
    <d v="1899-12-30T18:05:00"/>
    <n v="7.71922932628667"/>
    <m/>
    <m/>
    <n v="67"/>
    <n v="517.18836486120688"/>
    <n v="0"/>
    <m/>
    <d v="1899-12-30T00:25:00"/>
    <d v="1899-12-31T03:55:00"/>
    <m/>
  </r>
  <r>
    <n v="12760"/>
    <x v="0"/>
    <s v="URBANO SAVONA"/>
    <n v="1"/>
    <n v="873"/>
    <s v="Legino 167 - C.so Tardy &amp; Benech - La Rusca"/>
    <s v="INV"/>
    <n v="6"/>
    <m/>
    <n v="1"/>
    <n v="12760"/>
    <d v="1899-12-30T17:40:00"/>
    <d v="1899-12-30T18:05:00"/>
    <n v="7.71922932628667"/>
    <m/>
    <m/>
    <n v="41"/>
    <n v="316.48840237775346"/>
    <n v="0"/>
    <m/>
    <d v="1899-12-30T00:25:00"/>
    <d v="1899-12-30T17:05:00"/>
    <m/>
  </r>
  <r>
    <n v="12761"/>
    <x v="0"/>
    <s v="URBANO SAVONA"/>
    <n v="1"/>
    <n v="873"/>
    <s v="Legino 167 - C.so Tardy &amp; Benech - La Rusca"/>
    <s v="INV"/>
    <s v="1-5"/>
    <m/>
    <n v="1"/>
    <n v="12761"/>
    <d v="1899-12-30T17:50:00"/>
    <d v="1899-12-30T18:17:00"/>
    <n v="7.71922932628667"/>
    <m/>
    <m/>
    <n v="194"/>
    <n v="1497.5304892996139"/>
    <n v="0"/>
    <m/>
    <d v="1899-12-30T00:27:00"/>
    <d v="1900-01-02T15:18:00"/>
    <m/>
  </r>
  <r>
    <n v="12762"/>
    <x v="0"/>
    <s v="URBANO SAVONA"/>
    <n v="1"/>
    <n v="873"/>
    <s v="Legino 167 - C.so Tardy &amp; Benech - La Rusca"/>
    <s v="EST"/>
    <s v="SET"/>
    <m/>
    <n v="1"/>
    <n v="140"/>
    <d v="1899-12-30T18:20:00"/>
    <d v="1899-12-30T18:45:00"/>
    <n v="7.71922932628667"/>
    <m/>
    <m/>
    <n v="67"/>
    <n v="517.18836486120688"/>
    <n v="0"/>
    <m/>
    <d v="1899-12-30T00:25:00"/>
    <d v="1899-12-31T03:55:00"/>
    <m/>
  </r>
  <r>
    <n v="12763"/>
    <x v="0"/>
    <s v="URBANO SAVONA"/>
    <n v="1"/>
    <n v="873"/>
    <s v="Legino 167 - C.so Tardy &amp; Benech - La Rusca"/>
    <s v="INV"/>
    <n v="6"/>
    <m/>
    <n v="1"/>
    <n v="12763"/>
    <d v="1899-12-30T18:20:00"/>
    <d v="1899-12-30T18:45:00"/>
    <n v="7.71922932628667"/>
    <m/>
    <m/>
    <n v="41"/>
    <n v="316.48840237775346"/>
    <n v="0"/>
    <m/>
    <d v="1899-12-30T00:25:00"/>
    <d v="1899-12-30T17:05:00"/>
    <m/>
  </r>
  <r>
    <n v="6334"/>
    <x v="0"/>
    <s v="URBANO SAVONA"/>
    <n v="1"/>
    <n v="873"/>
    <s v="Legino 167 - C.so Tardy &amp; Benech - La Rusca"/>
    <s v="ANN"/>
    <s v="FES"/>
    <m/>
    <n v="1"/>
    <n v="2026"/>
    <d v="1899-12-30T18:30:00"/>
    <d v="1899-12-30T18:55:00"/>
    <n v="7.71922932628667"/>
    <m/>
    <m/>
    <n v="58"/>
    <n v="447.71530092462689"/>
    <n v="0"/>
    <m/>
    <d v="1899-12-30T00:25:00"/>
    <d v="1899-12-31T00:10:00"/>
    <m/>
  </r>
  <r>
    <n v="12764"/>
    <x v="0"/>
    <s v="URBANO SAVONA"/>
    <n v="1"/>
    <n v="873"/>
    <s v="Legino 167 - C.so Tardy &amp; Benech - La Rusca"/>
    <s v="INV"/>
    <s v="1-5"/>
    <m/>
    <n v="1"/>
    <n v="12764"/>
    <d v="1899-12-30T18:35:00"/>
    <d v="1899-12-30T19:02:00"/>
    <n v="7.71922932628667"/>
    <m/>
    <m/>
    <n v="194"/>
    <n v="1497.5304892996139"/>
    <n v="0"/>
    <m/>
    <d v="1899-12-30T00:27:00"/>
    <d v="1900-01-02T15:18:00"/>
    <m/>
  </r>
  <r>
    <n v="12765"/>
    <x v="0"/>
    <s v="URBANO SAVONA"/>
    <n v="1"/>
    <n v="873"/>
    <s v="Legino 167 - C.so Tardy &amp; Benech - La Rusca"/>
    <s v="EST"/>
    <s v="SET"/>
    <m/>
    <n v="1"/>
    <n v="152"/>
    <d v="1899-12-30T18:40:00"/>
    <d v="1899-12-30T19:05:00"/>
    <n v="7.71922932628667"/>
    <m/>
    <m/>
    <n v="67"/>
    <n v="517.18836486120688"/>
    <n v="0"/>
    <m/>
    <d v="1899-12-30T00:25:00"/>
    <d v="1899-12-31T03:55:00"/>
    <m/>
  </r>
  <r>
    <n v="12766"/>
    <x v="0"/>
    <s v="URBANO SAVONA"/>
    <n v="1"/>
    <n v="873"/>
    <s v="Legino 167 - C.so Tardy &amp; Benech - La Rusca"/>
    <s v="INV"/>
    <n v="6"/>
    <m/>
    <n v="1"/>
    <n v="12766"/>
    <d v="1899-12-30T18:40:00"/>
    <d v="1899-12-30T19:05:00"/>
    <n v="7.71922932628667"/>
    <m/>
    <m/>
    <n v="41"/>
    <n v="316.48840237775346"/>
    <n v="0"/>
    <m/>
    <d v="1899-12-30T00:25:00"/>
    <d v="1899-12-30T17:05:00"/>
    <m/>
  </r>
  <r>
    <n v="6335"/>
    <x v="0"/>
    <s v="URBANO SAVONA"/>
    <n v="1"/>
    <n v="873"/>
    <s v="Legino 167 - C.so Tardy &amp; Benech - La Rusca"/>
    <s v="ANN"/>
    <s v="FES"/>
    <m/>
    <n v="1"/>
    <n v="2027"/>
    <d v="1899-12-30T19:30:00"/>
    <d v="1899-12-30T19:55:00"/>
    <n v="7.71922932628667"/>
    <m/>
    <m/>
    <n v="58"/>
    <n v="447.71530092462689"/>
    <n v="0"/>
    <m/>
    <d v="1899-12-30T00:25:00"/>
    <d v="1899-12-31T00:10:00"/>
    <m/>
  </r>
  <r>
    <n v="11550"/>
    <x v="0"/>
    <s v="URBANO SAVONA"/>
    <n v="1"/>
    <n v="873"/>
    <s v="Legino 167 - C.so Tardy &amp; Benech - La Rusca"/>
    <s v="ANN"/>
    <s v="SET"/>
    <m/>
    <n v="1"/>
    <n v="153"/>
    <d v="1899-12-30T19:30:00"/>
    <d v="1899-12-30T19:55:00"/>
    <n v="7.71922932628667"/>
    <m/>
    <m/>
    <n v="302"/>
    <n v="2331.2072565385743"/>
    <n v="0"/>
    <m/>
    <d v="1899-12-30T00:25:00"/>
    <d v="1900-01-04T05:50:00"/>
    <m/>
  </r>
  <r>
    <n v="17537"/>
    <x v="0"/>
    <s v="URBANO SAVONA"/>
    <n v="2"/>
    <n v="874"/>
    <s v="La Rusca - C.so Tardy &amp; Benech - Legino 167"/>
    <s v="INV"/>
    <s v="1-5"/>
    <m/>
    <n v="1"/>
    <n v="186"/>
    <d v="1899-12-30T07:25:00"/>
    <d v="1899-12-30T07:50:00"/>
    <n v="7.1390630895506701"/>
    <m/>
    <m/>
    <n v="194"/>
    <n v="1384.9782393728301"/>
    <n v="0"/>
    <m/>
    <d v="1899-12-30T00:25:00"/>
    <d v="1900-01-02T08:50:00"/>
    <m/>
  </r>
  <r>
    <n v="13043"/>
    <x v="0"/>
    <s v="URBANO SAVONA"/>
    <n v="2"/>
    <n v="874"/>
    <s v="La Rusca - C.so Tardy &amp; Benech - Legino 167"/>
    <s v="INV"/>
    <n v="6"/>
    <m/>
    <n v="1"/>
    <n v="215"/>
    <d v="1899-12-30T07:45:00"/>
    <d v="1899-12-30T08:10:00"/>
    <n v="7.1390630895506701"/>
    <m/>
    <m/>
    <n v="41"/>
    <n v="292.7015866715775"/>
    <n v="0"/>
    <m/>
    <d v="1899-12-30T00:25:00"/>
    <d v="1899-12-30T17:05:00"/>
    <m/>
  </r>
  <r>
    <n v="13044"/>
    <x v="0"/>
    <s v="URBANO SAVONA"/>
    <n v="2"/>
    <n v="874"/>
    <s v="La Rusca - C.so Tardy &amp; Benech - Legino 167"/>
    <s v="EST"/>
    <s v="SET"/>
    <m/>
    <n v="1"/>
    <n v="13044"/>
    <d v="1899-12-30T07:45:00"/>
    <d v="1899-12-30T08:10:00"/>
    <n v="7.1390630895506701"/>
    <m/>
    <m/>
    <n v="67"/>
    <n v="478.3172269998949"/>
    <n v="0"/>
    <m/>
    <d v="1899-12-30T00:25:00"/>
    <d v="1899-12-31T03:55:00"/>
    <m/>
  </r>
  <r>
    <n v="6336"/>
    <x v="0"/>
    <s v="URBANO SAVONA"/>
    <n v="2"/>
    <n v="874"/>
    <s v="La Rusca - C.so Tardy &amp; Benech - Legino 167"/>
    <s v="ANN"/>
    <s v="FES"/>
    <m/>
    <n v="1"/>
    <n v="2028"/>
    <d v="1899-12-30T07:55:00"/>
    <d v="1899-12-30T08:20:00"/>
    <n v="7.1390630895506701"/>
    <m/>
    <m/>
    <n v="58"/>
    <n v="414.06565919393887"/>
    <n v="0"/>
    <m/>
    <d v="1899-12-30T00:25:00"/>
    <d v="1899-12-31T00:10:00"/>
    <m/>
  </r>
  <r>
    <n v="12767"/>
    <x v="0"/>
    <s v="URBANO SAVONA"/>
    <n v="2"/>
    <n v="874"/>
    <s v="La Rusca - C.so Tardy &amp; Benech - Legino 167"/>
    <s v="EST"/>
    <s v="SET"/>
    <m/>
    <n v="1"/>
    <n v="199"/>
    <d v="1899-12-30T08:05:00"/>
    <d v="1899-12-30T08:30:00"/>
    <n v="7.1390630895506701"/>
    <m/>
    <m/>
    <n v="67"/>
    <n v="478.3172269998949"/>
    <n v="0"/>
    <m/>
    <d v="1899-12-30T00:25:00"/>
    <d v="1899-12-31T03:55:00"/>
    <m/>
  </r>
  <r>
    <n v="12768"/>
    <x v="0"/>
    <s v="URBANO SAVONA"/>
    <n v="2"/>
    <n v="874"/>
    <s v="La Rusca - C.so Tardy &amp; Benech - Legino 167"/>
    <s v="INV"/>
    <n v="6"/>
    <m/>
    <n v="1"/>
    <n v="12768"/>
    <d v="1899-12-30T08:05:00"/>
    <d v="1899-12-30T08:30:00"/>
    <n v="7.1390630895506701"/>
    <m/>
    <m/>
    <n v="41"/>
    <n v="292.7015866715775"/>
    <n v="0"/>
    <m/>
    <d v="1899-12-30T00:25:00"/>
    <d v="1899-12-30T17:05:00"/>
    <m/>
  </r>
  <r>
    <n v="12769"/>
    <x v="0"/>
    <s v="URBANO SAVONA"/>
    <n v="2"/>
    <n v="874"/>
    <s v="La Rusca - C.so Tardy &amp; Benech - Legino 167"/>
    <s v="INV"/>
    <s v="1-5"/>
    <m/>
    <n v="1"/>
    <n v="12769"/>
    <d v="1899-12-30T08:12:00"/>
    <d v="1899-12-30T08:40:00"/>
    <n v="7.1390630895506701"/>
    <m/>
    <m/>
    <n v="194"/>
    <n v="1384.9782393728301"/>
    <n v="0"/>
    <m/>
    <d v="1899-12-30T00:28:00"/>
    <d v="1900-01-02T18:32:00"/>
    <m/>
  </r>
  <r>
    <n v="12771"/>
    <x v="0"/>
    <s v="URBANO SAVONA"/>
    <n v="2"/>
    <n v="874"/>
    <s v="La Rusca - C.so Tardy &amp; Benech - Legino 167"/>
    <s v="INV"/>
    <s v="1-5"/>
    <m/>
    <n v="1"/>
    <n v="12771"/>
    <d v="1899-12-30T08:42:00"/>
    <d v="1899-12-30T09:10:00"/>
    <n v="7.1390630895506701"/>
    <m/>
    <m/>
    <n v="194"/>
    <n v="1384.9782393728301"/>
    <n v="0"/>
    <m/>
    <d v="1899-12-30T00:28:00"/>
    <d v="1900-01-02T18:32:00"/>
    <m/>
  </r>
  <r>
    <n v="13045"/>
    <x v="0"/>
    <s v="URBANO SAVONA"/>
    <n v="2"/>
    <n v="874"/>
    <s v="La Rusca - C.so Tardy &amp; Benech - Legino 167"/>
    <s v="INV"/>
    <n v="6"/>
    <m/>
    <n v="1"/>
    <n v="11563"/>
    <d v="1899-12-30T08:45:00"/>
    <d v="1899-12-30T09:10:00"/>
    <n v="7.1390630895506701"/>
    <m/>
    <m/>
    <n v="41"/>
    <n v="292.7015866715775"/>
    <n v="0"/>
    <m/>
    <d v="1899-12-30T00:25:00"/>
    <d v="1899-12-30T17:05:00"/>
    <m/>
  </r>
  <r>
    <n v="13046"/>
    <x v="0"/>
    <s v="URBANO SAVONA"/>
    <n v="2"/>
    <n v="874"/>
    <s v="La Rusca - C.so Tardy &amp; Benech - Legino 167"/>
    <s v="EST"/>
    <s v="SET"/>
    <m/>
    <n v="1"/>
    <n v="188"/>
    <d v="1899-12-30T08:45:00"/>
    <d v="1899-12-30T09:10:00"/>
    <n v="7.1390630895506701"/>
    <m/>
    <m/>
    <n v="67"/>
    <n v="478.3172269998949"/>
    <n v="0"/>
    <m/>
    <d v="1899-12-30T00:25:00"/>
    <d v="1899-12-31T03:55:00"/>
    <m/>
  </r>
  <r>
    <n v="6337"/>
    <x v="0"/>
    <s v="URBANO SAVONA"/>
    <n v="2"/>
    <n v="874"/>
    <s v="La Rusca - C.so Tardy &amp; Benech - Legino 167"/>
    <s v="ANN"/>
    <s v="FES"/>
    <m/>
    <n v="1"/>
    <n v="2029"/>
    <d v="1899-12-30T08:55:00"/>
    <d v="1899-12-30T09:20:00"/>
    <n v="7.1390630895506701"/>
    <m/>
    <m/>
    <n v="58"/>
    <n v="414.06565919393887"/>
    <n v="0"/>
    <m/>
    <d v="1899-12-30T00:25:00"/>
    <d v="1899-12-31T00:10:00"/>
    <m/>
  </r>
  <r>
    <n v="12772"/>
    <x v="0"/>
    <s v="URBANO SAVONA"/>
    <n v="2"/>
    <n v="874"/>
    <s v="La Rusca - C.so Tardy &amp; Benech - Legino 167"/>
    <s v="EST"/>
    <s v="SET"/>
    <m/>
    <n v="1"/>
    <n v="200"/>
    <d v="1899-12-30T09:05:00"/>
    <d v="1899-12-30T09:30:00"/>
    <n v="7.1390630895506701"/>
    <m/>
    <m/>
    <n v="67"/>
    <n v="478.3172269998949"/>
    <n v="0"/>
    <m/>
    <d v="1899-12-30T00:25:00"/>
    <d v="1899-12-31T03:55:00"/>
    <m/>
  </r>
  <r>
    <n v="12773"/>
    <x v="0"/>
    <s v="URBANO SAVONA"/>
    <n v="2"/>
    <n v="874"/>
    <s v="La Rusca - C.so Tardy &amp; Benech - Legino 167"/>
    <s v="INV"/>
    <n v="6"/>
    <m/>
    <n v="1"/>
    <n v="12773"/>
    <d v="1899-12-30T09:05:00"/>
    <d v="1899-12-30T09:30:00"/>
    <n v="7.1390630895506701"/>
    <m/>
    <m/>
    <n v="41"/>
    <n v="292.7015866715775"/>
    <n v="0"/>
    <m/>
    <d v="1899-12-30T00:25:00"/>
    <d v="1899-12-30T17:05:00"/>
    <m/>
  </r>
  <r>
    <n v="12774"/>
    <x v="0"/>
    <s v="URBANO SAVONA"/>
    <n v="2"/>
    <n v="874"/>
    <s v="La Rusca - C.so Tardy &amp; Benech - Legino 167"/>
    <s v="INV"/>
    <s v="1-5"/>
    <m/>
    <n v="1"/>
    <n v="12774"/>
    <d v="1899-12-30T09:17:00"/>
    <d v="1899-12-30T09:45:00"/>
    <n v="7.1390630895506701"/>
    <m/>
    <m/>
    <n v="194"/>
    <n v="1384.9782393728301"/>
    <n v="0"/>
    <m/>
    <d v="1899-12-30T00:28:00"/>
    <d v="1900-01-02T18:32:00"/>
    <m/>
  </r>
  <r>
    <n v="13047"/>
    <x v="0"/>
    <s v="URBANO SAVONA"/>
    <n v="2"/>
    <n v="874"/>
    <s v="La Rusca - C.so Tardy &amp; Benech - Legino 167"/>
    <s v="INV"/>
    <n v="6"/>
    <m/>
    <n v="1"/>
    <n v="11568"/>
    <d v="1899-12-30T09:45:00"/>
    <d v="1899-12-30T10:10:00"/>
    <n v="7.1390630895506701"/>
    <m/>
    <m/>
    <n v="41"/>
    <n v="292.7015866715775"/>
    <n v="0"/>
    <m/>
    <d v="1899-12-30T00:25:00"/>
    <d v="1899-12-30T17:05:00"/>
    <m/>
  </r>
  <r>
    <n v="13048"/>
    <x v="0"/>
    <s v="URBANO SAVONA"/>
    <n v="2"/>
    <n v="874"/>
    <s v="La Rusca - C.so Tardy &amp; Benech - Legino 167"/>
    <s v="EST"/>
    <s v="SET"/>
    <m/>
    <n v="1"/>
    <n v="189"/>
    <d v="1899-12-30T09:45:00"/>
    <d v="1899-12-30T10:10:00"/>
    <n v="7.1390630895506701"/>
    <m/>
    <m/>
    <n v="67"/>
    <n v="478.3172269998949"/>
    <n v="0"/>
    <m/>
    <d v="1899-12-30T00:25:00"/>
    <d v="1899-12-31T03:55:00"/>
    <m/>
  </r>
  <r>
    <n v="12776"/>
    <x v="0"/>
    <s v="URBANO SAVONA"/>
    <n v="2"/>
    <n v="874"/>
    <s v="La Rusca - C.so Tardy &amp; Benech - Legino 167"/>
    <s v="INV"/>
    <s v="1-5"/>
    <m/>
    <n v="1"/>
    <n v="12776"/>
    <d v="1899-12-30T09:47:00"/>
    <d v="1899-12-30T10:15:00"/>
    <n v="7.1390630895506701"/>
    <m/>
    <m/>
    <n v="194"/>
    <n v="1384.9782393728301"/>
    <n v="0"/>
    <m/>
    <d v="1899-12-30T00:28:00"/>
    <d v="1900-01-02T18:32:00"/>
    <m/>
  </r>
  <r>
    <n v="6338"/>
    <x v="0"/>
    <s v="URBANO SAVONA"/>
    <n v="2"/>
    <n v="874"/>
    <s v="La Rusca - C.so Tardy &amp; Benech - Legino 167"/>
    <s v="ANN"/>
    <s v="FES"/>
    <m/>
    <n v="1"/>
    <n v="2030"/>
    <d v="1899-12-30T09:55:00"/>
    <d v="1899-12-30T10:20:00"/>
    <n v="7.1390630895506701"/>
    <m/>
    <m/>
    <n v="58"/>
    <n v="414.06565919393887"/>
    <n v="0"/>
    <m/>
    <d v="1899-12-30T00:25:00"/>
    <d v="1899-12-31T00:10:00"/>
    <m/>
  </r>
  <r>
    <n v="12777"/>
    <x v="0"/>
    <s v="URBANO SAVONA"/>
    <n v="2"/>
    <n v="874"/>
    <s v="La Rusca - C.so Tardy &amp; Benech - Legino 167"/>
    <s v="EST"/>
    <s v="SET"/>
    <m/>
    <n v="1"/>
    <n v="201"/>
    <d v="1899-12-30T10:05:00"/>
    <d v="1899-12-30T10:30:00"/>
    <n v="7.1390630895506701"/>
    <m/>
    <m/>
    <n v="67"/>
    <n v="478.3172269998949"/>
    <n v="0"/>
    <m/>
    <d v="1899-12-30T00:25:00"/>
    <d v="1899-12-31T03:55:00"/>
    <m/>
  </r>
  <r>
    <n v="12778"/>
    <x v="0"/>
    <s v="URBANO SAVONA"/>
    <n v="2"/>
    <n v="874"/>
    <s v="La Rusca - C.so Tardy &amp; Benech - Legino 167"/>
    <s v="INV"/>
    <n v="6"/>
    <m/>
    <n v="1"/>
    <n v="12778"/>
    <d v="1899-12-30T10:05:00"/>
    <d v="1899-12-30T10:30:00"/>
    <n v="7.1390630895506701"/>
    <m/>
    <m/>
    <n v="41"/>
    <n v="292.7015866715775"/>
    <n v="0"/>
    <m/>
    <d v="1899-12-30T00:25:00"/>
    <d v="1899-12-30T17:05:00"/>
    <m/>
  </r>
  <r>
    <n v="12779"/>
    <x v="0"/>
    <s v="URBANO SAVONA"/>
    <n v="2"/>
    <n v="874"/>
    <s v="La Rusca - C.so Tardy &amp; Benech - Legino 167"/>
    <s v="INV"/>
    <s v="1-5"/>
    <m/>
    <n v="1"/>
    <n v="12779"/>
    <d v="1899-12-30T10:22:00"/>
    <d v="1899-12-30T10:50:00"/>
    <n v="7.1390630895506701"/>
    <m/>
    <m/>
    <n v="194"/>
    <n v="1384.9782393728301"/>
    <n v="0"/>
    <m/>
    <d v="1899-12-30T00:28:00"/>
    <d v="1900-01-02T18:32:00"/>
    <m/>
  </r>
  <r>
    <n v="13049"/>
    <x v="0"/>
    <s v="URBANO SAVONA"/>
    <n v="2"/>
    <n v="874"/>
    <s v="La Rusca - C.so Tardy &amp; Benech - Legino 167"/>
    <s v="INV"/>
    <n v="6"/>
    <m/>
    <n v="1"/>
    <n v="11573"/>
    <d v="1899-12-30T10:45:00"/>
    <d v="1899-12-30T11:10:00"/>
    <n v="7.1390630895506701"/>
    <m/>
    <m/>
    <n v="41"/>
    <n v="292.7015866715775"/>
    <n v="0"/>
    <m/>
    <d v="1899-12-30T00:25:00"/>
    <d v="1899-12-30T17:05:00"/>
    <m/>
  </r>
  <r>
    <n v="13050"/>
    <x v="0"/>
    <s v="URBANO SAVONA"/>
    <n v="2"/>
    <n v="874"/>
    <s v="La Rusca - C.so Tardy &amp; Benech - Legino 167"/>
    <s v="EST"/>
    <s v="SET"/>
    <m/>
    <n v="1"/>
    <n v="190"/>
    <d v="1899-12-30T10:45:00"/>
    <d v="1899-12-30T11:10:00"/>
    <n v="7.1390630895506701"/>
    <m/>
    <m/>
    <n v="67"/>
    <n v="478.3172269998949"/>
    <n v="0"/>
    <m/>
    <d v="1899-12-30T00:25:00"/>
    <d v="1899-12-31T03:55:00"/>
    <m/>
  </r>
  <r>
    <n v="12783"/>
    <x v="0"/>
    <s v="URBANO SAVONA"/>
    <n v="2"/>
    <n v="874"/>
    <s v="La Rusca - C.so Tardy &amp; Benech - Legino 167"/>
    <s v="INV"/>
    <s v="1-5"/>
    <m/>
    <n v="1"/>
    <n v="12783"/>
    <d v="1899-12-30T10:52:00"/>
    <d v="1899-12-30T11:20:00"/>
    <n v="7.1390630895506701"/>
    <m/>
    <m/>
    <n v="194"/>
    <n v="1384.9782393728301"/>
    <n v="0"/>
    <m/>
    <d v="1899-12-30T00:28:00"/>
    <d v="1900-01-02T18:32:00"/>
    <m/>
  </r>
  <r>
    <n v="6339"/>
    <x v="0"/>
    <s v="URBANO SAVONA"/>
    <n v="2"/>
    <n v="874"/>
    <s v="La Rusca - C.so Tardy &amp; Benech - Legino 167"/>
    <s v="ANN"/>
    <s v="FES"/>
    <m/>
    <n v="1"/>
    <n v="2031"/>
    <d v="1899-12-30T10:55:00"/>
    <d v="1899-12-30T11:20:00"/>
    <n v="7.1390630895506701"/>
    <m/>
    <m/>
    <n v="58"/>
    <n v="414.06565919393887"/>
    <n v="0"/>
    <m/>
    <d v="1899-12-30T00:25:00"/>
    <d v="1899-12-31T00:10:00"/>
    <m/>
  </r>
  <r>
    <n v="12781"/>
    <x v="0"/>
    <s v="URBANO SAVONA"/>
    <n v="2"/>
    <n v="874"/>
    <s v="La Rusca - C.so Tardy &amp; Benech - Legino 167"/>
    <s v="EST"/>
    <s v="SET"/>
    <m/>
    <n v="1"/>
    <n v="202"/>
    <d v="1899-12-30T11:05:00"/>
    <d v="1899-12-30T11:30:00"/>
    <n v="7.1390630895506701"/>
    <m/>
    <m/>
    <n v="67"/>
    <n v="478.3172269998949"/>
    <n v="0"/>
    <m/>
    <d v="1899-12-30T00:25:00"/>
    <d v="1899-12-31T03:55:00"/>
    <m/>
  </r>
  <r>
    <n v="12782"/>
    <x v="0"/>
    <s v="URBANO SAVONA"/>
    <n v="2"/>
    <n v="874"/>
    <s v="La Rusca - C.so Tardy &amp; Benech - Legino 167"/>
    <s v="INV"/>
    <n v="6"/>
    <m/>
    <n v="1"/>
    <n v="12782"/>
    <d v="1899-12-30T11:05:00"/>
    <d v="1899-12-30T11:30:00"/>
    <n v="7.1390630895506701"/>
    <m/>
    <m/>
    <n v="41"/>
    <n v="292.7015866715775"/>
    <n v="0"/>
    <m/>
    <d v="1899-12-30T00:25:00"/>
    <d v="1899-12-30T17:05:00"/>
    <m/>
  </r>
  <r>
    <n v="12785"/>
    <x v="0"/>
    <s v="URBANO SAVONA"/>
    <n v="2"/>
    <n v="874"/>
    <s v="La Rusca - C.so Tardy &amp; Benech - Legino 167"/>
    <s v="INV"/>
    <s v="1-5"/>
    <m/>
    <n v="1"/>
    <n v="12785"/>
    <d v="1899-12-30T11:27:00"/>
    <d v="1899-12-30T11:55:00"/>
    <n v="7.1390630895506701"/>
    <m/>
    <m/>
    <n v="194"/>
    <n v="1384.9782393728301"/>
    <n v="0"/>
    <m/>
    <d v="1899-12-30T00:28:00"/>
    <d v="1900-01-02T18:32:00"/>
    <m/>
  </r>
  <r>
    <n v="13051"/>
    <x v="0"/>
    <s v="URBANO SAVONA"/>
    <n v="2"/>
    <n v="874"/>
    <s v="La Rusca - C.so Tardy &amp; Benech - Legino 167"/>
    <s v="INV"/>
    <n v="6"/>
    <m/>
    <n v="1"/>
    <n v="11578"/>
    <d v="1899-12-30T11:45:00"/>
    <d v="1899-12-30T12:10:00"/>
    <n v="7.1390630895506701"/>
    <m/>
    <m/>
    <n v="41"/>
    <n v="292.7015866715775"/>
    <n v="0"/>
    <m/>
    <d v="1899-12-30T00:25:00"/>
    <d v="1899-12-30T17:05:00"/>
    <m/>
  </r>
  <r>
    <n v="13052"/>
    <x v="0"/>
    <s v="URBANO SAVONA"/>
    <n v="2"/>
    <n v="874"/>
    <s v="La Rusca - C.so Tardy &amp; Benech - Legino 167"/>
    <s v="EST"/>
    <s v="SET"/>
    <m/>
    <n v="1"/>
    <n v="191"/>
    <d v="1899-12-30T11:45:00"/>
    <d v="1899-12-30T12:10:00"/>
    <n v="7.1390630895506701"/>
    <m/>
    <m/>
    <n v="67"/>
    <n v="478.3172269998949"/>
    <n v="0"/>
    <m/>
    <d v="1899-12-30T00:25:00"/>
    <d v="1899-12-31T03:55:00"/>
    <m/>
  </r>
  <r>
    <n v="6340"/>
    <x v="0"/>
    <s v="URBANO SAVONA"/>
    <n v="2"/>
    <n v="874"/>
    <s v="La Rusca - C.so Tardy &amp; Benech - Legino 167"/>
    <s v="ANN"/>
    <s v="FES"/>
    <m/>
    <n v="1"/>
    <n v="2032"/>
    <d v="1899-12-30T11:55:00"/>
    <d v="1899-12-30T12:20:00"/>
    <n v="7.1390630895506701"/>
    <m/>
    <m/>
    <n v="58"/>
    <n v="414.06565919393887"/>
    <n v="0"/>
    <m/>
    <d v="1899-12-30T00:25:00"/>
    <d v="1899-12-31T00:10:00"/>
    <m/>
  </r>
  <r>
    <n v="12788"/>
    <x v="0"/>
    <s v="URBANO SAVONA"/>
    <n v="2"/>
    <n v="874"/>
    <s v="La Rusca - C.so Tardy &amp; Benech - Legino 167"/>
    <s v="INV"/>
    <s v="1-5"/>
    <m/>
    <n v="1"/>
    <n v="12788"/>
    <d v="1899-12-30T11:57:00"/>
    <d v="1899-12-30T12:25:00"/>
    <n v="7.1390630895506701"/>
    <m/>
    <m/>
    <n v="194"/>
    <n v="1384.9782393728301"/>
    <n v="0"/>
    <m/>
    <d v="1899-12-30T00:28:00"/>
    <d v="1900-01-02T18:32:00"/>
    <m/>
  </r>
  <r>
    <n v="12786"/>
    <x v="0"/>
    <s v="URBANO SAVONA"/>
    <n v="2"/>
    <n v="874"/>
    <s v="La Rusca - C.so Tardy &amp; Benech - Legino 167"/>
    <s v="EST"/>
    <s v="SET"/>
    <m/>
    <n v="1"/>
    <n v="203"/>
    <d v="1899-12-30T12:05:00"/>
    <d v="1899-12-30T12:30:00"/>
    <n v="7.1390630895506701"/>
    <m/>
    <m/>
    <n v="67"/>
    <n v="478.3172269998949"/>
    <n v="0"/>
    <m/>
    <d v="1899-12-30T00:25:00"/>
    <d v="1899-12-31T03:55:00"/>
    <m/>
  </r>
  <r>
    <n v="12787"/>
    <x v="0"/>
    <s v="URBANO SAVONA"/>
    <n v="2"/>
    <n v="874"/>
    <s v="La Rusca - C.so Tardy &amp; Benech - Legino 167"/>
    <s v="INV"/>
    <n v="6"/>
    <m/>
    <n v="1"/>
    <n v="12787"/>
    <d v="1899-12-30T12:05:00"/>
    <d v="1899-12-30T12:30:00"/>
    <n v="7.1390630895506701"/>
    <m/>
    <m/>
    <n v="41"/>
    <n v="292.7015866715775"/>
    <n v="0"/>
    <m/>
    <d v="1899-12-30T00:25:00"/>
    <d v="1899-12-30T17:05:00"/>
    <m/>
  </r>
  <r>
    <n v="12790"/>
    <x v="0"/>
    <s v="URBANO SAVONA"/>
    <n v="2"/>
    <n v="874"/>
    <s v="La Rusca - C.so Tardy &amp; Benech - Legino 167"/>
    <s v="INV"/>
    <s v="1-5"/>
    <m/>
    <n v="1"/>
    <n v="192"/>
    <d v="1899-12-30T12:32:00"/>
    <d v="1899-12-30T13:00:00"/>
    <n v="7.1390630895506701"/>
    <m/>
    <m/>
    <n v="194"/>
    <n v="1384.9782393728301"/>
    <n v="0"/>
    <m/>
    <d v="1899-12-30T00:28:00"/>
    <d v="1900-01-02T18:32:00"/>
    <m/>
  </r>
  <r>
    <n v="13053"/>
    <x v="0"/>
    <s v="URBANO SAVONA"/>
    <n v="2"/>
    <n v="874"/>
    <s v="La Rusca - C.so Tardy &amp; Benech - Legino 167"/>
    <s v="EST"/>
    <s v="SET"/>
    <m/>
    <n v="1"/>
    <n v="13053"/>
    <d v="1899-12-30T12:45:00"/>
    <d v="1899-12-30T13:10:00"/>
    <n v="7.1390630895506701"/>
    <m/>
    <m/>
    <n v="67"/>
    <n v="478.3172269998949"/>
    <n v="0"/>
    <m/>
    <d v="1899-12-30T00:25:00"/>
    <d v="1899-12-31T03:55:00"/>
    <m/>
  </r>
  <r>
    <n v="13054"/>
    <x v="0"/>
    <s v="URBANO SAVONA"/>
    <n v="2"/>
    <n v="874"/>
    <s v="La Rusca - C.so Tardy &amp; Benech - Legino 167"/>
    <s v="INV"/>
    <n v="6"/>
    <m/>
    <n v="1"/>
    <n v="11583"/>
    <d v="1899-12-30T12:45:00"/>
    <d v="1899-12-30T13:10:00"/>
    <n v="7.1390630895506701"/>
    <m/>
    <m/>
    <n v="41"/>
    <n v="292.7015866715775"/>
    <n v="0"/>
    <m/>
    <d v="1899-12-30T00:25:00"/>
    <d v="1899-12-30T17:05:00"/>
    <m/>
  </r>
  <r>
    <n v="6341"/>
    <x v="0"/>
    <s v="URBANO SAVONA"/>
    <n v="2"/>
    <n v="874"/>
    <s v="La Rusca - C.so Tardy &amp; Benech - Legino 167"/>
    <s v="ANN"/>
    <s v="FES"/>
    <m/>
    <n v="1"/>
    <n v="2033"/>
    <d v="1899-12-30T12:55:00"/>
    <d v="1899-12-30T13:20:00"/>
    <n v="7.1390630895506701"/>
    <m/>
    <m/>
    <n v="58"/>
    <n v="414.06565919393887"/>
    <n v="0"/>
    <m/>
    <d v="1899-12-30T00:25:00"/>
    <d v="1899-12-31T00:10:00"/>
    <m/>
  </r>
  <r>
    <n v="12793"/>
    <x v="0"/>
    <s v="URBANO SAVONA"/>
    <n v="2"/>
    <n v="874"/>
    <s v="La Rusca - C.so Tardy &amp; Benech - Legino 167"/>
    <s v="INV"/>
    <s v="1-5"/>
    <m/>
    <n v="1"/>
    <n v="12793"/>
    <d v="1899-12-30T13:02:00"/>
    <d v="1899-12-30T13:30:00"/>
    <n v="7.1390630895506701"/>
    <m/>
    <m/>
    <n v="194"/>
    <n v="1384.9782393728301"/>
    <n v="0"/>
    <m/>
    <d v="1899-12-30T00:28:00"/>
    <d v="1900-01-02T18:32:00"/>
    <m/>
  </r>
  <r>
    <n v="12791"/>
    <x v="0"/>
    <s v="URBANO SAVONA"/>
    <n v="2"/>
    <n v="874"/>
    <s v="La Rusca - C.so Tardy &amp; Benech - Legino 167"/>
    <s v="EST"/>
    <s v="SET"/>
    <m/>
    <n v="1"/>
    <n v="204"/>
    <d v="1899-12-30T13:05:00"/>
    <d v="1899-12-30T13:30:00"/>
    <n v="7.1390630895506701"/>
    <m/>
    <m/>
    <n v="67"/>
    <n v="478.3172269998949"/>
    <n v="0"/>
    <m/>
    <d v="1899-12-30T00:25:00"/>
    <d v="1899-12-31T03:55:00"/>
    <m/>
  </r>
  <r>
    <n v="12792"/>
    <x v="0"/>
    <s v="URBANO SAVONA"/>
    <n v="2"/>
    <n v="874"/>
    <s v="La Rusca - C.so Tardy &amp; Benech - Legino 167"/>
    <s v="INV"/>
    <n v="6"/>
    <m/>
    <n v="1"/>
    <n v="12792"/>
    <d v="1899-12-30T13:05:00"/>
    <d v="1899-12-30T13:30:00"/>
    <n v="7.1390630895506701"/>
    <m/>
    <m/>
    <n v="41"/>
    <n v="292.7015866715775"/>
    <n v="0"/>
    <m/>
    <d v="1899-12-30T00:25:00"/>
    <d v="1899-12-30T17:05:00"/>
    <m/>
  </r>
  <r>
    <n v="12795"/>
    <x v="0"/>
    <s v="URBANO SAVONA"/>
    <n v="2"/>
    <n v="874"/>
    <s v="La Rusca - C.so Tardy &amp; Benech - Legino 167"/>
    <s v="INV"/>
    <s v="1-5"/>
    <m/>
    <n v="1"/>
    <n v="12795"/>
    <d v="1899-12-30T13:37:00"/>
    <d v="1899-12-30T14:05:00"/>
    <n v="7.1390630895506701"/>
    <m/>
    <m/>
    <n v="194"/>
    <n v="1384.9782393728301"/>
    <n v="0"/>
    <m/>
    <d v="1899-12-30T00:28:00"/>
    <d v="1900-01-02T18:32:00"/>
    <m/>
  </r>
  <r>
    <n v="13055"/>
    <x v="0"/>
    <s v="URBANO SAVONA"/>
    <n v="2"/>
    <n v="874"/>
    <s v="La Rusca - C.so Tardy &amp; Benech - Legino 167"/>
    <s v="EST"/>
    <s v="SET"/>
    <m/>
    <n v="1"/>
    <n v="193"/>
    <d v="1899-12-30T13:45:00"/>
    <d v="1899-12-30T14:10:00"/>
    <n v="7.1390630895506701"/>
    <m/>
    <m/>
    <n v="67"/>
    <n v="478.3172269998949"/>
    <n v="0"/>
    <m/>
    <d v="1899-12-30T00:25:00"/>
    <d v="1899-12-31T03:55:00"/>
    <m/>
  </r>
  <r>
    <n v="13056"/>
    <x v="0"/>
    <s v="URBANO SAVONA"/>
    <n v="2"/>
    <n v="874"/>
    <s v="La Rusca - C.so Tardy &amp; Benech - Legino 167"/>
    <s v="INV"/>
    <n v="6"/>
    <m/>
    <n v="1"/>
    <n v="11588"/>
    <d v="1899-12-30T13:45:00"/>
    <d v="1899-12-30T14:10:00"/>
    <n v="7.1390630895506701"/>
    <m/>
    <m/>
    <n v="41"/>
    <n v="292.7015866715775"/>
    <n v="0"/>
    <m/>
    <d v="1899-12-30T00:25:00"/>
    <d v="1899-12-30T17:05:00"/>
    <m/>
  </r>
  <r>
    <n v="6342"/>
    <x v="0"/>
    <s v="URBANO SAVONA"/>
    <n v="2"/>
    <n v="874"/>
    <s v="La Rusca - C.so Tardy &amp; Benech - Legino 167"/>
    <s v="ANN"/>
    <s v="FES"/>
    <m/>
    <n v="1"/>
    <n v="2034"/>
    <d v="1899-12-30T13:55:00"/>
    <d v="1899-12-30T14:20:00"/>
    <n v="7.1390630895506701"/>
    <m/>
    <m/>
    <n v="58"/>
    <n v="414.06565919393887"/>
    <n v="0"/>
    <m/>
    <d v="1899-12-30T00:25:00"/>
    <d v="1899-12-31T00:10:00"/>
    <m/>
  </r>
  <r>
    <n v="12796"/>
    <x v="0"/>
    <s v="URBANO SAVONA"/>
    <n v="2"/>
    <n v="874"/>
    <s v="La Rusca - C.so Tardy &amp; Benech - Legino 167"/>
    <s v="EST"/>
    <s v="SET"/>
    <m/>
    <n v="1"/>
    <n v="205"/>
    <d v="1899-12-30T14:05:00"/>
    <d v="1899-12-30T14:30:00"/>
    <n v="7.1390630895506701"/>
    <m/>
    <m/>
    <n v="67"/>
    <n v="478.3172269998949"/>
    <n v="0"/>
    <m/>
    <d v="1899-12-30T00:25:00"/>
    <d v="1899-12-31T03:55:00"/>
    <m/>
  </r>
  <r>
    <n v="12797"/>
    <x v="0"/>
    <s v="URBANO SAVONA"/>
    <n v="2"/>
    <n v="874"/>
    <s v="La Rusca - C.so Tardy &amp; Benech - Legino 167"/>
    <s v="INV"/>
    <n v="6"/>
    <m/>
    <n v="1"/>
    <n v="12797"/>
    <d v="1899-12-30T14:05:00"/>
    <d v="1899-12-30T14:30:00"/>
    <n v="7.1390630895506701"/>
    <m/>
    <m/>
    <n v="41"/>
    <n v="292.7015866715775"/>
    <n v="0"/>
    <m/>
    <d v="1899-12-30T00:25:00"/>
    <d v="1899-12-30T17:05:00"/>
    <m/>
  </r>
  <r>
    <n v="12798"/>
    <x v="0"/>
    <s v="URBANO SAVONA"/>
    <n v="2"/>
    <n v="874"/>
    <s v="La Rusca - C.so Tardy &amp; Benech - Legino 167"/>
    <s v="INV"/>
    <s v="1-5"/>
    <m/>
    <n v="1"/>
    <n v="12798"/>
    <d v="1899-12-30T14:07:00"/>
    <d v="1899-12-30T14:35:00"/>
    <n v="7.1390630895506701"/>
    <m/>
    <m/>
    <n v="194"/>
    <n v="1384.9782393728301"/>
    <n v="0"/>
    <m/>
    <d v="1899-12-30T00:28:00"/>
    <d v="1900-01-02T18:32:00"/>
    <m/>
  </r>
  <r>
    <n v="12800"/>
    <x v="0"/>
    <s v="URBANO SAVONA"/>
    <n v="2"/>
    <n v="874"/>
    <s v="La Rusca - C.so Tardy &amp; Benech - Legino 167"/>
    <s v="INV"/>
    <s v="1-5"/>
    <m/>
    <n v="1"/>
    <n v="12800"/>
    <d v="1899-12-30T14:42:00"/>
    <d v="1899-12-30T15:10:00"/>
    <n v="7.1390630895506701"/>
    <m/>
    <m/>
    <n v="194"/>
    <n v="1384.9782393728301"/>
    <n v="0"/>
    <m/>
    <d v="1899-12-30T00:28:00"/>
    <d v="1900-01-02T18:32:00"/>
    <m/>
  </r>
  <r>
    <n v="13057"/>
    <x v="0"/>
    <s v="URBANO SAVONA"/>
    <n v="2"/>
    <n v="874"/>
    <s v="La Rusca - C.so Tardy &amp; Benech - Legino 167"/>
    <s v="EST"/>
    <s v="SET"/>
    <m/>
    <n v="1"/>
    <n v="194"/>
    <d v="1899-12-30T14:45:00"/>
    <d v="1899-12-30T15:10:00"/>
    <n v="7.1390630895506701"/>
    <m/>
    <m/>
    <n v="67"/>
    <n v="478.3172269998949"/>
    <n v="0"/>
    <m/>
    <d v="1899-12-30T00:25:00"/>
    <d v="1899-12-31T03:55:00"/>
    <m/>
  </r>
  <r>
    <n v="13058"/>
    <x v="0"/>
    <s v="URBANO SAVONA"/>
    <n v="2"/>
    <n v="874"/>
    <s v="La Rusca - C.so Tardy &amp; Benech - Legino 167"/>
    <s v="INV"/>
    <n v="6"/>
    <m/>
    <n v="1"/>
    <n v="11593"/>
    <d v="1899-12-30T14:45:00"/>
    <d v="1899-12-30T15:10:00"/>
    <n v="7.1390630895506701"/>
    <m/>
    <m/>
    <n v="41"/>
    <n v="292.7015866715775"/>
    <n v="0"/>
    <m/>
    <d v="1899-12-30T00:25:00"/>
    <d v="1899-12-30T17:05:00"/>
    <m/>
  </r>
  <r>
    <n v="6343"/>
    <x v="0"/>
    <s v="URBANO SAVONA"/>
    <n v="2"/>
    <n v="874"/>
    <s v="La Rusca - C.so Tardy &amp; Benech - Legino 167"/>
    <s v="ANN"/>
    <s v="FES"/>
    <m/>
    <n v="1"/>
    <n v="2035"/>
    <d v="1899-12-30T14:55:00"/>
    <d v="1899-12-30T15:20:00"/>
    <n v="7.1390630895506701"/>
    <m/>
    <m/>
    <n v="58"/>
    <n v="414.06565919393887"/>
    <n v="0"/>
    <m/>
    <d v="1899-12-30T00:25:00"/>
    <d v="1899-12-31T00:10:00"/>
    <m/>
  </r>
  <r>
    <n v="12801"/>
    <x v="0"/>
    <s v="URBANO SAVONA"/>
    <n v="2"/>
    <n v="874"/>
    <s v="La Rusca - C.so Tardy &amp; Benech - Legino 167"/>
    <s v="EST"/>
    <s v="SET"/>
    <m/>
    <n v="1"/>
    <n v="206"/>
    <d v="1899-12-30T15:05:00"/>
    <d v="1899-12-30T15:30:00"/>
    <n v="7.1390630895506701"/>
    <m/>
    <m/>
    <n v="67"/>
    <n v="478.3172269998949"/>
    <n v="0"/>
    <m/>
    <d v="1899-12-30T00:25:00"/>
    <d v="1899-12-31T03:55:00"/>
    <m/>
  </r>
  <r>
    <n v="12802"/>
    <x v="0"/>
    <s v="URBANO SAVONA"/>
    <n v="2"/>
    <n v="874"/>
    <s v="La Rusca - C.so Tardy &amp; Benech - Legino 167"/>
    <s v="INV"/>
    <n v="6"/>
    <m/>
    <n v="1"/>
    <n v="12802"/>
    <d v="1899-12-30T15:05:00"/>
    <d v="1899-12-30T15:30:00"/>
    <n v="7.1390630895506701"/>
    <m/>
    <m/>
    <n v="41"/>
    <n v="292.7015866715775"/>
    <n v="0"/>
    <m/>
    <d v="1899-12-30T00:25:00"/>
    <d v="1899-12-30T17:05:00"/>
    <m/>
  </r>
  <r>
    <n v="12803"/>
    <x v="0"/>
    <s v="URBANO SAVONA"/>
    <n v="2"/>
    <n v="874"/>
    <s v="La Rusca - C.so Tardy &amp; Benech - Legino 167"/>
    <s v="INV"/>
    <s v="1-5"/>
    <m/>
    <n v="1"/>
    <n v="12803"/>
    <d v="1899-12-30T15:12:00"/>
    <d v="1899-12-30T15:40:00"/>
    <n v="7.1390630895506701"/>
    <m/>
    <m/>
    <n v="194"/>
    <n v="1384.9782393728301"/>
    <n v="0"/>
    <m/>
    <d v="1899-12-30T00:28:00"/>
    <d v="1900-01-02T18:32:00"/>
    <m/>
  </r>
  <r>
    <n v="12804"/>
    <x v="0"/>
    <s v="URBANO SAVONA"/>
    <n v="2"/>
    <n v="874"/>
    <s v="La Rusca - C.so Tardy &amp; Benech - Legino 167"/>
    <s v="EST"/>
    <s v="SET"/>
    <m/>
    <n v="1"/>
    <n v="195"/>
    <d v="1899-12-30T15:45:00"/>
    <d v="1899-12-30T16:10:00"/>
    <n v="7.1390630895506701"/>
    <m/>
    <m/>
    <n v="67"/>
    <n v="478.3172269998949"/>
    <n v="0"/>
    <m/>
    <d v="1899-12-30T00:25:00"/>
    <d v="1899-12-31T03:55:00"/>
    <m/>
  </r>
  <r>
    <n v="12805"/>
    <x v="0"/>
    <s v="URBANO SAVONA"/>
    <n v="2"/>
    <n v="874"/>
    <s v="La Rusca - C.so Tardy &amp; Benech - Legino 167"/>
    <s v="INV"/>
    <n v="6"/>
    <m/>
    <n v="1"/>
    <n v="12805"/>
    <d v="1899-12-30T15:45:00"/>
    <d v="1899-12-30T16:10:00"/>
    <n v="7.1390630895506701"/>
    <m/>
    <m/>
    <n v="41"/>
    <n v="292.7015866715775"/>
    <n v="0"/>
    <m/>
    <d v="1899-12-30T00:25:00"/>
    <d v="1899-12-30T17:05:00"/>
    <m/>
  </r>
  <r>
    <n v="12806"/>
    <x v="0"/>
    <s v="URBANO SAVONA"/>
    <n v="2"/>
    <n v="874"/>
    <s v="La Rusca - C.so Tardy &amp; Benech - Legino 167"/>
    <s v="INV"/>
    <s v="1-5"/>
    <m/>
    <n v="1"/>
    <n v="12806"/>
    <d v="1899-12-30T15:47:00"/>
    <d v="1899-12-30T16:15:00"/>
    <n v="7.1390630895506701"/>
    <m/>
    <m/>
    <n v="194"/>
    <n v="1384.9782393728301"/>
    <n v="0"/>
    <m/>
    <d v="1899-12-30T00:28:00"/>
    <d v="1900-01-02T18:32:00"/>
    <m/>
  </r>
  <r>
    <n v="6344"/>
    <x v="0"/>
    <s v="URBANO SAVONA"/>
    <n v="2"/>
    <n v="874"/>
    <s v="La Rusca - C.so Tardy &amp; Benech - Legino 167"/>
    <s v="ANN"/>
    <s v="FES"/>
    <m/>
    <n v="1"/>
    <n v="2036"/>
    <d v="1899-12-30T15:55:00"/>
    <d v="1899-12-30T16:20:00"/>
    <n v="7.1390630895506701"/>
    <m/>
    <m/>
    <n v="58"/>
    <n v="414.06565919393887"/>
    <n v="0"/>
    <m/>
    <d v="1899-12-30T00:25:00"/>
    <d v="1899-12-31T00:10:00"/>
    <m/>
  </r>
  <r>
    <n v="12807"/>
    <x v="0"/>
    <s v="URBANO SAVONA"/>
    <n v="2"/>
    <n v="874"/>
    <s v="La Rusca - C.so Tardy &amp; Benech - Legino 167"/>
    <s v="INV"/>
    <n v="6"/>
    <m/>
    <n v="1"/>
    <n v="12807"/>
    <d v="1899-12-30T16:05:00"/>
    <d v="1899-12-30T16:30:00"/>
    <n v="7.1390630895506701"/>
    <m/>
    <m/>
    <n v="41"/>
    <n v="292.7015866715775"/>
    <n v="0"/>
    <m/>
    <d v="1899-12-30T00:25:00"/>
    <d v="1899-12-30T17:05:00"/>
    <m/>
  </r>
  <r>
    <n v="12808"/>
    <x v="0"/>
    <s v="URBANO SAVONA"/>
    <n v="2"/>
    <n v="874"/>
    <s v="La Rusca - C.so Tardy &amp; Benech - Legino 167"/>
    <s v="EST"/>
    <s v="SET"/>
    <m/>
    <n v="1"/>
    <n v="207"/>
    <d v="1899-12-30T16:05:00"/>
    <d v="1899-12-30T16:30:00"/>
    <n v="7.1390630895506701"/>
    <m/>
    <m/>
    <n v="67"/>
    <n v="478.3172269998949"/>
    <n v="0"/>
    <m/>
    <d v="1899-12-30T00:25:00"/>
    <d v="1899-12-31T03:55:00"/>
    <m/>
  </r>
  <r>
    <n v="12809"/>
    <x v="0"/>
    <s v="URBANO SAVONA"/>
    <n v="2"/>
    <n v="874"/>
    <s v="La Rusca - C.so Tardy &amp; Benech - Legino 167"/>
    <s v="INV"/>
    <s v="1-5"/>
    <m/>
    <n v="1"/>
    <n v="12809"/>
    <d v="1899-12-30T16:07:00"/>
    <d v="1899-12-30T16:35:00"/>
    <n v="7.1390630895506701"/>
    <m/>
    <m/>
    <n v="194"/>
    <n v="1384.9782393728301"/>
    <n v="0"/>
    <m/>
    <d v="1899-12-30T00:28:00"/>
    <d v="1900-01-02T18:32:00"/>
    <m/>
  </r>
  <r>
    <n v="12810"/>
    <x v="0"/>
    <s v="URBANO SAVONA"/>
    <n v="2"/>
    <n v="874"/>
    <s v="La Rusca - C.so Tardy &amp; Benech - Legino 167"/>
    <s v="EST"/>
    <s v="SET"/>
    <m/>
    <n v="1"/>
    <n v="196"/>
    <d v="1899-12-30T16:45:00"/>
    <d v="1899-12-30T17:10:00"/>
    <n v="7.1390630895506701"/>
    <m/>
    <m/>
    <n v="67"/>
    <n v="478.3172269998949"/>
    <n v="0"/>
    <m/>
    <d v="1899-12-30T00:25:00"/>
    <d v="1899-12-31T03:55:00"/>
    <m/>
  </r>
  <r>
    <n v="12811"/>
    <x v="0"/>
    <s v="URBANO SAVONA"/>
    <n v="2"/>
    <n v="874"/>
    <s v="La Rusca - C.so Tardy &amp; Benech - Legino 167"/>
    <s v="INV"/>
    <n v="6"/>
    <m/>
    <n v="1"/>
    <n v="12811"/>
    <d v="1899-12-30T16:45:00"/>
    <d v="1899-12-30T17:10:00"/>
    <n v="7.1390630895506701"/>
    <m/>
    <m/>
    <n v="41"/>
    <n v="292.7015866715775"/>
    <n v="0"/>
    <m/>
    <d v="1899-12-30T00:25:00"/>
    <d v="1899-12-30T17:05:00"/>
    <m/>
  </r>
  <r>
    <n v="12812"/>
    <x v="0"/>
    <s v="URBANO SAVONA"/>
    <n v="2"/>
    <n v="874"/>
    <s v="La Rusca - C.so Tardy &amp; Benech - Legino 167"/>
    <s v="INV"/>
    <s v="1-5"/>
    <m/>
    <n v="1"/>
    <n v="12812"/>
    <d v="1899-12-30T16:52:00"/>
    <d v="1899-12-30T17:20:00"/>
    <n v="7.1390630895506701"/>
    <m/>
    <m/>
    <n v="194"/>
    <n v="1384.9782393728301"/>
    <n v="0"/>
    <m/>
    <d v="1899-12-30T00:28:00"/>
    <d v="1900-01-02T18:32:00"/>
    <m/>
  </r>
  <r>
    <n v="6345"/>
    <x v="0"/>
    <s v="URBANO SAVONA"/>
    <n v="2"/>
    <n v="874"/>
    <s v="La Rusca - C.so Tardy &amp; Benech - Legino 167"/>
    <s v="ANN"/>
    <s v="FES"/>
    <m/>
    <n v="1"/>
    <n v="2037"/>
    <d v="1899-12-30T16:55:00"/>
    <d v="1899-12-30T17:20:00"/>
    <n v="7.1390630895506701"/>
    <m/>
    <m/>
    <n v="58"/>
    <n v="414.06565919393887"/>
    <n v="0"/>
    <m/>
    <d v="1899-12-30T00:25:00"/>
    <d v="1899-12-31T00:10:00"/>
    <m/>
  </r>
  <r>
    <n v="12813"/>
    <x v="0"/>
    <s v="URBANO SAVONA"/>
    <n v="2"/>
    <n v="874"/>
    <s v="La Rusca - C.so Tardy &amp; Benech - Legino 167"/>
    <s v="EST"/>
    <s v="SET"/>
    <m/>
    <n v="1"/>
    <n v="208"/>
    <d v="1899-12-30T17:05:00"/>
    <d v="1899-12-30T17:30:00"/>
    <n v="7.1390630895506701"/>
    <m/>
    <m/>
    <n v="67"/>
    <n v="478.3172269998949"/>
    <n v="0"/>
    <m/>
    <d v="1899-12-30T00:25:00"/>
    <d v="1899-12-31T03:55:00"/>
    <m/>
  </r>
  <r>
    <n v="12814"/>
    <x v="0"/>
    <s v="URBANO SAVONA"/>
    <n v="2"/>
    <n v="874"/>
    <s v="La Rusca - C.so Tardy &amp; Benech - Legino 167"/>
    <s v="INV"/>
    <n v="6"/>
    <m/>
    <n v="1"/>
    <n v="12814"/>
    <d v="1899-12-30T17:05:00"/>
    <d v="1899-12-30T17:30:00"/>
    <n v="7.1390630895506701"/>
    <m/>
    <m/>
    <n v="41"/>
    <n v="292.7015866715775"/>
    <n v="0"/>
    <m/>
    <d v="1899-12-30T00:25:00"/>
    <d v="1899-12-30T17:05:00"/>
    <m/>
  </r>
  <r>
    <n v="12815"/>
    <x v="0"/>
    <s v="URBANO SAVONA"/>
    <n v="2"/>
    <n v="874"/>
    <s v="La Rusca - C.so Tardy &amp; Benech - Legino 167"/>
    <s v="INV"/>
    <s v="1-5"/>
    <m/>
    <n v="1"/>
    <n v="12815"/>
    <d v="1899-12-30T17:12:00"/>
    <d v="1899-12-30T17:40:00"/>
    <n v="7.1390630895506701"/>
    <m/>
    <m/>
    <n v="194"/>
    <n v="1384.9782393728301"/>
    <n v="0"/>
    <m/>
    <d v="1899-12-30T00:28:00"/>
    <d v="1900-01-02T18:32:00"/>
    <m/>
  </r>
  <r>
    <n v="12816"/>
    <x v="0"/>
    <s v="URBANO SAVONA"/>
    <n v="2"/>
    <n v="874"/>
    <s v="La Rusca - C.so Tardy &amp; Benech - Legino 167"/>
    <s v="EST"/>
    <s v="SET"/>
    <m/>
    <n v="1"/>
    <n v="197"/>
    <d v="1899-12-30T17:45:00"/>
    <d v="1899-12-30T18:10:00"/>
    <n v="7.1390630895506701"/>
    <m/>
    <m/>
    <n v="67"/>
    <n v="478.3172269998949"/>
    <n v="0"/>
    <m/>
    <d v="1899-12-30T00:25:00"/>
    <d v="1899-12-31T03:55:00"/>
    <m/>
  </r>
  <r>
    <n v="12817"/>
    <x v="0"/>
    <s v="URBANO SAVONA"/>
    <n v="2"/>
    <n v="874"/>
    <s v="La Rusca - C.so Tardy &amp; Benech - Legino 167"/>
    <s v="INV"/>
    <n v="6"/>
    <m/>
    <n v="1"/>
    <n v="12817"/>
    <d v="1899-12-30T17:45:00"/>
    <d v="1899-12-30T18:10:00"/>
    <n v="7.1390630895506701"/>
    <m/>
    <m/>
    <n v="41"/>
    <n v="292.7015866715775"/>
    <n v="0"/>
    <m/>
    <d v="1899-12-30T00:25:00"/>
    <d v="1899-12-30T17:05:00"/>
    <m/>
  </r>
  <r>
    <n v="6346"/>
    <x v="0"/>
    <s v="URBANO SAVONA"/>
    <n v="2"/>
    <n v="874"/>
    <s v="La Rusca - C.so Tardy &amp; Benech - Legino 167"/>
    <s v="ANN"/>
    <s v="FES"/>
    <m/>
    <n v="1"/>
    <n v="2038"/>
    <d v="1899-12-30T17:55:00"/>
    <d v="1899-12-30T18:20:00"/>
    <n v="7.1390630895506701"/>
    <m/>
    <m/>
    <n v="58"/>
    <n v="414.06565919393887"/>
    <n v="0"/>
    <m/>
    <d v="1899-12-30T00:25:00"/>
    <d v="1899-12-31T00:10:00"/>
    <m/>
  </r>
  <r>
    <n v="12818"/>
    <x v="0"/>
    <s v="URBANO SAVONA"/>
    <n v="2"/>
    <n v="874"/>
    <s v="La Rusca - C.so Tardy &amp; Benech - Legino 167"/>
    <s v="INV"/>
    <s v="1-5"/>
    <m/>
    <n v="1"/>
    <n v="12818"/>
    <d v="1899-12-30T17:57:00"/>
    <d v="1899-12-30T18:25:00"/>
    <n v="7.1390630895506701"/>
    <m/>
    <m/>
    <n v="194"/>
    <n v="1384.9782393728301"/>
    <n v="0"/>
    <m/>
    <d v="1899-12-30T00:28:00"/>
    <d v="1900-01-02T18:32:00"/>
    <m/>
  </r>
  <r>
    <n v="12819"/>
    <x v="0"/>
    <s v="URBANO SAVONA"/>
    <n v="2"/>
    <n v="874"/>
    <s v="La Rusca - C.so Tardy &amp; Benech - Legino 167"/>
    <s v="EST"/>
    <s v="SET"/>
    <m/>
    <n v="1"/>
    <n v="209"/>
    <d v="1899-12-30T18:05:00"/>
    <d v="1899-12-30T18:30:00"/>
    <n v="7.1390630895506701"/>
    <m/>
    <m/>
    <n v="67"/>
    <n v="478.3172269998949"/>
    <n v="0"/>
    <m/>
    <d v="1899-12-30T00:25:00"/>
    <d v="1899-12-31T03:55:00"/>
    <m/>
  </r>
  <r>
    <n v="12820"/>
    <x v="0"/>
    <s v="URBANO SAVONA"/>
    <n v="2"/>
    <n v="874"/>
    <s v="La Rusca - C.so Tardy &amp; Benech - Legino 167"/>
    <s v="INV"/>
    <n v="6"/>
    <m/>
    <n v="1"/>
    <n v="12820"/>
    <d v="1899-12-30T18:05:00"/>
    <d v="1899-12-30T18:30:00"/>
    <n v="7.1390630895506701"/>
    <m/>
    <m/>
    <n v="41"/>
    <n v="292.7015866715775"/>
    <n v="0"/>
    <m/>
    <d v="1899-12-30T00:25:00"/>
    <d v="1899-12-30T17:05:00"/>
    <m/>
  </r>
  <r>
    <n v="12821"/>
    <x v="0"/>
    <s v="URBANO SAVONA"/>
    <n v="2"/>
    <n v="874"/>
    <s v="La Rusca - C.so Tardy &amp; Benech - Legino 167"/>
    <s v="INV"/>
    <s v="1-5"/>
    <m/>
    <n v="1"/>
    <n v="12821"/>
    <d v="1899-12-30T18:17:00"/>
    <d v="1899-12-30T18:45:00"/>
    <n v="7.1390630895506701"/>
    <m/>
    <m/>
    <n v="194"/>
    <n v="1384.9782393728301"/>
    <n v="0"/>
    <m/>
    <d v="1899-12-30T00:28:00"/>
    <d v="1900-01-02T18:32:00"/>
    <m/>
  </r>
  <r>
    <n v="12822"/>
    <x v="0"/>
    <s v="URBANO SAVONA"/>
    <n v="2"/>
    <n v="874"/>
    <s v="La Rusca - C.so Tardy &amp; Benech - Legino 167"/>
    <s v="EST"/>
    <s v="SET"/>
    <m/>
    <n v="1"/>
    <n v="198"/>
    <d v="1899-12-30T18:45:00"/>
    <d v="1899-12-30T19:10:00"/>
    <n v="7.1390630895506701"/>
    <m/>
    <m/>
    <n v="67"/>
    <n v="478.3172269998949"/>
    <n v="0"/>
    <m/>
    <d v="1899-12-30T00:25:00"/>
    <d v="1899-12-31T03:55:00"/>
    <m/>
  </r>
  <r>
    <n v="12823"/>
    <x v="0"/>
    <s v="URBANO SAVONA"/>
    <n v="2"/>
    <n v="874"/>
    <s v="La Rusca - C.so Tardy &amp; Benech - Legino 167"/>
    <s v="INV"/>
    <n v="6"/>
    <m/>
    <n v="1"/>
    <n v="12823"/>
    <d v="1899-12-30T18:45:00"/>
    <d v="1899-12-30T19:10:00"/>
    <n v="7.1390630895506701"/>
    <m/>
    <m/>
    <n v="41"/>
    <n v="292.7015866715775"/>
    <n v="0"/>
    <m/>
    <d v="1899-12-30T00:25:00"/>
    <d v="1899-12-30T17:05:00"/>
    <m/>
  </r>
  <r>
    <n v="6347"/>
    <x v="0"/>
    <s v="URBANO SAVONA"/>
    <n v="2"/>
    <n v="874"/>
    <s v="La Rusca - C.so Tardy &amp; Benech - Legino 167"/>
    <s v="ANN"/>
    <s v="FES"/>
    <m/>
    <n v="1"/>
    <n v="2039"/>
    <d v="1899-12-30T18:55:00"/>
    <d v="1899-12-30T19:20:00"/>
    <n v="7.1390630895506701"/>
    <m/>
    <m/>
    <n v="58"/>
    <n v="414.06565919393887"/>
    <n v="0"/>
    <m/>
    <d v="1899-12-30T00:25:00"/>
    <d v="1899-12-31T00:10:00"/>
    <m/>
  </r>
  <r>
    <n v="12826"/>
    <x v="0"/>
    <s v="URBANO SAVONA"/>
    <n v="2"/>
    <n v="874"/>
    <s v="La Rusca - C.so Tardy &amp; Benech - Legino 167"/>
    <s v="INV"/>
    <s v="1-5"/>
    <m/>
    <n v="1"/>
    <n v="12826"/>
    <d v="1899-12-30T19:02:00"/>
    <d v="1899-12-30T19:30:00"/>
    <n v="7.1390630895506701"/>
    <m/>
    <m/>
    <n v="194"/>
    <n v="1384.9782393728301"/>
    <n v="0"/>
    <m/>
    <d v="1899-12-30T00:28:00"/>
    <d v="1900-01-02T18:32:00"/>
    <m/>
  </r>
  <r>
    <n v="12824"/>
    <x v="0"/>
    <s v="URBANO SAVONA"/>
    <n v="2"/>
    <n v="874"/>
    <s v="La Rusca - C.so Tardy &amp; Benech - Legino 167"/>
    <s v="EST"/>
    <s v="SET"/>
    <m/>
    <n v="1"/>
    <n v="210"/>
    <d v="1899-12-30T19:05:00"/>
    <d v="1899-12-30T19:30:00"/>
    <n v="7.1390630895506701"/>
    <m/>
    <m/>
    <n v="67"/>
    <n v="478.3172269998949"/>
    <n v="0"/>
    <m/>
    <d v="1899-12-30T00:25:00"/>
    <d v="1899-12-31T03:55:00"/>
    <m/>
  </r>
  <r>
    <n v="12825"/>
    <x v="0"/>
    <s v="URBANO SAVONA"/>
    <n v="2"/>
    <n v="874"/>
    <s v="La Rusca - C.so Tardy &amp; Benech - Legino 167"/>
    <s v="INV"/>
    <n v="6"/>
    <m/>
    <n v="1"/>
    <n v="12825"/>
    <d v="1899-12-30T19:05:00"/>
    <d v="1899-12-30T19:30:00"/>
    <n v="7.1390630895506701"/>
    <m/>
    <m/>
    <n v="41"/>
    <n v="292.7015866715775"/>
    <n v="0"/>
    <m/>
    <d v="1899-12-30T00:25:00"/>
    <d v="1899-12-30T17:05:00"/>
    <m/>
  </r>
  <r>
    <n v="6348"/>
    <x v="0"/>
    <s v="URBANO SAVONA"/>
    <n v="2"/>
    <n v="874"/>
    <s v="La Rusca - C.so Tardy &amp; Benech - Legino 167"/>
    <s v="ANN"/>
    <s v="FES"/>
    <m/>
    <n v="1"/>
    <n v="2040"/>
    <d v="1899-12-30T19:55:00"/>
    <d v="1899-12-30T20:20:00"/>
    <n v="7.1390630895506701"/>
    <m/>
    <m/>
    <n v="58"/>
    <n v="414.06565919393887"/>
    <n v="0"/>
    <m/>
    <d v="1899-12-30T00:25:00"/>
    <d v="1899-12-31T00:10:00"/>
    <m/>
  </r>
  <r>
    <n v="11603"/>
    <x v="0"/>
    <s v="URBANO SAVONA"/>
    <n v="2"/>
    <n v="874"/>
    <s v="La Rusca - C.so Tardy &amp; Benech - Legino 167"/>
    <s v="ANN"/>
    <s v="SET"/>
    <m/>
    <n v="1"/>
    <n v="211"/>
    <d v="1899-12-30T19:55:00"/>
    <d v="1899-12-30T20:20:00"/>
    <n v="7.1390630895506701"/>
    <m/>
    <m/>
    <n v="302"/>
    <n v="2155.9970530443024"/>
    <n v="0"/>
    <m/>
    <d v="1899-12-30T00:25:00"/>
    <d v="1900-01-04T05:50:00"/>
    <m/>
  </r>
  <r>
    <n v="18750"/>
    <x v="0"/>
    <s v="URBANO SAVONA"/>
    <n v="2"/>
    <n v="877"/>
    <s v="La Rusca - C. Tardy e Benech - FFSS - v. Stalingrado - Legino 167"/>
    <s v="ANN"/>
    <s v="SET"/>
    <m/>
    <n v="1"/>
    <n v="184"/>
    <d v="1899-12-30T05:22:00"/>
    <d v="1899-12-30T05:45:00"/>
    <n v="8.7545150595178001"/>
    <m/>
    <m/>
    <n v="302"/>
    <n v="2643.8635479743757"/>
    <n v="0"/>
    <m/>
    <d v="1899-12-30T00:23:00"/>
    <d v="1900-01-03T19:46:00"/>
    <m/>
  </r>
  <r>
    <n v="18751"/>
    <x v="0"/>
    <s v="URBANO SAVONA"/>
    <n v="2"/>
    <n v="877"/>
    <s v="La Rusca - C. Tardy e Benech - FFSS - v. Stalingrado - Legino 167"/>
    <s v="ANN"/>
    <s v="SET"/>
    <m/>
    <n v="1"/>
    <n v="185"/>
    <d v="1899-12-30T05:47:00"/>
    <d v="1899-12-30T06:10:00"/>
    <n v="8.7545150595178001"/>
    <m/>
    <m/>
    <n v="302"/>
    <n v="2643.8635479743757"/>
    <n v="0"/>
    <m/>
    <d v="1899-12-30T00:23:00"/>
    <d v="1900-01-03T19:46:00"/>
    <m/>
  </r>
  <r>
    <n v="18752"/>
    <x v="0"/>
    <s v="URBANO SAVONA"/>
    <n v="2"/>
    <n v="877"/>
    <s v="La Rusca - C. Tardy e Benech - FFSS - v. Stalingrado - Legino 167"/>
    <s v="ANN"/>
    <s v="SET"/>
    <m/>
    <n v="1"/>
    <n v="239"/>
    <d v="1899-12-30T06:17:00"/>
    <d v="1899-12-30T06:40:00"/>
    <n v="8.7545150595178001"/>
    <m/>
    <m/>
    <n v="302"/>
    <n v="2643.8635479743757"/>
    <n v="0"/>
    <m/>
    <d v="1899-12-30T00:23:00"/>
    <d v="1900-01-03T19:46:00"/>
    <m/>
  </r>
  <r>
    <n v="6320"/>
    <x v="0"/>
    <s v="URBANO SAVONA"/>
    <n v="2"/>
    <n v="877"/>
    <s v="La Rusca - C. Tardy e Benech - FFSS - v. Stalingrado - Legino 167"/>
    <s v="ANN"/>
    <s v="FES"/>
    <m/>
    <n v="1"/>
    <n v="2012"/>
    <d v="1899-12-30T06:55:00"/>
    <d v="1899-12-30T07:20:00"/>
    <n v="8.7545150595178001"/>
    <m/>
    <m/>
    <n v="58"/>
    <n v="507.76187345203243"/>
    <n v="0"/>
    <m/>
    <d v="1899-12-30T00:25:00"/>
    <d v="1899-12-31T00:10:00"/>
    <m/>
  </r>
  <r>
    <n v="6373"/>
    <x v="0"/>
    <s v="URBANO SAVONA"/>
    <n v="2"/>
    <n v="877"/>
    <s v="La Rusca - C. Tardy e Benech - FFSS - v. Stalingrado - Legino 167"/>
    <s v="INV"/>
    <s v="SF"/>
    <m/>
    <n v="1"/>
    <n v="4425"/>
    <d v="1899-12-30T07:25:00"/>
    <d v="1899-12-30T07:50:00"/>
    <n v="8.7545150595178001"/>
    <m/>
    <m/>
    <n v="5"/>
    <n v="43.772575297589"/>
    <n v="0"/>
    <m/>
    <d v="1899-12-30T00:25:00"/>
    <d v="1899-12-30T02:05:00"/>
    <m/>
  </r>
  <r>
    <n v="6374"/>
    <x v="0"/>
    <s v="URBANO SAVONA"/>
    <n v="2"/>
    <n v="877"/>
    <s v="La Rusca - C. Tardy e Benech - FFSS - v. Stalingrado - Legino 167"/>
    <s v="INV"/>
    <s v="SF"/>
    <m/>
    <n v="1"/>
    <n v="4426"/>
    <d v="1899-12-30T08:25:00"/>
    <d v="1899-12-30T08:50:00"/>
    <n v="8.7545150595178001"/>
    <m/>
    <m/>
    <n v="5"/>
    <n v="43.772575297589"/>
    <n v="0"/>
    <m/>
    <d v="1899-12-30T00:25:00"/>
    <d v="1899-12-30T02:05:00"/>
    <m/>
  </r>
  <r>
    <n v="6375"/>
    <x v="0"/>
    <s v="URBANO SAVONA"/>
    <n v="2"/>
    <n v="877"/>
    <s v="La Rusca - C. Tardy e Benech - FFSS - v. Stalingrado - Legino 167"/>
    <s v="INV"/>
    <s v="SF"/>
    <m/>
    <n v="1"/>
    <n v="4427"/>
    <d v="1899-12-30T09:25:00"/>
    <d v="1899-12-30T09:50:00"/>
    <n v="8.7545150595178001"/>
    <m/>
    <m/>
    <n v="5"/>
    <n v="43.772575297589"/>
    <n v="0"/>
    <m/>
    <d v="1899-12-30T00:25:00"/>
    <d v="1899-12-30T02:05:00"/>
    <m/>
  </r>
  <r>
    <n v="6376"/>
    <x v="0"/>
    <s v="URBANO SAVONA"/>
    <n v="2"/>
    <n v="877"/>
    <s v="La Rusca - C. Tardy e Benech - FFSS - v. Stalingrado - Legino 167"/>
    <s v="INV"/>
    <s v="SF"/>
    <m/>
    <n v="1"/>
    <n v="4428"/>
    <d v="1899-12-30T10:25:00"/>
    <d v="1899-12-30T10:50:00"/>
    <n v="8.7545150595178001"/>
    <m/>
    <m/>
    <n v="5"/>
    <n v="43.772575297589"/>
    <n v="0"/>
    <m/>
    <d v="1899-12-30T00:25:00"/>
    <d v="1899-12-30T02:05:00"/>
    <m/>
  </r>
  <r>
    <n v="6377"/>
    <x v="0"/>
    <s v="URBANO SAVONA"/>
    <n v="2"/>
    <n v="877"/>
    <s v="La Rusca - C. Tardy e Benech - FFSS - v. Stalingrado - Legino 167"/>
    <s v="INV"/>
    <s v="SF"/>
    <m/>
    <n v="1"/>
    <n v="4429"/>
    <d v="1899-12-30T11:25:00"/>
    <d v="1899-12-30T11:50:00"/>
    <n v="8.7545150595178001"/>
    <m/>
    <m/>
    <n v="5"/>
    <n v="43.772575297589"/>
    <n v="0"/>
    <m/>
    <d v="1899-12-30T00:25:00"/>
    <d v="1899-12-30T02:05:00"/>
    <m/>
  </r>
  <r>
    <n v="6378"/>
    <x v="0"/>
    <s v="URBANO SAVONA"/>
    <n v="2"/>
    <n v="877"/>
    <s v="La Rusca - C. Tardy e Benech - FFSS - v. Stalingrado - Legino 167"/>
    <s v="INV"/>
    <s v="SF"/>
    <m/>
    <n v="1"/>
    <n v="4430"/>
    <d v="1899-12-30T12:25:00"/>
    <d v="1899-12-30T12:50:00"/>
    <n v="8.7545150595178001"/>
    <m/>
    <m/>
    <n v="5"/>
    <n v="43.772575297589"/>
    <n v="0"/>
    <m/>
    <d v="1899-12-30T00:25:00"/>
    <d v="1899-12-30T02:05:00"/>
    <m/>
  </r>
  <r>
    <n v="6379"/>
    <x v="0"/>
    <s v="URBANO SAVONA"/>
    <n v="2"/>
    <n v="877"/>
    <s v="La Rusca - C. Tardy e Benech - FFSS - v. Stalingrado - Legino 167"/>
    <s v="INV"/>
    <s v="SF"/>
    <m/>
    <n v="1"/>
    <n v="4431"/>
    <d v="1899-12-30T14:25:00"/>
    <d v="1899-12-30T14:50:00"/>
    <n v="8.7545150595178001"/>
    <m/>
    <m/>
    <n v="5"/>
    <n v="43.772575297589"/>
    <n v="0"/>
    <m/>
    <d v="1899-12-30T00:25:00"/>
    <d v="1899-12-30T02:05:00"/>
    <m/>
  </r>
  <r>
    <n v="6380"/>
    <x v="0"/>
    <s v="URBANO SAVONA"/>
    <n v="2"/>
    <n v="877"/>
    <s v="La Rusca - C. Tardy e Benech - FFSS - v. Stalingrado - Legino 167"/>
    <s v="INV"/>
    <s v="SF"/>
    <m/>
    <n v="1"/>
    <n v="4432"/>
    <d v="1899-12-30T15:25:00"/>
    <d v="1899-12-30T15:50:00"/>
    <n v="8.7545150595178001"/>
    <m/>
    <m/>
    <n v="5"/>
    <n v="43.772575297589"/>
    <n v="0"/>
    <m/>
    <d v="1899-12-30T00:25:00"/>
    <d v="1899-12-30T02:05:00"/>
    <m/>
  </r>
  <r>
    <n v="6381"/>
    <x v="0"/>
    <s v="URBANO SAVONA"/>
    <n v="2"/>
    <n v="877"/>
    <s v="La Rusca - C. Tardy e Benech - FFSS - v. Stalingrado - Legino 167"/>
    <s v="INV"/>
    <s v="SF"/>
    <m/>
    <n v="1"/>
    <n v="4433"/>
    <d v="1899-12-30T16:25:00"/>
    <d v="1899-12-30T16:50:00"/>
    <n v="8.7545150595178001"/>
    <m/>
    <m/>
    <n v="5"/>
    <n v="43.772575297589"/>
    <n v="0"/>
    <m/>
    <d v="1899-12-30T00:25:00"/>
    <d v="1899-12-30T02:05:00"/>
    <m/>
  </r>
  <r>
    <n v="6382"/>
    <x v="0"/>
    <s v="URBANO SAVONA"/>
    <n v="2"/>
    <n v="877"/>
    <s v="La Rusca - C. Tardy e Benech - FFSS - v. Stalingrado - Legino 167"/>
    <s v="INV"/>
    <s v="SF"/>
    <m/>
    <n v="1"/>
    <n v="4434"/>
    <d v="1899-12-30T17:25:00"/>
    <d v="1899-12-30T17:50:00"/>
    <n v="8.7545150595178001"/>
    <m/>
    <m/>
    <n v="5"/>
    <n v="43.772575297589"/>
    <n v="0"/>
    <m/>
    <d v="1899-12-30T00:25:00"/>
    <d v="1899-12-30T02:05:00"/>
    <m/>
  </r>
  <r>
    <n v="6383"/>
    <x v="0"/>
    <s v="URBANO SAVONA"/>
    <n v="2"/>
    <n v="877"/>
    <s v="La Rusca - C. Tardy e Benech - FFSS - v. Stalingrado - Legino 167"/>
    <s v="INV"/>
    <s v="SF"/>
    <m/>
    <n v="1"/>
    <n v="4435"/>
    <d v="1899-12-30T18:25:00"/>
    <d v="1899-12-30T18:50:00"/>
    <n v="8.7545150595178001"/>
    <m/>
    <m/>
    <n v="5"/>
    <n v="43.772575297589"/>
    <n v="0"/>
    <m/>
    <d v="1899-12-30T00:25:00"/>
    <d v="1899-12-30T02:05:00"/>
    <m/>
  </r>
  <r>
    <n v="6384"/>
    <x v="0"/>
    <s v="URBANO SAVONA"/>
    <n v="2"/>
    <n v="877"/>
    <s v="La Rusca - C. Tardy e Benech - FFSS - v. Stalingrado - Legino 167"/>
    <s v="INV"/>
    <s v="SF"/>
    <m/>
    <n v="1"/>
    <n v="4436"/>
    <d v="1899-12-30T19:25:00"/>
    <d v="1899-12-30T19:50:00"/>
    <n v="8.7545150595178001"/>
    <m/>
    <m/>
    <n v="5"/>
    <n v="43.772575297589"/>
    <n v="0"/>
    <m/>
    <d v="1899-12-30T00:25:00"/>
    <d v="1899-12-30T02:05:00"/>
    <m/>
  </r>
  <r>
    <n v="11604"/>
    <x v="0"/>
    <s v="URBANO SAVONA"/>
    <n v="2"/>
    <n v="877"/>
    <s v="La Rusca - C. Tardy e Benech - FFSS - v. Stalingrado - Legino 167"/>
    <s v="ANN"/>
    <s v="SET"/>
    <m/>
    <n v="1"/>
    <n v="240"/>
    <d v="1899-12-30T20:25:00"/>
    <d v="1899-12-30T20:50:00"/>
    <n v="8.7545150595178001"/>
    <m/>
    <m/>
    <n v="302"/>
    <n v="2643.8635479743757"/>
    <n v="0"/>
    <m/>
    <d v="1899-12-30T00:25:00"/>
    <d v="1900-01-04T05:50:00"/>
    <m/>
  </r>
  <r>
    <n v="6321"/>
    <x v="0"/>
    <s v="URBANO SAVONA"/>
    <n v="2"/>
    <n v="877"/>
    <s v="La Rusca - C. Tardy e Benech - FFSS - v. Stalingrado - Legino 167"/>
    <s v="ANN"/>
    <s v="FES"/>
    <m/>
    <n v="1"/>
    <n v="2013"/>
    <d v="1899-12-30T20:55:00"/>
    <d v="1899-12-30T21:20:00"/>
    <n v="8.7545150595178001"/>
    <m/>
    <m/>
    <n v="58"/>
    <n v="507.76187345203243"/>
    <n v="0"/>
    <m/>
    <d v="1899-12-30T00:25:00"/>
    <d v="1899-12-31T00:10:00"/>
    <m/>
  </r>
  <r>
    <n v="11605"/>
    <x v="0"/>
    <s v="URBANO SAVONA"/>
    <n v="2"/>
    <n v="877"/>
    <s v="La Rusca - C. Tardy e Benech - FFSS - v. Stalingrado - Legino 167"/>
    <s v="ANN"/>
    <s v="SET"/>
    <m/>
    <n v="1"/>
    <n v="241"/>
    <d v="1899-12-30T21:25:00"/>
    <d v="1899-12-30T21:50:00"/>
    <n v="8.7545150595178001"/>
    <m/>
    <m/>
    <n v="302"/>
    <n v="2643.8635479743757"/>
    <n v="0"/>
    <m/>
    <d v="1899-12-30T00:25:00"/>
    <d v="1900-01-04T05:50:00"/>
    <m/>
  </r>
  <r>
    <n v="6322"/>
    <x v="0"/>
    <s v="URBANO SAVONA"/>
    <n v="2"/>
    <n v="877"/>
    <s v="La Rusca - C. Tardy e Benech - FFSS - v. Stalingrado - Legino 167"/>
    <s v="ANN"/>
    <s v="FES"/>
    <m/>
    <n v="1"/>
    <n v="2014"/>
    <d v="1899-12-30T21:55:00"/>
    <d v="1899-12-30T22:20:00"/>
    <n v="8.7545150595178001"/>
    <m/>
    <m/>
    <n v="58"/>
    <n v="507.76187345203243"/>
    <n v="0"/>
    <m/>
    <d v="1899-12-30T00:25:00"/>
    <d v="1899-12-31T00:10:00"/>
    <m/>
  </r>
  <r>
    <n v="11606"/>
    <x v="0"/>
    <s v="URBANO SAVONA"/>
    <n v="2"/>
    <n v="877"/>
    <s v="La Rusca - C. Tardy e Benech - FFSS - v. Stalingrado - Legino 167"/>
    <s v="ANN"/>
    <s v="SET"/>
    <m/>
    <n v="1"/>
    <n v="214"/>
    <d v="1899-12-30T22:25:00"/>
    <d v="1899-12-30T22:50:00"/>
    <n v="8.7545150595178001"/>
    <m/>
    <m/>
    <n v="302"/>
    <n v="2643.8635479743757"/>
    <n v="0"/>
    <m/>
    <d v="1899-12-30T00:25:00"/>
    <d v="1900-01-04T05:50:00"/>
    <m/>
  </r>
  <r>
    <n v="17259"/>
    <x v="0"/>
    <s v="URBANO SAVONA"/>
    <n v="2"/>
    <n v="877"/>
    <s v="La Rusca - C. Tardy e Benech - FFSS - v. Stalingrado - Legino 167"/>
    <s v="EST"/>
    <s v="FES"/>
    <m/>
    <n v="1"/>
    <n v="17259"/>
    <d v="1899-12-30T22:55:00"/>
    <d v="1899-12-30T23:20:00"/>
    <n v="8.7545150595178001"/>
    <m/>
    <m/>
    <n v="12"/>
    <n v="105.0541807142136"/>
    <n v="0"/>
    <m/>
    <d v="1899-12-30T00:25:00"/>
    <d v="1899-12-30T05:00:00"/>
    <m/>
  </r>
  <r>
    <n v="16979"/>
    <x v="0"/>
    <s v="URBANO SAVONA"/>
    <n v="2"/>
    <n v="877"/>
    <s v="La Rusca - C. Tardy e Benech - FFSS - v. Stalingrado - Legino 167"/>
    <s v="EST"/>
    <s v="SET"/>
    <m/>
    <n v="1"/>
    <n v="16979"/>
    <d v="1899-12-30T23:25:00"/>
    <d v="1899-12-30T23:50:00"/>
    <n v="8.7545150595178001"/>
    <m/>
    <m/>
    <n v="67"/>
    <n v="586.55250898769259"/>
    <n v="0"/>
    <m/>
    <d v="1899-12-30T00:25:00"/>
    <d v="1899-12-31T03:55:00"/>
    <m/>
  </r>
  <r>
    <n v="17261"/>
    <x v="0"/>
    <s v="URBANO SAVONA"/>
    <n v="2"/>
    <n v="877"/>
    <s v="La Rusca - C. Tardy e Benech - FFSS - v. Stalingrado - Legino 167"/>
    <s v="EST"/>
    <s v="FES"/>
    <m/>
    <n v="1"/>
    <n v="17261"/>
    <d v="1899-12-30T23:55:00"/>
    <d v="1899-12-31T00:20:00"/>
    <n v="8.7545150595178001"/>
    <m/>
    <m/>
    <n v="12"/>
    <n v="105.0541807142136"/>
    <n v="0"/>
    <m/>
    <d v="1899-12-30T00:25:00"/>
    <d v="1899-12-30T05:00:00"/>
    <m/>
  </r>
  <r>
    <n v="6468"/>
    <x v="1"/>
    <s v="URBANO SAVONA"/>
    <n v="0"/>
    <n v="486"/>
    <s v="PIAZZA MAMELI - LAVAGNOLA - FF.SS. - CORSO TARDY &amp; BENECH - PIAZZA MAMELI"/>
    <s v="ANN"/>
    <s v="SET"/>
    <m/>
    <n v="1"/>
    <n v="248"/>
    <d v="1899-12-30T06:30:00"/>
    <d v="1899-12-30T06:55:00"/>
    <n v="8.3313927459108896"/>
    <m/>
    <m/>
    <n v="302"/>
    <n v="2516.0806092650887"/>
    <n v="0"/>
    <m/>
    <d v="1899-12-30T00:25:00"/>
    <d v="1900-01-04T05:50:00"/>
    <m/>
  </r>
  <r>
    <n v="6469"/>
    <x v="1"/>
    <s v="URBANO SAVONA"/>
    <n v="0"/>
    <n v="486"/>
    <s v="PIAZZA MAMELI - LAVAGNOLA - FF.SS. - CORSO TARDY &amp; BENECH - PIAZZA MAMELI"/>
    <s v="ANN"/>
    <s v="SET"/>
    <m/>
    <n v="1"/>
    <n v="262"/>
    <d v="1899-12-30T07:00:00"/>
    <d v="1899-12-30T07:25:00"/>
    <n v="8.3313927459108896"/>
    <m/>
    <m/>
    <n v="302"/>
    <n v="2516.0806092650887"/>
    <n v="0"/>
    <m/>
    <d v="1899-12-30T00:25:00"/>
    <d v="1900-01-04T05:50:00"/>
    <m/>
  </r>
  <r>
    <n v="6491"/>
    <x v="1"/>
    <s v="URBANO SAVONA"/>
    <n v="0"/>
    <n v="486"/>
    <s v="PIAZZA MAMELI - LAVAGNOLA - FF.SS. - CORSO TARDY &amp; BENECH - PIAZZA MAMELI"/>
    <s v="ANN"/>
    <s v="FES"/>
    <m/>
    <n v="1"/>
    <n v="1718"/>
    <d v="1899-12-30T07:30:00"/>
    <d v="1899-12-30T07:55:00"/>
    <n v="8.3313927459108896"/>
    <m/>
    <m/>
    <n v="58"/>
    <n v="483.22077926283157"/>
    <n v="0"/>
    <m/>
    <d v="1899-12-30T00:25:00"/>
    <d v="1899-12-31T00:10:00"/>
    <m/>
  </r>
  <r>
    <n v="6492"/>
    <x v="1"/>
    <s v="URBANO SAVONA"/>
    <n v="0"/>
    <n v="486"/>
    <s v="PIAZZA MAMELI - LAVAGNOLA - FF.SS. - CORSO TARDY &amp; BENECH - PIAZZA MAMELI"/>
    <s v="ANN"/>
    <s v="FES"/>
    <m/>
    <n v="1"/>
    <n v="1731"/>
    <d v="1899-12-30T08:00:00"/>
    <d v="1899-12-30T08:25:00"/>
    <n v="8.3313927459108896"/>
    <m/>
    <m/>
    <n v="58"/>
    <n v="483.22077926283157"/>
    <n v="0"/>
    <m/>
    <d v="1899-12-30T00:25:00"/>
    <d v="1899-12-31T00:10:00"/>
    <m/>
  </r>
  <r>
    <n v="11607"/>
    <x v="1"/>
    <s v="URBANO SAVONA"/>
    <n v="0"/>
    <n v="486"/>
    <s v="PIAZZA MAMELI - LAVAGNOLA - FF.SS. - CORSO TARDY &amp; BENECH - PIAZZA MAMELI"/>
    <s v="ANN"/>
    <s v="SET"/>
    <m/>
    <n v="1"/>
    <n v="263"/>
    <d v="1899-12-30T08:00:00"/>
    <d v="1899-12-30T08:30:00"/>
    <n v="8.3313927459108896"/>
    <m/>
    <m/>
    <n v="302"/>
    <n v="2516.0806092650887"/>
    <n v="0"/>
    <m/>
    <d v="1899-12-30T00:30:00"/>
    <d v="1900-01-05T07:00:00"/>
    <m/>
  </r>
  <r>
    <n v="6493"/>
    <x v="1"/>
    <s v="URBANO SAVONA"/>
    <n v="0"/>
    <n v="486"/>
    <s v="PIAZZA MAMELI - LAVAGNOLA - FF.SS. - CORSO TARDY &amp; BENECH - PIAZZA MAMELI"/>
    <s v="ANN"/>
    <s v="FES"/>
    <m/>
    <n v="1"/>
    <n v="1719"/>
    <d v="1899-12-30T08:30:00"/>
    <d v="1899-12-30T09:00:00"/>
    <n v="8.3313927459108896"/>
    <m/>
    <m/>
    <n v="58"/>
    <n v="483.22077926283157"/>
    <n v="0"/>
    <m/>
    <d v="1899-12-30T00:30:00"/>
    <d v="1899-12-31T05:00:00"/>
    <m/>
  </r>
  <r>
    <n v="6494"/>
    <x v="1"/>
    <s v="URBANO SAVONA"/>
    <n v="0"/>
    <n v="486"/>
    <s v="PIAZZA MAMELI - LAVAGNOLA - FF.SS. - CORSO TARDY &amp; BENECH - PIAZZA MAMELI"/>
    <s v="ANN"/>
    <s v="FES"/>
    <m/>
    <n v="1"/>
    <n v="1732"/>
    <d v="1899-12-30T09:05:00"/>
    <d v="1899-12-30T09:35:00"/>
    <n v="8.3313927459108896"/>
    <m/>
    <m/>
    <n v="58"/>
    <n v="483.22077926283157"/>
    <n v="0"/>
    <m/>
    <d v="1899-12-30T00:30:00"/>
    <d v="1899-12-31T05:00:00"/>
    <m/>
  </r>
  <r>
    <n v="11608"/>
    <x v="1"/>
    <s v="URBANO SAVONA"/>
    <n v="0"/>
    <n v="486"/>
    <s v="PIAZZA MAMELI - LAVAGNOLA - FF.SS. - CORSO TARDY &amp; BENECH - PIAZZA MAMELI"/>
    <s v="ANN"/>
    <s v="SET"/>
    <m/>
    <n v="1"/>
    <n v="264"/>
    <d v="1899-12-30T09:05:00"/>
    <d v="1899-12-30T09:35:00"/>
    <n v="8.3313927459108896"/>
    <m/>
    <m/>
    <n v="302"/>
    <n v="2516.0806092650887"/>
    <n v="0"/>
    <m/>
    <d v="1899-12-30T00:30:00"/>
    <d v="1900-01-05T07:00:00"/>
    <m/>
  </r>
  <r>
    <n v="6495"/>
    <x v="1"/>
    <s v="URBANO SAVONA"/>
    <n v="0"/>
    <n v="486"/>
    <s v="PIAZZA MAMELI - LAVAGNOLA - FF.SS. - CORSO TARDY &amp; BENECH - PIAZZA MAMELI"/>
    <s v="ANN"/>
    <s v="FES"/>
    <m/>
    <n v="1"/>
    <n v="1720"/>
    <d v="1899-12-30T09:40:00"/>
    <d v="1899-12-30T10:10:00"/>
    <n v="8.3313927459108896"/>
    <m/>
    <m/>
    <n v="58"/>
    <n v="483.22077926283157"/>
    <n v="0"/>
    <m/>
    <d v="1899-12-30T00:30:00"/>
    <d v="1899-12-31T05:00:00"/>
    <m/>
  </r>
  <r>
    <n v="11609"/>
    <x v="1"/>
    <s v="URBANO SAVONA"/>
    <n v="0"/>
    <n v="486"/>
    <s v="PIAZZA MAMELI - LAVAGNOLA - FF.SS. - CORSO TARDY &amp; BENECH - PIAZZA MAMELI"/>
    <s v="ANN"/>
    <s v="SET"/>
    <m/>
    <n v="1"/>
    <n v="251"/>
    <d v="1899-12-30T10:10:00"/>
    <d v="1899-12-30T10:40:00"/>
    <n v="8.3313927459108896"/>
    <m/>
    <m/>
    <n v="302"/>
    <n v="2516.0806092650887"/>
    <n v="0"/>
    <m/>
    <d v="1899-12-30T00:30:00"/>
    <d v="1900-01-05T07:00:00"/>
    <m/>
  </r>
  <r>
    <n v="6496"/>
    <x v="1"/>
    <s v="URBANO SAVONA"/>
    <n v="0"/>
    <n v="486"/>
    <s v="PIAZZA MAMELI - LAVAGNOLA - FF.SS. - CORSO TARDY &amp; BENECH - PIAZZA MAMELI"/>
    <s v="ANN"/>
    <s v="FES"/>
    <m/>
    <n v="1"/>
    <n v="1733"/>
    <d v="1899-12-30T10:15:00"/>
    <d v="1899-12-30T10:45:00"/>
    <n v="8.3313927459108896"/>
    <m/>
    <m/>
    <n v="58"/>
    <n v="483.22077926283157"/>
    <n v="0"/>
    <m/>
    <d v="1899-12-30T00:30:00"/>
    <d v="1899-12-31T05:00:00"/>
    <m/>
  </r>
  <r>
    <n v="6497"/>
    <x v="1"/>
    <s v="URBANO SAVONA"/>
    <n v="0"/>
    <n v="486"/>
    <s v="PIAZZA MAMELI - LAVAGNOLA - FF.SS. - CORSO TARDY &amp; BENECH - PIAZZA MAMELI"/>
    <s v="ANN"/>
    <s v="FES"/>
    <m/>
    <n v="1"/>
    <n v="1721"/>
    <d v="1899-12-30T10:50:00"/>
    <d v="1899-12-30T11:20:00"/>
    <n v="8.3313927459108896"/>
    <m/>
    <m/>
    <n v="58"/>
    <n v="483.22077926283157"/>
    <n v="0"/>
    <m/>
    <d v="1899-12-30T00:30:00"/>
    <d v="1899-12-31T05:00:00"/>
    <m/>
  </r>
  <r>
    <n v="11610"/>
    <x v="1"/>
    <s v="URBANO SAVONA"/>
    <n v="0"/>
    <n v="486"/>
    <s v="PIAZZA MAMELI - LAVAGNOLA - FF.SS. - CORSO TARDY &amp; BENECH - PIAZZA MAMELI"/>
    <s v="ANN"/>
    <s v="SET"/>
    <m/>
    <n v="1"/>
    <n v="252"/>
    <d v="1899-12-30T11:15:00"/>
    <d v="1899-12-30T11:45:00"/>
    <n v="8.3313927459108896"/>
    <m/>
    <m/>
    <n v="302"/>
    <n v="2516.0806092650887"/>
    <n v="0"/>
    <m/>
    <d v="1899-12-30T00:30:00"/>
    <d v="1900-01-05T07:00:00"/>
    <m/>
  </r>
  <r>
    <n v="6498"/>
    <x v="1"/>
    <s v="URBANO SAVONA"/>
    <n v="0"/>
    <n v="486"/>
    <s v="PIAZZA MAMELI - LAVAGNOLA - FF.SS. - CORSO TARDY &amp; BENECH - PIAZZA MAMELI"/>
    <s v="ANN"/>
    <s v="FES"/>
    <m/>
    <n v="1"/>
    <n v="1734"/>
    <d v="1899-12-30T11:25:00"/>
    <d v="1899-12-30T11:55:00"/>
    <n v="8.3313927459108896"/>
    <m/>
    <m/>
    <n v="58"/>
    <n v="483.22077926283157"/>
    <n v="0"/>
    <m/>
    <d v="1899-12-30T00:30:00"/>
    <d v="1899-12-31T05:00:00"/>
    <m/>
  </r>
  <r>
    <n v="6499"/>
    <x v="1"/>
    <s v="URBANO SAVONA"/>
    <n v="0"/>
    <n v="486"/>
    <s v="PIAZZA MAMELI - LAVAGNOLA - FF.SS. - CORSO TARDY &amp; BENECH - PIAZZA MAMELI"/>
    <s v="ANN"/>
    <s v="FES"/>
    <m/>
    <n v="1"/>
    <n v="1735"/>
    <d v="1899-12-30T12:00:00"/>
    <d v="1899-12-30T12:30:00"/>
    <n v="8.3313927459108896"/>
    <m/>
    <m/>
    <n v="58"/>
    <n v="483.22077926283157"/>
    <n v="0"/>
    <m/>
    <d v="1899-12-30T00:30:00"/>
    <d v="1899-12-31T05:00:00"/>
    <m/>
  </r>
  <r>
    <n v="6478"/>
    <x v="1"/>
    <s v="URBANO SAVONA"/>
    <n v="0"/>
    <n v="486"/>
    <s v="PIAZZA MAMELI - LAVAGNOLA - FF.SS. - CORSO TARDY &amp; BENECH - PIAZZA MAMELI"/>
    <s v="ANN"/>
    <s v="SET"/>
    <m/>
    <n v="1"/>
    <n v="267"/>
    <d v="1899-12-30T12:20:00"/>
    <d v="1899-12-30T12:50:00"/>
    <n v="8.3313927459108896"/>
    <m/>
    <m/>
    <n v="302"/>
    <n v="2516.0806092650887"/>
    <n v="0"/>
    <m/>
    <d v="1899-12-30T00:30:00"/>
    <d v="1900-01-05T07:00:00"/>
    <m/>
  </r>
  <r>
    <n v="6500"/>
    <x v="1"/>
    <s v="URBANO SAVONA"/>
    <n v="0"/>
    <n v="486"/>
    <s v="PIAZZA MAMELI - LAVAGNOLA - FF.SS. - CORSO TARDY &amp; BENECH - PIAZZA MAMELI"/>
    <s v="ANN"/>
    <s v="FES"/>
    <m/>
    <n v="1"/>
    <n v="1723"/>
    <d v="1899-12-30T12:35:00"/>
    <d v="1899-12-30T13:05:00"/>
    <n v="8.3313927459108896"/>
    <m/>
    <m/>
    <n v="58"/>
    <n v="483.22077926283157"/>
    <n v="0"/>
    <m/>
    <d v="1899-12-30T00:30:00"/>
    <d v="1899-12-31T05:00:00"/>
    <m/>
  </r>
  <r>
    <n v="6501"/>
    <x v="1"/>
    <s v="URBANO SAVONA"/>
    <n v="0"/>
    <n v="486"/>
    <s v="PIAZZA MAMELI - LAVAGNOLA - FF.SS. - CORSO TARDY &amp; BENECH - PIAZZA MAMELI"/>
    <s v="ANN"/>
    <s v="FES"/>
    <m/>
    <n v="1"/>
    <n v="1736"/>
    <d v="1899-12-30T13:10:00"/>
    <d v="1899-12-30T13:40:00"/>
    <n v="8.3313927459108896"/>
    <m/>
    <m/>
    <n v="58"/>
    <n v="483.22077926283157"/>
    <n v="0"/>
    <m/>
    <d v="1899-12-30T00:30:00"/>
    <d v="1899-12-31T05:00:00"/>
    <m/>
  </r>
  <r>
    <n v="11611"/>
    <x v="1"/>
    <s v="URBANO SAVONA"/>
    <n v="0"/>
    <n v="486"/>
    <s v="PIAZZA MAMELI - LAVAGNOLA - FF.SS. - CORSO TARDY &amp; BENECH - PIAZZA MAMELI"/>
    <s v="ANN"/>
    <s v="SET"/>
    <m/>
    <n v="1"/>
    <n v="255"/>
    <d v="1899-12-30T13:25:00"/>
    <d v="1899-12-30T13:55:00"/>
    <n v="8.3313927459108896"/>
    <m/>
    <m/>
    <n v="302"/>
    <n v="2516.0806092650887"/>
    <n v="0"/>
    <m/>
    <d v="1899-12-30T00:30:00"/>
    <d v="1900-01-05T07:00:00"/>
    <m/>
  </r>
  <r>
    <n v="6502"/>
    <x v="1"/>
    <s v="URBANO SAVONA"/>
    <n v="0"/>
    <n v="486"/>
    <s v="PIAZZA MAMELI - LAVAGNOLA - FF.SS. - CORSO TARDY &amp; BENECH - PIAZZA MAMELI"/>
    <s v="ANN"/>
    <s v="FES"/>
    <m/>
    <n v="1"/>
    <n v="1724"/>
    <d v="1899-12-30T13:45:00"/>
    <d v="1899-12-30T14:15:00"/>
    <n v="8.3313927459108896"/>
    <m/>
    <m/>
    <n v="58"/>
    <n v="483.22077926283157"/>
    <n v="0"/>
    <m/>
    <d v="1899-12-30T00:30:00"/>
    <d v="1899-12-31T05:00:00"/>
    <m/>
  </r>
  <r>
    <n v="6503"/>
    <x v="1"/>
    <s v="URBANO SAVONA"/>
    <n v="0"/>
    <n v="486"/>
    <s v="PIAZZA MAMELI - LAVAGNOLA - FF.SS. - CORSO TARDY &amp; BENECH - PIAZZA MAMELI"/>
    <s v="ANN"/>
    <s v="FES"/>
    <m/>
    <n v="1"/>
    <n v="1725"/>
    <d v="1899-12-30T14:20:00"/>
    <d v="1899-12-30T14:50:00"/>
    <n v="8.3313927459108896"/>
    <m/>
    <m/>
    <n v="58"/>
    <n v="483.22077926283157"/>
    <n v="0"/>
    <m/>
    <d v="1899-12-30T00:30:00"/>
    <d v="1899-12-31T05:00:00"/>
    <m/>
  </r>
  <r>
    <n v="11612"/>
    <x v="1"/>
    <s v="URBANO SAVONA"/>
    <n v="0"/>
    <n v="486"/>
    <s v="PIAZZA MAMELI - LAVAGNOLA - FF.SS. - CORSO TARDY &amp; BENECH - PIAZZA MAMELI"/>
    <s v="ANN"/>
    <s v="SET"/>
    <m/>
    <n v="1"/>
    <n v="256"/>
    <d v="1899-12-30T14:30:00"/>
    <d v="1899-12-30T15:00:00"/>
    <n v="8.3313927459108896"/>
    <m/>
    <m/>
    <n v="302"/>
    <n v="2516.0806092650887"/>
    <n v="0"/>
    <m/>
    <d v="1899-12-30T00:30:00"/>
    <d v="1900-01-05T07:00:00"/>
    <m/>
  </r>
  <r>
    <n v="6504"/>
    <x v="1"/>
    <s v="URBANO SAVONA"/>
    <n v="0"/>
    <n v="486"/>
    <s v="PIAZZA MAMELI - LAVAGNOLA - FF.SS. - CORSO TARDY &amp; BENECH - PIAZZA MAMELI"/>
    <s v="ANN"/>
    <s v="FES"/>
    <m/>
    <n v="1"/>
    <n v="1738"/>
    <d v="1899-12-30T14:55:00"/>
    <d v="1899-12-30T15:25:00"/>
    <n v="8.3313927459108896"/>
    <m/>
    <m/>
    <n v="58"/>
    <n v="483.22077926283157"/>
    <n v="0"/>
    <m/>
    <d v="1899-12-30T00:30:00"/>
    <d v="1899-12-31T05:00:00"/>
    <m/>
  </r>
  <r>
    <n v="6505"/>
    <x v="1"/>
    <s v="URBANO SAVONA"/>
    <n v="0"/>
    <n v="486"/>
    <s v="PIAZZA MAMELI - LAVAGNOLA - FF.SS. - CORSO TARDY &amp; BENECH - PIAZZA MAMELI"/>
    <s v="ANN"/>
    <s v="FES"/>
    <m/>
    <n v="1"/>
    <n v="1726"/>
    <d v="1899-12-30T15:30:00"/>
    <d v="1899-12-30T16:00:00"/>
    <n v="8.3313927459108896"/>
    <m/>
    <m/>
    <n v="58"/>
    <n v="483.22077926283157"/>
    <n v="0"/>
    <m/>
    <d v="1899-12-30T00:30:00"/>
    <d v="1899-12-31T05:00:00"/>
    <m/>
  </r>
  <r>
    <n v="11613"/>
    <x v="1"/>
    <s v="URBANO SAVONA"/>
    <n v="0"/>
    <n v="486"/>
    <s v="PIAZZA MAMELI - LAVAGNOLA - FF.SS. - CORSO TARDY &amp; BENECH - PIAZZA MAMELI"/>
    <s v="ANN"/>
    <s v="SET"/>
    <m/>
    <n v="1"/>
    <n v="270"/>
    <d v="1899-12-30T15:35:00"/>
    <d v="1899-12-30T16:05:00"/>
    <n v="8.3313927459108896"/>
    <m/>
    <m/>
    <n v="302"/>
    <n v="2516.0806092650887"/>
    <n v="0"/>
    <m/>
    <d v="1899-12-30T00:30:00"/>
    <d v="1900-01-05T07:00:00"/>
    <m/>
  </r>
  <r>
    <n v="6506"/>
    <x v="1"/>
    <s v="URBANO SAVONA"/>
    <n v="0"/>
    <n v="486"/>
    <s v="PIAZZA MAMELI - LAVAGNOLA - FF.SS. - CORSO TARDY &amp; BENECH - PIAZZA MAMELI"/>
    <s v="ANN"/>
    <s v="FES"/>
    <m/>
    <n v="1"/>
    <n v="1739"/>
    <d v="1899-12-30T16:05:00"/>
    <d v="1899-12-30T16:35:00"/>
    <n v="8.3313927459108896"/>
    <m/>
    <m/>
    <n v="58"/>
    <n v="483.22077926283157"/>
    <n v="0"/>
    <m/>
    <d v="1899-12-30T00:30:00"/>
    <d v="1899-12-31T05:00:00"/>
    <m/>
  </r>
  <r>
    <n v="6507"/>
    <x v="1"/>
    <s v="URBANO SAVONA"/>
    <n v="0"/>
    <n v="486"/>
    <s v="PIAZZA MAMELI - LAVAGNOLA - FF.SS. - CORSO TARDY &amp; BENECH - PIAZZA MAMELI"/>
    <s v="ANN"/>
    <s v="FES"/>
    <m/>
    <n v="1"/>
    <n v="1727"/>
    <d v="1899-12-30T16:40:00"/>
    <d v="1899-12-30T17:10:00"/>
    <n v="8.3313927459108896"/>
    <m/>
    <m/>
    <n v="58"/>
    <n v="483.22077926283157"/>
    <n v="0"/>
    <m/>
    <d v="1899-12-30T00:30:00"/>
    <d v="1899-12-31T05:00:00"/>
    <m/>
  </r>
  <r>
    <n v="11614"/>
    <x v="1"/>
    <s v="URBANO SAVONA"/>
    <n v="0"/>
    <n v="486"/>
    <s v="PIAZZA MAMELI - LAVAGNOLA - FF.SS. - CORSO TARDY &amp; BENECH - PIAZZA MAMELI"/>
    <s v="ANN"/>
    <s v="SET"/>
    <m/>
    <n v="1"/>
    <n v="271"/>
    <d v="1899-12-30T16:40:00"/>
    <d v="1899-12-30T17:10:00"/>
    <n v="8.3313927459108896"/>
    <m/>
    <m/>
    <n v="302"/>
    <n v="2516.0806092650887"/>
    <n v="0"/>
    <m/>
    <d v="1899-12-30T00:30:00"/>
    <d v="1900-01-05T07:00:00"/>
    <m/>
  </r>
  <r>
    <n v="6508"/>
    <x v="1"/>
    <s v="URBANO SAVONA"/>
    <n v="0"/>
    <n v="486"/>
    <s v="PIAZZA MAMELI - LAVAGNOLA - FF.SS. - CORSO TARDY &amp; BENECH - PIAZZA MAMELI"/>
    <s v="ANN"/>
    <s v="FES"/>
    <m/>
    <n v="1"/>
    <n v="1740"/>
    <d v="1899-12-30T17:15:00"/>
    <d v="1899-12-30T17:45:00"/>
    <n v="8.3313927459108896"/>
    <m/>
    <m/>
    <n v="58"/>
    <n v="483.22077926283157"/>
    <n v="0"/>
    <m/>
    <d v="1899-12-30T00:30:00"/>
    <d v="1899-12-31T05:00:00"/>
    <m/>
  </r>
  <r>
    <n v="11615"/>
    <x v="1"/>
    <s v="URBANO SAVONA"/>
    <n v="0"/>
    <n v="486"/>
    <s v="PIAZZA MAMELI - LAVAGNOLA - FF.SS. - CORSO TARDY &amp; BENECH - PIAZZA MAMELI"/>
    <s v="ANN"/>
    <s v="SET"/>
    <m/>
    <n v="1"/>
    <n v="259"/>
    <d v="1899-12-30T17:45:00"/>
    <d v="1899-12-30T18:15:00"/>
    <n v="8.3313927459108896"/>
    <m/>
    <m/>
    <n v="302"/>
    <n v="2516.0806092650887"/>
    <n v="0"/>
    <m/>
    <d v="1899-12-30T00:30:00"/>
    <d v="1900-01-05T07:00:00"/>
    <m/>
  </r>
  <r>
    <n v="6509"/>
    <x v="1"/>
    <s v="URBANO SAVONA"/>
    <n v="0"/>
    <n v="486"/>
    <s v="PIAZZA MAMELI - LAVAGNOLA - FF.SS. - CORSO TARDY &amp; BENECH - PIAZZA MAMELI"/>
    <s v="ANN"/>
    <s v="FES"/>
    <m/>
    <n v="1"/>
    <n v="1728"/>
    <d v="1899-12-30T17:50:00"/>
    <d v="1899-12-30T18:15:00"/>
    <n v="8.3313927459108896"/>
    <m/>
    <m/>
    <n v="58"/>
    <n v="483.22077926283157"/>
    <n v="0"/>
    <m/>
    <d v="1899-12-30T00:25:00"/>
    <d v="1899-12-31T00:10:00"/>
    <m/>
  </r>
  <r>
    <n v="6510"/>
    <x v="1"/>
    <s v="URBANO SAVONA"/>
    <n v="0"/>
    <n v="486"/>
    <s v="PIAZZA MAMELI - LAVAGNOLA - FF.SS. - CORSO TARDY &amp; BENECH - PIAZZA MAMELI"/>
    <s v="ANN"/>
    <s v="FES"/>
    <m/>
    <n v="1"/>
    <n v="1741"/>
    <d v="1899-12-30T18:20:00"/>
    <d v="1899-12-30T18:45:00"/>
    <n v="8.3313927459108896"/>
    <m/>
    <m/>
    <n v="58"/>
    <n v="483.22077926283157"/>
    <n v="0"/>
    <m/>
    <d v="1899-12-30T00:25:00"/>
    <d v="1899-12-31T00:10:00"/>
    <m/>
  </r>
  <r>
    <n v="6489"/>
    <x v="1"/>
    <s v="URBANO SAVONA"/>
    <n v="0"/>
    <n v="486"/>
    <s v="PIAZZA MAMELI - LAVAGNOLA - FF.SS. - CORSO TARDY &amp; BENECH - PIAZZA MAMELI"/>
    <s v="ANN"/>
    <s v="SET"/>
    <m/>
    <n v="1"/>
    <n v="260"/>
    <d v="1899-12-30T18:50:00"/>
    <d v="1899-12-30T19:15:00"/>
    <n v="8.3313927459108896"/>
    <m/>
    <m/>
    <n v="302"/>
    <n v="2516.0806092650887"/>
    <n v="0"/>
    <m/>
    <d v="1899-12-30T00:25:00"/>
    <d v="1900-01-04T05:50:00"/>
    <m/>
  </r>
  <r>
    <n v="6511"/>
    <x v="1"/>
    <s v="URBANO SAVONA"/>
    <n v="0"/>
    <n v="486"/>
    <s v="PIAZZA MAMELI - LAVAGNOLA - FF.SS. - CORSO TARDY &amp; BENECH - PIAZZA MAMELI"/>
    <s v="ANN"/>
    <s v="FES"/>
    <m/>
    <n v="1"/>
    <n v="1729"/>
    <d v="1899-12-30T18:50:00"/>
    <d v="1899-12-30T19:15:00"/>
    <n v="8.3313927459108896"/>
    <m/>
    <m/>
    <n v="58"/>
    <n v="483.22077926283157"/>
    <n v="0"/>
    <m/>
    <d v="1899-12-30T00:25:00"/>
    <d v="1899-12-31T00:10:00"/>
    <m/>
  </r>
  <r>
    <n v="6512"/>
    <x v="1"/>
    <s v="URBANO SAVONA"/>
    <n v="0"/>
    <n v="486"/>
    <s v="PIAZZA MAMELI - LAVAGNOLA - FF.SS. - CORSO TARDY &amp; BENECH - PIAZZA MAMELI"/>
    <s v="ANN"/>
    <s v="FES"/>
    <m/>
    <n v="1"/>
    <n v="1742"/>
    <d v="1899-12-30T19:20:00"/>
    <d v="1899-12-30T19:45:00"/>
    <n v="8.3313927459108896"/>
    <m/>
    <m/>
    <n v="58"/>
    <n v="483.22077926283157"/>
    <n v="0"/>
    <m/>
    <d v="1899-12-30T00:25:00"/>
    <d v="1899-12-31T00:10:00"/>
    <m/>
  </r>
  <r>
    <n v="6513"/>
    <x v="1"/>
    <s v="URBANO SAVONA"/>
    <n v="0"/>
    <n v="486"/>
    <s v="PIAZZA MAMELI - LAVAGNOLA - FF.SS. - CORSO TARDY &amp; BENECH - PIAZZA MAMELI"/>
    <s v="ANN"/>
    <s v="FES"/>
    <m/>
    <n v="1"/>
    <n v="261"/>
    <d v="1899-12-30T19:50:00"/>
    <d v="1899-12-30T20:15:00"/>
    <n v="8.3313927459108896"/>
    <m/>
    <m/>
    <n v="58"/>
    <n v="483.22077926283157"/>
    <n v="0"/>
    <m/>
    <d v="1899-12-30T00:25:00"/>
    <d v="1899-12-31T00:10:00"/>
    <m/>
  </r>
  <r>
    <n v="11616"/>
    <x v="1"/>
    <s v="URBANO SAVONA"/>
    <n v="0"/>
    <n v="486"/>
    <s v="PIAZZA MAMELI - LAVAGNOLA - FF.SS. - CORSO TARDY &amp; BENECH - PIAZZA MAMELI"/>
    <s v="ANN"/>
    <s v="SET"/>
    <m/>
    <n v="1"/>
    <n v="1730"/>
    <d v="1899-12-30T19:50:00"/>
    <d v="1899-12-30T20:15:00"/>
    <n v="8.3313927459108896"/>
    <m/>
    <m/>
    <n v="302"/>
    <n v="2516.0806092650887"/>
    <n v="0"/>
    <m/>
    <d v="1899-12-30T00:25:00"/>
    <d v="1900-01-04T05:50:00"/>
    <m/>
  </r>
  <r>
    <n v="11617"/>
    <x v="1"/>
    <s v="URBANO SAVONA"/>
    <n v="0"/>
    <n v="486"/>
    <s v="PIAZZA MAMELI - LAVAGNOLA - FF.SS. - CORSO TARDY &amp; BENECH - PIAZZA MAMELI"/>
    <s v="ANN"/>
    <s v="SET"/>
    <m/>
    <n v="1"/>
    <n v="276"/>
    <d v="1899-12-30T20:20:00"/>
    <d v="1899-12-30T20:45:00"/>
    <n v="8.3313927459108896"/>
    <m/>
    <m/>
    <n v="302"/>
    <n v="2516.0806092650887"/>
    <n v="0"/>
    <m/>
    <d v="1899-12-30T00:25:00"/>
    <d v="1900-01-04T05:50:00"/>
    <m/>
  </r>
  <r>
    <n v="6586"/>
    <x v="2"/>
    <s v="URBANO SAVONA"/>
    <n v="2"/>
    <n v="752"/>
    <s v="SANTUARIO - LAVAGNOLA - PIAZZA MAMELI - STAZIONE FF.SS."/>
    <s v="ANN"/>
    <s v="FES"/>
    <m/>
    <n v="1"/>
    <n v="1743"/>
    <d v="1899-12-30T06:05:00"/>
    <d v="1899-12-30T06:30:00"/>
    <n v="7.8709398509424604"/>
    <m/>
    <m/>
    <n v="58"/>
    <n v="456.51451135466272"/>
    <n v="0"/>
    <m/>
    <d v="1899-12-30T00:25:00"/>
    <d v="1899-12-31T00:10:00"/>
    <m/>
  </r>
  <r>
    <n v="6540"/>
    <x v="2"/>
    <s v="URBANO SAVONA"/>
    <n v="2"/>
    <n v="752"/>
    <s v="SANTUARIO - LAVAGNOLA - PIAZZA MAMELI - STAZIONE FF.SS."/>
    <s v="ANN"/>
    <s v="SET"/>
    <m/>
    <n v="1"/>
    <n v="306"/>
    <d v="1899-12-30T07:50:00"/>
    <d v="1899-12-30T08:15:00"/>
    <n v="7.8709398509424604"/>
    <m/>
    <m/>
    <n v="302"/>
    <n v="2377.0238349846231"/>
    <n v="0"/>
    <m/>
    <d v="1899-12-30T00:25:00"/>
    <d v="1900-01-04T05:50:00"/>
    <m/>
  </r>
  <r>
    <n v="6541"/>
    <x v="2"/>
    <s v="URBANO SAVONA"/>
    <n v="2"/>
    <n v="752"/>
    <s v="SANTUARIO - LAVAGNOLA - PIAZZA MAMELI - STAZIONE FF.SS."/>
    <s v="ANN"/>
    <s v="SET"/>
    <m/>
    <n v="1"/>
    <n v="307"/>
    <d v="1899-12-30T13:15:00"/>
    <d v="1899-12-30T13:40:00"/>
    <n v="7.8709398509424604"/>
    <m/>
    <m/>
    <n v="302"/>
    <n v="2377.0238349846231"/>
    <n v="0"/>
    <m/>
    <d v="1899-12-30T00:25:00"/>
    <d v="1900-01-04T05:50:00"/>
    <m/>
  </r>
  <r>
    <n v="6587"/>
    <x v="2"/>
    <s v="URBANO SAVONA"/>
    <n v="2"/>
    <n v="752"/>
    <s v="SANTUARIO - LAVAGNOLA - PIAZZA MAMELI - STAZIONE FF.SS."/>
    <s v="ANN"/>
    <s v="FES"/>
    <m/>
    <n v="1"/>
    <n v="1744"/>
    <d v="1899-12-30T14:40:00"/>
    <d v="1899-12-30T15:05:00"/>
    <n v="7.8709398509424604"/>
    <m/>
    <m/>
    <n v="58"/>
    <n v="456.51451135466272"/>
    <n v="0"/>
    <m/>
    <d v="1899-12-30T00:25:00"/>
    <d v="1899-12-31T00:10:00"/>
    <m/>
  </r>
  <r>
    <n v="12473"/>
    <x v="2"/>
    <s v="URBANO SAVONA"/>
    <n v="2"/>
    <n v="752"/>
    <s v="SANTUARIO - LAVAGNOLA - PIAZZA MAMELI - STAZIONE FF.SS."/>
    <s v="ANN"/>
    <s v="SET"/>
    <m/>
    <n v="1"/>
    <n v="308"/>
    <d v="1899-12-30T16:50:00"/>
    <d v="1899-12-30T17:15:00"/>
    <n v="7.8709398509424604"/>
    <m/>
    <m/>
    <n v="302"/>
    <n v="2377.0238349846231"/>
    <n v="0"/>
    <m/>
    <d v="1899-12-30T00:25:00"/>
    <d v="1900-01-04T05:50:00"/>
    <m/>
  </r>
  <r>
    <n v="6588"/>
    <x v="2"/>
    <s v="URBANO SAVONA"/>
    <n v="2"/>
    <n v="752"/>
    <s v="SANTUARIO - LAVAGNOLA - PIAZZA MAMELI - STAZIONE FF.SS."/>
    <s v="ANN"/>
    <s v="FES"/>
    <m/>
    <n v="1"/>
    <n v="1745"/>
    <d v="1899-12-30T18:35:00"/>
    <d v="1899-12-30T19:00:00"/>
    <n v="7.8709398509424604"/>
    <m/>
    <m/>
    <n v="58"/>
    <n v="456.51451135466272"/>
    <n v="0"/>
    <m/>
    <d v="1899-12-30T00:25:00"/>
    <d v="1899-12-31T00:10:00"/>
    <m/>
  </r>
  <r>
    <n v="6633"/>
    <x v="2"/>
    <s v="URBANO SAVONA"/>
    <n v="2"/>
    <n v="752"/>
    <s v="SANTUARIO - LAVAGNOLA - PIAZZA MAMELI - STAZIONE FF.SS."/>
    <s v="INV"/>
    <s v="SF"/>
    <m/>
    <n v="1"/>
    <n v="4548"/>
    <d v="1899-12-30T19:00:00"/>
    <d v="1899-12-30T19:25:00"/>
    <n v="7.8709398509424604"/>
    <m/>
    <m/>
    <n v="5"/>
    <n v="39.354699254712301"/>
    <n v="0"/>
    <m/>
    <d v="1899-12-30T00:25:00"/>
    <d v="1899-12-30T02:05:00"/>
    <m/>
  </r>
  <r>
    <n v="17264"/>
    <x v="2"/>
    <s v="URBANO SAVONA"/>
    <n v="2"/>
    <n v="752"/>
    <s v="SANTUARIO - LAVAGNOLA - PIAZZA MAMELI - STAZIONE FF.SS."/>
    <s v="ANN"/>
    <s v="FES"/>
    <m/>
    <n v="1"/>
    <n v="17264"/>
    <d v="1899-12-30T22:05:00"/>
    <d v="1899-12-30T22:30:00"/>
    <n v="7.8709398509424604"/>
    <m/>
    <m/>
    <n v="58"/>
    <n v="456.51451135466272"/>
    <n v="0"/>
    <m/>
    <d v="1899-12-30T00:25:00"/>
    <d v="1899-12-31T00:10:00"/>
    <m/>
  </r>
  <r>
    <n v="6627"/>
    <x v="2"/>
    <s v="URBANO SAVONA"/>
    <n v="2"/>
    <n v="753"/>
    <s v="SANTUARIO - LAVAGNOLA - PIAZZA MAMELI"/>
    <s v="INV"/>
    <s v="SF"/>
    <m/>
    <n v="1"/>
    <n v="4542"/>
    <d v="1899-12-30T07:00:00"/>
    <d v="1899-12-30T07:20:00"/>
    <n v="7.12493985094246"/>
    <m/>
    <m/>
    <n v="5"/>
    <n v="35.624699254712297"/>
    <n v="0"/>
    <m/>
    <d v="1899-12-30T00:20:00"/>
    <d v="1899-12-30T01:40:00"/>
    <m/>
  </r>
  <r>
    <n v="6628"/>
    <x v="2"/>
    <s v="URBANO SAVONA"/>
    <n v="2"/>
    <n v="753"/>
    <s v="SANTUARIO - LAVAGNOLA - PIAZZA MAMELI"/>
    <s v="INV"/>
    <s v="SF"/>
    <m/>
    <n v="1"/>
    <n v="4543"/>
    <d v="1899-12-30T09:00:00"/>
    <d v="1899-12-30T09:20:00"/>
    <n v="7.12493985094246"/>
    <m/>
    <m/>
    <n v="5"/>
    <n v="35.624699254712297"/>
    <n v="0"/>
    <m/>
    <d v="1899-12-30T00:20:00"/>
    <d v="1899-12-30T01:40:00"/>
    <m/>
  </r>
  <r>
    <n v="6629"/>
    <x v="2"/>
    <s v="URBANO SAVONA"/>
    <n v="2"/>
    <n v="753"/>
    <s v="SANTUARIO - LAVAGNOLA - PIAZZA MAMELI"/>
    <s v="INV"/>
    <s v="SF"/>
    <m/>
    <n v="1"/>
    <n v="4544"/>
    <d v="1899-12-30T11:00:00"/>
    <d v="1899-12-30T11:20:00"/>
    <n v="7.12493985094246"/>
    <m/>
    <m/>
    <n v="5"/>
    <n v="35.624699254712297"/>
    <n v="0"/>
    <m/>
    <d v="1899-12-30T00:20:00"/>
    <d v="1899-12-30T01:40:00"/>
    <m/>
  </r>
  <r>
    <n v="6630"/>
    <x v="2"/>
    <s v="URBANO SAVONA"/>
    <n v="2"/>
    <n v="753"/>
    <s v="SANTUARIO - LAVAGNOLA - PIAZZA MAMELI"/>
    <s v="INV"/>
    <s v="SF"/>
    <m/>
    <n v="1"/>
    <n v="4545"/>
    <d v="1899-12-30T13:00:00"/>
    <d v="1899-12-30T13:20:00"/>
    <n v="7.12493985094246"/>
    <m/>
    <m/>
    <n v="5"/>
    <n v="35.624699254712297"/>
    <n v="0"/>
    <m/>
    <d v="1899-12-30T00:20:00"/>
    <d v="1899-12-30T01:40:00"/>
    <m/>
  </r>
  <r>
    <n v="6631"/>
    <x v="2"/>
    <s v="URBANO SAVONA"/>
    <n v="2"/>
    <n v="753"/>
    <s v="SANTUARIO - LAVAGNOLA - PIAZZA MAMELI"/>
    <s v="INV"/>
    <s v="SF"/>
    <m/>
    <n v="1"/>
    <n v="4546"/>
    <d v="1899-12-30T15:00:00"/>
    <d v="1899-12-30T15:20:00"/>
    <n v="7.12493985094246"/>
    <m/>
    <m/>
    <n v="5"/>
    <n v="35.624699254712297"/>
    <n v="0"/>
    <m/>
    <d v="1899-12-30T00:20:00"/>
    <d v="1899-12-30T01:40:00"/>
    <m/>
  </r>
  <r>
    <n v="6632"/>
    <x v="2"/>
    <s v="URBANO SAVONA"/>
    <n v="2"/>
    <n v="753"/>
    <s v="SANTUARIO - LAVAGNOLA - PIAZZA MAMELI"/>
    <s v="INV"/>
    <s v="SF"/>
    <m/>
    <n v="1"/>
    <n v="4547"/>
    <d v="1899-12-30T17:00:00"/>
    <d v="1899-12-30T17:20:00"/>
    <n v="7.12493985094246"/>
    <m/>
    <m/>
    <n v="5"/>
    <n v="35.624699254712297"/>
    <n v="0"/>
    <m/>
    <d v="1899-12-30T00:20:00"/>
    <d v="1899-12-30T01:40:00"/>
    <m/>
  </r>
  <r>
    <n v="6619"/>
    <x v="2"/>
    <s v="URBANO SAVONA"/>
    <n v="2"/>
    <n v="754"/>
    <s v="CIMAVALLE - LAVAGNOLA - PIAZZA MAMELI - STAZIONE FF.SS."/>
    <s v="ANN"/>
    <s v="SET"/>
    <m/>
    <n v="1"/>
    <n v="2524"/>
    <d v="1899-12-30T06:05:00"/>
    <d v="1899-12-30T06:35:00"/>
    <n v="10.746176494051401"/>
    <m/>
    <m/>
    <n v="302"/>
    <n v="3245.3453012035229"/>
    <n v="0"/>
    <m/>
    <d v="1899-12-30T00:30:00"/>
    <d v="1900-01-05T07:00:00"/>
    <m/>
  </r>
  <r>
    <n v="6618"/>
    <x v="2"/>
    <s v="URBANO SAVONA"/>
    <n v="2"/>
    <n v="754"/>
    <s v="CIMAVALLE - LAVAGNOLA - PIAZZA MAMELI - STAZIONE FF.SS."/>
    <s v="ANN"/>
    <s v="SET"/>
    <m/>
    <n v="1"/>
    <n v="2520"/>
    <d v="1899-12-30T06:50:00"/>
    <d v="1899-12-30T07:20:00"/>
    <n v="10.746176494051401"/>
    <m/>
    <m/>
    <n v="302"/>
    <n v="3245.3453012035229"/>
    <n v="0"/>
    <m/>
    <d v="1899-12-30T00:30:00"/>
    <d v="1900-01-05T07:00:00"/>
    <m/>
  </r>
  <r>
    <n v="6590"/>
    <x v="2"/>
    <s v="URBANO SAVONA"/>
    <n v="2"/>
    <n v="754"/>
    <s v="CIMAVALLE - LAVAGNOLA - PIAZZA MAMELI - STAZIONE FF.SS."/>
    <s v="ANN"/>
    <s v="FES"/>
    <m/>
    <n v="1"/>
    <n v="1747"/>
    <d v="1899-12-30T07:10:00"/>
    <d v="1899-12-30T07:40:00"/>
    <n v="10.746176494051401"/>
    <m/>
    <m/>
    <n v="58"/>
    <n v="623.27823665498124"/>
    <n v="0"/>
    <m/>
    <d v="1899-12-30T00:30:00"/>
    <d v="1899-12-31T05:00:00"/>
    <m/>
  </r>
  <r>
    <n v="13636"/>
    <x v="2"/>
    <s v="URBANO SAVONA"/>
    <n v="2"/>
    <n v="754"/>
    <s v="CIMAVALLE - LAVAGNOLA - PIAZZA MAMELI - STAZIONE FF.SS."/>
    <s v="ANN"/>
    <s v="SET"/>
    <m/>
    <n v="1"/>
    <n v="311"/>
    <d v="1899-12-30T07:15:00"/>
    <d v="1899-12-30T07:45:00"/>
    <n v="10.746176494051401"/>
    <m/>
    <m/>
    <n v="302"/>
    <n v="3245.3453012035229"/>
    <n v="0"/>
    <m/>
    <d v="1899-12-30T00:30:00"/>
    <d v="1900-01-05T07:00:00"/>
    <m/>
  </r>
  <r>
    <n v="6546"/>
    <x v="2"/>
    <s v="URBANO SAVONA"/>
    <n v="2"/>
    <n v="754"/>
    <s v="CIMAVALLE - LAVAGNOLA - PIAZZA MAMELI - STAZIONE FF.SS."/>
    <s v="ANN"/>
    <s v="SET"/>
    <m/>
    <n v="1"/>
    <n v="312"/>
    <d v="1899-12-30T08:20:00"/>
    <d v="1899-12-30T08:50:00"/>
    <n v="10.746176494051401"/>
    <m/>
    <m/>
    <n v="302"/>
    <n v="3245.3453012035229"/>
    <n v="0"/>
    <m/>
    <d v="1899-12-30T00:30:00"/>
    <d v="1900-01-05T07:00:00"/>
    <m/>
  </r>
  <r>
    <n v="6591"/>
    <x v="2"/>
    <s v="URBANO SAVONA"/>
    <n v="2"/>
    <n v="754"/>
    <s v="CIMAVALLE - LAVAGNOLA - PIAZZA MAMELI - STAZIONE FF.SS."/>
    <s v="ANN"/>
    <s v="FES"/>
    <m/>
    <n v="1"/>
    <n v="1748"/>
    <d v="1899-12-30T08:20:00"/>
    <d v="1899-12-30T08:50:00"/>
    <n v="10.746176494051401"/>
    <m/>
    <m/>
    <n v="58"/>
    <n v="623.27823665498124"/>
    <n v="0"/>
    <m/>
    <d v="1899-12-30T00:30:00"/>
    <d v="1899-12-31T05:00:00"/>
    <m/>
  </r>
  <r>
    <n v="6547"/>
    <x v="2"/>
    <s v="URBANO SAVONA"/>
    <n v="2"/>
    <n v="754"/>
    <s v="CIMAVALLE - LAVAGNOLA - PIAZZA MAMELI - STAZIONE FF.SS."/>
    <s v="ANN"/>
    <s v="SET"/>
    <m/>
    <n v="1"/>
    <n v="313"/>
    <d v="1899-12-30T08:55:00"/>
    <d v="1899-12-30T09:25:00"/>
    <n v="10.746176494051401"/>
    <m/>
    <m/>
    <n v="302"/>
    <n v="3245.3453012035229"/>
    <n v="0"/>
    <m/>
    <d v="1899-12-30T00:30:00"/>
    <d v="1900-01-05T07:00:00"/>
    <m/>
  </r>
  <r>
    <n v="6548"/>
    <x v="2"/>
    <s v="URBANO SAVONA"/>
    <n v="2"/>
    <n v="754"/>
    <s v="CIMAVALLE - LAVAGNOLA - PIAZZA MAMELI - STAZIONE FF.SS."/>
    <s v="ANN"/>
    <s v="SET"/>
    <m/>
    <n v="1"/>
    <n v="314"/>
    <d v="1899-12-30T09:30:00"/>
    <d v="1899-12-30T10:00:00"/>
    <n v="10.746176494051401"/>
    <m/>
    <m/>
    <n v="302"/>
    <n v="3245.3453012035229"/>
    <n v="0"/>
    <m/>
    <d v="1899-12-30T00:30:00"/>
    <d v="1900-01-05T07:00:00"/>
    <m/>
  </r>
  <r>
    <n v="6592"/>
    <x v="2"/>
    <s v="URBANO SAVONA"/>
    <n v="2"/>
    <n v="754"/>
    <s v="CIMAVALLE - LAVAGNOLA - PIAZZA MAMELI - STAZIONE FF.SS."/>
    <s v="ANN"/>
    <s v="FES"/>
    <m/>
    <n v="1"/>
    <n v="1749"/>
    <d v="1899-12-30T09:30:00"/>
    <d v="1899-12-30T10:00:00"/>
    <n v="10.746176494051401"/>
    <m/>
    <m/>
    <n v="58"/>
    <n v="623.27823665498124"/>
    <n v="0"/>
    <m/>
    <d v="1899-12-30T00:30:00"/>
    <d v="1899-12-31T05:00:00"/>
    <m/>
  </r>
  <r>
    <n v="6593"/>
    <x v="2"/>
    <s v="URBANO SAVONA"/>
    <n v="2"/>
    <n v="754"/>
    <s v="CIMAVALLE - LAVAGNOLA - PIAZZA MAMELI - STAZIONE FF.SS."/>
    <s v="ANN"/>
    <s v="FES"/>
    <m/>
    <n v="1"/>
    <n v="1750"/>
    <d v="1899-12-30T10:35:00"/>
    <d v="1899-12-30T11:05:00"/>
    <n v="10.746176494051401"/>
    <m/>
    <m/>
    <n v="58"/>
    <n v="623.27823665498124"/>
    <n v="0"/>
    <m/>
    <d v="1899-12-30T00:30:00"/>
    <d v="1899-12-31T05:00:00"/>
    <m/>
  </r>
  <r>
    <n v="6549"/>
    <x v="2"/>
    <s v="URBANO SAVONA"/>
    <n v="2"/>
    <n v="754"/>
    <s v="CIMAVALLE - LAVAGNOLA - PIAZZA MAMELI - STAZIONE FF.SS."/>
    <s v="ANN"/>
    <s v="SET"/>
    <m/>
    <n v="1"/>
    <n v="315"/>
    <d v="1899-12-30T11:00:00"/>
    <d v="1899-12-30T11:30:00"/>
    <n v="10.746176494051401"/>
    <m/>
    <m/>
    <n v="302"/>
    <n v="3245.3453012035229"/>
    <n v="0"/>
    <m/>
    <d v="1899-12-30T00:30:00"/>
    <d v="1900-01-05T07:00:00"/>
    <m/>
  </r>
  <r>
    <n v="6594"/>
    <x v="2"/>
    <s v="URBANO SAVONA"/>
    <n v="2"/>
    <n v="754"/>
    <s v="CIMAVALLE - LAVAGNOLA - PIAZZA MAMELI - STAZIONE FF.SS."/>
    <s v="ANN"/>
    <s v="FES"/>
    <m/>
    <n v="1"/>
    <n v="1751"/>
    <d v="1899-12-30T11:40:00"/>
    <d v="1899-12-30T12:10:00"/>
    <n v="10.746176494051401"/>
    <m/>
    <m/>
    <n v="58"/>
    <n v="623.27823665498124"/>
    <n v="0"/>
    <m/>
    <d v="1899-12-30T00:30:00"/>
    <d v="1899-12-31T05:00:00"/>
    <m/>
  </r>
  <r>
    <n v="6550"/>
    <x v="2"/>
    <s v="URBANO SAVONA"/>
    <n v="2"/>
    <n v="754"/>
    <s v="CIMAVALLE - LAVAGNOLA - PIAZZA MAMELI - STAZIONE FF.SS."/>
    <s v="ANN"/>
    <s v="SET"/>
    <m/>
    <n v="1"/>
    <n v="316"/>
    <d v="1899-12-30T12:05:00"/>
    <d v="1899-12-30T12:35:00"/>
    <n v="10.746176494051401"/>
    <m/>
    <m/>
    <n v="302"/>
    <n v="3245.3453012035229"/>
    <n v="0"/>
    <m/>
    <d v="1899-12-30T00:30:00"/>
    <d v="1900-01-05T07:00:00"/>
    <m/>
  </r>
  <r>
    <n v="6551"/>
    <x v="2"/>
    <s v="URBANO SAVONA"/>
    <n v="2"/>
    <n v="754"/>
    <s v="CIMAVALLE - LAVAGNOLA - PIAZZA MAMELI - STAZIONE FF.SS."/>
    <s v="ANN"/>
    <s v="SET"/>
    <m/>
    <n v="1"/>
    <n v="317"/>
    <d v="1899-12-30T12:35:00"/>
    <d v="1899-12-30T13:05:00"/>
    <n v="10.746176494051401"/>
    <m/>
    <m/>
    <n v="302"/>
    <n v="3245.3453012035229"/>
    <n v="0"/>
    <m/>
    <d v="1899-12-30T00:30:00"/>
    <d v="1900-01-05T07:00:00"/>
    <m/>
  </r>
  <r>
    <n v="6595"/>
    <x v="2"/>
    <s v="URBANO SAVONA"/>
    <n v="2"/>
    <n v="754"/>
    <s v="CIMAVALLE - LAVAGNOLA - PIAZZA MAMELI - STAZIONE FF.SS."/>
    <s v="ANN"/>
    <s v="FES"/>
    <m/>
    <n v="1"/>
    <n v="1752"/>
    <d v="1899-12-30T13:00:00"/>
    <d v="1899-12-30T13:30:00"/>
    <n v="10.746176494051401"/>
    <m/>
    <m/>
    <n v="58"/>
    <n v="623.27823665498124"/>
    <n v="0"/>
    <m/>
    <d v="1899-12-30T00:30:00"/>
    <d v="1899-12-31T05:00:00"/>
    <m/>
  </r>
  <r>
    <n v="6552"/>
    <x v="2"/>
    <s v="URBANO SAVONA"/>
    <n v="2"/>
    <n v="754"/>
    <s v="CIMAVALLE - LAVAGNOLA - PIAZZA MAMELI - STAZIONE FF.SS."/>
    <s v="ANN"/>
    <s v="SET"/>
    <m/>
    <n v="1"/>
    <n v="318"/>
    <d v="1899-12-30T13:40:00"/>
    <d v="1899-12-30T14:10:00"/>
    <n v="10.746176494051401"/>
    <m/>
    <m/>
    <n v="302"/>
    <n v="3245.3453012035229"/>
    <n v="0"/>
    <m/>
    <d v="1899-12-30T00:30:00"/>
    <d v="1900-01-05T07:00:00"/>
    <m/>
  </r>
  <r>
    <n v="6553"/>
    <x v="2"/>
    <s v="URBANO SAVONA"/>
    <n v="2"/>
    <n v="754"/>
    <s v="CIMAVALLE - LAVAGNOLA - PIAZZA MAMELI - STAZIONE FF.SS."/>
    <s v="ANN"/>
    <s v="SET"/>
    <m/>
    <n v="1"/>
    <n v="319"/>
    <d v="1899-12-30T14:10:00"/>
    <d v="1899-12-30T14:40:00"/>
    <n v="10.746176494051401"/>
    <m/>
    <m/>
    <n v="302"/>
    <n v="3245.3453012035229"/>
    <n v="0"/>
    <m/>
    <d v="1899-12-30T00:30:00"/>
    <d v="1900-01-05T07:00:00"/>
    <m/>
  </r>
  <r>
    <n v="6596"/>
    <x v="2"/>
    <s v="URBANO SAVONA"/>
    <n v="2"/>
    <n v="754"/>
    <s v="CIMAVALLE - LAVAGNOLA - PIAZZA MAMELI - STAZIONE FF.SS."/>
    <s v="ANN"/>
    <s v="FES"/>
    <m/>
    <n v="1"/>
    <n v="1753"/>
    <d v="1899-12-30T14:10:00"/>
    <d v="1899-12-30T14:40:00"/>
    <n v="10.746176494051401"/>
    <m/>
    <m/>
    <n v="58"/>
    <n v="623.27823665498124"/>
    <n v="0"/>
    <m/>
    <d v="1899-12-30T00:30:00"/>
    <d v="1899-12-31T05:00:00"/>
    <m/>
  </r>
  <r>
    <n v="6554"/>
    <x v="2"/>
    <s v="URBANO SAVONA"/>
    <n v="2"/>
    <n v="754"/>
    <s v="CIMAVALLE - LAVAGNOLA - PIAZZA MAMELI - STAZIONE FF.SS."/>
    <s v="ANN"/>
    <s v="SET"/>
    <m/>
    <n v="1"/>
    <n v="320"/>
    <d v="1899-12-30T14:45:00"/>
    <d v="1899-12-30T15:15:00"/>
    <n v="10.746176494051401"/>
    <m/>
    <m/>
    <n v="302"/>
    <n v="3245.3453012035229"/>
    <n v="0"/>
    <m/>
    <d v="1899-12-30T00:30:00"/>
    <d v="1900-01-05T07:00:00"/>
    <m/>
  </r>
  <r>
    <n v="6555"/>
    <x v="2"/>
    <s v="URBANO SAVONA"/>
    <n v="2"/>
    <n v="754"/>
    <s v="CIMAVALLE - LAVAGNOLA - PIAZZA MAMELI - STAZIONE FF.SS."/>
    <s v="ANN"/>
    <s v="SET"/>
    <m/>
    <n v="1"/>
    <n v="321"/>
    <d v="1899-12-30T15:15:00"/>
    <d v="1899-12-30T15:45:00"/>
    <n v="10.746176494051401"/>
    <m/>
    <m/>
    <n v="302"/>
    <n v="3245.3453012035229"/>
    <n v="0"/>
    <m/>
    <d v="1899-12-30T00:30:00"/>
    <d v="1900-01-05T07:00:00"/>
    <m/>
  </r>
  <r>
    <n v="6556"/>
    <x v="2"/>
    <s v="URBANO SAVONA"/>
    <n v="2"/>
    <n v="754"/>
    <s v="CIMAVALLE - LAVAGNOLA - PIAZZA MAMELI - STAZIONE FF.SS."/>
    <s v="ANN"/>
    <s v="SET"/>
    <m/>
    <n v="1"/>
    <n v="322"/>
    <d v="1899-12-30T15:45:00"/>
    <d v="1899-12-30T16:15:00"/>
    <n v="10.746176494051401"/>
    <m/>
    <m/>
    <n v="302"/>
    <n v="3245.3453012035229"/>
    <n v="0"/>
    <m/>
    <d v="1899-12-30T00:30:00"/>
    <d v="1900-01-05T07:00:00"/>
    <m/>
  </r>
  <r>
    <n v="6597"/>
    <x v="2"/>
    <s v="URBANO SAVONA"/>
    <n v="2"/>
    <n v="754"/>
    <s v="CIMAVALLE - LAVAGNOLA - PIAZZA MAMELI - STAZIONE FF.SS."/>
    <s v="ANN"/>
    <s v="FES"/>
    <m/>
    <n v="1"/>
    <n v="1754"/>
    <d v="1899-12-30T15:45:00"/>
    <d v="1899-12-30T16:15:00"/>
    <n v="10.746176494051401"/>
    <m/>
    <m/>
    <n v="58"/>
    <n v="623.27823665498124"/>
    <n v="0"/>
    <m/>
    <d v="1899-12-30T00:30:00"/>
    <d v="1899-12-31T05:00:00"/>
    <m/>
  </r>
  <r>
    <n v="6598"/>
    <x v="2"/>
    <s v="URBANO SAVONA"/>
    <n v="2"/>
    <n v="754"/>
    <s v="CIMAVALLE - LAVAGNOLA - PIAZZA MAMELI - STAZIONE FF.SS."/>
    <s v="ANN"/>
    <s v="FES"/>
    <m/>
    <n v="1"/>
    <n v="1755"/>
    <d v="1899-12-30T17:00:00"/>
    <d v="1899-12-30T17:30:00"/>
    <n v="10.746176494051401"/>
    <m/>
    <m/>
    <n v="58"/>
    <n v="623.27823665498124"/>
    <n v="0"/>
    <m/>
    <d v="1899-12-30T00:30:00"/>
    <d v="1899-12-31T05:00:00"/>
    <m/>
  </r>
  <r>
    <n v="6557"/>
    <x v="2"/>
    <s v="URBANO SAVONA"/>
    <n v="2"/>
    <n v="754"/>
    <s v="CIMAVALLE - LAVAGNOLA - PIAZZA MAMELI - STAZIONE FF.SS."/>
    <s v="ANN"/>
    <s v="SET"/>
    <m/>
    <n v="1"/>
    <n v="323"/>
    <d v="1899-12-30T17:30:00"/>
    <d v="1899-12-30T18:00:00"/>
    <n v="10.746176494051401"/>
    <m/>
    <m/>
    <n v="302"/>
    <n v="3245.3453012035229"/>
    <n v="0"/>
    <m/>
    <d v="1899-12-30T00:30:00"/>
    <d v="1900-01-05T07:00:00"/>
    <m/>
  </r>
  <r>
    <n v="6599"/>
    <x v="2"/>
    <s v="URBANO SAVONA"/>
    <n v="2"/>
    <n v="754"/>
    <s v="CIMAVALLE - LAVAGNOLA - PIAZZA MAMELI - STAZIONE FF.SS."/>
    <s v="ANN"/>
    <s v="FES"/>
    <m/>
    <n v="1"/>
    <n v="1756"/>
    <d v="1899-12-30T18:10:00"/>
    <d v="1899-12-30T18:40:00"/>
    <n v="10.746176494051401"/>
    <m/>
    <m/>
    <n v="58"/>
    <n v="623.27823665498124"/>
    <n v="0"/>
    <m/>
    <d v="1899-12-30T00:30:00"/>
    <d v="1899-12-31T05:00:00"/>
    <m/>
  </r>
  <r>
    <n v="11629"/>
    <x v="2"/>
    <s v="URBANO SAVONA"/>
    <n v="2"/>
    <n v="754"/>
    <s v="CIMAVALLE - LAVAGNOLA - PIAZZA MAMELI - STAZIONE FF.SS."/>
    <s v="ANN"/>
    <s v="SET"/>
    <m/>
    <n v="1"/>
    <n v="325"/>
    <d v="1899-12-30T18:20:00"/>
    <d v="1899-12-30T18:50:00"/>
    <n v="10.746176494051401"/>
    <m/>
    <m/>
    <n v="302"/>
    <n v="3245.3453012035229"/>
    <n v="0"/>
    <m/>
    <d v="1899-12-30T00:30:00"/>
    <d v="1900-01-05T07:00:00"/>
    <m/>
  </r>
  <r>
    <n v="6560"/>
    <x v="2"/>
    <s v="URBANO SAVONA"/>
    <n v="2"/>
    <n v="754"/>
    <s v="CIMAVALLE - LAVAGNOLA - PIAZZA MAMELI - STAZIONE FF.SS."/>
    <s v="ANN"/>
    <s v="SET"/>
    <m/>
    <n v="1"/>
    <n v="326"/>
    <d v="1899-12-30T19:10:00"/>
    <d v="1899-12-30T19:40:00"/>
    <n v="10.746176494051401"/>
    <m/>
    <m/>
    <n v="302"/>
    <n v="3245.3453012035229"/>
    <n v="0"/>
    <m/>
    <d v="1899-12-30T00:30:00"/>
    <d v="1900-01-05T07:00:00"/>
    <m/>
  </r>
  <r>
    <n v="6600"/>
    <x v="2"/>
    <s v="URBANO SAVONA"/>
    <n v="2"/>
    <n v="754"/>
    <s v="CIMAVALLE - LAVAGNOLA - PIAZZA MAMELI - STAZIONE FF.SS."/>
    <s v="ANN"/>
    <s v="FES"/>
    <m/>
    <n v="1"/>
    <n v="1757"/>
    <d v="1899-12-30T19:35:00"/>
    <d v="1899-12-30T20:05:00"/>
    <n v="10.746176494051401"/>
    <m/>
    <m/>
    <n v="58"/>
    <n v="623.27823665498124"/>
    <n v="0"/>
    <m/>
    <d v="1899-12-30T00:30:00"/>
    <d v="1899-12-31T05:00:00"/>
    <m/>
  </r>
  <r>
    <n v="6561"/>
    <x v="2"/>
    <s v="URBANO SAVONA"/>
    <n v="2"/>
    <n v="754"/>
    <s v="CIMAVALLE - LAVAGNOLA - PIAZZA MAMELI - STAZIONE FF.SS."/>
    <s v="ANN"/>
    <s v="SET"/>
    <m/>
    <n v="1"/>
    <n v="327"/>
    <d v="1899-12-30T20:10:00"/>
    <d v="1899-12-30T20:40:00"/>
    <n v="10.746176494051401"/>
    <m/>
    <m/>
    <n v="302"/>
    <n v="3245.3453012035229"/>
    <n v="0"/>
    <m/>
    <d v="1899-12-30T00:30:00"/>
    <d v="1900-01-05T07:00:00"/>
    <m/>
  </r>
  <r>
    <n v="17262"/>
    <x v="2"/>
    <s v="URBANO SAVONA"/>
    <n v="2"/>
    <n v="754"/>
    <s v="CIMAVALLE - LAVAGNOLA - PIAZZA MAMELI - STAZIONE FF.SS."/>
    <s v="ANN"/>
    <s v="FES"/>
    <m/>
    <n v="1"/>
    <n v="17262"/>
    <d v="1899-12-30T20:50:00"/>
    <d v="1899-12-30T21:20:00"/>
    <n v="10.746176494051401"/>
    <m/>
    <m/>
    <n v="58"/>
    <n v="623.27823665498124"/>
    <n v="0"/>
    <m/>
    <d v="1899-12-30T00:30:00"/>
    <d v="1899-12-31T05:00:00"/>
    <m/>
  </r>
  <r>
    <n v="16173"/>
    <x v="2"/>
    <s v="URBANO SAVONA"/>
    <n v="2"/>
    <n v="754"/>
    <s v="CIMAVALLE - LAVAGNOLA - PIAZZA MAMELI - STAZIONE FF.SS."/>
    <s v="ANN"/>
    <s v="SET"/>
    <m/>
    <n v="1"/>
    <n v="16173"/>
    <d v="1899-12-30T21:10:00"/>
    <d v="1899-12-30T21:40:00"/>
    <n v="10.746176494051401"/>
    <m/>
    <m/>
    <n v="302"/>
    <n v="3245.3453012035229"/>
    <n v="0"/>
    <m/>
    <d v="1899-12-30T00:30:00"/>
    <d v="1900-01-05T07:00:00"/>
    <m/>
  </r>
  <r>
    <n v="6564"/>
    <x v="2"/>
    <s v="URBANO SAVONA"/>
    <n v="2"/>
    <n v="754"/>
    <s v="CIMAVALLE - LAVAGNOLA - PIAZZA MAMELI - STAZIONE FF.SS."/>
    <s v="ANN"/>
    <s v="SET"/>
    <m/>
    <n v="1"/>
    <n v="330"/>
    <d v="1899-12-30T22:10:00"/>
    <d v="1899-12-30T22:40:00"/>
    <n v="10.746176494051401"/>
    <m/>
    <m/>
    <n v="302"/>
    <n v="3245.3453012035229"/>
    <n v="0"/>
    <m/>
    <d v="1899-12-30T00:30:00"/>
    <d v="1900-01-05T07:00:00"/>
    <m/>
  </r>
  <r>
    <n v="6602"/>
    <x v="2"/>
    <s v="URBANO SAVONA"/>
    <n v="1"/>
    <n v="763"/>
    <s v="STAZIONE FF.SS. - PIAZZA MAMELI - LAVAGNOLA - SANTUARIO"/>
    <s v="ANN"/>
    <s v="FES"/>
    <m/>
    <n v="1"/>
    <n v="1823"/>
    <d v="1899-12-30T05:40:00"/>
    <d v="1899-12-30T06:05:00"/>
    <n v="8.6160302362091805"/>
    <m/>
    <m/>
    <n v="58"/>
    <n v="499.72975370013245"/>
    <n v="0"/>
    <m/>
    <d v="1899-12-30T00:25:00"/>
    <d v="1899-12-31T00:10:00"/>
    <m/>
  </r>
  <r>
    <n v="6620"/>
    <x v="2"/>
    <s v="URBANO SAVONA"/>
    <n v="1"/>
    <n v="763"/>
    <s v="STAZIONE FF.SS. - PIAZZA MAMELI - LAVAGNOLA - SANTUARIO"/>
    <s v="INV"/>
    <s v="SF"/>
    <m/>
    <n v="1"/>
    <n v="4535"/>
    <d v="1899-12-30T06:35:00"/>
    <d v="1899-12-30T07:00:00"/>
    <n v="8.6160302362091805"/>
    <m/>
    <m/>
    <n v="5"/>
    <n v="43.080151181045906"/>
    <n v="0"/>
    <m/>
    <d v="1899-12-30T00:25:00"/>
    <d v="1899-12-30T02:05:00"/>
    <m/>
  </r>
  <r>
    <n v="6563"/>
    <x v="2"/>
    <s v="URBANO SAVONA"/>
    <n v="1"/>
    <n v="763"/>
    <s v="STAZIONE FF.SS. - PIAZZA MAMELI - LAVAGNOLA - SANTUARIO"/>
    <s v="ANN"/>
    <s v="SET"/>
    <m/>
    <n v="1"/>
    <n v="329"/>
    <d v="1899-12-30T07:25:00"/>
    <d v="1899-12-30T07:50:00"/>
    <n v="8.6160302362091805"/>
    <m/>
    <m/>
    <n v="302"/>
    <n v="2602.0411313351724"/>
    <n v="0"/>
    <m/>
    <d v="1899-12-30T00:25:00"/>
    <d v="1900-01-04T05:50:00"/>
    <m/>
  </r>
  <r>
    <n v="6621"/>
    <x v="2"/>
    <s v="URBANO SAVONA"/>
    <n v="1"/>
    <n v="763"/>
    <s v="STAZIONE FF.SS. - PIAZZA MAMELI - LAVAGNOLA - SANTUARIO"/>
    <s v="INV"/>
    <s v="SF"/>
    <m/>
    <n v="1"/>
    <n v="4536"/>
    <d v="1899-12-30T08:25:00"/>
    <d v="1899-12-30T08:50:00"/>
    <n v="8.6160302362091805"/>
    <m/>
    <m/>
    <n v="5"/>
    <n v="43.080151181045906"/>
    <n v="0"/>
    <m/>
    <d v="1899-12-30T00:25:00"/>
    <d v="1899-12-30T02:05:00"/>
    <m/>
  </r>
  <r>
    <n v="6622"/>
    <x v="2"/>
    <s v="URBANO SAVONA"/>
    <n v="1"/>
    <n v="763"/>
    <s v="STAZIONE FF.SS. - PIAZZA MAMELI - LAVAGNOLA - SANTUARIO"/>
    <s v="INV"/>
    <s v="SF"/>
    <m/>
    <n v="1"/>
    <n v="4537"/>
    <d v="1899-12-30T10:25:00"/>
    <d v="1899-12-30T10:50:00"/>
    <n v="8.6160302362091805"/>
    <m/>
    <m/>
    <n v="5"/>
    <n v="43.080151181045906"/>
    <n v="0"/>
    <m/>
    <d v="1899-12-30T00:25:00"/>
    <d v="1899-12-30T02:05:00"/>
    <m/>
  </r>
  <r>
    <n v="6623"/>
    <x v="2"/>
    <s v="URBANO SAVONA"/>
    <n v="1"/>
    <n v="763"/>
    <s v="STAZIONE FF.SS. - PIAZZA MAMELI - LAVAGNOLA - SANTUARIO"/>
    <s v="INV"/>
    <s v="SF"/>
    <m/>
    <n v="1"/>
    <n v="4538"/>
    <d v="1899-12-30T12:35:00"/>
    <d v="1899-12-30T13:00:00"/>
    <n v="8.6160302362091805"/>
    <m/>
    <m/>
    <n v="5"/>
    <n v="43.080151181045906"/>
    <n v="0"/>
    <m/>
    <d v="1899-12-30T00:25:00"/>
    <d v="1899-12-30T02:05:00"/>
    <m/>
  </r>
  <r>
    <n v="6543"/>
    <x v="2"/>
    <s v="URBANO SAVONA"/>
    <n v="1"/>
    <n v="763"/>
    <s v="STAZIONE FF.SS. - PIAZZA MAMELI - LAVAGNOLA - SANTUARIO"/>
    <s v="ANN"/>
    <s v="SET"/>
    <m/>
    <n v="1"/>
    <n v="309"/>
    <d v="1899-12-30T12:40:00"/>
    <d v="1899-12-30T13:05:00"/>
    <n v="8.6160302362091805"/>
    <m/>
    <m/>
    <n v="302"/>
    <n v="2602.0411313351724"/>
    <n v="0"/>
    <m/>
    <d v="1899-12-30T00:25:00"/>
    <d v="1900-01-04T05:50:00"/>
    <m/>
  </r>
  <r>
    <n v="6603"/>
    <x v="2"/>
    <s v="URBANO SAVONA"/>
    <n v="1"/>
    <n v="763"/>
    <s v="STAZIONE FF.SS. - PIAZZA MAMELI - LAVAGNOLA - SANTUARIO"/>
    <s v="ANN"/>
    <s v="FES"/>
    <m/>
    <n v="1"/>
    <n v="1824"/>
    <d v="1899-12-30T14:15:00"/>
    <d v="1899-12-30T14:40:00"/>
    <n v="8.6160302362091805"/>
    <m/>
    <m/>
    <n v="58"/>
    <n v="499.72975370013245"/>
    <n v="0"/>
    <m/>
    <d v="1899-12-30T00:25:00"/>
    <d v="1899-12-31T00:10:00"/>
    <m/>
  </r>
  <r>
    <n v="6624"/>
    <x v="2"/>
    <s v="URBANO SAVONA"/>
    <n v="1"/>
    <n v="763"/>
    <s v="STAZIONE FF.SS. - PIAZZA MAMELI - LAVAGNOLA - SANTUARIO"/>
    <s v="INV"/>
    <s v="SF"/>
    <m/>
    <n v="1"/>
    <n v="4539"/>
    <d v="1899-12-30T14:35:00"/>
    <d v="1899-12-30T15:00:00"/>
    <n v="8.6160302362091805"/>
    <m/>
    <m/>
    <n v="5"/>
    <n v="43.080151181045906"/>
    <n v="0"/>
    <m/>
    <d v="1899-12-30T00:25:00"/>
    <d v="1899-12-30T02:05:00"/>
    <m/>
  </r>
  <r>
    <n v="6565"/>
    <x v="2"/>
    <s v="URBANO SAVONA"/>
    <n v="1"/>
    <n v="763"/>
    <s v="STAZIONE FF.SS. - PIAZZA MAMELI - LAVAGNOLA - SANTUARIO"/>
    <s v="ANN"/>
    <s v="SET"/>
    <m/>
    <n v="1"/>
    <n v="331"/>
    <d v="1899-12-30T16:25:00"/>
    <d v="1899-12-30T16:50:00"/>
    <n v="8.6160302362091805"/>
    <m/>
    <m/>
    <n v="302"/>
    <n v="2602.0411313351724"/>
    <n v="0"/>
    <m/>
    <d v="1899-12-30T00:25:00"/>
    <d v="1900-01-04T05:50:00"/>
    <m/>
  </r>
  <r>
    <n v="6625"/>
    <x v="2"/>
    <s v="URBANO SAVONA"/>
    <n v="1"/>
    <n v="763"/>
    <s v="STAZIONE FF.SS. - PIAZZA MAMELI - LAVAGNOLA - SANTUARIO"/>
    <s v="INV"/>
    <s v="SF"/>
    <m/>
    <n v="1"/>
    <n v="4540"/>
    <d v="1899-12-30T16:35:00"/>
    <d v="1899-12-30T17:00:00"/>
    <n v="8.6160302362091805"/>
    <m/>
    <m/>
    <n v="5"/>
    <n v="43.080151181045906"/>
    <n v="0"/>
    <m/>
    <d v="1899-12-30T00:25:00"/>
    <d v="1899-12-30T02:05:00"/>
    <m/>
  </r>
  <r>
    <n v="6604"/>
    <x v="2"/>
    <s v="URBANO SAVONA"/>
    <n v="1"/>
    <n v="763"/>
    <s v="STAZIONE FF.SS. - PIAZZA MAMELI - LAVAGNOLA - SANTUARIO"/>
    <s v="ANN"/>
    <s v="FES"/>
    <m/>
    <n v="1"/>
    <n v="1825"/>
    <d v="1899-12-30T18:10:00"/>
    <d v="1899-12-30T18:35:00"/>
    <n v="8.6160302362091805"/>
    <m/>
    <m/>
    <n v="58"/>
    <n v="499.72975370013245"/>
    <n v="0"/>
    <m/>
    <d v="1899-12-30T00:25:00"/>
    <d v="1899-12-31T00:10:00"/>
    <m/>
  </r>
  <r>
    <n v="6626"/>
    <x v="2"/>
    <s v="URBANO SAVONA"/>
    <n v="1"/>
    <n v="763"/>
    <s v="STAZIONE FF.SS. - PIAZZA MAMELI - LAVAGNOLA - SANTUARIO"/>
    <s v="INV"/>
    <s v="SF"/>
    <m/>
    <n v="1"/>
    <n v="4541"/>
    <d v="1899-12-30T18:35:00"/>
    <d v="1899-12-30T19:00:00"/>
    <n v="8.6160302362091805"/>
    <m/>
    <m/>
    <n v="5"/>
    <n v="43.080151181045906"/>
    <n v="0"/>
    <m/>
    <d v="1899-12-30T00:25:00"/>
    <d v="1899-12-30T02:05:00"/>
    <m/>
  </r>
  <r>
    <n v="17263"/>
    <x v="2"/>
    <s v="URBANO SAVONA"/>
    <n v="1"/>
    <n v="763"/>
    <s v="STAZIONE FF.SS. - PIAZZA MAMELI - LAVAGNOLA - SANTUARIO"/>
    <s v="ANN"/>
    <s v="FES"/>
    <m/>
    <n v="1"/>
    <n v="17263"/>
    <d v="1899-12-30T21:40:00"/>
    <d v="1899-12-30T22:05:00"/>
    <n v="8.6160302362091805"/>
    <m/>
    <m/>
    <n v="58"/>
    <n v="499.72975370013245"/>
    <n v="0"/>
    <m/>
    <d v="1899-12-30T00:25:00"/>
    <d v="1899-12-31T00:10:00"/>
    <m/>
  </r>
  <r>
    <n v="6544"/>
    <x v="2"/>
    <s v="URBANO SAVONA"/>
    <n v="1"/>
    <n v="764"/>
    <s v="STAZIONE FF.SS. - PIAZZA MAMELI - LAVAGNOLA - CIMAVALLE"/>
    <s v="ANN"/>
    <s v="SET"/>
    <m/>
    <n v="1"/>
    <n v="310"/>
    <d v="1899-12-30T05:35:00"/>
    <d v="1899-12-30T06:05:00"/>
    <n v="11.499030236209199"/>
    <m/>
    <m/>
    <n v="302"/>
    <n v="3472.707131335178"/>
    <n v="0"/>
    <m/>
    <d v="1899-12-30T00:30:00"/>
    <d v="1900-01-05T07:00:00"/>
    <m/>
  </r>
  <r>
    <n v="6566"/>
    <x v="2"/>
    <s v="URBANO SAVONA"/>
    <n v="1"/>
    <n v="764"/>
    <s v="STAZIONE FF.SS. - PIAZZA MAMELI - LAVAGNOLA - CIMAVALLE"/>
    <s v="ANN"/>
    <s v="SET"/>
    <m/>
    <n v="1"/>
    <n v="332"/>
    <d v="1899-12-30T06:20:00"/>
    <d v="1899-12-30T06:50:00"/>
    <n v="11.499030236209199"/>
    <m/>
    <m/>
    <n v="302"/>
    <n v="3472.707131335178"/>
    <n v="0"/>
    <m/>
    <d v="1899-12-30T00:30:00"/>
    <d v="1900-01-05T07:00:00"/>
    <m/>
  </r>
  <r>
    <n v="6567"/>
    <x v="2"/>
    <s v="URBANO SAVONA"/>
    <n v="1"/>
    <n v="764"/>
    <s v="STAZIONE FF.SS. - PIAZZA MAMELI - LAVAGNOLA - CIMAVALLE"/>
    <s v="ANN"/>
    <s v="SET"/>
    <m/>
    <n v="1"/>
    <n v="333"/>
    <d v="1899-12-30T06:40:00"/>
    <d v="1899-12-30T07:10:00"/>
    <n v="11.499030236209199"/>
    <m/>
    <m/>
    <n v="302"/>
    <n v="3472.707131335178"/>
    <n v="0"/>
    <m/>
    <d v="1899-12-30T00:30:00"/>
    <d v="1900-01-05T07:00:00"/>
    <m/>
  </r>
  <r>
    <n v="6606"/>
    <x v="2"/>
    <s v="URBANO SAVONA"/>
    <n v="1"/>
    <n v="764"/>
    <s v="STAZIONE FF.SS. - PIAZZA MAMELI - LAVAGNOLA - CIMAVALLE"/>
    <s v="ANN"/>
    <s v="FES"/>
    <m/>
    <n v="1"/>
    <n v="1827"/>
    <d v="1899-12-30T06:40:00"/>
    <d v="1899-12-30T07:10:00"/>
    <n v="11.499030236209199"/>
    <m/>
    <m/>
    <n v="58"/>
    <n v="666.94375370013358"/>
    <n v="0"/>
    <m/>
    <d v="1899-12-30T00:30:00"/>
    <d v="1899-12-31T05:00:00"/>
    <m/>
  </r>
  <r>
    <n v="6568"/>
    <x v="2"/>
    <s v="URBANO SAVONA"/>
    <n v="1"/>
    <n v="764"/>
    <s v="STAZIONE FF.SS. - PIAZZA MAMELI - LAVAGNOLA - CIMAVALLE"/>
    <s v="ANN"/>
    <s v="SET"/>
    <m/>
    <n v="1"/>
    <n v="334"/>
    <d v="1899-12-30T07:50:00"/>
    <d v="1899-12-30T08:20:00"/>
    <n v="11.499030236209199"/>
    <m/>
    <m/>
    <n v="302"/>
    <n v="3472.707131335178"/>
    <n v="0"/>
    <m/>
    <d v="1899-12-30T00:30:00"/>
    <d v="1900-01-05T07:00:00"/>
    <m/>
  </r>
  <r>
    <n v="6607"/>
    <x v="2"/>
    <s v="URBANO SAVONA"/>
    <n v="1"/>
    <n v="764"/>
    <s v="STAZIONE FF.SS. - PIAZZA MAMELI - LAVAGNOLA - CIMAVALLE"/>
    <s v="ANN"/>
    <s v="FES"/>
    <m/>
    <n v="1"/>
    <n v="1828"/>
    <d v="1899-12-30T07:50:00"/>
    <d v="1899-12-30T08:20:00"/>
    <n v="11.499030236209199"/>
    <m/>
    <m/>
    <n v="58"/>
    <n v="666.94375370013358"/>
    <n v="0"/>
    <m/>
    <d v="1899-12-30T00:30:00"/>
    <d v="1899-12-31T05:00:00"/>
    <m/>
  </r>
  <r>
    <n v="6569"/>
    <x v="2"/>
    <s v="URBANO SAVONA"/>
    <n v="1"/>
    <n v="764"/>
    <s v="STAZIONE FF.SS. - PIAZZA MAMELI - LAVAGNOLA - CIMAVALLE"/>
    <s v="ANN"/>
    <s v="SET"/>
    <m/>
    <n v="1"/>
    <n v="335"/>
    <d v="1899-12-30T08:25:00"/>
    <d v="1899-12-30T08:55:00"/>
    <n v="11.499030236209199"/>
    <m/>
    <m/>
    <n v="302"/>
    <n v="3472.707131335178"/>
    <n v="0"/>
    <m/>
    <d v="1899-12-30T00:30:00"/>
    <d v="1900-01-05T07:00:00"/>
    <m/>
  </r>
  <r>
    <n v="6570"/>
    <x v="2"/>
    <s v="URBANO SAVONA"/>
    <n v="1"/>
    <n v="764"/>
    <s v="STAZIONE FF.SS. - PIAZZA MAMELI - LAVAGNOLA - CIMAVALLE"/>
    <s v="ANN"/>
    <s v="SET"/>
    <m/>
    <n v="1"/>
    <n v="336"/>
    <d v="1899-12-30T09:00:00"/>
    <d v="1899-12-30T09:30:00"/>
    <n v="11.499030236209199"/>
    <m/>
    <m/>
    <n v="302"/>
    <n v="3472.707131335178"/>
    <n v="0"/>
    <m/>
    <d v="1899-12-30T00:30:00"/>
    <d v="1900-01-05T07:00:00"/>
    <m/>
  </r>
  <r>
    <n v="6608"/>
    <x v="2"/>
    <s v="URBANO SAVONA"/>
    <n v="1"/>
    <n v="764"/>
    <s v="STAZIONE FF.SS. - PIAZZA MAMELI - LAVAGNOLA - CIMAVALLE"/>
    <s v="ANN"/>
    <s v="FES"/>
    <m/>
    <n v="1"/>
    <n v="1829"/>
    <d v="1899-12-30T09:00:00"/>
    <d v="1899-12-30T09:30:00"/>
    <n v="11.499030236209199"/>
    <m/>
    <m/>
    <n v="58"/>
    <n v="666.94375370013358"/>
    <n v="0"/>
    <m/>
    <d v="1899-12-30T00:30:00"/>
    <d v="1899-12-31T05:00:00"/>
    <m/>
  </r>
  <r>
    <n v="6609"/>
    <x v="2"/>
    <s v="URBANO SAVONA"/>
    <n v="1"/>
    <n v="764"/>
    <s v="STAZIONE FF.SS. - PIAZZA MAMELI - LAVAGNOLA - CIMAVALLE"/>
    <s v="ANN"/>
    <s v="FES"/>
    <m/>
    <n v="1"/>
    <n v="1830"/>
    <d v="1899-12-30T10:05:00"/>
    <d v="1899-12-30T10:35:00"/>
    <n v="11.499030236209199"/>
    <m/>
    <m/>
    <n v="58"/>
    <n v="666.94375370013358"/>
    <n v="0"/>
    <m/>
    <d v="1899-12-30T00:30:00"/>
    <d v="1899-12-31T05:00:00"/>
    <m/>
  </r>
  <r>
    <n v="6571"/>
    <x v="2"/>
    <s v="URBANO SAVONA"/>
    <n v="1"/>
    <n v="764"/>
    <s v="STAZIONE FF.SS. - PIAZZA MAMELI - LAVAGNOLA - CIMAVALLE"/>
    <s v="ANN"/>
    <s v="SET"/>
    <m/>
    <n v="1"/>
    <n v="337"/>
    <d v="1899-12-30T10:30:00"/>
    <d v="1899-12-30T11:00:00"/>
    <n v="11.499030236209199"/>
    <m/>
    <m/>
    <n v="302"/>
    <n v="3472.707131335178"/>
    <n v="0"/>
    <m/>
    <d v="1899-12-30T00:30:00"/>
    <d v="1900-01-05T07:00:00"/>
    <m/>
  </r>
  <r>
    <n v="6610"/>
    <x v="2"/>
    <s v="URBANO SAVONA"/>
    <n v="1"/>
    <n v="764"/>
    <s v="STAZIONE FF.SS. - PIAZZA MAMELI - LAVAGNOLA - CIMAVALLE"/>
    <s v="ANN"/>
    <s v="FES"/>
    <m/>
    <n v="1"/>
    <n v="1831"/>
    <d v="1899-12-30T11:10:00"/>
    <d v="1899-12-30T11:40:00"/>
    <n v="11.499030236209199"/>
    <m/>
    <m/>
    <n v="58"/>
    <n v="666.94375370013358"/>
    <n v="0"/>
    <m/>
    <d v="1899-12-30T00:30:00"/>
    <d v="1899-12-31T05:00:00"/>
    <m/>
  </r>
  <r>
    <n v="6572"/>
    <x v="2"/>
    <s v="URBANO SAVONA"/>
    <n v="1"/>
    <n v="764"/>
    <s v="STAZIONE FF.SS. - PIAZZA MAMELI - LAVAGNOLA - CIMAVALLE"/>
    <s v="ANN"/>
    <s v="SET"/>
    <m/>
    <n v="1"/>
    <n v="338"/>
    <d v="1899-12-30T11:35:00"/>
    <d v="1899-12-30T12:05:00"/>
    <n v="11.499030236209199"/>
    <m/>
    <m/>
    <n v="302"/>
    <n v="3472.707131335178"/>
    <n v="0"/>
    <m/>
    <d v="1899-12-30T00:30:00"/>
    <d v="1900-01-05T07:00:00"/>
    <m/>
  </r>
  <r>
    <n v="6573"/>
    <x v="2"/>
    <s v="URBANO SAVONA"/>
    <n v="1"/>
    <n v="764"/>
    <s v="STAZIONE FF.SS. - PIAZZA MAMELI - LAVAGNOLA - CIMAVALLE"/>
    <s v="ANN"/>
    <s v="SET"/>
    <m/>
    <n v="1"/>
    <n v="339"/>
    <d v="1899-12-30T12:05:00"/>
    <d v="1899-12-30T12:35:00"/>
    <n v="11.499030236209199"/>
    <m/>
    <m/>
    <n v="302"/>
    <n v="3472.707131335178"/>
    <n v="0"/>
    <m/>
    <d v="1899-12-30T00:30:00"/>
    <d v="1900-01-05T07:00:00"/>
    <m/>
  </r>
  <r>
    <n v="6611"/>
    <x v="2"/>
    <s v="URBANO SAVONA"/>
    <n v="1"/>
    <n v="764"/>
    <s v="STAZIONE FF.SS. - PIAZZA MAMELI - LAVAGNOLA - CIMAVALLE"/>
    <s v="ANN"/>
    <s v="FES"/>
    <m/>
    <n v="1"/>
    <n v="1832"/>
    <d v="1899-12-30T12:30:00"/>
    <d v="1899-12-30T13:00:00"/>
    <n v="11.499030236209199"/>
    <m/>
    <m/>
    <n v="58"/>
    <n v="666.94375370013358"/>
    <n v="0"/>
    <m/>
    <d v="1899-12-30T00:30:00"/>
    <d v="1899-12-31T05:00:00"/>
    <m/>
  </r>
  <r>
    <n v="6574"/>
    <x v="2"/>
    <s v="URBANO SAVONA"/>
    <n v="1"/>
    <n v="764"/>
    <s v="STAZIONE FF.SS. - PIAZZA MAMELI - LAVAGNOLA - CIMAVALLE"/>
    <s v="ANN"/>
    <s v="SET"/>
    <m/>
    <n v="1"/>
    <n v="340"/>
    <d v="1899-12-30T13:10:00"/>
    <d v="1899-12-30T13:40:00"/>
    <n v="11.499030236209199"/>
    <m/>
    <m/>
    <n v="302"/>
    <n v="3472.707131335178"/>
    <n v="0"/>
    <m/>
    <d v="1899-12-30T00:30:00"/>
    <d v="1900-01-05T07:00:00"/>
    <m/>
  </r>
  <r>
    <n v="6575"/>
    <x v="2"/>
    <s v="URBANO SAVONA"/>
    <n v="1"/>
    <n v="764"/>
    <s v="STAZIONE FF.SS. - PIAZZA MAMELI - LAVAGNOLA - CIMAVALLE"/>
    <s v="ANN"/>
    <s v="SET"/>
    <m/>
    <n v="1"/>
    <n v="341"/>
    <d v="1899-12-30T13:40:00"/>
    <d v="1899-12-30T14:10:00"/>
    <n v="11.499030236209199"/>
    <m/>
    <m/>
    <n v="302"/>
    <n v="3472.707131335178"/>
    <n v="0"/>
    <m/>
    <d v="1899-12-30T00:30:00"/>
    <d v="1900-01-05T07:00:00"/>
    <m/>
  </r>
  <r>
    <n v="6612"/>
    <x v="2"/>
    <s v="URBANO SAVONA"/>
    <n v="1"/>
    <n v="764"/>
    <s v="STAZIONE FF.SS. - PIAZZA MAMELI - LAVAGNOLA - CIMAVALLE"/>
    <s v="ANN"/>
    <s v="FES"/>
    <m/>
    <n v="1"/>
    <n v="1833"/>
    <d v="1899-12-30T13:40:00"/>
    <d v="1899-12-30T14:10:00"/>
    <n v="11.499030236209199"/>
    <m/>
    <m/>
    <n v="58"/>
    <n v="666.94375370013358"/>
    <n v="0"/>
    <m/>
    <d v="1899-12-30T00:30:00"/>
    <d v="1899-12-31T05:00:00"/>
    <m/>
  </r>
  <r>
    <n v="6576"/>
    <x v="2"/>
    <s v="URBANO SAVONA"/>
    <n v="1"/>
    <n v="764"/>
    <s v="STAZIONE FF.SS. - PIAZZA MAMELI - LAVAGNOLA - CIMAVALLE"/>
    <s v="ANN"/>
    <s v="SET"/>
    <m/>
    <n v="1"/>
    <n v="342"/>
    <d v="1899-12-30T14:15:00"/>
    <d v="1899-12-30T14:45:00"/>
    <n v="11.499030236209199"/>
    <m/>
    <m/>
    <n v="302"/>
    <n v="3472.707131335178"/>
    <n v="0"/>
    <m/>
    <d v="1899-12-30T00:30:00"/>
    <d v="1900-01-05T07:00:00"/>
    <m/>
  </r>
  <r>
    <n v="6577"/>
    <x v="2"/>
    <s v="URBANO SAVONA"/>
    <n v="1"/>
    <n v="764"/>
    <s v="STAZIONE FF.SS. - PIAZZA MAMELI - LAVAGNOLA - CIMAVALLE"/>
    <s v="ANN"/>
    <s v="SET"/>
    <m/>
    <n v="1"/>
    <n v="343"/>
    <d v="1899-12-30T14:45:00"/>
    <d v="1899-12-30T15:15:00"/>
    <n v="11.499030236209199"/>
    <m/>
    <m/>
    <n v="302"/>
    <n v="3472.707131335178"/>
    <n v="0"/>
    <m/>
    <d v="1899-12-30T00:30:00"/>
    <d v="1900-01-05T07:00:00"/>
    <m/>
  </r>
  <r>
    <n v="6578"/>
    <x v="2"/>
    <s v="URBANO SAVONA"/>
    <n v="1"/>
    <n v="764"/>
    <s v="STAZIONE FF.SS. - PIAZZA MAMELI - LAVAGNOLA - CIMAVALLE"/>
    <s v="ANN"/>
    <s v="SET"/>
    <m/>
    <n v="1"/>
    <n v="344"/>
    <d v="1899-12-30T15:15:00"/>
    <d v="1899-12-30T15:45:00"/>
    <n v="11.499030236209199"/>
    <m/>
    <m/>
    <n v="302"/>
    <n v="3472.707131335178"/>
    <n v="0"/>
    <m/>
    <d v="1899-12-30T00:30:00"/>
    <d v="1900-01-05T07:00:00"/>
    <m/>
  </r>
  <r>
    <n v="6613"/>
    <x v="2"/>
    <s v="URBANO SAVONA"/>
    <n v="1"/>
    <n v="764"/>
    <s v="STAZIONE FF.SS. - PIAZZA MAMELI - LAVAGNOLA - CIMAVALLE"/>
    <s v="ANN"/>
    <s v="FES"/>
    <m/>
    <n v="1"/>
    <n v="1834"/>
    <d v="1899-12-30T15:15:00"/>
    <d v="1899-12-30T15:45:00"/>
    <n v="11.499030236209199"/>
    <m/>
    <m/>
    <n v="58"/>
    <n v="666.94375370013358"/>
    <n v="0"/>
    <m/>
    <d v="1899-12-30T00:30:00"/>
    <d v="1899-12-31T05:00:00"/>
    <m/>
  </r>
  <r>
    <n v="6614"/>
    <x v="2"/>
    <s v="URBANO SAVONA"/>
    <n v="1"/>
    <n v="764"/>
    <s v="STAZIONE FF.SS. - PIAZZA MAMELI - LAVAGNOLA - CIMAVALLE"/>
    <s v="ANN"/>
    <s v="FES"/>
    <m/>
    <n v="1"/>
    <n v="1835"/>
    <d v="1899-12-30T16:30:00"/>
    <d v="1899-12-30T17:00:00"/>
    <n v="11.499030236209199"/>
    <m/>
    <m/>
    <n v="58"/>
    <n v="666.94375370013358"/>
    <n v="0"/>
    <m/>
    <d v="1899-12-30T00:30:00"/>
    <d v="1899-12-31T05:00:00"/>
    <m/>
  </r>
  <r>
    <n v="6579"/>
    <x v="2"/>
    <s v="URBANO SAVONA"/>
    <n v="1"/>
    <n v="764"/>
    <s v="STAZIONE FF.SS. - PIAZZA MAMELI - LAVAGNOLA - CIMAVALLE"/>
    <s v="ANN"/>
    <s v="SET"/>
    <m/>
    <n v="1"/>
    <n v="345"/>
    <d v="1899-12-30T17:00:00"/>
    <d v="1899-12-30T17:30:00"/>
    <n v="11.499030236209199"/>
    <m/>
    <m/>
    <n v="302"/>
    <n v="3472.707131335178"/>
    <n v="0"/>
    <m/>
    <d v="1899-12-30T00:30:00"/>
    <d v="1900-01-05T07:00:00"/>
    <m/>
  </r>
  <r>
    <n v="6615"/>
    <x v="2"/>
    <s v="URBANO SAVONA"/>
    <n v="1"/>
    <n v="764"/>
    <s v="STAZIONE FF.SS. - PIAZZA MAMELI - LAVAGNOLA - CIMAVALLE"/>
    <s v="ANN"/>
    <s v="FES"/>
    <m/>
    <n v="1"/>
    <n v="1836"/>
    <d v="1899-12-30T17:40:00"/>
    <d v="1899-12-30T18:10:00"/>
    <n v="11.499030236209199"/>
    <m/>
    <m/>
    <n v="58"/>
    <n v="666.94375370013358"/>
    <n v="0"/>
    <m/>
    <d v="1899-12-30T00:30:00"/>
    <d v="1899-12-31T05:00:00"/>
    <m/>
  </r>
  <r>
    <n v="11628"/>
    <x v="2"/>
    <s v="URBANO SAVONA"/>
    <n v="1"/>
    <n v="764"/>
    <s v="STAZIONE FF.SS. - PIAZZA MAMELI - LAVAGNOLA - CIMAVALLE"/>
    <s v="ANN"/>
    <s v="SET"/>
    <m/>
    <n v="1"/>
    <n v="347"/>
    <d v="1899-12-30T17:50:00"/>
    <d v="1899-12-30T18:20:00"/>
    <n v="11.499030236209199"/>
    <m/>
    <m/>
    <n v="302"/>
    <n v="3472.707131335178"/>
    <n v="0"/>
    <m/>
    <d v="1899-12-30T00:30:00"/>
    <d v="1900-01-05T07:00:00"/>
    <m/>
  </r>
  <r>
    <n v="6582"/>
    <x v="2"/>
    <s v="URBANO SAVONA"/>
    <n v="1"/>
    <n v="764"/>
    <s v="STAZIONE FF.SS. - PIAZZA MAMELI - LAVAGNOLA - CIMAVALLE"/>
    <s v="ANN"/>
    <s v="SET"/>
    <m/>
    <n v="1"/>
    <n v="348"/>
    <d v="1899-12-30T18:40:00"/>
    <d v="1899-12-30T19:10:00"/>
    <n v="11.499030236209199"/>
    <m/>
    <m/>
    <n v="302"/>
    <n v="3472.707131335178"/>
    <n v="0"/>
    <m/>
    <d v="1899-12-30T00:30:00"/>
    <d v="1900-01-05T07:00:00"/>
    <m/>
  </r>
  <r>
    <n v="6616"/>
    <x v="2"/>
    <s v="URBANO SAVONA"/>
    <n v="1"/>
    <n v="764"/>
    <s v="STAZIONE FF.SS. - PIAZZA MAMELI - LAVAGNOLA - CIMAVALLE"/>
    <s v="ANN"/>
    <s v="FES"/>
    <m/>
    <n v="1"/>
    <n v="1837"/>
    <d v="1899-12-30T19:05:00"/>
    <d v="1899-12-30T19:35:00"/>
    <n v="11.499030236209199"/>
    <m/>
    <m/>
    <n v="58"/>
    <n v="666.94375370013358"/>
    <n v="0"/>
    <m/>
    <d v="1899-12-30T00:30:00"/>
    <d v="1899-12-31T05:00:00"/>
    <m/>
  </r>
  <r>
    <n v="6583"/>
    <x v="2"/>
    <s v="URBANO SAVONA"/>
    <n v="1"/>
    <n v="764"/>
    <s v="STAZIONE FF.SS. - PIAZZA MAMELI - LAVAGNOLA - CIMAVALLE"/>
    <s v="ANN"/>
    <s v="SET"/>
    <m/>
    <n v="1"/>
    <n v="349"/>
    <d v="1899-12-30T19:40:00"/>
    <d v="1899-12-30T20:10:00"/>
    <n v="11.499030236209199"/>
    <m/>
    <m/>
    <n v="302"/>
    <n v="3472.707131335178"/>
    <n v="0"/>
    <m/>
    <d v="1899-12-30T00:30:00"/>
    <d v="1900-01-05T07:00:00"/>
    <m/>
  </r>
  <r>
    <n v="6617"/>
    <x v="2"/>
    <s v="URBANO SAVONA"/>
    <n v="1"/>
    <n v="764"/>
    <s v="STAZIONE FF.SS. - PIAZZA MAMELI - LAVAGNOLA - CIMAVALLE"/>
    <s v="ANN"/>
    <s v="FES"/>
    <m/>
    <n v="1"/>
    <n v="1838"/>
    <d v="1899-12-30T20:20:00"/>
    <d v="1899-12-30T20:50:00"/>
    <n v="11.499030236209199"/>
    <m/>
    <m/>
    <n v="58"/>
    <n v="666.94375370013358"/>
    <n v="0"/>
    <m/>
    <d v="1899-12-30T00:30:00"/>
    <d v="1899-12-31T05:00:00"/>
    <m/>
  </r>
  <r>
    <n v="6584"/>
    <x v="2"/>
    <s v="URBANO SAVONA"/>
    <n v="1"/>
    <n v="764"/>
    <s v="STAZIONE FF.SS. - PIAZZA MAMELI - LAVAGNOLA - CIMAVALLE"/>
    <s v="ANN"/>
    <s v="SET"/>
    <m/>
    <n v="1"/>
    <n v="350"/>
    <d v="1899-12-30T20:30:00"/>
    <d v="1899-12-30T21:00:00"/>
    <n v="11.499030236209199"/>
    <m/>
    <m/>
    <n v="302"/>
    <n v="3472.707131335178"/>
    <n v="0"/>
    <m/>
    <d v="1899-12-30T00:30:00"/>
    <d v="1900-01-05T07:00:00"/>
    <m/>
  </r>
  <r>
    <n v="6585"/>
    <x v="2"/>
    <s v="URBANO SAVONA"/>
    <n v="1"/>
    <n v="764"/>
    <s v="STAZIONE FF.SS. - PIAZZA MAMELI - LAVAGNOLA - CIMAVALLE"/>
    <s v="ANN"/>
    <s v="SET"/>
    <m/>
    <n v="1"/>
    <n v="351"/>
    <d v="1899-12-30T21:40:00"/>
    <d v="1899-12-30T22:10:00"/>
    <n v="11.499030236209199"/>
    <m/>
    <m/>
    <n v="302"/>
    <n v="3472.707131335178"/>
    <n v="0"/>
    <m/>
    <d v="1899-12-30T00:30:00"/>
    <d v="1900-01-05T07:00:00"/>
    <m/>
  </r>
  <r>
    <n v="12614"/>
    <x v="3"/>
    <s v="URBANO SAVONA"/>
    <n v="2"/>
    <n v="210"/>
    <s v="UNIVERSITA' - VIA ALLA ROCCA - FF.SS. - VIA ALESSANDRIA"/>
    <s v="ANN"/>
    <s v="SET"/>
    <m/>
    <n v="1"/>
    <n v="352"/>
    <d v="1899-12-30T07:10:00"/>
    <d v="1899-12-30T07:30:00"/>
    <n v="6.2256489999999998"/>
    <m/>
    <m/>
    <n v="302"/>
    <n v="1880.145998"/>
    <n v="0"/>
    <m/>
    <d v="1899-12-30T00:20:00"/>
    <d v="1900-01-03T04:40:00"/>
    <m/>
  </r>
  <r>
    <n v="12636"/>
    <x v="3"/>
    <s v="URBANO SAVONA"/>
    <n v="2"/>
    <n v="210"/>
    <s v="UNIVERSITA' - VIA ALLA ROCCA - FF.SS. - VIA ALESSANDRIA"/>
    <s v="INV"/>
    <s v="1-5"/>
    <m/>
    <n v="1"/>
    <n v="364"/>
    <d v="1899-12-30T07:30:00"/>
    <d v="1899-12-30T07:50:00"/>
    <n v="6.2256489999999998"/>
    <m/>
    <m/>
    <n v="194"/>
    <n v="1207.7759059999998"/>
    <n v="0"/>
    <m/>
    <d v="1899-12-30T00:20:00"/>
    <d v="1900-01-01T16:40:00"/>
    <m/>
  </r>
  <r>
    <n v="13078"/>
    <x v="3"/>
    <s v="URBANO SAVONA"/>
    <n v="2"/>
    <n v="210"/>
    <s v="UNIVERSITA' - VIA ALLA ROCCA - FF.SS. - VIA ALESSANDRIA"/>
    <s v="ANN"/>
    <s v="SET"/>
    <m/>
    <n v="1"/>
    <n v="377"/>
    <d v="1899-12-30T07:50:00"/>
    <d v="1899-12-30T08:10:00"/>
    <n v="6.2256489999999998"/>
    <m/>
    <m/>
    <n v="302"/>
    <n v="1880.145998"/>
    <n v="0"/>
    <m/>
    <d v="1899-12-30T00:20:00"/>
    <d v="1900-01-03T04:40:00"/>
    <m/>
  </r>
  <r>
    <n v="12637"/>
    <x v="3"/>
    <s v="URBANO SAVONA"/>
    <n v="2"/>
    <n v="210"/>
    <s v="UNIVERSITA' - VIA ALLA ROCCA - FF.SS. - VIA ALESSANDRIA"/>
    <s v="INV"/>
    <s v="1-5"/>
    <m/>
    <n v="1"/>
    <n v="353"/>
    <d v="1899-12-30T08:10:00"/>
    <d v="1899-12-30T08:30:00"/>
    <n v="6.2256489999999998"/>
    <m/>
    <m/>
    <n v="194"/>
    <n v="1207.7759059999998"/>
    <n v="0"/>
    <m/>
    <d v="1899-12-30T00:20:00"/>
    <d v="1900-01-01T16:40:00"/>
    <m/>
  </r>
  <r>
    <n v="12626"/>
    <x v="3"/>
    <s v="URBANO SAVONA"/>
    <n v="2"/>
    <n v="210"/>
    <s v="UNIVERSITA' - VIA ALLA ROCCA - FF.SS. - VIA ALESSANDRIA"/>
    <s v="ANN"/>
    <s v="FES"/>
    <m/>
    <n v="1"/>
    <n v="1839"/>
    <d v="1899-12-30T08:20:00"/>
    <d v="1899-12-30T08:40:00"/>
    <n v="6.2256489999999998"/>
    <m/>
    <m/>
    <n v="58"/>
    <n v="361.08764199999996"/>
    <n v="0"/>
    <m/>
    <d v="1899-12-30T00:20:00"/>
    <d v="1899-12-30T19:20:00"/>
    <m/>
  </r>
  <r>
    <n v="12639"/>
    <x v="3"/>
    <s v="URBANO SAVONA"/>
    <n v="2"/>
    <n v="210"/>
    <s v="UNIVERSITA' - VIA ALLA ROCCA - FF.SS. - VIA ALESSANDRIA"/>
    <s v="INV"/>
    <n v="6"/>
    <m/>
    <n v="1"/>
    <n v="11668"/>
    <d v="1899-12-30T08:20:00"/>
    <d v="1899-12-30T08:40:00"/>
    <n v="6.2256489999999998"/>
    <m/>
    <m/>
    <n v="41"/>
    <n v="255.251609"/>
    <n v="0"/>
    <m/>
    <d v="1899-12-30T00:20:00"/>
    <d v="1899-12-30T13:40:00"/>
    <m/>
  </r>
  <r>
    <n v="13082"/>
    <x v="3"/>
    <s v="URBANO SAVONA"/>
    <n v="2"/>
    <n v="210"/>
    <s v="UNIVERSITA' - VIA ALLA ROCCA - FF.SS. - VIA ALESSANDRIA"/>
    <s v="EST"/>
    <s v="SET"/>
    <m/>
    <n v="1"/>
    <n v="9171"/>
    <d v="1899-12-30T08:20:00"/>
    <d v="1899-12-30T08:40:00"/>
    <n v="6.2256489999999998"/>
    <m/>
    <m/>
    <n v="67"/>
    <n v="417.11848299999997"/>
    <n v="0"/>
    <m/>
    <d v="1899-12-30T00:20:00"/>
    <d v="1899-12-30T22:20:00"/>
    <m/>
  </r>
  <r>
    <n v="12638"/>
    <x v="3"/>
    <s v="URBANO SAVONA"/>
    <n v="2"/>
    <n v="210"/>
    <s v="UNIVERSITA' - VIA ALLA ROCCA - FF.SS. - VIA ALESSANDRIA"/>
    <s v="INV"/>
    <s v="1-5"/>
    <m/>
    <n v="1"/>
    <n v="365"/>
    <d v="1899-12-30T08:30:00"/>
    <d v="1899-12-30T08:50:00"/>
    <n v="6.2256489999999998"/>
    <m/>
    <m/>
    <n v="194"/>
    <n v="1207.7759059999998"/>
    <n v="0"/>
    <m/>
    <d v="1899-12-30T00:20:00"/>
    <d v="1900-01-01T16:40:00"/>
    <m/>
  </r>
  <r>
    <n v="12616"/>
    <x v="3"/>
    <s v="URBANO SAVONA"/>
    <n v="2"/>
    <n v="210"/>
    <s v="UNIVERSITA' - VIA ALLA ROCCA - FF.SS. - VIA ALESSANDRIA"/>
    <s v="ANN"/>
    <s v="SET"/>
    <m/>
    <n v="1"/>
    <n v="378"/>
    <d v="1899-12-30T08:50:00"/>
    <d v="1899-12-30T09:10:00"/>
    <n v="6.2256489999999998"/>
    <m/>
    <m/>
    <n v="302"/>
    <n v="1880.145998"/>
    <n v="0"/>
    <m/>
    <d v="1899-12-30T00:20:00"/>
    <d v="1900-01-03T04:40:00"/>
    <m/>
  </r>
  <r>
    <n v="12640"/>
    <x v="3"/>
    <s v="URBANO SAVONA"/>
    <n v="2"/>
    <n v="210"/>
    <s v="UNIVERSITA' - VIA ALLA ROCCA - FF.SS. - VIA ALESSANDRIA"/>
    <s v="INV"/>
    <s v="1-5"/>
    <m/>
    <n v="1"/>
    <n v="354"/>
    <d v="1899-12-30T09:10:00"/>
    <d v="1899-12-30T09:30:00"/>
    <n v="6.2256489999999998"/>
    <m/>
    <m/>
    <n v="194"/>
    <n v="1207.7759059999998"/>
    <n v="0"/>
    <m/>
    <d v="1899-12-30T00:20:00"/>
    <d v="1900-01-01T16:40:00"/>
    <m/>
  </r>
  <r>
    <n v="12627"/>
    <x v="3"/>
    <s v="URBANO SAVONA"/>
    <n v="2"/>
    <n v="210"/>
    <s v="UNIVERSITA' - VIA ALLA ROCCA - FF.SS. - VIA ALESSANDRIA"/>
    <s v="ANN"/>
    <s v="FES"/>
    <m/>
    <n v="1"/>
    <n v="1840"/>
    <d v="1899-12-30T09:20:00"/>
    <d v="1899-12-30T09:40:00"/>
    <n v="6.2256489999999998"/>
    <m/>
    <m/>
    <n v="58"/>
    <n v="361.08764199999996"/>
    <n v="0"/>
    <m/>
    <d v="1899-12-30T00:20:00"/>
    <d v="1899-12-30T19:20:00"/>
    <m/>
  </r>
  <r>
    <n v="12641"/>
    <x v="3"/>
    <s v="URBANO SAVONA"/>
    <n v="2"/>
    <n v="210"/>
    <s v="UNIVERSITA' - VIA ALLA ROCCA - FF.SS. - VIA ALESSANDRIA"/>
    <s v="INV"/>
    <n v="6"/>
    <m/>
    <n v="1"/>
    <n v="11670"/>
    <d v="1899-12-30T09:20:00"/>
    <d v="1899-12-30T09:40:00"/>
    <n v="6.2256489999999998"/>
    <m/>
    <m/>
    <n v="41"/>
    <n v="255.251609"/>
    <n v="0"/>
    <m/>
    <d v="1899-12-30T00:20:00"/>
    <d v="1899-12-30T13:40:00"/>
    <m/>
  </r>
  <r>
    <n v="13083"/>
    <x v="3"/>
    <s v="URBANO SAVONA"/>
    <n v="2"/>
    <n v="210"/>
    <s v="UNIVERSITA' - VIA ALLA ROCCA - FF.SS. - VIA ALESSANDRIA"/>
    <s v="EST"/>
    <s v="SET"/>
    <m/>
    <n v="1"/>
    <n v="9172"/>
    <d v="1899-12-30T09:20:00"/>
    <d v="1899-12-30T09:40:00"/>
    <n v="6.2256489999999998"/>
    <m/>
    <m/>
    <n v="67"/>
    <n v="417.11848299999997"/>
    <n v="0"/>
    <m/>
    <d v="1899-12-30T00:20:00"/>
    <d v="1899-12-30T22:20:00"/>
    <m/>
  </r>
  <r>
    <n v="12642"/>
    <x v="3"/>
    <s v="URBANO SAVONA"/>
    <n v="2"/>
    <n v="210"/>
    <s v="UNIVERSITA' - VIA ALLA ROCCA - FF.SS. - VIA ALESSANDRIA"/>
    <s v="INV"/>
    <s v="1-5"/>
    <m/>
    <n v="1"/>
    <n v="366"/>
    <d v="1899-12-30T09:30:00"/>
    <d v="1899-12-30T09:50:00"/>
    <n v="6.2256489999999998"/>
    <m/>
    <m/>
    <n v="194"/>
    <n v="1207.7759059999998"/>
    <n v="0"/>
    <m/>
    <d v="1899-12-30T00:20:00"/>
    <d v="1900-01-01T16:40:00"/>
    <m/>
  </r>
  <r>
    <n v="12617"/>
    <x v="3"/>
    <s v="URBANO SAVONA"/>
    <n v="2"/>
    <n v="210"/>
    <s v="UNIVERSITA' - VIA ALLA ROCCA - FF.SS. - VIA ALESSANDRIA"/>
    <s v="INV"/>
    <n v="6"/>
    <m/>
    <n v="1"/>
    <n v="379"/>
    <d v="1899-12-30T09:50:00"/>
    <d v="1899-12-30T10:10:00"/>
    <n v="6.2256489999999998"/>
    <m/>
    <m/>
    <n v="41"/>
    <n v="255.251609"/>
    <n v="0"/>
    <m/>
    <d v="1899-12-30T00:20:00"/>
    <d v="1899-12-30T13:40:00"/>
    <m/>
  </r>
  <r>
    <n v="13079"/>
    <x v="3"/>
    <s v="URBANO SAVONA"/>
    <n v="2"/>
    <n v="210"/>
    <s v="UNIVERSITA' - VIA ALLA ROCCA - FF.SS. - VIA ALESSANDRIA"/>
    <s v="EST"/>
    <s v="SET"/>
    <m/>
    <n v="1"/>
    <n v="13079"/>
    <d v="1899-12-30T09:50:00"/>
    <d v="1899-12-30T10:10:00"/>
    <n v="6.2256489999999998"/>
    <m/>
    <m/>
    <n v="67"/>
    <n v="417.11848299999997"/>
    <n v="0"/>
    <m/>
    <d v="1899-12-30T00:20:00"/>
    <d v="1899-12-30T22:20:00"/>
    <m/>
  </r>
  <r>
    <n v="12643"/>
    <x v="3"/>
    <s v="URBANO SAVONA"/>
    <n v="2"/>
    <n v="210"/>
    <s v="UNIVERSITA' - VIA ALLA ROCCA - FF.SS. - VIA ALESSANDRIA"/>
    <s v="INV"/>
    <s v="1-5"/>
    <m/>
    <n v="1"/>
    <n v="355"/>
    <d v="1899-12-30T10:00:00"/>
    <d v="1899-12-30T10:20:00"/>
    <n v="6.2256489999999998"/>
    <m/>
    <m/>
    <n v="194"/>
    <n v="1207.7759059999998"/>
    <n v="0"/>
    <m/>
    <d v="1899-12-30T00:20:00"/>
    <d v="1900-01-01T16:40:00"/>
    <m/>
  </r>
  <r>
    <n v="12628"/>
    <x v="3"/>
    <s v="URBANO SAVONA"/>
    <n v="2"/>
    <n v="210"/>
    <s v="UNIVERSITA' - VIA ALLA ROCCA - FF.SS. - VIA ALESSANDRIA"/>
    <s v="ANN"/>
    <s v="FES"/>
    <m/>
    <n v="1"/>
    <n v="1841"/>
    <d v="1899-12-30T10:20:00"/>
    <d v="1899-12-30T10:40:00"/>
    <n v="6.2256489999999998"/>
    <m/>
    <m/>
    <n v="58"/>
    <n v="361.08764199999996"/>
    <n v="0"/>
    <m/>
    <d v="1899-12-30T00:20:00"/>
    <d v="1899-12-30T19:20:00"/>
    <m/>
  </r>
  <r>
    <n v="12644"/>
    <x v="3"/>
    <s v="URBANO SAVONA"/>
    <n v="2"/>
    <n v="210"/>
    <s v="UNIVERSITA' - VIA ALLA ROCCA - FF.SS. - VIA ALESSANDRIA"/>
    <s v="INV"/>
    <n v="6"/>
    <m/>
    <n v="1"/>
    <n v="11673"/>
    <d v="1899-12-30T10:20:00"/>
    <d v="1899-12-30T10:40:00"/>
    <n v="6.2256489999999998"/>
    <m/>
    <m/>
    <n v="41"/>
    <n v="255.251609"/>
    <n v="0"/>
    <m/>
    <d v="1899-12-30T00:20:00"/>
    <d v="1899-12-30T13:40:00"/>
    <m/>
  </r>
  <r>
    <n v="13084"/>
    <x v="3"/>
    <s v="URBANO SAVONA"/>
    <n v="2"/>
    <n v="210"/>
    <s v="UNIVERSITA' - VIA ALLA ROCCA - FF.SS. - VIA ALESSANDRIA"/>
    <s v="EST"/>
    <s v="SET"/>
    <m/>
    <n v="1"/>
    <n v="9173"/>
    <d v="1899-12-30T10:20:00"/>
    <d v="1899-12-30T10:40:00"/>
    <n v="6.2256489999999998"/>
    <m/>
    <m/>
    <n v="67"/>
    <n v="417.11848299999997"/>
    <n v="0"/>
    <m/>
    <d v="1899-12-30T00:20:00"/>
    <d v="1899-12-30T22:20:00"/>
    <m/>
  </r>
  <r>
    <n v="12645"/>
    <x v="3"/>
    <s v="URBANO SAVONA"/>
    <n v="2"/>
    <n v="210"/>
    <s v="UNIVERSITA' - VIA ALLA ROCCA - FF.SS. - VIA ALESSANDRIA"/>
    <s v="INV"/>
    <s v="1-5"/>
    <m/>
    <n v="1"/>
    <n v="367"/>
    <d v="1899-12-30T10:30:00"/>
    <d v="1899-12-30T10:50:00"/>
    <n v="6.2256489999999998"/>
    <m/>
    <m/>
    <n v="194"/>
    <n v="1207.7759059999998"/>
    <n v="0"/>
    <m/>
    <d v="1899-12-30T00:20:00"/>
    <d v="1900-01-01T16:40:00"/>
    <m/>
  </r>
  <r>
    <n v="12618"/>
    <x v="3"/>
    <s v="URBANO SAVONA"/>
    <n v="2"/>
    <n v="210"/>
    <s v="UNIVERSITA' - VIA ALLA ROCCA - FF.SS. - VIA ALESSANDRIA"/>
    <s v="INV"/>
    <n v="6"/>
    <m/>
    <n v="1"/>
    <n v="380"/>
    <d v="1899-12-30T10:50:00"/>
    <d v="1899-12-30T11:10:00"/>
    <n v="6.2256489999999998"/>
    <m/>
    <m/>
    <n v="41"/>
    <n v="255.251609"/>
    <n v="0"/>
    <m/>
    <d v="1899-12-30T00:20:00"/>
    <d v="1899-12-30T13:40:00"/>
    <m/>
  </r>
  <r>
    <n v="13080"/>
    <x v="3"/>
    <s v="URBANO SAVONA"/>
    <n v="2"/>
    <n v="210"/>
    <s v="UNIVERSITA' - VIA ALLA ROCCA - FF.SS. - VIA ALESSANDRIA"/>
    <s v="EST"/>
    <s v="SET"/>
    <m/>
    <n v="1"/>
    <n v="13080"/>
    <d v="1899-12-30T10:50:00"/>
    <d v="1899-12-30T11:10:00"/>
    <n v="6.2256489999999998"/>
    <m/>
    <m/>
    <n v="67"/>
    <n v="417.11848299999997"/>
    <n v="0"/>
    <m/>
    <d v="1899-12-30T00:20:00"/>
    <d v="1899-12-30T22:20:00"/>
    <m/>
  </r>
  <r>
    <n v="12646"/>
    <x v="3"/>
    <s v="URBANO SAVONA"/>
    <n v="2"/>
    <n v="210"/>
    <s v="UNIVERSITA' - VIA ALLA ROCCA - FF.SS. - VIA ALESSANDRIA"/>
    <s v="INV"/>
    <s v="1-5"/>
    <m/>
    <n v="1"/>
    <n v="356"/>
    <d v="1899-12-30T11:00:00"/>
    <d v="1899-12-30T11:20:00"/>
    <n v="6.2256489999999998"/>
    <m/>
    <m/>
    <n v="194"/>
    <n v="1207.7759059999998"/>
    <n v="0"/>
    <m/>
    <d v="1899-12-30T00:20:00"/>
    <d v="1900-01-01T16:40:00"/>
    <m/>
  </r>
  <r>
    <n v="12634"/>
    <x v="3"/>
    <s v="URBANO SAVONA"/>
    <n v="2"/>
    <n v="210"/>
    <s v="UNIVERSITA' - VIA ALLA ROCCA - FF.SS. - VIA ALESSANDRIA"/>
    <s v="ANN"/>
    <s v="FES"/>
    <m/>
    <n v="1"/>
    <n v="2444"/>
    <d v="1899-12-30T11:20:00"/>
    <d v="1899-12-30T11:40:00"/>
    <n v="6.2256489999999998"/>
    <m/>
    <m/>
    <n v="58"/>
    <n v="361.08764199999996"/>
    <n v="0"/>
    <m/>
    <d v="1899-12-30T00:20:00"/>
    <d v="1899-12-30T19:20:00"/>
    <m/>
  </r>
  <r>
    <n v="12647"/>
    <x v="3"/>
    <s v="URBANO SAVONA"/>
    <n v="2"/>
    <n v="210"/>
    <s v="UNIVERSITA' - VIA ALLA ROCCA - FF.SS. - VIA ALESSANDRIA"/>
    <s v="INV"/>
    <n v="6"/>
    <m/>
    <n v="1"/>
    <n v="11676"/>
    <d v="1899-12-30T11:20:00"/>
    <d v="1899-12-30T11:40:00"/>
    <n v="6.2256489999999998"/>
    <m/>
    <m/>
    <n v="41"/>
    <n v="255.251609"/>
    <n v="0"/>
    <m/>
    <d v="1899-12-30T00:20:00"/>
    <d v="1899-12-30T13:40:00"/>
    <m/>
  </r>
  <r>
    <n v="13085"/>
    <x v="3"/>
    <s v="URBANO SAVONA"/>
    <n v="2"/>
    <n v="210"/>
    <s v="UNIVERSITA' - VIA ALLA ROCCA - FF.SS. - VIA ALESSANDRIA"/>
    <s v="EST"/>
    <s v="SET"/>
    <m/>
    <n v="1"/>
    <n v="9174"/>
    <d v="1899-12-30T11:20:00"/>
    <d v="1899-12-30T11:40:00"/>
    <n v="6.2256489999999998"/>
    <m/>
    <m/>
    <n v="67"/>
    <n v="417.11848299999997"/>
    <n v="0"/>
    <m/>
    <d v="1899-12-30T00:20:00"/>
    <d v="1899-12-30T22:20:00"/>
    <m/>
  </r>
  <r>
    <n v="12648"/>
    <x v="3"/>
    <s v="URBANO SAVONA"/>
    <n v="2"/>
    <n v="210"/>
    <s v="UNIVERSITA' - VIA ALLA ROCCA - FF.SS. - VIA ALESSANDRIA"/>
    <s v="INV"/>
    <s v="1-5"/>
    <m/>
    <n v="1"/>
    <n v="368"/>
    <d v="1899-12-30T11:30:00"/>
    <d v="1899-12-30T11:50:00"/>
    <n v="6.2256489999999998"/>
    <m/>
    <m/>
    <n v="194"/>
    <n v="1207.7759059999998"/>
    <n v="0"/>
    <m/>
    <d v="1899-12-30T00:20:00"/>
    <d v="1900-01-01T16:40:00"/>
    <m/>
  </r>
  <r>
    <n v="12877"/>
    <x v="3"/>
    <s v="URBANO SAVONA"/>
    <n v="2"/>
    <n v="210"/>
    <s v="UNIVERSITA' - VIA ALLA ROCCA - FF.SS. - VIA ALESSANDRIA"/>
    <s v="INV"/>
    <n v="6"/>
    <m/>
    <n v="1"/>
    <n v="12877"/>
    <d v="1899-12-30T11:50:00"/>
    <d v="1899-12-30T12:10:00"/>
    <n v="6.2256489999999998"/>
    <m/>
    <m/>
    <n v="41"/>
    <n v="255.251609"/>
    <n v="0"/>
    <m/>
    <d v="1899-12-30T00:20:00"/>
    <d v="1899-12-30T13:40:00"/>
    <m/>
  </r>
  <r>
    <n v="13081"/>
    <x v="3"/>
    <s v="URBANO SAVONA"/>
    <n v="2"/>
    <n v="210"/>
    <s v="UNIVERSITA' - VIA ALLA ROCCA - FF.SS. - VIA ALESSANDRIA"/>
    <s v="EST"/>
    <s v="SET"/>
    <m/>
    <n v="1"/>
    <n v="13081"/>
    <d v="1899-12-30T11:50:00"/>
    <d v="1899-12-30T12:10:00"/>
    <n v="6.2256489999999998"/>
    <m/>
    <m/>
    <n v="67"/>
    <n v="417.11848299999997"/>
    <n v="0"/>
    <m/>
    <d v="1899-12-30T00:20:00"/>
    <d v="1899-12-30T22:20:00"/>
    <m/>
  </r>
  <r>
    <n v="12649"/>
    <x v="3"/>
    <s v="URBANO SAVONA"/>
    <n v="2"/>
    <n v="210"/>
    <s v="UNIVERSITA' - VIA ALLA ROCCA - FF.SS. - VIA ALESSANDRIA"/>
    <s v="INV"/>
    <s v="1-5"/>
    <m/>
    <n v="1"/>
    <n v="357"/>
    <d v="1899-12-30T12:00:00"/>
    <d v="1899-12-30T12:20:00"/>
    <n v="6.2256489999999998"/>
    <m/>
    <m/>
    <n v="194"/>
    <n v="1207.7759059999998"/>
    <n v="0"/>
    <m/>
    <d v="1899-12-30T00:20:00"/>
    <d v="1900-01-01T16:40:00"/>
    <m/>
  </r>
  <r>
    <n v="12629"/>
    <x v="3"/>
    <s v="URBANO SAVONA"/>
    <n v="2"/>
    <n v="210"/>
    <s v="UNIVERSITA' - VIA ALLA ROCCA - FF.SS. - VIA ALESSANDRIA"/>
    <s v="ANN"/>
    <s v="FES"/>
    <m/>
    <n v="1"/>
    <n v="1843"/>
    <d v="1899-12-30T12:20:00"/>
    <d v="1899-12-30T12:40:00"/>
    <n v="6.2256489999999998"/>
    <m/>
    <m/>
    <n v="58"/>
    <n v="361.08764199999996"/>
    <n v="0"/>
    <m/>
    <d v="1899-12-30T00:20:00"/>
    <d v="1899-12-30T19:20:00"/>
    <m/>
  </r>
  <r>
    <n v="12650"/>
    <x v="3"/>
    <s v="URBANO SAVONA"/>
    <n v="2"/>
    <n v="210"/>
    <s v="UNIVERSITA' - VIA ALLA ROCCA - FF.SS. - VIA ALESSANDRIA"/>
    <s v="INV"/>
    <n v="6"/>
    <m/>
    <n v="1"/>
    <n v="11679"/>
    <d v="1899-12-30T12:20:00"/>
    <d v="1899-12-30T12:40:00"/>
    <n v="6.2256489999999998"/>
    <m/>
    <m/>
    <n v="41"/>
    <n v="255.251609"/>
    <n v="0"/>
    <m/>
    <d v="1899-12-30T00:20:00"/>
    <d v="1899-12-30T13:40:00"/>
    <m/>
  </r>
  <r>
    <n v="13086"/>
    <x v="3"/>
    <s v="URBANO SAVONA"/>
    <n v="2"/>
    <n v="210"/>
    <s v="UNIVERSITA' - VIA ALLA ROCCA - FF.SS. - VIA ALESSANDRIA"/>
    <s v="EST"/>
    <s v="SET"/>
    <m/>
    <n v="1"/>
    <n v="9175"/>
    <d v="1899-12-30T12:20:00"/>
    <d v="1899-12-30T12:40:00"/>
    <n v="6.2256489999999998"/>
    <m/>
    <m/>
    <n v="67"/>
    <n v="417.11848299999997"/>
    <n v="0"/>
    <m/>
    <d v="1899-12-30T00:20:00"/>
    <d v="1899-12-30T22:20:00"/>
    <m/>
  </r>
  <r>
    <n v="12651"/>
    <x v="3"/>
    <s v="URBANO SAVONA"/>
    <n v="2"/>
    <n v="210"/>
    <s v="UNIVERSITA' - VIA ALLA ROCCA - FF.SS. - VIA ALESSANDRIA"/>
    <s v="INV"/>
    <s v="1-5"/>
    <m/>
    <n v="1"/>
    <n v="369"/>
    <d v="1899-12-30T12:30:00"/>
    <d v="1899-12-30T12:50:00"/>
    <n v="6.2256489999999998"/>
    <m/>
    <m/>
    <n v="194"/>
    <n v="1207.7759059999998"/>
    <n v="0"/>
    <m/>
    <d v="1899-12-30T00:20:00"/>
    <d v="1900-01-01T16:40:00"/>
    <m/>
  </r>
  <r>
    <n v="12620"/>
    <x v="3"/>
    <s v="URBANO SAVONA"/>
    <n v="2"/>
    <n v="210"/>
    <s v="UNIVERSITA' - VIA ALLA ROCCA - FF.SS. - VIA ALESSANDRIA"/>
    <s v="ANN"/>
    <s v="SET"/>
    <m/>
    <n v="1"/>
    <n v="382"/>
    <d v="1899-12-30T12:50:00"/>
    <d v="1899-12-30T13:10:00"/>
    <n v="6.2256489999999998"/>
    <m/>
    <m/>
    <n v="302"/>
    <n v="1880.145998"/>
    <n v="0"/>
    <m/>
    <d v="1899-12-30T00:20:00"/>
    <d v="1900-01-03T04:40:00"/>
    <m/>
  </r>
  <r>
    <n v="12652"/>
    <x v="3"/>
    <s v="URBANO SAVONA"/>
    <n v="2"/>
    <n v="210"/>
    <s v="UNIVERSITA' - VIA ALLA ROCCA - FF.SS. - VIA ALESSANDRIA"/>
    <s v="INV"/>
    <s v="1-5"/>
    <m/>
    <n v="1"/>
    <n v="358"/>
    <d v="1899-12-30T13:10:00"/>
    <d v="1899-12-30T13:30:00"/>
    <n v="6.2256489999999998"/>
    <m/>
    <m/>
    <n v="194"/>
    <n v="1207.7759059999998"/>
    <n v="0"/>
    <m/>
    <d v="1899-12-30T00:20:00"/>
    <d v="1900-01-01T16:40:00"/>
    <m/>
  </r>
  <r>
    <n v="12630"/>
    <x v="3"/>
    <s v="URBANO SAVONA"/>
    <n v="2"/>
    <n v="210"/>
    <s v="UNIVERSITA' - VIA ALLA ROCCA - FF.SS. - VIA ALESSANDRIA"/>
    <s v="ANN"/>
    <s v="FES"/>
    <m/>
    <n v="1"/>
    <n v="1844"/>
    <d v="1899-12-30T13:20:00"/>
    <d v="1899-12-30T13:40:00"/>
    <n v="6.2256489999999998"/>
    <m/>
    <m/>
    <n v="58"/>
    <n v="361.08764199999996"/>
    <n v="0"/>
    <m/>
    <d v="1899-12-30T00:20:00"/>
    <d v="1899-12-30T19:20:00"/>
    <m/>
  </r>
  <r>
    <n v="12653"/>
    <x v="3"/>
    <s v="URBANO SAVONA"/>
    <n v="2"/>
    <n v="210"/>
    <s v="UNIVERSITA' - VIA ALLA ROCCA - FF.SS. - VIA ALESSANDRIA"/>
    <s v="INV"/>
    <n v="6"/>
    <m/>
    <n v="1"/>
    <n v="11682"/>
    <d v="1899-12-30T13:20:00"/>
    <d v="1899-12-30T13:40:00"/>
    <n v="6.2256489999999998"/>
    <m/>
    <m/>
    <n v="41"/>
    <n v="255.251609"/>
    <n v="0"/>
    <m/>
    <d v="1899-12-30T00:20:00"/>
    <d v="1899-12-30T13:40:00"/>
    <m/>
  </r>
  <r>
    <n v="13087"/>
    <x v="3"/>
    <s v="URBANO SAVONA"/>
    <n v="2"/>
    <n v="210"/>
    <s v="UNIVERSITA' - VIA ALLA ROCCA - FF.SS. - VIA ALESSANDRIA"/>
    <s v="EST"/>
    <s v="SET"/>
    <m/>
    <n v="1"/>
    <n v="9176"/>
    <d v="1899-12-30T13:20:00"/>
    <d v="1899-12-30T13:40:00"/>
    <n v="6.2256489999999998"/>
    <m/>
    <m/>
    <n v="67"/>
    <n v="417.11848299999997"/>
    <n v="0"/>
    <m/>
    <d v="1899-12-30T00:20:00"/>
    <d v="1899-12-30T22:20:00"/>
    <m/>
  </r>
  <r>
    <n v="12654"/>
    <x v="3"/>
    <s v="URBANO SAVONA"/>
    <n v="2"/>
    <n v="210"/>
    <s v="UNIVERSITA' - VIA ALLA ROCCA - FF.SS. - VIA ALESSANDRIA"/>
    <s v="INV"/>
    <s v="1-5"/>
    <m/>
    <n v="1"/>
    <n v="370"/>
    <d v="1899-12-30T13:30:00"/>
    <d v="1899-12-30T13:50:00"/>
    <n v="6.2256489999999998"/>
    <m/>
    <m/>
    <n v="194"/>
    <n v="1207.7759059999998"/>
    <n v="0"/>
    <m/>
    <d v="1899-12-30T00:20:00"/>
    <d v="1900-01-01T16:40:00"/>
    <m/>
  </r>
  <r>
    <n v="12621"/>
    <x v="3"/>
    <s v="URBANO SAVONA"/>
    <n v="2"/>
    <n v="210"/>
    <s v="UNIVERSITA' - VIA ALLA ROCCA - FF.SS. - VIA ALESSANDRIA"/>
    <s v="ANN"/>
    <s v="SET"/>
    <m/>
    <n v="1"/>
    <n v="383"/>
    <d v="1899-12-30T13:50:00"/>
    <d v="1899-12-30T14:10:00"/>
    <n v="6.2256489999999998"/>
    <m/>
    <m/>
    <n v="302"/>
    <n v="1880.145998"/>
    <n v="0"/>
    <m/>
    <d v="1899-12-30T00:20:00"/>
    <d v="1900-01-03T04:40:00"/>
    <m/>
  </r>
  <r>
    <n v="12655"/>
    <x v="3"/>
    <s v="URBANO SAVONA"/>
    <n v="2"/>
    <n v="210"/>
    <s v="UNIVERSITA' - VIA ALLA ROCCA - FF.SS. - VIA ALESSANDRIA"/>
    <s v="INV"/>
    <s v="1-5"/>
    <m/>
    <n v="1"/>
    <n v="359"/>
    <d v="1899-12-30T14:10:00"/>
    <d v="1899-12-30T14:30:00"/>
    <n v="6.2256489999999998"/>
    <m/>
    <m/>
    <n v="194"/>
    <n v="1207.7759059999998"/>
    <n v="0"/>
    <m/>
    <d v="1899-12-30T00:20:00"/>
    <d v="1900-01-01T16:40:00"/>
    <m/>
  </r>
  <r>
    <n v="12631"/>
    <x v="3"/>
    <s v="URBANO SAVONA"/>
    <n v="2"/>
    <n v="210"/>
    <s v="UNIVERSITA' - VIA ALLA ROCCA - FF.SS. - VIA ALESSANDRIA"/>
    <s v="ANN"/>
    <s v="FES"/>
    <m/>
    <n v="1"/>
    <n v="1845"/>
    <d v="1899-12-30T14:20:00"/>
    <d v="1899-12-30T14:40:00"/>
    <n v="6.2256489999999998"/>
    <m/>
    <m/>
    <n v="58"/>
    <n v="361.08764199999996"/>
    <n v="0"/>
    <m/>
    <d v="1899-12-30T00:20:00"/>
    <d v="1899-12-30T19:20:00"/>
    <m/>
  </r>
  <r>
    <n v="12656"/>
    <x v="3"/>
    <s v="URBANO SAVONA"/>
    <n v="2"/>
    <n v="210"/>
    <s v="UNIVERSITA' - VIA ALLA ROCCA - FF.SS. - VIA ALESSANDRIA"/>
    <s v="INV"/>
    <n v="6"/>
    <m/>
    <n v="1"/>
    <n v="11685"/>
    <d v="1899-12-30T14:20:00"/>
    <d v="1899-12-30T14:40:00"/>
    <n v="6.2256489999999998"/>
    <m/>
    <m/>
    <n v="41"/>
    <n v="255.251609"/>
    <n v="0"/>
    <m/>
    <d v="1899-12-30T00:20:00"/>
    <d v="1899-12-30T13:40:00"/>
    <m/>
  </r>
  <r>
    <n v="13088"/>
    <x v="3"/>
    <s v="URBANO SAVONA"/>
    <n v="2"/>
    <n v="210"/>
    <s v="UNIVERSITA' - VIA ALLA ROCCA - FF.SS. - VIA ALESSANDRIA"/>
    <s v="EST"/>
    <s v="SET"/>
    <m/>
    <n v="1"/>
    <n v="9177"/>
    <d v="1899-12-30T14:20:00"/>
    <d v="1899-12-30T14:40:00"/>
    <n v="6.2256489999999998"/>
    <m/>
    <m/>
    <n v="67"/>
    <n v="417.11848299999997"/>
    <n v="0"/>
    <m/>
    <d v="1899-12-30T00:20:00"/>
    <d v="1899-12-30T22:20:00"/>
    <m/>
  </r>
  <r>
    <n v="12657"/>
    <x v="3"/>
    <s v="URBANO SAVONA"/>
    <n v="2"/>
    <n v="210"/>
    <s v="UNIVERSITA' - VIA ALLA ROCCA - FF.SS. - VIA ALESSANDRIA"/>
    <s v="INV"/>
    <s v="1-5"/>
    <m/>
    <n v="1"/>
    <n v="36"/>
    <d v="1899-12-30T14:30:00"/>
    <d v="1899-12-30T14:50:00"/>
    <n v="6.2256489999999998"/>
    <m/>
    <m/>
    <n v="194"/>
    <n v="1207.7759059999998"/>
    <n v="0"/>
    <m/>
    <d v="1899-12-30T00:20:00"/>
    <d v="1900-01-01T16:40:00"/>
    <m/>
  </r>
  <r>
    <n v="12622"/>
    <x v="3"/>
    <s v="URBANO SAVONA"/>
    <n v="2"/>
    <n v="210"/>
    <s v="UNIVERSITA' - VIA ALLA ROCCA - FF.SS. - VIA ALESSANDRIA"/>
    <s v="ANN"/>
    <s v="SET"/>
    <m/>
    <n v="1"/>
    <n v="384"/>
    <d v="1899-12-30T14:50:00"/>
    <d v="1899-12-30T15:10:00"/>
    <n v="6.2256489999999998"/>
    <m/>
    <m/>
    <n v="302"/>
    <n v="1880.145998"/>
    <n v="0"/>
    <m/>
    <d v="1899-12-30T00:20:00"/>
    <d v="1900-01-03T04:40:00"/>
    <m/>
  </r>
  <r>
    <n v="12632"/>
    <x v="3"/>
    <s v="URBANO SAVONA"/>
    <n v="2"/>
    <n v="210"/>
    <s v="UNIVERSITA' - VIA ALLA ROCCA - FF.SS. - VIA ALESSANDRIA"/>
    <s v="ANN"/>
    <s v="FES"/>
    <m/>
    <n v="1"/>
    <n v="1846"/>
    <d v="1899-12-30T15:20:00"/>
    <d v="1899-12-30T15:40:00"/>
    <n v="6.2256489999999998"/>
    <m/>
    <m/>
    <n v="58"/>
    <n v="361.08764199999996"/>
    <n v="0"/>
    <m/>
    <d v="1899-12-30T00:20:00"/>
    <d v="1899-12-30T19:20:00"/>
    <m/>
  </r>
  <r>
    <n v="13089"/>
    <x v="3"/>
    <s v="URBANO SAVONA"/>
    <n v="2"/>
    <n v="210"/>
    <s v="UNIVERSITA' - VIA ALLA ROCCA - FF.SS. - VIA ALESSANDRIA"/>
    <s v="ANN"/>
    <s v="SET"/>
    <m/>
    <n v="1"/>
    <n v="2569"/>
    <d v="1899-12-30T15:20:00"/>
    <d v="1899-12-30T15:40:00"/>
    <n v="6.2256489999999998"/>
    <m/>
    <m/>
    <n v="302"/>
    <n v="1880.145998"/>
    <n v="0"/>
    <m/>
    <d v="1899-12-30T00:20:00"/>
    <d v="1900-01-03T04:40:00"/>
    <m/>
  </r>
  <r>
    <n v="12623"/>
    <x v="3"/>
    <s v="URBANO SAVONA"/>
    <n v="2"/>
    <n v="210"/>
    <s v="UNIVERSITA' - VIA ALLA ROCCA - FF.SS. - VIA ALESSANDRIA"/>
    <s v="ANN"/>
    <s v="SET"/>
    <m/>
    <n v="1"/>
    <n v="385"/>
    <d v="1899-12-30T15:50:00"/>
    <d v="1899-12-30T16:10:00"/>
    <n v="6.2256489999999998"/>
    <m/>
    <m/>
    <n v="302"/>
    <n v="1880.145998"/>
    <n v="0"/>
    <m/>
    <d v="1899-12-30T00:20:00"/>
    <d v="1900-01-03T04:40:00"/>
    <m/>
  </r>
  <r>
    <n v="12633"/>
    <x v="3"/>
    <s v="URBANO SAVONA"/>
    <n v="2"/>
    <n v="210"/>
    <s v="UNIVERSITA' - VIA ALLA ROCCA - FF.SS. - VIA ALESSANDRIA"/>
    <s v="ANN"/>
    <s v="FES"/>
    <m/>
    <n v="1"/>
    <n v="1847"/>
    <d v="1899-12-30T16:20:00"/>
    <d v="1899-12-30T16:40:00"/>
    <n v="6.2256489999999998"/>
    <m/>
    <m/>
    <n v="58"/>
    <n v="361.08764199999996"/>
    <n v="0"/>
    <m/>
    <d v="1899-12-30T00:20:00"/>
    <d v="1899-12-30T19:20:00"/>
    <m/>
  </r>
  <r>
    <n v="13090"/>
    <x v="3"/>
    <s v="URBANO SAVONA"/>
    <n v="2"/>
    <n v="210"/>
    <s v="UNIVERSITA' - VIA ALLA ROCCA - FF.SS. - VIA ALESSANDRIA"/>
    <s v="ANN"/>
    <s v="SET"/>
    <m/>
    <n v="1"/>
    <n v="2570"/>
    <d v="1899-12-30T16:20:00"/>
    <d v="1899-12-30T16:40:00"/>
    <n v="6.2256489999999998"/>
    <m/>
    <m/>
    <n v="302"/>
    <n v="1880.145998"/>
    <n v="0"/>
    <m/>
    <d v="1899-12-30T00:20:00"/>
    <d v="1900-01-03T04:40:00"/>
    <m/>
  </r>
  <r>
    <n v="13093"/>
    <x v="3"/>
    <s v="URBANO SAVONA"/>
    <n v="2"/>
    <n v="210"/>
    <s v="UNIVERSITA' - VIA ALLA ROCCA - FF.SS. - VIA ALESSANDRIA"/>
    <s v="INV"/>
    <s v="1-5"/>
    <m/>
    <n v="1"/>
    <n v="386"/>
    <d v="1899-12-30T16:40:00"/>
    <d v="1899-12-30T17:00:00"/>
    <n v="6.2256489999999998"/>
    <m/>
    <m/>
    <n v="194"/>
    <n v="1207.7759059999998"/>
    <n v="0"/>
    <m/>
    <d v="1899-12-30T00:20:00"/>
    <d v="1900-01-01T16:40:00"/>
    <m/>
  </r>
  <r>
    <n v="13091"/>
    <x v="3"/>
    <s v="URBANO SAVONA"/>
    <n v="2"/>
    <n v="210"/>
    <s v="UNIVERSITA' - VIA ALLA ROCCA - FF.SS. - VIA ALESSANDRIA"/>
    <s v="INV"/>
    <n v="6"/>
    <m/>
    <n v="1"/>
    <n v="12878"/>
    <d v="1899-12-30T16:50:00"/>
    <d v="1899-12-30T17:10:00"/>
    <n v="6.2256489999999998"/>
    <m/>
    <m/>
    <n v="41"/>
    <n v="255.251609"/>
    <n v="0"/>
    <m/>
    <d v="1899-12-30T00:20:00"/>
    <d v="1899-12-30T13:40:00"/>
    <m/>
  </r>
  <r>
    <n v="13092"/>
    <x v="3"/>
    <s v="URBANO SAVONA"/>
    <n v="2"/>
    <n v="210"/>
    <s v="UNIVERSITA' - VIA ALLA ROCCA - FF.SS. - VIA ALESSANDRIA"/>
    <s v="EST"/>
    <s v="SET"/>
    <m/>
    <n v="1"/>
    <n v="13092"/>
    <d v="1899-12-30T16:50:00"/>
    <d v="1899-12-30T17:10:00"/>
    <n v="6.2256489999999998"/>
    <m/>
    <m/>
    <n v="67"/>
    <n v="417.11848299999997"/>
    <n v="0"/>
    <m/>
    <d v="1899-12-30T00:20:00"/>
    <d v="1899-12-30T22:20:00"/>
    <m/>
  </r>
  <r>
    <n v="13094"/>
    <x v="3"/>
    <s v="URBANO SAVONA"/>
    <n v="2"/>
    <n v="210"/>
    <s v="UNIVERSITA' - VIA ALLA ROCCA - FF.SS. - VIA ALESSANDRIA"/>
    <s v="INV"/>
    <s v="1-5"/>
    <m/>
    <n v="1"/>
    <n v="381"/>
    <d v="1899-12-30T17:00:00"/>
    <d v="1899-12-30T17:20:00"/>
    <n v="6.2256489999999998"/>
    <m/>
    <m/>
    <n v="194"/>
    <n v="1207.7759059999998"/>
    <n v="0"/>
    <m/>
    <d v="1899-12-30T00:20:00"/>
    <d v="1900-01-01T16:40:00"/>
    <m/>
  </r>
  <r>
    <n v="12664"/>
    <x v="3"/>
    <s v="URBANO SAVONA"/>
    <n v="2"/>
    <n v="210"/>
    <s v="UNIVERSITA' - VIA ALLA ROCCA - FF.SS. - VIA ALESSANDRIA"/>
    <s v="ANN"/>
    <s v="FES"/>
    <m/>
    <n v="1"/>
    <n v="9185"/>
    <d v="1899-12-30T17:20:00"/>
    <d v="1899-12-30T17:40:00"/>
    <n v="6.2256489999999998"/>
    <m/>
    <m/>
    <n v="58"/>
    <n v="361.08764199999996"/>
    <n v="0"/>
    <m/>
    <d v="1899-12-30T00:20:00"/>
    <d v="1899-12-30T19:20:00"/>
    <m/>
  </r>
  <r>
    <n v="13095"/>
    <x v="3"/>
    <s v="URBANO SAVONA"/>
    <n v="2"/>
    <n v="210"/>
    <s v="UNIVERSITA' - VIA ALLA ROCCA - FF.SS. - VIA ALESSANDRIA"/>
    <s v="ANN"/>
    <s v="SET"/>
    <m/>
    <n v="1"/>
    <n v="2460"/>
    <d v="1899-12-30T17:20:00"/>
    <d v="1899-12-30T17:40:00"/>
    <n v="6.2256489999999998"/>
    <m/>
    <m/>
    <n v="302"/>
    <n v="1880.145998"/>
    <n v="0"/>
    <m/>
    <d v="1899-12-30T00:20:00"/>
    <d v="1900-01-03T04:40:00"/>
    <m/>
  </r>
  <r>
    <n v="12625"/>
    <x v="3"/>
    <s v="URBANO SAVONA"/>
    <n v="2"/>
    <n v="210"/>
    <s v="UNIVERSITA' - VIA ALLA ROCCA - FF.SS. - VIA ALESSANDRIA"/>
    <s v="ANN"/>
    <s v="SET"/>
    <m/>
    <n v="1"/>
    <n v="387"/>
    <d v="1899-12-30T17:50:00"/>
    <d v="1899-12-30T18:10:00"/>
    <n v="6.2256489999999998"/>
    <m/>
    <m/>
    <n v="302"/>
    <n v="1880.145998"/>
    <n v="0"/>
    <m/>
    <d v="1899-12-30T00:20:00"/>
    <d v="1900-01-03T04:40:00"/>
    <m/>
  </r>
  <r>
    <n v="12665"/>
    <x v="3"/>
    <s v="URBANO SAVONA"/>
    <n v="2"/>
    <n v="210"/>
    <s v="UNIVERSITA' - VIA ALLA ROCCA - FF.SS. - VIA ALESSANDRIA"/>
    <s v="ANN"/>
    <s v="FES"/>
    <m/>
    <n v="1"/>
    <n v="3315"/>
    <d v="1899-12-30T18:20:00"/>
    <d v="1899-12-30T18:40:00"/>
    <n v="6.2256489999999998"/>
    <m/>
    <m/>
    <n v="58"/>
    <n v="361.08764199999996"/>
    <n v="0"/>
    <m/>
    <d v="1899-12-30T00:20:00"/>
    <d v="1899-12-30T19:20:00"/>
    <m/>
  </r>
  <r>
    <n v="13096"/>
    <x v="3"/>
    <s v="URBANO SAVONA"/>
    <n v="2"/>
    <n v="210"/>
    <s v="UNIVERSITA' - VIA ALLA ROCCA - FF.SS. - VIA ALESSANDRIA"/>
    <s v="ANN"/>
    <s v="SET"/>
    <m/>
    <n v="1"/>
    <n v="2461"/>
    <d v="1899-12-30T18:20:00"/>
    <d v="1899-12-30T18:40:00"/>
    <n v="6.2256489999999998"/>
    <m/>
    <m/>
    <n v="302"/>
    <n v="1880.145998"/>
    <n v="0"/>
    <m/>
    <d v="1899-12-30T00:20:00"/>
    <d v="1900-01-03T04:40:00"/>
    <m/>
  </r>
  <r>
    <n v="13097"/>
    <x v="3"/>
    <s v="URBANO SAVONA"/>
    <n v="2"/>
    <n v="210"/>
    <s v="UNIVERSITA' - VIA ALLA ROCCA - FF.SS. - VIA ALESSANDRIA"/>
    <s v="ANN"/>
    <s v="SET"/>
    <m/>
    <n v="1"/>
    <n v="388"/>
    <d v="1899-12-30T18:50:00"/>
    <d v="1899-12-30T19:10:00"/>
    <n v="6.2256489999999998"/>
    <m/>
    <m/>
    <n v="302"/>
    <n v="1880.145998"/>
    <n v="0"/>
    <m/>
    <d v="1899-12-30T00:20:00"/>
    <d v="1900-01-03T04:40:00"/>
    <m/>
  </r>
  <r>
    <n v="12666"/>
    <x v="3"/>
    <s v="URBANO SAVONA"/>
    <n v="2"/>
    <n v="210"/>
    <s v="UNIVERSITA' - VIA ALLA ROCCA - FF.SS. - VIA ALESSANDRIA"/>
    <s v="ANN"/>
    <s v="FES"/>
    <m/>
    <n v="1"/>
    <n v="1849"/>
    <d v="1899-12-30T19:10:00"/>
    <d v="1899-12-30T19:30:00"/>
    <n v="6.2256489999999998"/>
    <m/>
    <m/>
    <n v="58"/>
    <n v="361.08764199999996"/>
    <n v="0"/>
    <m/>
    <d v="1899-12-30T00:20:00"/>
    <d v="1899-12-30T19:20:00"/>
    <m/>
  </r>
  <r>
    <n v="12879"/>
    <x v="3"/>
    <s v="URBANO SAVONA"/>
    <n v="2"/>
    <n v="210"/>
    <s v="UNIVERSITA' - VIA ALLA ROCCA - FF.SS. - VIA ALESSANDRIA"/>
    <s v="INV"/>
    <n v="6"/>
    <m/>
    <n v="1"/>
    <n v="12879"/>
    <d v="1899-12-30T19:20:00"/>
    <d v="1899-12-30T19:40:00"/>
    <n v="6.2256489999999998"/>
    <m/>
    <m/>
    <n v="41"/>
    <n v="255.251609"/>
    <n v="0"/>
    <m/>
    <d v="1899-12-30T00:20:00"/>
    <d v="1899-12-30T13:40:00"/>
    <m/>
  </r>
  <r>
    <n v="13098"/>
    <x v="3"/>
    <s v="URBANO SAVONA"/>
    <n v="2"/>
    <n v="210"/>
    <s v="UNIVERSITA' - VIA ALLA ROCCA - FF.SS. - VIA ALESSANDRIA"/>
    <s v="EST"/>
    <s v="SET"/>
    <m/>
    <n v="1"/>
    <n v="9183"/>
    <d v="1899-12-30T19:20:00"/>
    <d v="1899-12-30T19:40:00"/>
    <n v="6.2256489999999998"/>
    <m/>
    <m/>
    <n v="67"/>
    <n v="417.11848299999997"/>
    <n v="0"/>
    <m/>
    <d v="1899-12-30T00:20:00"/>
    <d v="1899-12-30T22:20:00"/>
    <m/>
  </r>
  <r>
    <n v="12663"/>
    <x v="3"/>
    <s v="URBANO SAVONA"/>
    <n v="2"/>
    <n v="210"/>
    <s v="UNIVERSITA' - VIA ALLA ROCCA - FF.SS. - VIA ALESSANDRIA"/>
    <s v="INV"/>
    <s v="1-5"/>
    <m/>
    <n v="1"/>
    <n v="376"/>
    <d v="1899-12-30T19:30:00"/>
    <d v="1899-12-30T19:50:00"/>
    <n v="6.2256489999999998"/>
    <m/>
    <m/>
    <n v="194"/>
    <n v="1207.7759059999998"/>
    <n v="0"/>
    <m/>
    <d v="1899-12-30T00:20:00"/>
    <d v="1900-01-01T16:40:00"/>
    <m/>
  </r>
  <r>
    <n v="18492"/>
    <x v="3"/>
    <s v="URBANO SAVONA"/>
    <n v="1"/>
    <n v="249"/>
    <s v="STAZIONE FF. SS. - V.BONINI UNIVERSITA'"/>
    <s v="SCO"/>
    <s v="1-5"/>
    <m/>
    <n v="1"/>
    <n v="18492"/>
    <d v="1899-12-30T08:10:00"/>
    <d v="1899-12-30T08:20:00"/>
    <n v="2.61856503906301"/>
    <m/>
    <m/>
    <n v="173"/>
    <n v="453.0117517579007"/>
    <n v="0"/>
    <m/>
    <d v="1899-12-30T00:10:00"/>
    <d v="1899-12-31T04:50:00"/>
    <m/>
  </r>
  <r>
    <n v="14064"/>
    <x v="3"/>
    <s v="URBANO SAVONA"/>
    <n v="1"/>
    <n v="249"/>
    <s v="STAZIONE FF. SS. - V.BONINI UNIVERSITA'"/>
    <s v="SCO"/>
    <s v="1-5"/>
    <m/>
    <n v="1"/>
    <n v="2449"/>
    <d v="1899-12-30T08:35:00"/>
    <d v="1899-12-30T08:45:00"/>
    <n v="2.61856503906301"/>
    <m/>
    <m/>
    <n v="173"/>
    <n v="453.0117517579007"/>
    <n v="0"/>
    <m/>
    <d v="1899-12-30T00:10:00"/>
    <d v="1899-12-31T04:50:00"/>
    <m/>
  </r>
  <r>
    <n v="18493"/>
    <x v="3"/>
    <s v="URBANO SAVONA"/>
    <n v="1"/>
    <n v="249"/>
    <s v="STAZIONE FF. SS. - V.BONINI UNIVERSITA'"/>
    <s v="SCO"/>
    <s v="1-5"/>
    <m/>
    <n v="1"/>
    <n v="18493"/>
    <d v="1899-12-30T09:00:00"/>
    <d v="1899-12-30T09:10:00"/>
    <n v="2.61856503906301"/>
    <m/>
    <m/>
    <n v="173"/>
    <n v="453.0117517579007"/>
    <n v="0"/>
    <m/>
    <d v="1899-12-30T00:10:00"/>
    <d v="1899-12-31T04:50:00"/>
    <m/>
  </r>
  <r>
    <n v="13646"/>
    <x v="3"/>
    <s v="URBANO SAVONA"/>
    <n v="1"/>
    <n v="249"/>
    <s v="STAZIONE FF. SS. - V.BONINI UNIVERSITA'"/>
    <s v="SCO"/>
    <s v="1-5"/>
    <m/>
    <n v="1"/>
    <n v="13646"/>
    <d v="1899-12-30T09:30:00"/>
    <d v="1899-12-30T09:40:00"/>
    <n v="2.61856503906301"/>
    <m/>
    <m/>
    <n v="173"/>
    <n v="453.0117517579007"/>
    <n v="0"/>
    <m/>
    <d v="1899-12-30T00:10:00"/>
    <d v="1899-12-31T04:50:00"/>
    <m/>
  </r>
  <r>
    <n v="13099"/>
    <x v="3"/>
    <s v="URBANO SAVONA"/>
    <n v="1"/>
    <n v="250"/>
    <s v="LA RUSCA - FF.SS. - VIA SANT'ANTONIO - UNIVERSITA'"/>
    <s v="ANN"/>
    <s v="1-5"/>
    <m/>
    <n v="1"/>
    <n v="32"/>
    <d v="1899-12-30T06:45:00"/>
    <d v="1899-12-30T07:10:00"/>
    <n v="7.2550195814260201"/>
    <m/>
    <m/>
    <n v="250"/>
    <n v="1813.7548953565051"/>
    <n v="0"/>
    <m/>
    <d v="1899-12-30T00:25:00"/>
    <d v="1900-01-03T08:10:00"/>
    <m/>
  </r>
  <r>
    <n v="12559"/>
    <x v="3"/>
    <s v="URBANO SAVONA"/>
    <n v="1"/>
    <n v="251"/>
    <s v="VIA ALESSANDRIA - FF.SS. - VIA S.ANTONIO - UNIVERSITA"/>
    <s v="INV"/>
    <s v="1-5"/>
    <m/>
    <n v="1"/>
    <n v="390"/>
    <d v="1899-12-30T07:10:00"/>
    <d v="1899-12-30T07:30:00"/>
    <n v="6.577"/>
    <m/>
    <m/>
    <n v="194"/>
    <n v="1275.9380000000001"/>
    <n v="0"/>
    <m/>
    <d v="1899-12-30T00:20:00"/>
    <d v="1900-01-01T16:40:00"/>
    <m/>
  </r>
  <r>
    <n v="12598"/>
    <x v="3"/>
    <s v="URBANO SAVONA"/>
    <n v="1"/>
    <n v="251"/>
    <s v="VIA ALESSANDRIA - FF.SS. - VIA S.ANTONIO - UNIVERSITA"/>
    <s v="INV"/>
    <n v="6"/>
    <m/>
    <n v="1"/>
    <n v="11693"/>
    <d v="1899-12-30T07:30:00"/>
    <d v="1899-12-30T07:50:00"/>
    <n v="6.577"/>
    <m/>
    <m/>
    <n v="41"/>
    <n v="269.65699999999998"/>
    <n v="0"/>
    <m/>
    <d v="1899-12-30T00:20:00"/>
    <d v="1899-12-30T13:40:00"/>
    <m/>
  </r>
  <r>
    <n v="13100"/>
    <x v="3"/>
    <s v="URBANO SAVONA"/>
    <n v="1"/>
    <n v="251"/>
    <s v="VIA ALESSANDRIA - FF.SS. - VIA S.ANTONIO - UNIVERSITA"/>
    <s v="EST"/>
    <s v="SET"/>
    <m/>
    <n v="1"/>
    <n v="9148"/>
    <d v="1899-12-30T07:30:00"/>
    <d v="1899-12-30T07:50:00"/>
    <n v="6.577"/>
    <m/>
    <m/>
    <n v="67"/>
    <n v="440.65899999999999"/>
    <n v="0"/>
    <m/>
    <d v="1899-12-30T00:20:00"/>
    <d v="1899-12-30T22:20:00"/>
    <m/>
  </r>
  <r>
    <n v="13101"/>
    <x v="3"/>
    <s v="URBANO SAVONA"/>
    <n v="1"/>
    <n v="251"/>
    <s v="VIA ALESSANDRIA - FF.SS. - VIA S.ANTONIO - UNIVERSITA"/>
    <s v="ANN"/>
    <s v="SET"/>
    <m/>
    <n v="1"/>
    <n v="389"/>
    <d v="1899-12-30T07:50:00"/>
    <d v="1899-12-30T08:10:00"/>
    <n v="6.577"/>
    <m/>
    <m/>
    <n v="302"/>
    <n v="1986.2539999999999"/>
    <n v="0"/>
    <m/>
    <d v="1899-12-30T00:20:00"/>
    <d v="1900-01-03T04:40:00"/>
    <m/>
  </r>
  <r>
    <n v="12575"/>
    <x v="3"/>
    <s v="URBANO SAVONA"/>
    <n v="1"/>
    <n v="251"/>
    <s v="VIA ALESSANDRIA - FF.SS. - VIA S.ANTONIO - UNIVERSITA"/>
    <s v="ANN"/>
    <s v="FES"/>
    <m/>
    <n v="1"/>
    <n v="1850"/>
    <d v="1899-12-30T08:00:00"/>
    <d v="1899-12-30T08:20:00"/>
    <n v="6.577"/>
    <m/>
    <m/>
    <n v="58"/>
    <n v="381.46600000000001"/>
    <n v="0"/>
    <m/>
    <d v="1899-12-30T00:20:00"/>
    <d v="1899-12-30T19:20:00"/>
    <m/>
  </r>
  <r>
    <n v="13102"/>
    <x v="3"/>
    <s v="URBANO SAVONA"/>
    <n v="1"/>
    <n v="251"/>
    <s v="VIA ALESSANDRIA - FF.SS. - VIA S.ANTONIO - UNIVERSITA"/>
    <s v="ANN"/>
    <s v="SET"/>
    <m/>
    <n v="1"/>
    <n v="391"/>
    <d v="1899-12-30T08:10:00"/>
    <d v="1899-12-30T08:30:00"/>
    <n v="6.577"/>
    <m/>
    <m/>
    <n v="302"/>
    <n v="1986.2539999999999"/>
    <n v="0"/>
    <m/>
    <d v="1899-12-30T00:20:00"/>
    <d v="1900-01-03T04:40:00"/>
    <m/>
  </r>
  <r>
    <n v="12576"/>
    <x v="3"/>
    <s v="URBANO SAVONA"/>
    <n v="1"/>
    <n v="251"/>
    <s v="VIA ALESSANDRIA - FF.SS. - VIA S.ANTONIO - UNIVERSITA"/>
    <s v="ANN"/>
    <s v="FES"/>
    <m/>
    <n v="1"/>
    <n v="1851"/>
    <d v="1899-12-30T08:40:00"/>
    <d v="1899-12-30T09:00:00"/>
    <n v="6.577"/>
    <m/>
    <m/>
    <n v="58"/>
    <n v="381.46600000000001"/>
    <n v="0"/>
    <m/>
    <d v="1899-12-30T00:20:00"/>
    <d v="1899-12-30T19:20:00"/>
    <m/>
  </r>
  <r>
    <n v="12599"/>
    <x v="3"/>
    <s v="URBANO SAVONA"/>
    <n v="1"/>
    <n v="251"/>
    <s v="VIA ALESSANDRIA - FF.SS. - VIA S.ANTONIO - UNIVERSITA"/>
    <s v="INV"/>
    <n v="6"/>
    <m/>
    <n v="1"/>
    <n v="11695"/>
    <d v="1899-12-30T08:40:00"/>
    <d v="1899-12-30T09:00:00"/>
    <n v="6.577"/>
    <m/>
    <m/>
    <n v="41"/>
    <n v="269.65699999999998"/>
    <n v="0"/>
    <m/>
    <d v="1899-12-30T00:20:00"/>
    <d v="1899-12-30T13:40:00"/>
    <m/>
  </r>
  <r>
    <n v="13103"/>
    <x v="3"/>
    <s v="URBANO SAVONA"/>
    <n v="1"/>
    <n v="251"/>
    <s v="VIA ALESSANDRIA - FF.SS. - VIA S.ANTONIO - UNIVERSITA"/>
    <s v="EST"/>
    <s v="SET"/>
    <m/>
    <n v="1"/>
    <n v="9150"/>
    <d v="1899-12-30T08:40:00"/>
    <d v="1899-12-30T09:00:00"/>
    <n v="6.577"/>
    <m/>
    <m/>
    <n v="67"/>
    <n v="440.65899999999999"/>
    <n v="0"/>
    <m/>
    <d v="1899-12-30T00:20:00"/>
    <d v="1899-12-30T22:20:00"/>
    <m/>
  </r>
  <r>
    <n v="12563"/>
    <x v="3"/>
    <s v="URBANO SAVONA"/>
    <n v="1"/>
    <n v="251"/>
    <s v="VIA ALESSANDRIA - FF.SS. - VIA S.ANTONIO - UNIVERSITA"/>
    <s v="INV"/>
    <s v="1-5"/>
    <m/>
    <n v="1"/>
    <n v="403"/>
    <d v="1899-12-30T08:50:00"/>
    <d v="1899-12-30T09:10:00"/>
    <n v="6.577"/>
    <m/>
    <m/>
    <n v="194"/>
    <n v="1275.9380000000001"/>
    <n v="0"/>
    <m/>
    <d v="1899-12-30T00:20:00"/>
    <d v="1900-01-01T16:40:00"/>
    <m/>
  </r>
  <r>
    <n v="13104"/>
    <x v="3"/>
    <s v="URBANO SAVONA"/>
    <n v="1"/>
    <n v="251"/>
    <s v="VIA ALESSANDRIA - FF.SS. - VIA S.ANTONIO - UNIVERSITA"/>
    <s v="ANN"/>
    <s v="SET"/>
    <m/>
    <n v="1"/>
    <n v="392"/>
    <d v="1899-12-30T09:10:00"/>
    <d v="1899-12-30T09:30:00"/>
    <n v="6.577"/>
    <m/>
    <m/>
    <n v="302"/>
    <n v="1986.2539999999999"/>
    <n v="0"/>
    <m/>
    <d v="1899-12-30T00:20:00"/>
    <d v="1900-01-03T04:40:00"/>
    <m/>
  </r>
  <r>
    <n v="12577"/>
    <x v="3"/>
    <s v="URBANO SAVONA"/>
    <n v="1"/>
    <n v="251"/>
    <s v="VIA ALESSANDRIA - FF.SS. - VIA S.ANTONIO - UNIVERSITA"/>
    <s v="ANN"/>
    <s v="FES"/>
    <m/>
    <n v="1"/>
    <n v="1852"/>
    <d v="1899-12-30T09:40:00"/>
    <d v="1899-12-30T10:00:00"/>
    <n v="6.577"/>
    <m/>
    <m/>
    <n v="58"/>
    <n v="381.46600000000001"/>
    <n v="0"/>
    <m/>
    <d v="1899-12-30T00:20:00"/>
    <d v="1899-12-30T19:20:00"/>
    <m/>
  </r>
  <r>
    <n v="12601"/>
    <x v="3"/>
    <s v="URBANO SAVONA"/>
    <n v="1"/>
    <n v="251"/>
    <s v="VIA ALESSANDRIA - FF.SS. - VIA S.ANTONIO - UNIVERSITA"/>
    <s v="INV"/>
    <n v="6"/>
    <m/>
    <n v="1"/>
    <n v="11697"/>
    <d v="1899-12-30T09:40:00"/>
    <d v="1899-12-30T10:00:00"/>
    <n v="6.577"/>
    <m/>
    <m/>
    <n v="41"/>
    <n v="269.65699999999998"/>
    <n v="0"/>
    <m/>
    <d v="1899-12-30T00:20:00"/>
    <d v="1899-12-30T13:40:00"/>
    <m/>
  </r>
  <r>
    <n v="13105"/>
    <x v="3"/>
    <s v="URBANO SAVONA"/>
    <n v="1"/>
    <n v="251"/>
    <s v="VIA ALESSANDRIA - FF.SS. - VIA S.ANTONIO - UNIVERSITA"/>
    <s v="EST"/>
    <s v="SET"/>
    <m/>
    <n v="1"/>
    <n v="9152"/>
    <d v="1899-12-30T09:40:00"/>
    <d v="1899-12-30T10:00:00"/>
    <n v="6.577"/>
    <m/>
    <m/>
    <n v="67"/>
    <n v="440.65899999999999"/>
    <n v="0"/>
    <m/>
    <d v="1899-12-30T00:20:00"/>
    <d v="1899-12-30T22:20:00"/>
    <m/>
  </r>
  <r>
    <n v="12565"/>
    <x v="3"/>
    <s v="URBANO SAVONA"/>
    <n v="1"/>
    <n v="251"/>
    <s v="VIA ALESSANDRIA - FF.SS. - VIA S.ANTONIO - UNIVERSITA"/>
    <s v="INV"/>
    <s v="1-5"/>
    <m/>
    <n v="1"/>
    <n v="404"/>
    <d v="1899-12-30T09:50:00"/>
    <d v="1899-12-30T10:10:00"/>
    <n v="6.577"/>
    <m/>
    <m/>
    <n v="194"/>
    <n v="1275.9380000000001"/>
    <n v="0"/>
    <m/>
    <d v="1899-12-30T00:20:00"/>
    <d v="1900-01-01T16:40:00"/>
    <m/>
  </r>
  <r>
    <n v="12602"/>
    <x v="3"/>
    <s v="URBANO SAVONA"/>
    <n v="1"/>
    <n v="251"/>
    <s v="VIA ALESSANDRIA - FF.SS. - VIA S.ANTONIO - UNIVERSITA"/>
    <s v="INV"/>
    <n v="6"/>
    <m/>
    <n v="1"/>
    <n v="11698"/>
    <d v="1899-12-30T10:10:00"/>
    <d v="1899-12-30T10:30:00"/>
    <n v="6.577"/>
    <m/>
    <m/>
    <n v="41"/>
    <n v="269.65699999999998"/>
    <n v="0"/>
    <m/>
    <d v="1899-12-30T00:20:00"/>
    <d v="1899-12-30T13:40:00"/>
    <m/>
  </r>
  <r>
    <n v="13106"/>
    <x v="3"/>
    <s v="URBANO SAVONA"/>
    <n v="1"/>
    <n v="251"/>
    <s v="VIA ALESSANDRIA - FF.SS. - VIA S.ANTONIO - UNIVERSITA"/>
    <s v="EST"/>
    <s v="SET"/>
    <m/>
    <n v="1"/>
    <n v="9153"/>
    <d v="1899-12-30T10:10:00"/>
    <d v="1899-12-30T10:30:00"/>
    <n v="6.577"/>
    <m/>
    <m/>
    <n v="67"/>
    <n v="440.65899999999999"/>
    <n v="0"/>
    <m/>
    <d v="1899-12-30T00:20:00"/>
    <d v="1899-12-30T22:20:00"/>
    <m/>
  </r>
  <r>
    <n v="12585"/>
    <x v="3"/>
    <s v="URBANO SAVONA"/>
    <n v="1"/>
    <n v="251"/>
    <s v="VIA ALESSANDRIA - FF.SS. - VIA S.ANTONIO - UNIVERSITA"/>
    <s v="ANN"/>
    <s v="FES"/>
    <m/>
    <n v="1"/>
    <n v="3317"/>
    <d v="1899-12-30T10:40:00"/>
    <d v="1899-12-30T11:00:00"/>
    <n v="6.577"/>
    <m/>
    <m/>
    <n v="58"/>
    <n v="381.46600000000001"/>
    <n v="0"/>
    <m/>
    <d v="1899-12-30T00:20:00"/>
    <d v="1899-12-30T19:20:00"/>
    <m/>
  </r>
  <r>
    <n v="12603"/>
    <x v="3"/>
    <s v="URBANO SAVONA"/>
    <n v="1"/>
    <n v="251"/>
    <s v="VIA ALESSANDRIA - FF.SS. - VIA S.ANTONIO - UNIVERSITA"/>
    <s v="INV"/>
    <n v="6"/>
    <m/>
    <n v="1"/>
    <n v="11699"/>
    <d v="1899-12-30T10:40:00"/>
    <d v="1899-12-30T11:00:00"/>
    <n v="6.577"/>
    <m/>
    <m/>
    <n v="41"/>
    <n v="269.65699999999998"/>
    <n v="0"/>
    <m/>
    <d v="1899-12-30T00:20:00"/>
    <d v="1899-12-30T13:40:00"/>
    <m/>
  </r>
  <r>
    <n v="13107"/>
    <x v="3"/>
    <s v="URBANO SAVONA"/>
    <n v="1"/>
    <n v="251"/>
    <s v="VIA ALESSANDRIA - FF.SS. - VIA S.ANTONIO - UNIVERSITA"/>
    <s v="EST"/>
    <s v="SET"/>
    <m/>
    <n v="1"/>
    <n v="9154"/>
    <d v="1899-12-30T10:40:00"/>
    <d v="1899-12-30T11:00:00"/>
    <n v="6.577"/>
    <m/>
    <m/>
    <n v="67"/>
    <n v="440.65899999999999"/>
    <n v="0"/>
    <m/>
    <d v="1899-12-30T00:20:00"/>
    <d v="1899-12-30T22:20:00"/>
    <m/>
  </r>
  <r>
    <n v="12567"/>
    <x v="3"/>
    <s v="URBANO SAVONA"/>
    <n v="1"/>
    <n v="251"/>
    <s v="VIA ALESSANDRIA - FF.SS. - VIA S.ANTONIO - UNIVERSITA"/>
    <s v="INV"/>
    <s v="1-5"/>
    <m/>
    <n v="1"/>
    <n v="405"/>
    <d v="1899-12-30T10:50:00"/>
    <d v="1899-12-30T11:10:00"/>
    <n v="6.577"/>
    <m/>
    <m/>
    <n v="194"/>
    <n v="1275.9380000000001"/>
    <n v="0"/>
    <m/>
    <d v="1899-12-30T00:20:00"/>
    <d v="1900-01-01T16:40:00"/>
    <m/>
  </r>
  <r>
    <n v="12604"/>
    <x v="3"/>
    <s v="URBANO SAVONA"/>
    <n v="1"/>
    <n v="251"/>
    <s v="VIA ALESSANDRIA - FF.SS. - VIA S.ANTONIO - UNIVERSITA"/>
    <s v="INV"/>
    <n v="6"/>
    <m/>
    <n v="1"/>
    <n v="11700"/>
    <d v="1899-12-30T11:10:00"/>
    <d v="1899-12-30T11:30:00"/>
    <n v="6.577"/>
    <m/>
    <m/>
    <n v="41"/>
    <n v="269.65699999999998"/>
    <n v="0"/>
    <m/>
    <d v="1899-12-30T00:20:00"/>
    <d v="1899-12-30T13:40:00"/>
    <m/>
  </r>
  <r>
    <n v="13108"/>
    <x v="3"/>
    <s v="URBANO SAVONA"/>
    <n v="1"/>
    <n v="251"/>
    <s v="VIA ALESSANDRIA - FF.SS. - VIA S.ANTONIO - UNIVERSITA"/>
    <s v="EST"/>
    <s v="SET"/>
    <m/>
    <n v="1"/>
    <n v="9155"/>
    <d v="1899-12-30T11:10:00"/>
    <d v="1899-12-30T11:30:00"/>
    <n v="6.577"/>
    <m/>
    <m/>
    <n v="67"/>
    <n v="440.65899999999999"/>
    <n v="0"/>
    <m/>
    <d v="1899-12-30T00:20:00"/>
    <d v="1899-12-30T22:20:00"/>
    <m/>
  </r>
  <r>
    <n v="12578"/>
    <x v="3"/>
    <s v="URBANO SAVONA"/>
    <n v="1"/>
    <n v="251"/>
    <s v="VIA ALESSANDRIA - FF.SS. - VIA S.ANTONIO - UNIVERSITA"/>
    <s v="ANN"/>
    <s v="FES"/>
    <m/>
    <n v="1"/>
    <n v="1853"/>
    <d v="1899-12-30T11:40:00"/>
    <d v="1899-12-30T12:00:00"/>
    <n v="6.577"/>
    <m/>
    <m/>
    <n v="58"/>
    <n v="381.46600000000001"/>
    <n v="0"/>
    <m/>
    <d v="1899-12-30T00:20:00"/>
    <d v="1899-12-30T19:20:00"/>
    <m/>
  </r>
  <r>
    <n v="12605"/>
    <x v="3"/>
    <s v="URBANO SAVONA"/>
    <n v="1"/>
    <n v="251"/>
    <s v="VIA ALESSANDRIA - FF.SS. - VIA S.ANTONIO - UNIVERSITA"/>
    <s v="INV"/>
    <n v="6"/>
    <m/>
    <n v="1"/>
    <n v="11701"/>
    <d v="1899-12-30T11:40:00"/>
    <d v="1899-12-30T12:00:00"/>
    <n v="6.577"/>
    <m/>
    <m/>
    <n v="41"/>
    <n v="269.65699999999998"/>
    <n v="0"/>
    <m/>
    <d v="1899-12-30T00:20:00"/>
    <d v="1899-12-30T13:40:00"/>
    <m/>
  </r>
  <r>
    <n v="13109"/>
    <x v="3"/>
    <s v="URBANO SAVONA"/>
    <n v="1"/>
    <n v="251"/>
    <s v="VIA ALESSANDRIA - FF.SS. - VIA S.ANTONIO - UNIVERSITA"/>
    <s v="EST"/>
    <s v="SET"/>
    <m/>
    <n v="1"/>
    <n v="9156"/>
    <d v="1899-12-30T11:40:00"/>
    <d v="1899-12-30T12:00:00"/>
    <n v="6.577"/>
    <m/>
    <m/>
    <n v="67"/>
    <n v="440.65899999999999"/>
    <n v="0"/>
    <m/>
    <d v="1899-12-30T00:20:00"/>
    <d v="1899-12-30T22:20:00"/>
    <m/>
  </r>
  <r>
    <n v="12569"/>
    <x v="3"/>
    <s v="URBANO SAVONA"/>
    <n v="1"/>
    <n v="251"/>
    <s v="VIA ALESSANDRIA - FF.SS. - VIA S.ANTONIO - UNIVERSITA"/>
    <s v="INV"/>
    <s v="1-5"/>
    <m/>
    <n v="1"/>
    <n v="406"/>
    <d v="1899-12-30T11:50:00"/>
    <d v="1899-12-30T12:10:00"/>
    <n v="6.577"/>
    <m/>
    <m/>
    <n v="194"/>
    <n v="1275.9380000000001"/>
    <n v="0"/>
    <m/>
    <d v="1899-12-30T00:20:00"/>
    <d v="1900-01-01T16:40:00"/>
    <m/>
  </r>
  <r>
    <n v="12570"/>
    <x v="3"/>
    <s v="URBANO SAVONA"/>
    <n v="1"/>
    <n v="251"/>
    <s v="VIA ALESSANDRIA - FF.SS. - VIA S.ANTONIO - UNIVERSITA"/>
    <s v="INV"/>
    <n v="6"/>
    <m/>
    <n v="1"/>
    <n v="395"/>
    <d v="1899-12-30T12:10:00"/>
    <d v="1899-12-30T12:30:00"/>
    <n v="6.577"/>
    <m/>
    <m/>
    <n v="41"/>
    <n v="269.65699999999998"/>
    <n v="0"/>
    <m/>
    <d v="1899-12-30T00:20:00"/>
    <d v="1899-12-30T13:40:00"/>
    <m/>
  </r>
  <r>
    <n v="13110"/>
    <x v="3"/>
    <s v="URBANO SAVONA"/>
    <n v="1"/>
    <n v="251"/>
    <s v="VIA ALESSANDRIA - FF.SS. - VIA S.ANTONIO - UNIVERSITA"/>
    <s v="EST"/>
    <s v="SET"/>
    <m/>
    <n v="1"/>
    <n v="9157"/>
    <d v="1899-12-30T12:10:00"/>
    <d v="1899-12-30T12:30:00"/>
    <n v="6.577"/>
    <m/>
    <m/>
    <n v="67"/>
    <n v="440.65899999999999"/>
    <n v="0"/>
    <m/>
    <d v="1899-12-30T00:20:00"/>
    <d v="1899-12-30T22:20:00"/>
    <m/>
  </r>
  <r>
    <n v="12579"/>
    <x v="3"/>
    <s v="URBANO SAVONA"/>
    <n v="1"/>
    <n v="251"/>
    <s v="VIA ALESSANDRIA - FF.SS. - VIA S.ANTONIO - UNIVERSITA"/>
    <s v="ANN"/>
    <s v="FES"/>
    <m/>
    <n v="1"/>
    <n v="1854"/>
    <d v="1899-12-30T12:40:00"/>
    <d v="1899-12-30T13:00:00"/>
    <n v="6.577"/>
    <m/>
    <m/>
    <n v="58"/>
    <n v="381.46600000000001"/>
    <n v="0"/>
    <m/>
    <d v="1899-12-30T00:20:00"/>
    <d v="1899-12-30T19:20:00"/>
    <m/>
  </r>
  <r>
    <n v="12607"/>
    <x v="3"/>
    <s v="URBANO SAVONA"/>
    <n v="1"/>
    <n v="251"/>
    <s v="VIA ALESSANDRIA - FF.SS. - VIA S.ANTONIO - UNIVERSITA"/>
    <s v="INV"/>
    <n v="6"/>
    <m/>
    <n v="1"/>
    <n v="11703"/>
    <d v="1899-12-30T12:40:00"/>
    <d v="1899-12-30T13:00:00"/>
    <n v="6.577"/>
    <m/>
    <m/>
    <n v="41"/>
    <n v="269.65699999999998"/>
    <n v="0"/>
    <m/>
    <d v="1899-12-30T00:20:00"/>
    <d v="1899-12-30T13:40:00"/>
    <m/>
  </r>
  <r>
    <n v="13111"/>
    <x v="3"/>
    <s v="URBANO SAVONA"/>
    <n v="1"/>
    <n v="251"/>
    <s v="VIA ALESSANDRIA - FF.SS. - VIA S.ANTONIO - UNIVERSITA"/>
    <s v="EST"/>
    <s v="SET"/>
    <m/>
    <n v="1"/>
    <n v="9158"/>
    <d v="1899-12-30T12:40:00"/>
    <d v="1899-12-30T13:00:00"/>
    <n v="6.577"/>
    <m/>
    <m/>
    <n v="67"/>
    <n v="440.65899999999999"/>
    <n v="0"/>
    <m/>
    <d v="1899-12-30T00:20:00"/>
    <d v="1899-12-30T22:20:00"/>
    <m/>
  </r>
  <r>
    <n v="12571"/>
    <x v="3"/>
    <s v="URBANO SAVONA"/>
    <n v="1"/>
    <n v="251"/>
    <s v="VIA ALESSANDRIA - FF.SS. - VIA S.ANTONIO - UNIVERSITA"/>
    <s v="INV"/>
    <s v="1-5"/>
    <m/>
    <n v="1"/>
    <n v="407"/>
    <d v="1899-12-30T12:50:00"/>
    <d v="1899-12-30T13:10:00"/>
    <n v="6.577"/>
    <m/>
    <m/>
    <n v="194"/>
    <n v="1275.9380000000001"/>
    <n v="0"/>
    <m/>
    <d v="1899-12-30T00:20:00"/>
    <d v="1900-01-01T16:40:00"/>
    <m/>
  </r>
  <r>
    <n v="13112"/>
    <x v="3"/>
    <s v="URBANO SAVONA"/>
    <n v="1"/>
    <n v="251"/>
    <s v="VIA ALESSANDRIA - FF.SS. - VIA S.ANTONIO - UNIVERSITA"/>
    <s v="ANN"/>
    <s v="SET"/>
    <m/>
    <n v="1"/>
    <n v="396"/>
    <d v="1899-12-30T13:10:00"/>
    <d v="1899-12-30T13:30:00"/>
    <n v="6.577"/>
    <m/>
    <m/>
    <n v="302"/>
    <n v="1986.2539999999999"/>
    <n v="0"/>
    <m/>
    <d v="1899-12-30T00:20:00"/>
    <d v="1900-01-03T04:40:00"/>
    <m/>
  </r>
  <r>
    <n v="12580"/>
    <x v="3"/>
    <s v="URBANO SAVONA"/>
    <n v="1"/>
    <n v="251"/>
    <s v="VIA ALESSANDRIA - FF.SS. - VIA S.ANTONIO - UNIVERSITA"/>
    <s v="ANN"/>
    <s v="FES"/>
    <m/>
    <n v="1"/>
    <n v="1855"/>
    <d v="1899-12-30T13:40:00"/>
    <d v="1899-12-30T14:00:00"/>
    <n v="6.577"/>
    <m/>
    <m/>
    <n v="58"/>
    <n v="381.46600000000001"/>
    <n v="0"/>
    <m/>
    <d v="1899-12-30T00:20:00"/>
    <d v="1899-12-30T19:20:00"/>
    <m/>
  </r>
  <r>
    <n v="12609"/>
    <x v="3"/>
    <s v="URBANO SAVONA"/>
    <n v="1"/>
    <n v="251"/>
    <s v="VIA ALESSANDRIA - FF.SS. - VIA S.ANTONIO - UNIVERSITA"/>
    <s v="INV"/>
    <n v="6"/>
    <m/>
    <n v="1"/>
    <n v="11705"/>
    <d v="1899-12-30T13:40:00"/>
    <d v="1899-12-30T14:00:00"/>
    <n v="6.577"/>
    <m/>
    <m/>
    <n v="41"/>
    <n v="269.65699999999998"/>
    <n v="0"/>
    <m/>
    <d v="1899-12-30T00:20:00"/>
    <d v="1899-12-30T13:40:00"/>
    <m/>
  </r>
  <r>
    <n v="13113"/>
    <x v="3"/>
    <s v="URBANO SAVONA"/>
    <n v="1"/>
    <n v="251"/>
    <s v="VIA ALESSANDRIA - FF.SS. - VIA S.ANTONIO - UNIVERSITA"/>
    <s v="EST"/>
    <s v="SET"/>
    <m/>
    <n v="1"/>
    <n v="9160"/>
    <d v="1899-12-30T13:40:00"/>
    <d v="1899-12-30T14:00:00"/>
    <n v="6.577"/>
    <m/>
    <m/>
    <n v="67"/>
    <n v="440.65899999999999"/>
    <n v="0"/>
    <m/>
    <d v="1899-12-30T00:20:00"/>
    <d v="1899-12-30T22:20:00"/>
    <m/>
  </r>
  <r>
    <n v="12573"/>
    <x v="3"/>
    <s v="URBANO SAVONA"/>
    <n v="1"/>
    <n v="251"/>
    <s v="VIA ALESSANDRIA - FF.SS. - VIA S.ANTONIO - UNIVERSITA"/>
    <s v="INV"/>
    <s v="1-5"/>
    <m/>
    <n v="1"/>
    <n v="408"/>
    <d v="1899-12-30T13:50:00"/>
    <d v="1899-12-30T14:10:00"/>
    <n v="6.577"/>
    <m/>
    <m/>
    <n v="194"/>
    <n v="1275.9380000000001"/>
    <n v="0"/>
    <m/>
    <d v="1899-12-30T00:20:00"/>
    <d v="1900-01-01T16:40:00"/>
    <m/>
  </r>
  <r>
    <n v="13114"/>
    <x v="3"/>
    <s v="URBANO SAVONA"/>
    <n v="1"/>
    <n v="251"/>
    <s v="VIA ALESSANDRIA - FF.SS. - VIA S.ANTONIO - UNIVERSITA"/>
    <s v="ANN"/>
    <s v="SET"/>
    <m/>
    <n v="1"/>
    <n v="35"/>
    <d v="1899-12-30T14:10:00"/>
    <d v="1899-12-30T14:30:00"/>
    <n v="6.577"/>
    <m/>
    <m/>
    <n v="302"/>
    <n v="1986.2539999999999"/>
    <n v="0"/>
    <m/>
    <d v="1899-12-30T00:20:00"/>
    <d v="1900-01-03T04:40:00"/>
    <m/>
  </r>
  <r>
    <n v="12581"/>
    <x v="3"/>
    <s v="URBANO SAVONA"/>
    <n v="1"/>
    <n v="251"/>
    <s v="VIA ALESSANDRIA - FF.SS. - VIA S.ANTONIO - UNIVERSITA"/>
    <s v="ANN"/>
    <s v="FES"/>
    <m/>
    <n v="1"/>
    <n v="1856"/>
    <d v="1899-12-30T14:40:00"/>
    <d v="1899-12-30T15:00:00"/>
    <n v="6.577"/>
    <m/>
    <m/>
    <n v="58"/>
    <n v="381.46600000000001"/>
    <n v="0"/>
    <m/>
    <d v="1899-12-30T00:20:00"/>
    <d v="1899-12-30T19:20:00"/>
    <m/>
  </r>
  <r>
    <n v="12611"/>
    <x v="3"/>
    <s v="URBANO SAVONA"/>
    <n v="1"/>
    <n v="251"/>
    <s v="VIA ALESSANDRIA - FF.SS. - VIA S.ANTONIO - UNIVERSITA"/>
    <s v="INV"/>
    <n v="6"/>
    <m/>
    <n v="1"/>
    <n v="11707"/>
    <d v="1899-12-30T14:40:00"/>
    <d v="1899-12-30T15:00:00"/>
    <n v="6.577"/>
    <m/>
    <m/>
    <n v="41"/>
    <n v="269.65699999999998"/>
    <n v="0"/>
    <m/>
    <d v="1899-12-30T00:20:00"/>
    <d v="1899-12-30T13:40:00"/>
    <m/>
  </r>
  <r>
    <n v="13115"/>
    <x v="3"/>
    <s v="URBANO SAVONA"/>
    <n v="1"/>
    <n v="251"/>
    <s v="VIA ALESSANDRIA - FF.SS. - VIA S.ANTONIO - UNIVERSITA"/>
    <s v="EST"/>
    <s v="SET"/>
    <m/>
    <n v="1"/>
    <n v="9162"/>
    <d v="1899-12-30T14:40:00"/>
    <d v="1899-12-30T15:00:00"/>
    <n v="6.577"/>
    <m/>
    <m/>
    <n v="67"/>
    <n v="440.65899999999999"/>
    <n v="0"/>
    <m/>
    <d v="1899-12-30T00:20:00"/>
    <d v="1899-12-30T22:20:00"/>
    <m/>
  </r>
  <r>
    <n v="12587"/>
    <x v="3"/>
    <s v="URBANO SAVONA"/>
    <n v="1"/>
    <n v="251"/>
    <s v="VIA ALESSANDRIA - FF.SS. - VIA S.ANTONIO - UNIVERSITA"/>
    <s v="INV"/>
    <s v="1-5"/>
    <m/>
    <n v="1"/>
    <n v="409"/>
    <d v="1899-12-30T14:50:00"/>
    <d v="1899-12-30T15:10:00"/>
    <n v="6.577"/>
    <m/>
    <m/>
    <n v="194"/>
    <n v="1275.9380000000001"/>
    <n v="0"/>
    <m/>
    <d v="1899-12-30T00:20:00"/>
    <d v="1900-01-01T16:40:00"/>
    <m/>
  </r>
  <r>
    <n v="13116"/>
    <x v="3"/>
    <s v="URBANO SAVONA"/>
    <n v="1"/>
    <n v="251"/>
    <s v="VIA ALESSANDRIA - FF.SS. - VIA S.ANTONIO - UNIVERSITA"/>
    <s v="ANN"/>
    <s v="SET"/>
    <m/>
    <n v="1"/>
    <n v="360"/>
    <d v="1899-12-30T15:10:00"/>
    <d v="1899-12-30T15:30:00"/>
    <n v="6.577"/>
    <m/>
    <m/>
    <n v="302"/>
    <n v="1986.2539999999999"/>
    <n v="0"/>
    <m/>
    <d v="1899-12-30T00:20:00"/>
    <d v="1900-01-03T04:40:00"/>
    <m/>
  </r>
  <r>
    <n v="12582"/>
    <x v="3"/>
    <s v="URBANO SAVONA"/>
    <n v="1"/>
    <n v="251"/>
    <s v="VIA ALESSANDRIA - FF.SS. - VIA S.ANTONIO - UNIVERSITA"/>
    <s v="ANN"/>
    <s v="FES"/>
    <m/>
    <n v="1"/>
    <n v="1857"/>
    <d v="1899-12-30T15:40:00"/>
    <d v="1899-12-30T16:00:00"/>
    <n v="6.577"/>
    <m/>
    <m/>
    <n v="58"/>
    <n v="381.46600000000001"/>
    <n v="0"/>
    <m/>
    <d v="1899-12-30T00:20:00"/>
    <d v="1899-12-30T19:20:00"/>
    <m/>
  </r>
  <r>
    <n v="13117"/>
    <x v="3"/>
    <s v="URBANO SAVONA"/>
    <n v="1"/>
    <n v="251"/>
    <s v="VIA ALESSANDRIA - FF.SS. - VIA S.ANTONIO - UNIVERSITA"/>
    <s v="ANN"/>
    <s v="SET"/>
    <m/>
    <n v="1"/>
    <n v="410"/>
    <d v="1899-12-30T15:40:00"/>
    <d v="1899-12-30T16:00:00"/>
    <n v="6.577"/>
    <m/>
    <m/>
    <n v="302"/>
    <n v="1986.2539999999999"/>
    <n v="0"/>
    <m/>
    <d v="1899-12-30T00:20:00"/>
    <d v="1900-01-03T04:40:00"/>
    <m/>
  </r>
  <r>
    <n v="13118"/>
    <x v="3"/>
    <s v="URBANO SAVONA"/>
    <n v="1"/>
    <n v="251"/>
    <s v="VIA ALESSANDRIA - FF.SS. - VIA S.ANTONIO - UNIVERSITA"/>
    <s v="ANN"/>
    <s v="SET"/>
    <m/>
    <n v="1"/>
    <n v="361"/>
    <d v="1899-12-30T16:10:00"/>
    <d v="1899-12-30T16:30:00"/>
    <n v="6.577"/>
    <m/>
    <m/>
    <n v="302"/>
    <n v="1986.2539999999999"/>
    <n v="0"/>
    <m/>
    <d v="1899-12-30T00:20:00"/>
    <d v="1900-01-03T04:40:00"/>
    <m/>
  </r>
  <r>
    <n v="12583"/>
    <x v="3"/>
    <s v="URBANO SAVONA"/>
    <n v="1"/>
    <n v="251"/>
    <s v="VIA ALESSANDRIA - FF.SS. - VIA S.ANTONIO - UNIVERSITA"/>
    <s v="ANN"/>
    <s v="FES"/>
    <m/>
    <n v="1"/>
    <n v="1858"/>
    <d v="1899-12-30T16:40:00"/>
    <d v="1899-12-30T17:00:00"/>
    <n v="6.577"/>
    <m/>
    <m/>
    <n v="58"/>
    <n v="381.46600000000001"/>
    <n v="0"/>
    <m/>
    <d v="1899-12-30T00:20:00"/>
    <d v="1899-12-30T19:20:00"/>
    <m/>
  </r>
  <r>
    <n v="12606"/>
    <x v="3"/>
    <s v="URBANO SAVONA"/>
    <n v="1"/>
    <n v="251"/>
    <s v="VIA ALESSANDRIA - FF.SS. - VIA S.ANTONIO - UNIVERSITA"/>
    <s v="INV"/>
    <n v="6"/>
    <m/>
    <n v="1"/>
    <n v="11702"/>
    <d v="1899-12-30T16:40:00"/>
    <d v="1899-12-30T17:00:00"/>
    <n v="6.577"/>
    <m/>
    <m/>
    <n v="41"/>
    <n v="269.65699999999998"/>
    <n v="0"/>
    <m/>
    <d v="1899-12-30T00:20:00"/>
    <d v="1899-12-30T13:40:00"/>
    <m/>
  </r>
  <r>
    <n v="13119"/>
    <x v="3"/>
    <s v="URBANO SAVONA"/>
    <n v="1"/>
    <n v="251"/>
    <s v="VIA ALESSANDRIA - FF.SS. - VIA S.ANTONIO - UNIVERSITA"/>
    <s v="EST"/>
    <s v="SET"/>
    <m/>
    <n v="1"/>
    <n v="9166"/>
    <d v="1899-12-30T16:40:00"/>
    <d v="1899-12-30T17:00:00"/>
    <n v="6.577"/>
    <m/>
    <m/>
    <n v="67"/>
    <n v="440.65899999999999"/>
    <n v="0"/>
    <m/>
    <d v="1899-12-30T00:20:00"/>
    <d v="1899-12-30T22:20:00"/>
    <m/>
  </r>
  <r>
    <n v="12591"/>
    <x v="3"/>
    <s v="URBANO SAVONA"/>
    <n v="1"/>
    <n v="251"/>
    <s v="VIA ALESSANDRIA - FF.SS. - VIA S.ANTONIO - UNIVERSITA"/>
    <s v="INV"/>
    <s v="1-5"/>
    <m/>
    <n v="1"/>
    <n v="411"/>
    <d v="1899-12-30T17:00:00"/>
    <d v="1899-12-30T17:20:00"/>
    <n v="6.577"/>
    <m/>
    <m/>
    <n v="194"/>
    <n v="1275.9380000000001"/>
    <n v="0"/>
    <m/>
    <d v="1899-12-30T00:20:00"/>
    <d v="1900-01-01T16:40:00"/>
    <m/>
  </r>
  <r>
    <n v="12608"/>
    <x v="3"/>
    <s v="URBANO SAVONA"/>
    <n v="1"/>
    <n v="251"/>
    <s v="VIA ALESSANDRIA - FF.SS. - VIA S.ANTONIO - UNIVERSITA"/>
    <s v="INV"/>
    <n v="6"/>
    <m/>
    <n v="1"/>
    <n v="11704"/>
    <d v="1899-12-30T17:10:00"/>
    <d v="1899-12-30T17:30:00"/>
    <n v="6.577"/>
    <m/>
    <m/>
    <n v="41"/>
    <n v="269.65699999999998"/>
    <n v="0"/>
    <m/>
    <d v="1899-12-30T00:20:00"/>
    <d v="1899-12-30T13:40:00"/>
    <m/>
  </r>
  <r>
    <n v="13120"/>
    <x v="3"/>
    <s v="URBANO SAVONA"/>
    <n v="1"/>
    <n v="251"/>
    <s v="VIA ALESSANDRIA - FF.SS. - VIA S.ANTONIO - UNIVERSITA"/>
    <s v="EST"/>
    <s v="SET"/>
    <m/>
    <n v="1"/>
    <n v="9167"/>
    <d v="1899-12-30T17:10:00"/>
    <d v="1899-12-30T17:30:00"/>
    <n v="6.577"/>
    <m/>
    <m/>
    <n v="67"/>
    <n v="440.65899999999999"/>
    <n v="0"/>
    <m/>
    <d v="1899-12-30T00:20:00"/>
    <d v="1899-12-30T22:20:00"/>
    <m/>
  </r>
  <r>
    <n v="12592"/>
    <x v="3"/>
    <s v="URBANO SAVONA"/>
    <n v="1"/>
    <n v="251"/>
    <s v="VIA ALESSANDRIA - FF.SS. - VIA S.ANTONIO - UNIVERSITA"/>
    <s v="INV"/>
    <s v="1-5"/>
    <m/>
    <n v="1"/>
    <n v="362"/>
    <d v="1899-12-30T17:20:00"/>
    <d v="1899-12-30T17:40:00"/>
    <n v="6.577"/>
    <m/>
    <m/>
    <n v="194"/>
    <n v="1275.9380000000001"/>
    <n v="0"/>
    <m/>
    <d v="1899-12-30T00:20:00"/>
    <d v="1900-01-01T16:40:00"/>
    <m/>
  </r>
  <r>
    <n v="12584"/>
    <x v="3"/>
    <s v="URBANO SAVONA"/>
    <n v="1"/>
    <n v="251"/>
    <s v="VIA ALESSANDRIA - FF.SS. - VIA S.ANTONIO - UNIVERSITA"/>
    <s v="ANN"/>
    <s v="FES"/>
    <m/>
    <n v="1"/>
    <n v="1859"/>
    <d v="1899-12-30T17:40:00"/>
    <d v="1899-12-30T18:00:00"/>
    <n v="6.577"/>
    <m/>
    <m/>
    <n v="58"/>
    <n v="381.46600000000001"/>
    <n v="0"/>
    <m/>
    <d v="1899-12-30T00:20:00"/>
    <d v="1899-12-30T19:20:00"/>
    <m/>
  </r>
  <r>
    <n v="12610"/>
    <x v="3"/>
    <s v="URBANO SAVONA"/>
    <n v="1"/>
    <n v="251"/>
    <s v="VIA ALESSANDRIA - FF.SS. - VIA S.ANTONIO - UNIVERSITA"/>
    <s v="INV"/>
    <n v="6"/>
    <m/>
    <n v="1"/>
    <n v="11706"/>
    <d v="1899-12-30T17:40:00"/>
    <d v="1899-12-30T18:00:00"/>
    <n v="6.577"/>
    <m/>
    <m/>
    <n v="41"/>
    <n v="269.65699999999998"/>
    <n v="0"/>
    <m/>
    <d v="1899-12-30T00:20:00"/>
    <d v="1899-12-30T13:40:00"/>
    <m/>
  </r>
  <r>
    <n v="13121"/>
    <x v="3"/>
    <s v="URBANO SAVONA"/>
    <n v="1"/>
    <n v="251"/>
    <s v="VIA ALESSANDRIA - FF.SS. - VIA S.ANTONIO - UNIVERSITA"/>
    <s v="EST"/>
    <s v="SET"/>
    <m/>
    <n v="1"/>
    <n v="9168"/>
    <d v="1899-12-30T17:40:00"/>
    <d v="1899-12-30T18:00:00"/>
    <n v="6.577"/>
    <m/>
    <m/>
    <n v="67"/>
    <n v="440.65899999999999"/>
    <n v="0"/>
    <m/>
    <d v="1899-12-30T00:20:00"/>
    <d v="1899-12-30T22:20:00"/>
    <m/>
  </r>
  <r>
    <n v="13122"/>
    <x v="3"/>
    <s v="URBANO SAVONA"/>
    <n v="1"/>
    <n v="251"/>
    <s v="VIA ALESSANDRIA - FF.SS. - VIA S.ANTONIO - UNIVERSITA"/>
    <s v="ANN"/>
    <s v="SET"/>
    <m/>
    <n v="1"/>
    <n v="412"/>
    <d v="1899-12-30T18:10:00"/>
    <d v="1899-12-30T18:30:00"/>
    <n v="6.577"/>
    <m/>
    <m/>
    <n v="302"/>
    <n v="1986.2539999999999"/>
    <n v="0"/>
    <m/>
    <d v="1899-12-30T00:20:00"/>
    <d v="1900-01-03T04:40:00"/>
    <m/>
  </r>
  <r>
    <n v="12594"/>
    <x v="3"/>
    <s v="URBANO SAVONA"/>
    <n v="1"/>
    <n v="251"/>
    <s v="VIA ALESSANDRIA - FF.SS. - VIA S.ANTONIO - UNIVERSITA"/>
    <s v="INV"/>
    <n v="6"/>
    <m/>
    <n v="1"/>
    <n v="363"/>
    <d v="1899-12-30T18:40:00"/>
    <d v="1899-12-30T19:00:00"/>
    <n v="6.577"/>
    <m/>
    <m/>
    <n v="41"/>
    <n v="269.65699999999998"/>
    <n v="0"/>
    <m/>
    <d v="1899-12-30T00:20:00"/>
    <d v="1899-12-30T13:40:00"/>
    <m/>
  </r>
  <r>
    <n v="12612"/>
    <x v="3"/>
    <s v="URBANO SAVONA"/>
    <n v="1"/>
    <n v="251"/>
    <s v="VIA ALESSANDRIA - FF.SS. - VIA S.ANTONIO - UNIVERSITA"/>
    <s v="ANN"/>
    <s v="FES"/>
    <m/>
    <n v="1"/>
    <n v="11708"/>
    <d v="1899-12-30T18:40:00"/>
    <d v="1899-12-30T19:00:00"/>
    <n v="6.577"/>
    <m/>
    <m/>
    <n v="58"/>
    <n v="381.46600000000001"/>
    <n v="0"/>
    <m/>
    <d v="1899-12-30T00:20:00"/>
    <d v="1899-12-30T19:20:00"/>
    <m/>
  </r>
  <r>
    <n v="13123"/>
    <x v="3"/>
    <s v="URBANO SAVONA"/>
    <n v="1"/>
    <n v="251"/>
    <s v="VIA ALESSANDRIA - FF.SS. - VIA S.ANTONIO - UNIVERSITA"/>
    <s v="EST"/>
    <s v="SET"/>
    <m/>
    <n v="1"/>
    <n v="9170"/>
    <d v="1899-12-30T18:40:00"/>
    <d v="1899-12-30T19:00:00"/>
    <n v="6.577"/>
    <m/>
    <m/>
    <n v="67"/>
    <n v="440.65899999999999"/>
    <n v="0"/>
    <m/>
    <d v="1899-12-30T00:20:00"/>
    <d v="1899-12-30T22:20:00"/>
    <m/>
  </r>
  <r>
    <n v="13124"/>
    <x v="3"/>
    <s v="URBANO SAVONA"/>
    <n v="1"/>
    <n v="251"/>
    <s v="VIA ALESSANDRIA - FF.SS. - VIA S.ANTONIO - UNIVERSITA"/>
    <s v="ANN"/>
    <s v="SET"/>
    <m/>
    <n v="1"/>
    <n v="402"/>
    <d v="1899-12-30T19:10:00"/>
    <d v="1899-12-30T19:30:00"/>
    <n v="6.577"/>
    <m/>
    <m/>
    <n v="302"/>
    <n v="1986.2539999999999"/>
    <n v="0"/>
    <m/>
    <d v="1899-12-30T00:20:00"/>
    <d v="1900-01-03T04:40:00"/>
    <m/>
  </r>
  <r>
    <n v="12586"/>
    <x v="3"/>
    <s v="URBANO SAVONA"/>
    <n v="1"/>
    <n v="251"/>
    <s v="VIA ALESSANDRIA - FF.SS. - VIA S.ANTONIO - UNIVERSITA"/>
    <s v="ANN"/>
    <s v="FES"/>
    <m/>
    <n v="1"/>
    <n v="1860"/>
    <d v="1899-12-30T19:30:00"/>
    <d v="1899-12-30T19:50:00"/>
    <n v="6.577"/>
    <m/>
    <m/>
    <n v="58"/>
    <n v="381.46600000000001"/>
    <n v="0"/>
    <m/>
    <d v="1899-12-30T00:20:00"/>
    <d v="1899-12-30T19:20:00"/>
    <m/>
  </r>
  <r>
    <n v="12595"/>
    <x v="3"/>
    <s v="URBANO SAVONA"/>
    <n v="1"/>
    <n v="251"/>
    <s v="VIA ALESSANDRIA - FF.SS. - VIA S.ANTONIO - UNIVERSITA"/>
    <s v="INV"/>
    <n v="6"/>
    <m/>
    <n v="1"/>
    <n v="413"/>
    <d v="1899-12-30T19:40:00"/>
    <d v="1899-12-30T20:00:00"/>
    <n v="6.577"/>
    <m/>
    <m/>
    <n v="41"/>
    <n v="269.65699999999998"/>
    <n v="0"/>
    <m/>
    <d v="1899-12-30T00:20:00"/>
    <d v="1899-12-30T13:40:00"/>
    <m/>
  </r>
  <r>
    <n v="13125"/>
    <x v="3"/>
    <s v="URBANO SAVONA"/>
    <n v="1"/>
    <n v="251"/>
    <s v="VIA ALESSANDRIA - FF.SS. - VIA S.ANTONIO - UNIVERSITA"/>
    <s v="EST"/>
    <s v="SET"/>
    <m/>
    <n v="1"/>
    <n v="13125"/>
    <d v="1899-12-30T19:40:00"/>
    <d v="1899-12-30T20:00:00"/>
    <n v="6.577"/>
    <m/>
    <m/>
    <n v="67"/>
    <n v="440.65899999999999"/>
    <n v="0"/>
    <m/>
    <d v="1899-12-30T00:20:00"/>
    <d v="1899-12-30T22:20:00"/>
    <m/>
  </r>
  <r>
    <n v="12597"/>
    <x v="3"/>
    <s v="URBANO SAVONA"/>
    <n v="1"/>
    <n v="251"/>
    <s v="VIA ALESSANDRIA - FF.SS. - VIA S.ANTONIO - UNIVERSITA"/>
    <s v="INV"/>
    <s v="1-5"/>
    <m/>
    <n v="1"/>
    <n v="11664"/>
    <d v="1899-12-30T19:50:00"/>
    <d v="1899-12-30T20:10:00"/>
    <n v="6.577"/>
    <m/>
    <m/>
    <n v="194"/>
    <n v="1275.9380000000001"/>
    <n v="0"/>
    <m/>
    <d v="1899-12-30T00:20:00"/>
    <d v="1900-01-01T16:40:00"/>
    <m/>
  </r>
  <r>
    <n v="18757"/>
    <x v="3"/>
    <s v="URBANO SAVONA"/>
    <n v="2"/>
    <n v="311"/>
    <s v="STAZIONE FF.SS. - VIA ALESSANDRIA"/>
    <s v="ANN"/>
    <s v="SET"/>
    <m/>
    <n v="1"/>
    <n v="13634"/>
    <d v="1899-12-30T06:24:00"/>
    <d v="1899-12-30T06:30:00"/>
    <n v="2.03637297830051"/>
    <m/>
    <m/>
    <n v="302"/>
    <n v="614.98463944675404"/>
    <n v="0"/>
    <m/>
    <d v="1899-12-30T00:06:00"/>
    <d v="1899-12-31T06:12:00"/>
    <m/>
  </r>
  <r>
    <n v="17572"/>
    <x v="3"/>
    <s v="URBANO SAVONA"/>
    <n v="2"/>
    <n v="757"/>
    <s v="VIA ALLA ROCCA - STAZIONE FF.SS."/>
    <s v="SCO"/>
    <s v="1-5"/>
    <m/>
    <n v="1"/>
    <n v="2619"/>
    <d v="1899-12-30T13:27:00"/>
    <d v="1899-12-30T13:30:00"/>
    <n v="1.4582759999999999"/>
    <m/>
    <m/>
    <n v="173"/>
    <n v="252.28174799999999"/>
    <n v="0"/>
    <m/>
    <d v="1899-12-30T00:03:00"/>
    <d v="1899-12-30T08:39:00"/>
    <m/>
  </r>
  <r>
    <n v="17475"/>
    <x v="3"/>
    <s v="URBANO SAVONA"/>
    <n v="2"/>
    <n v="757"/>
    <s v="VIA ALLA ROCCA - STAZIONE FF.SS."/>
    <s v="SCO"/>
    <s v="1-5"/>
    <m/>
    <n v="1"/>
    <n v="2554"/>
    <d v="1899-12-30T13:30:00"/>
    <d v="1899-12-30T13:33:00"/>
    <n v="1.4582759999999999"/>
    <m/>
    <m/>
    <n v="173"/>
    <n v="252.28174799999999"/>
    <n v="0"/>
    <m/>
    <d v="1899-12-30T00:03:00"/>
    <d v="1899-12-30T08:39:00"/>
    <m/>
  </r>
  <r>
    <n v="9375"/>
    <x v="3"/>
    <s v="URBANO SAVONA"/>
    <n v="2"/>
    <n v="757"/>
    <s v="VIA ALLA ROCCA - STAZIONE FF.SS."/>
    <s v="SCO"/>
    <s v="1-5"/>
    <m/>
    <n v="1"/>
    <n v="4214"/>
    <d v="1899-12-30T13:35:00"/>
    <d v="1899-12-30T13:40:00"/>
    <n v="1.4582759999999999"/>
    <m/>
    <m/>
    <n v="173"/>
    <n v="252.28174799999999"/>
    <n v="0"/>
    <m/>
    <d v="1899-12-30T00:05:00"/>
    <d v="1899-12-30T14:25:00"/>
    <m/>
  </r>
  <r>
    <n v="17939"/>
    <x v="3"/>
    <s v="URBANO SAVONA"/>
    <n v="2"/>
    <n v="757"/>
    <s v="VIA ALLA ROCCA - STAZIONE FF.SS."/>
    <s v="SCO"/>
    <s v="1-5"/>
    <m/>
    <n v="1"/>
    <n v="17939"/>
    <d v="1899-12-30T13:47:00"/>
    <d v="1899-12-30T13:50:00"/>
    <n v="1.4582759999999999"/>
    <m/>
    <m/>
    <n v="173"/>
    <n v="252.28174799999999"/>
    <n v="0"/>
    <m/>
    <d v="1899-12-30T00:03:00"/>
    <d v="1899-12-30T08:39:00"/>
    <m/>
  </r>
  <r>
    <n v="18531"/>
    <x v="3"/>
    <s v="URBANO SAVONA"/>
    <n v="2"/>
    <n v="757"/>
    <s v="VIA ALLA ROCCA - STAZIONE FF.SS."/>
    <s v="SCO"/>
    <s v="1-5"/>
    <m/>
    <n v="1"/>
    <n v="18531"/>
    <d v="1899-12-30T14:25:00"/>
    <d v="1899-12-30T14:30:00"/>
    <n v="1.4582759999999999"/>
    <m/>
    <m/>
    <n v="173"/>
    <n v="252.28174799999999"/>
    <n v="0"/>
    <m/>
    <d v="1899-12-30T00:05:00"/>
    <d v="1899-12-30T14:25:00"/>
    <m/>
  </r>
  <r>
    <n v="9367"/>
    <x v="3"/>
    <s v="URBANO SAVONA"/>
    <n v="2"/>
    <n v="757"/>
    <s v="VIA ALLA ROCCA - STAZIONE FF.SS."/>
    <s v="SCO"/>
    <n v="2"/>
    <m/>
    <n v="1"/>
    <n v="2614"/>
    <d v="1899-12-30T16:35:00"/>
    <d v="1899-12-30T16:40:00"/>
    <n v="1.4582759999999999"/>
    <m/>
    <m/>
    <n v="34"/>
    <n v="49.581384"/>
    <n v="0"/>
    <m/>
    <d v="1899-12-30T00:05:00"/>
    <d v="1899-12-30T02:50:00"/>
    <m/>
  </r>
  <r>
    <n v="17549"/>
    <x v="3"/>
    <s v="URBANO SAVONA"/>
    <n v="1"/>
    <n v="770"/>
    <s v="VIA ALESSANDRIA - STAZIONE FF.SS."/>
    <s v="SCO"/>
    <s v="1-5"/>
    <m/>
    <n v="1"/>
    <n v="2447"/>
    <d v="1899-12-30T07:45:00"/>
    <d v="1899-12-30T07:55:00"/>
    <n v="2.0049999999999999"/>
    <m/>
    <m/>
    <n v="173"/>
    <n v="346.86500000000001"/>
    <n v="0"/>
    <m/>
    <d v="1899-12-30T00:10:00"/>
    <d v="1899-12-31T04:50:00"/>
    <m/>
  </r>
  <r>
    <n v="17284"/>
    <x v="3"/>
    <s v="URBANO SAVONA"/>
    <n v="1"/>
    <n v="770"/>
    <s v="VIA ALESSANDRIA - STAZIONE FF.SS."/>
    <s v="EST"/>
    <s v="FES"/>
    <m/>
    <n v="1"/>
    <n v="17284"/>
    <d v="1899-12-30T22:30:00"/>
    <d v="1899-12-30T22:40:00"/>
    <n v="2.0049999999999999"/>
    <m/>
    <m/>
    <n v="12"/>
    <n v="24.06"/>
    <n v="0"/>
    <m/>
    <d v="1899-12-30T00:10:00"/>
    <d v="1899-12-30T02:00:00"/>
    <m/>
  </r>
  <r>
    <n v="9353"/>
    <x v="3"/>
    <s v="URBANO SAVONA"/>
    <n v="1"/>
    <n v="770"/>
    <s v="VIA ALESSANDRIA - STAZIONE FF.SS."/>
    <s v="INV"/>
    <s v="SET"/>
    <m/>
    <n v="1"/>
    <n v="2568"/>
    <d v="1899-12-30T22:50:00"/>
    <d v="1899-12-30T23:00:00"/>
    <n v="2.0049999999999999"/>
    <m/>
    <m/>
    <n v="235"/>
    <n v="471.17499999999995"/>
    <n v="0"/>
    <m/>
    <d v="1899-12-30T00:10:00"/>
    <d v="1899-12-31T15:10:00"/>
    <m/>
  </r>
  <r>
    <n v="17005"/>
    <x v="4"/>
    <s v="URBANO SAVONA"/>
    <n v="2"/>
    <n v="443"/>
    <s v="PIAZZA MAMELI - OSPEDALE - SAN BENEDETTO - OSPEDALE"/>
    <s v="EST"/>
    <s v="SET"/>
    <m/>
    <n v="1"/>
    <n v="17005"/>
    <d v="1899-12-30T23:05:00"/>
    <d v="1899-12-30T23:19:00"/>
    <n v="5.33343334642126"/>
    <m/>
    <m/>
    <n v="67"/>
    <n v="357.34003421022442"/>
    <n v="0"/>
    <m/>
    <d v="1899-12-30T00:14:00"/>
    <d v="1899-12-30T15:38:00"/>
    <m/>
  </r>
  <r>
    <n v="17273"/>
    <x v="4"/>
    <s v="URBANO SAVONA"/>
    <n v="2"/>
    <n v="443"/>
    <s v="PIAZZA MAMELI - OSPEDALE - SAN BENEDETTO - OSPEDALE"/>
    <s v="EST"/>
    <s v="FES"/>
    <m/>
    <n v="1"/>
    <n v="17273"/>
    <d v="1899-12-30T23:05:00"/>
    <d v="1899-12-30T23:19:00"/>
    <n v="5.33343334642126"/>
    <m/>
    <m/>
    <n v="12"/>
    <n v="64.001200157055123"/>
    <n v="0"/>
    <m/>
    <d v="1899-12-30T00:14:00"/>
    <d v="1899-12-30T02:48:00"/>
    <m/>
  </r>
  <r>
    <n v="13439"/>
    <x v="4"/>
    <s v="URBANO SAVONA"/>
    <n v="2"/>
    <n v="444"/>
    <s v="FONTANASSA - CORSO TARDY &amp; BENECH - PIAZZA MAMELI - OSPEDALE"/>
    <s v="INV"/>
    <s v="SF"/>
    <m/>
    <n v="1"/>
    <n v="13439"/>
    <d v="1899-12-30T12:16:00"/>
    <d v="1899-12-30T12:35:00"/>
    <n v="4.8193822896107399"/>
    <m/>
    <m/>
    <n v="5"/>
    <n v="24.096911448053699"/>
    <n v="0"/>
    <m/>
    <d v="1899-12-30T00:19:00"/>
    <d v="1899-12-30T01:35:00"/>
    <m/>
  </r>
  <r>
    <n v="17003"/>
    <x v="4"/>
    <s v="URBANO SAVONA"/>
    <n v="2"/>
    <n v="444"/>
    <s v="FONTANASSA - CORSO TARDY &amp; BENECH - PIAZZA MAMELI - OSPEDALE"/>
    <s v="EST"/>
    <s v="SET"/>
    <m/>
    <n v="1"/>
    <n v="17003"/>
    <d v="1899-12-30T22:31:00"/>
    <d v="1899-12-30T22:50:00"/>
    <n v="4.8193822896107399"/>
    <m/>
    <m/>
    <n v="67"/>
    <n v="322.89861340391957"/>
    <n v="0"/>
    <m/>
    <d v="1899-12-30T00:19:00"/>
    <d v="1899-12-30T21:13:00"/>
    <m/>
  </r>
  <r>
    <n v="18719"/>
    <x v="4"/>
    <s v="URBANO SAVONA"/>
    <n v="2"/>
    <n v="444"/>
    <s v="FONTANASSA - CORSO TARDY &amp; BENECH - PIAZZA MAMELI - OSPEDALE"/>
    <s v="EST"/>
    <s v="FES"/>
    <m/>
    <n v="1"/>
    <n v="17271"/>
    <d v="1899-12-30T22:31:00"/>
    <d v="1899-12-30T22:50:00"/>
    <n v="4.8193822896107399"/>
    <m/>
    <m/>
    <n v="12"/>
    <n v="57.832587475328879"/>
    <n v="0"/>
    <m/>
    <d v="1899-12-30T00:19:00"/>
    <d v="1899-12-30T03:48:00"/>
    <m/>
  </r>
  <r>
    <n v="17004"/>
    <x v="4"/>
    <s v="URBANO SAVONA"/>
    <n v="1"/>
    <n v="445"/>
    <s v="OSPEDALE - PIAZZA MAMELI"/>
    <s v="EST"/>
    <s v="SET"/>
    <m/>
    <n v="1"/>
    <n v="17004"/>
    <d v="1899-12-30T22:55:00"/>
    <d v="1899-12-30T23:03:00"/>
    <n v="2.5710000000000002"/>
    <m/>
    <m/>
    <n v="67"/>
    <n v="172.25700000000001"/>
    <n v="0"/>
    <m/>
    <d v="1899-12-30T00:08:00"/>
    <d v="1899-12-30T08:56:00"/>
    <m/>
  </r>
  <r>
    <n v="17272"/>
    <x v="4"/>
    <s v="URBANO SAVONA"/>
    <n v="1"/>
    <n v="445"/>
    <s v="OSPEDALE - PIAZZA MAMELI"/>
    <s v="EST"/>
    <s v="FES"/>
    <m/>
    <n v="1"/>
    <n v="17272"/>
    <d v="1899-12-30T22:55:00"/>
    <d v="1899-12-30T23:03:00"/>
    <n v="2.5710000000000002"/>
    <m/>
    <m/>
    <n v="12"/>
    <n v="30.852000000000004"/>
    <n v="0"/>
    <m/>
    <d v="1899-12-30T00:08:00"/>
    <d v="1899-12-30T01:36:00"/>
    <m/>
  </r>
  <r>
    <n v="18159"/>
    <x v="4"/>
    <s v="URBANO SAVONA"/>
    <n v="1"/>
    <n v="446"/>
    <s v="OSPEDALE VALLORIA - STAZIONE FF.SS."/>
    <s v="ANN"/>
    <s v="SET"/>
    <m/>
    <n v="1"/>
    <n v="468"/>
    <d v="1899-12-30T05:44:00"/>
    <d v="1899-12-30T05:57:00"/>
    <n v="3.351"/>
    <m/>
    <m/>
    <n v="302"/>
    <n v="1012.002"/>
    <n v="0"/>
    <m/>
    <d v="1899-12-30T00:13:00"/>
    <d v="1900-01-01T17:26:00"/>
    <m/>
  </r>
  <r>
    <n v="6968"/>
    <x v="4"/>
    <s v="URBANO SAVONA"/>
    <n v="1"/>
    <n v="446"/>
    <s v="OSPEDALE VALLORIA - STAZIONE FF.SS."/>
    <s v="INV"/>
    <s v="SF"/>
    <m/>
    <n v="1"/>
    <n v="6968"/>
    <d v="1899-12-30T06:13:00"/>
    <d v="1899-12-30T06:26:00"/>
    <n v="3.351"/>
    <m/>
    <m/>
    <n v="5"/>
    <n v="16.754999999999999"/>
    <n v="0"/>
    <m/>
    <d v="1899-12-30T00:13:00"/>
    <d v="1899-12-30T01:05:00"/>
    <m/>
  </r>
  <r>
    <n v="18161"/>
    <x v="4"/>
    <s v="URBANO SAVONA"/>
    <n v="1"/>
    <n v="446"/>
    <s v="OSPEDALE VALLORIA - STAZIONE FF.SS."/>
    <s v="ANN"/>
    <s v="SET"/>
    <m/>
    <n v="1"/>
    <n v="469"/>
    <d v="1899-12-30T06:19:00"/>
    <d v="1899-12-30T06:32:00"/>
    <n v="3.351"/>
    <m/>
    <m/>
    <n v="302"/>
    <n v="1012.002"/>
    <n v="0"/>
    <m/>
    <d v="1899-12-30T00:13:00"/>
    <d v="1900-01-01T17:26:00"/>
    <m/>
  </r>
  <r>
    <n v="17977"/>
    <x v="4"/>
    <s v="URBANO SAVONA"/>
    <n v="1"/>
    <n v="446"/>
    <s v="OSPEDALE VALLORIA - STAZIONE FF.SS."/>
    <s v="ANN"/>
    <s v="1-5"/>
    <m/>
    <n v="1"/>
    <n v="17977"/>
    <d v="1899-12-30T06:39:00"/>
    <d v="1899-12-30T06:52:00"/>
    <n v="3.351"/>
    <m/>
    <m/>
    <n v="250"/>
    <n v="837.75"/>
    <n v="0"/>
    <m/>
    <d v="1899-12-30T00:13:00"/>
    <d v="1900-01-01T06:10:00"/>
    <m/>
  </r>
  <r>
    <n v="18163"/>
    <x v="4"/>
    <s v="URBANO SAVONA"/>
    <n v="1"/>
    <n v="446"/>
    <s v="OSPEDALE VALLORIA - STAZIONE FF.SS."/>
    <s v="ANN"/>
    <n v="6"/>
    <m/>
    <n v="1"/>
    <n v="11713"/>
    <d v="1899-12-30T06:44:00"/>
    <d v="1899-12-30T06:57:00"/>
    <n v="3.351"/>
    <m/>
    <m/>
    <n v="52"/>
    <n v="174.25200000000001"/>
    <n v="0"/>
    <m/>
    <d v="1899-12-30T00:13:00"/>
    <d v="1899-12-30T11:16:00"/>
    <m/>
  </r>
  <r>
    <n v="18166"/>
    <x v="4"/>
    <s v="URBANO SAVONA"/>
    <n v="1"/>
    <n v="446"/>
    <s v="OSPEDALE VALLORIA - STAZIONE FF.SS."/>
    <s v="ANN"/>
    <s v="1-5"/>
    <m/>
    <n v="1"/>
    <n v="1"/>
    <d v="1899-12-30T06:59:00"/>
    <d v="1899-12-30T07:12:00"/>
    <n v="3.351"/>
    <m/>
    <m/>
    <n v="250"/>
    <n v="837.75"/>
    <n v="0"/>
    <m/>
    <d v="1899-12-30T00:13:00"/>
    <d v="1900-01-01T06:10:00"/>
    <m/>
  </r>
  <r>
    <n v="18080"/>
    <x v="4"/>
    <s v="URBANO SAVONA"/>
    <n v="1"/>
    <n v="446"/>
    <s v="OSPEDALE VALLORIA - STAZIONE FF.SS."/>
    <s v="ANN"/>
    <n v="6"/>
    <m/>
    <n v="1"/>
    <n v="18080"/>
    <d v="1899-12-30T07:04:00"/>
    <d v="1899-12-30T07:17:00"/>
    <n v="3.351"/>
    <m/>
    <m/>
    <n v="52"/>
    <n v="174.25200000000001"/>
    <n v="0"/>
    <m/>
    <d v="1899-12-30T00:13:00"/>
    <d v="1899-12-30T11:16:00"/>
    <m/>
  </r>
  <r>
    <n v="18168"/>
    <x v="4"/>
    <s v="URBANO SAVONA"/>
    <n v="1"/>
    <n v="446"/>
    <s v="OSPEDALE VALLORIA - STAZIONE FF.SS."/>
    <s v="ANN"/>
    <s v="1-5"/>
    <m/>
    <n v="1"/>
    <n v="471"/>
    <d v="1899-12-30T07:14:00"/>
    <d v="1899-12-30T07:27:00"/>
    <n v="3.351"/>
    <m/>
    <m/>
    <n v="250"/>
    <n v="837.75"/>
    <n v="0"/>
    <m/>
    <d v="1899-12-30T00:13:00"/>
    <d v="1900-01-01T06:10:00"/>
    <m/>
  </r>
  <r>
    <n v="18067"/>
    <x v="4"/>
    <s v="URBANO SAVONA"/>
    <n v="1"/>
    <n v="446"/>
    <s v="OSPEDALE VALLORIA - STAZIONE FF.SS."/>
    <s v="ANN"/>
    <n v="6"/>
    <m/>
    <n v="1"/>
    <n v="18067"/>
    <d v="1899-12-30T07:28:00"/>
    <d v="1899-12-30T07:41:00"/>
    <n v="3.351"/>
    <m/>
    <m/>
    <n v="52"/>
    <n v="174.25200000000001"/>
    <n v="0"/>
    <m/>
    <d v="1899-12-30T00:13:00"/>
    <d v="1899-12-30T11:16:00"/>
    <m/>
  </r>
  <r>
    <n v="18269"/>
    <x v="4"/>
    <s v="URBANO SAVONA"/>
    <n v="1"/>
    <n v="446"/>
    <s v="OSPEDALE VALLORIA - STAZIONE FF.SS."/>
    <s v="ANN"/>
    <s v="FES"/>
    <m/>
    <n v="1"/>
    <n v="1793"/>
    <d v="1899-12-30T07:28:00"/>
    <d v="1899-12-30T07:41:00"/>
    <n v="3.351"/>
    <m/>
    <m/>
    <n v="58"/>
    <n v="194.358"/>
    <n v="0"/>
    <m/>
    <d v="1899-12-30T00:13:00"/>
    <d v="1899-12-30T12:34:00"/>
    <m/>
  </r>
  <r>
    <n v="17933"/>
    <x v="4"/>
    <s v="URBANO SAVONA"/>
    <n v="1"/>
    <n v="446"/>
    <s v="OSPEDALE VALLORIA - STAZIONE FF.SS."/>
    <s v="ANN"/>
    <s v="1-5"/>
    <m/>
    <n v="1"/>
    <n v="17933"/>
    <d v="1899-12-30T07:29:00"/>
    <d v="1899-12-30T07:42:00"/>
    <n v="3.351"/>
    <m/>
    <m/>
    <n v="250"/>
    <n v="837.75"/>
    <n v="0"/>
    <m/>
    <d v="1899-12-30T00:13:00"/>
    <d v="1900-01-01T06:10:00"/>
    <m/>
  </r>
  <r>
    <n v="18532"/>
    <x v="4"/>
    <s v="URBANO SAVONA"/>
    <n v="1"/>
    <n v="446"/>
    <s v="OSPEDALE VALLORIA - STAZIONE FF.SS."/>
    <s v="SCO"/>
    <s v="1-5"/>
    <m/>
    <n v="1"/>
    <n v="18532"/>
    <d v="1899-12-30T07:29:00"/>
    <d v="1899-12-30T07:42:00"/>
    <n v="3.351"/>
    <m/>
    <m/>
    <n v="173"/>
    <n v="579.72299999999996"/>
    <n v="0"/>
    <m/>
    <d v="1899-12-30T00:13:00"/>
    <d v="1899-12-31T13:29:00"/>
    <m/>
  </r>
  <r>
    <n v="17986"/>
    <x v="4"/>
    <s v="URBANO SAVONA"/>
    <n v="1"/>
    <n v="446"/>
    <s v="OSPEDALE VALLORIA - STAZIONE FF.SS."/>
    <s v="ANN"/>
    <s v="1-5"/>
    <m/>
    <n v="1"/>
    <n v="17986"/>
    <d v="1899-12-30T07:43:00"/>
    <d v="1899-12-30T07:56:00"/>
    <n v="3.351"/>
    <m/>
    <m/>
    <n v="250"/>
    <n v="837.75"/>
    <n v="0"/>
    <m/>
    <d v="1899-12-30T00:13:00"/>
    <d v="1900-01-01T06:10:00"/>
    <m/>
  </r>
  <r>
    <n v="18098"/>
    <x v="4"/>
    <s v="URBANO SAVONA"/>
    <n v="1"/>
    <n v="446"/>
    <s v="OSPEDALE VALLORIA - STAZIONE FF.SS."/>
    <s v="ANN"/>
    <n v="6"/>
    <m/>
    <n v="1"/>
    <n v="18098"/>
    <d v="1899-12-30T07:48:00"/>
    <d v="1899-12-30T08:01:00"/>
    <n v="3.351"/>
    <m/>
    <m/>
    <n v="52"/>
    <n v="174.25200000000001"/>
    <n v="0"/>
    <m/>
    <d v="1899-12-30T00:13:00"/>
    <d v="1899-12-30T11:16:00"/>
    <m/>
  </r>
  <r>
    <n v="17970"/>
    <x v="4"/>
    <s v="URBANO SAVONA"/>
    <n v="1"/>
    <n v="446"/>
    <s v="OSPEDALE VALLORIA - STAZIONE FF.SS."/>
    <s v="ANN"/>
    <s v="1-5"/>
    <m/>
    <n v="1"/>
    <n v="17970"/>
    <d v="1899-12-30T07:58:00"/>
    <d v="1899-12-30T08:11:00"/>
    <n v="3.351"/>
    <m/>
    <m/>
    <n v="250"/>
    <n v="837.75"/>
    <n v="0"/>
    <m/>
    <d v="1899-12-30T00:13:00"/>
    <d v="1900-01-01T06:10:00"/>
    <m/>
  </r>
  <r>
    <n v="18248"/>
    <x v="4"/>
    <s v="URBANO SAVONA"/>
    <n v="1"/>
    <n v="446"/>
    <s v="OSPEDALE VALLORIA - STAZIONE FF.SS."/>
    <s v="ANN"/>
    <s v="FES"/>
    <m/>
    <n v="1"/>
    <n v="1807"/>
    <d v="1899-12-30T07:58:00"/>
    <d v="1899-12-30T08:11:00"/>
    <n v="3.351"/>
    <m/>
    <m/>
    <n v="58"/>
    <n v="194.358"/>
    <n v="0"/>
    <m/>
    <d v="1899-12-30T00:13:00"/>
    <d v="1899-12-30T12:34:00"/>
    <m/>
  </r>
  <r>
    <n v="18081"/>
    <x v="4"/>
    <s v="URBANO SAVONA"/>
    <n v="1"/>
    <n v="446"/>
    <s v="OSPEDALE VALLORIA - STAZIONE FF.SS."/>
    <s v="ANN"/>
    <n v="6"/>
    <m/>
    <n v="1"/>
    <n v="18081"/>
    <d v="1899-12-30T08:12:00"/>
    <d v="1899-12-30T08:25:00"/>
    <n v="3.351"/>
    <m/>
    <m/>
    <n v="52"/>
    <n v="174.25200000000001"/>
    <n v="0"/>
    <m/>
    <d v="1899-12-30T00:13:00"/>
    <d v="1899-12-30T11:16:00"/>
    <m/>
  </r>
  <r>
    <n v="17997"/>
    <x v="4"/>
    <s v="URBANO SAVONA"/>
    <n v="1"/>
    <n v="446"/>
    <s v="OSPEDALE VALLORIA - STAZIONE FF.SS."/>
    <s v="ANN"/>
    <s v="1-5"/>
    <m/>
    <n v="1"/>
    <n v="17997"/>
    <d v="1899-12-30T08:13:00"/>
    <d v="1899-12-30T08:26:00"/>
    <n v="3.351"/>
    <m/>
    <m/>
    <n v="250"/>
    <n v="837.75"/>
    <n v="0"/>
    <m/>
    <d v="1899-12-30T00:13:00"/>
    <d v="1900-01-01T06:10:00"/>
    <m/>
  </r>
  <r>
    <n v="17978"/>
    <x v="4"/>
    <s v="URBANO SAVONA"/>
    <n v="1"/>
    <n v="446"/>
    <s v="OSPEDALE VALLORIA - STAZIONE FF.SS."/>
    <s v="ANN"/>
    <s v="1-5"/>
    <m/>
    <n v="1"/>
    <n v="17978"/>
    <d v="1899-12-30T08:28:00"/>
    <d v="1899-12-30T08:41:00"/>
    <n v="3.351"/>
    <m/>
    <m/>
    <n v="250"/>
    <n v="837.75"/>
    <n v="0"/>
    <m/>
    <d v="1899-12-30T00:13:00"/>
    <d v="1900-01-01T06:10:00"/>
    <m/>
  </r>
  <r>
    <n v="18257"/>
    <x v="4"/>
    <s v="URBANO SAVONA"/>
    <n v="1"/>
    <n v="446"/>
    <s v="OSPEDALE VALLORIA - STAZIONE FF.SS."/>
    <s v="ANN"/>
    <s v="FES"/>
    <m/>
    <n v="1"/>
    <n v="1794"/>
    <d v="1899-12-30T08:28:00"/>
    <d v="1899-12-30T08:41:00"/>
    <n v="3.351"/>
    <m/>
    <m/>
    <n v="58"/>
    <n v="194.358"/>
    <n v="0"/>
    <m/>
    <d v="1899-12-30T00:13:00"/>
    <d v="1899-12-30T12:34:00"/>
    <m/>
  </r>
  <r>
    <n v="18068"/>
    <x v="4"/>
    <s v="URBANO SAVONA"/>
    <n v="1"/>
    <n v="446"/>
    <s v="OSPEDALE VALLORIA - STAZIONE FF.SS."/>
    <s v="ANN"/>
    <n v="6"/>
    <m/>
    <n v="1"/>
    <n v="18068"/>
    <d v="1899-12-30T08:32:00"/>
    <d v="1899-12-30T08:45:00"/>
    <n v="3.351"/>
    <m/>
    <m/>
    <n v="52"/>
    <n v="174.25200000000001"/>
    <n v="0"/>
    <m/>
    <d v="1899-12-30T00:13:00"/>
    <d v="1899-12-30T11:16:00"/>
    <m/>
  </r>
  <r>
    <n v="17987"/>
    <x v="4"/>
    <s v="URBANO SAVONA"/>
    <n v="1"/>
    <n v="446"/>
    <s v="OSPEDALE VALLORIA - STAZIONE FF.SS."/>
    <s v="ANN"/>
    <s v="1-5"/>
    <m/>
    <n v="1"/>
    <n v="17987"/>
    <d v="1899-12-30T08:43:00"/>
    <d v="1899-12-30T08:56:00"/>
    <n v="3.351"/>
    <m/>
    <m/>
    <n v="250"/>
    <n v="837.75"/>
    <n v="0"/>
    <m/>
    <d v="1899-12-30T00:13:00"/>
    <d v="1900-01-01T06:10:00"/>
    <m/>
  </r>
  <r>
    <n v="18099"/>
    <x v="4"/>
    <s v="URBANO SAVONA"/>
    <n v="1"/>
    <n v="446"/>
    <s v="OSPEDALE VALLORIA - STAZIONE FF.SS."/>
    <s v="ANN"/>
    <n v="6"/>
    <m/>
    <n v="1"/>
    <n v="18099"/>
    <d v="1899-12-30T08:56:00"/>
    <d v="1899-12-30T09:09:00"/>
    <n v="3.351"/>
    <m/>
    <m/>
    <n v="52"/>
    <n v="174.25200000000001"/>
    <n v="0"/>
    <m/>
    <d v="1899-12-30T00:13:00"/>
    <d v="1899-12-30T11:16:00"/>
    <m/>
  </r>
  <r>
    <n v="17971"/>
    <x v="4"/>
    <s v="URBANO SAVONA"/>
    <n v="1"/>
    <n v="446"/>
    <s v="OSPEDALE VALLORIA - STAZIONE FF.SS."/>
    <s v="ANN"/>
    <s v="1-5"/>
    <m/>
    <n v="1"/>
    <n v="17971"/>
    <d v="1899-12-30T08:58:00"/>
    <d v="1899-12-30T09:11:00"/>
    <n v="3.351"/>
    <m/>
    <m/>
    <n v="250"/>
    <n v="837.75"/>
    <n v="0"/>
    <m/>
    <d v="1899-12-30T00:13:00"/>
    <d v="1900-01-01T06:10:00"/>
    <m/>
  </r>
  <r>
    <n v="18249"/>
    <x v="4"/>
    <s v="URBANO SAVONA"/>
    <n v="1"/>
    <n v="446"/>
    <s v="OSPEDALE VALLORIA - STAZIONE FF.SS."/>
    <s v="ANN"/>
    <s v="FES"/>
    <m/>
    <n v="1"/>
    <n v="1808"/>
    <d v="1899-12-30T08:58:00"/>
    <d v="1899-12-30T09:11:00"/>
    <n v="3.351"/>
    <m/>
    <m/>
    <n v="58"/>
    <n v="194.358"/>
    <n v="0"/>
    <m/>
    <d v="1899-12-30T00:13:00"/>
    <d v="1899-12-30T12:34:00"/>
    <m/>
  </r>
  <r>
    <n v="17998"/>
    <x v="4"/>
    <s v="URBANO SAVONA"/>
    <n v="1"/>
    <n v="446"/>
    <s v="OSPEDALE VALLORIA - STAZIONE FF.SS."/>
    <s v="ANN"/>
    <s v="1-5"/>
    <m/>
    <n v="1"/>
    <n v="17998"/>
    <d v="1899-12-30T09:13:00"/>
    <d v="1899-12-30T09:26:00"/>
    <n v="3.351"/>
    <m/>
    <m/>
    <n v="250"/>
    <n v="837.75"/>
    <n v="0"/>
    <m/>
    <d v="1899-12-30T00:13:00"/>
    <d v="1900-01-01T06:10:00"/>
    <m/>
  </r>
  <r>
    <n v="18082"/>
    <x v="4"/>
    <s v="URBANO SAVONA"/>
    <n v="1"/>
    <n v="446"/>
    <s v="OSPEDALE VALLORIA - STAZIONE FF.SS."/>
    <s v="ANN"/>
    <n v="6"/>
    <m/>
    <n v="1"/>
    <n v="18082"/>
    <d v="1899-12-30T09:16:00"/>
    <d v="1899-12-30T09:29:00"/>
    <n v="3.351"/>
    <m/>
    <m/>
    <n v="52"/>
    <n v="174.25200000000001"/>
    <n v="0"/>
    <m/>
    <d v="1899-12-30T00:13:00"/>
    <d v="1899-12-30T11:16:00"/>
    <m/>
  </r>
  <r>
    <n v="17979"/>
    <x v="4"/>
    <s v="URBANO SAVONA"/>
    <n v="1"/>
    <n v="446"/>
    <s v="OSPEDALE VALLORIA - STAZIONE FF.SS."/>
    <s v="ANN"/>
    <s v="1-5"/>
    <m/>
    <n v="1"/>
    <n v="17979"/>
    <d v="1899-12-30T09:28:00"/>
    <d v="1899-12-30T09:41:00"/>
    <n v="3.351"/>
    <m/>
    <m/>
    <n v="250"/>
    <n v="837.75"/>
    <n v="0"/>
    <m/>
    <d v="1899-12-30T00:13:00"/>
    <d v="1900-01-01T06:10:00"/>
    <m/>
  </r>
  <r>
    <n v="18264"/>
    <x v="4"/>
    <s v="URBANO SAVONA"/>
    <n v="1"/>
    <n v="446"/>
    <s v="OSPEDALE VALLORIA - STAZIONE FF.SS."/>
    <s v="ANN"/>
    <s v="FES"/>
    <m/>
    <n v="1"/>
    <n v="1795"/>
    <d v="1899-12-30T09:28:00"/>
    <d v="1899-12-30T09:41:00"/>
    <n v="3.351"/>
    <m/>
    <m/>
    <n v="58"/>
    <n v="194.358"/>
    <n v="0"/>
    <m/>
    <d v="1899-12-30T00:13:00"/>
    <d v="1899-12-30T12:34:00"/>
    <m/>
  </r>
  <r>
    <n v="18069"/>
    <x v="4"/>
    <s v="URBANO SAVONA"/>
    <n v="1"/>
    <n v="446"/>
    <s v="OSPEDALE VALLORIA - STAZIONE FF.SS."/>
    <s v="ANN"/>
    <n v="6"/>
    <m/>
    <n v="1"/>
    <n v="18069"/>
    <d v="1899-12-30T09:40:00"/>
    <d v="1899-12-30T09:53:00"/>
    <n v="3.351"/>
    <m/>
    <m/>
    <n v="52"/>
    <n v="174.25200000000001"/>
    <n v="0"/>
    <m/>
    <d v="1899-12-30T00:13:00"/>
    <d v="1899-12-30T11:16:00"/>
    <m/>
  </r>
  <r>
    <n v="17988"/>
    <x v="4"/>
    <s v="URBANO SAVONA"/>
    <n v="1"/>
    <n v="446"/>
    <s v="OSPEDALE VALLORIA - STAZIONE FF.SS."/>
    <s v="ANN"/>
    <s v="1-5"/>
    <m/>
    <n v="1"/>
    <n v="17988"/>
    <d v="1899-12-30T09:43:00"/>
    <d v="1899-12-30T09:56:00"/>
    <n v="3.351"/>
    <m/>
    <m/>
    <n v="250"/>
    <n v="837.75"/>
    <n v="0"/>
    <m/>
    <d v="1899-12-30T00:13:00"/>
    <d v="1900-01-01T06:10:00"/>
    <m/>
  </r>
  <r>
    <n v="17972"/>
    <x v="4"/>
    <s v="URBANO SAVONA"/>
    <n v="1"/>
    <n v="446"/>
    <s v="OSPEDALE VALLORIA - STAZIONE FF.SS."/>
    <s v="ANN"/>
    <s v="1-5"/>
    <m/>
    <n v="1"/>
    <n v="17972"/>
    <d v="1899-12-30T09:58:00"/>
    <d v="1899-12-30T10:11:00"/>
    <n v="3.351"/>
    <m/>
    <m/>
    <n v="250"/>
    <n v="837.75"/>
    <n v="0"/>
    <m/>
    <d v="1899-12-30T00:13:00"/>
    <d v="1900-01-01T06:10:00"/>
    <m/>
  </r>
  <r>
    <n v="18250"/>
    <x v="4"/>
    <s v="URBANO SAVONA"/>
    <n v="1"/>
    <n v="446"/>
    <s v="OSPEDALE VALLORIA - STAZIONE FF.SS."/>
    <s v="ANN"/>
    <s v="FES"/>
    <m/>
    <n v="1"/>
    <n v="1809"/>
    <d v="1899-12-30T09:58:00"/>
    <d v="1899-12-30T10:11:00"/>
    <n v="3.351"/>
    <m/>
    <m/>
    <n v="58"/>
    <n v="194.358"/>
    <n v="0"/>
    <m/>
    <d v="1899-12-30T00:13:00"/>
    <d v="1899-12-30T12:34:00"/>
    <m/>
  </r>
  <r>
    <n v="18100"/>
    <x v="4"/>
    <s v="URBANO SAVONA"/>
    <n v="1"/>
    <n v="446"/>
    <s v="OSPEDALE VALLORIA - STAZIONE FF.SS."/>
    <s v="ANN"/>
    <n v="6"/>
    <m/>
    <n v="1"/>
    <n v="18100"/>
    <d v="1899-12-30T10:00:00"/>
    <d v="1899-12-30T10:13:00"/>
    <n v="3.351"/>
    <m/>
    <m/>
    <n v="52"/>
    <n v="174.25200000000001"/>
    <n v="0"/>
    <m/>
    <d v="1899-12-30T00:13:00"/>
    <d v="1899-12-30T11:16:00"/>
    <m/>
  </r>
  <r>
    <n v="17999"/>
    <x v="4"/>
    <s v="URBANO SAVONA"/>
    <n v="1"/>
    <n v="446"/>
    <s v="OSPEDALE VALLORIA - STAZIONE FF.SS."/>
    <s v="ANN"/>
    <s v="1-5"/>
    <m/>
    <n v="1"/>
    <n v="17999"/>
    <d v="1899-12-30T10:13:00"/>
    <d v="1899-12-30T10:26:00"/>
    <n v="3.351"/>
    <m/>
    <m/>
    <n v="250"/>
    <n v="837.75"/>
    <n v="0"/>
    <m/>
    <d v="1899-12-30T00:13:00"/>
    <d v="1900-01-01T06:10:00"/>
    <m/>
  </r>
  <r>
    <n v="18083"/>
    <x v="4"/>
    <s v="URBANO SAVONA"/>
    <n v="1"/>
    <n v="446"/>
    <s v="OSPEDALE VALLORIA - STAZIONE FF.SS."/>
    <s v="ANN"/>
    <n v="6"/>
    <m/>
    <n v="1"/>
    <n v="18083"/>
    <d v="1899-12-30T10:24:00"/>
    <d v="1899-12-30T10:37:00"/>
    <n v="3.351"/>
    <m/>
    <m/>
    <n v="52"/>
    <n v="174.25200000000001"/>
    <n v="0"/>
    <m/>
    <d v="1899-12-30T00:13:00"/>
    <d v="1899-12-30T11:16:00"/>
    <m/>
  </r>
  <r>
    <n v="17980"/>
    <x v="4"/>
    <s v="URBANO SAVONA"/>
    <n v="1"/>
    <n v="446"/>
    <s v="OSPEDALE VALLORIA - STAZIONE FF.SS."/>
    <s v="ANN"/>
    <s v="1-5"/>
    <m/>
    <n v="1"/>
    <n v="17980"/>
    <d v="1899-12-30T10:28:00"/>
    <d v="1899-12-30T10:41:00"/>
    <n v="3.351"/>
    <m/>
    <m/>
    <n v="250"/>
    <n v="837.75"/>
    <n v="0"/>
    <m/>
    <d v="1899-12-30T00:13:00"/>
    <d v="1900-01-01T06:10:00"/>
    <m/>
  </r>
  <r>
    <n v="18265"/>
    <x v="4"/>
    <s v="URBANO SAVONA"/>
    <n v="1"/>
    <n v="446"/>
    <s v="OSPEDALE VALLORIA - STAZIONE FF.SS."/>
    <s v="ANN"/>
    <s v="FES"/>
    <m/>
    <n v="1"/>
    <n v="1796"/>
    <d v="1899-12-30T10:28:00"/>
    <d v="1899-12-30T10:41:00"/>
    <n v="3.351"/>
    <m/>
    <m/>
    <n v="58"/>
    <n v="194.358"/>
    <n v="0"/>
    <m/>
    <d v="1899-12-30T00:13:00"/>
    <d v="1899-12-30T12:34:00"/>
    <m/>
  </r>
  <r>
    <n v="17989"/>
    <x v="4"/>
    <s v="URBANO SAVONA"/>
    <n v="1"/>
    <n v="446"/>
    <s v="OSPEDALE VALLORIA - STAZIONE FF.SS."/>
    <s v="ANN"/>
    <s v="1-5"/>
    <m/>
    <n v="1"/>
    <n v="17989"/>
    <d v="1899-12-30T10:43:00"/>
    <d v="1899-12-30T10:56:00"/>
    <n v="3.351"/>
    <m/>
    <m/>
    <n v="250"/>
    <n v="837.75"/>
    <n v="0"/>
    <m/>
    <d v="1899-12-30T00:13:00"/>
    <d v="1900-01-01T06:10:00"/>
    <m/>
  </r>
  <r>
    <n v="18070"/>
    <x v="4"/>
    <s v="URBANO SAVONA"/>
    <n v="1"/>
    <n v="446"/>
    <s v="OSPEDALE VALLORIA - STAZIONE FF.SS."/>
    <s v="ANN"/>
    <n v="6"/>
    <m/>
    <n v="1"/>
    <n v="18070"/>
    <d v="1899-12-30T10:44:00"/>
    <d v="1899-12-30T10:57:00"/>
    <n v="3.351"/>
    <m/>
    <m/>
    <n v="52"/>
    <n v="174.25200000000001"/>
    <n v="0"/>
    <m/>
    <d v="1899-12-30T00:13:00"/>
    <d v="1899-12-30T11:16:00"/>
    <m/>
  </r>
  <r>
    <n v="17973"/>
    <x v="4"/>
    <s v="URBANO SAVONA"/>
    <n v="1"/>
    <n v="446"/>
    <s v="OSPEDALE VALLORIA - STAZIONE FF.SS."/>
    <s v="ANN"/>
    <s v="1-5"/>
    <m/>
    <n v="1"/>
    <n v="17973"/>
    <d v="1899-12-30T10:58:00"/>
    <d v="1899-12-30T11:11:00"/>
    <n v="3.351"/>
    <m/>
    <m/>
    <n v="250"/>
    <n v="837.75"/>
    <n v="0"/>
    <m/>
    <d v="1899-12-30T00:13:00"/>
    <d v="1900-01-01T06:10:00"/>
    <m/>
  </r>
  <r>
    <n v="18251"/>
    <x v="4"/>
    <s v="URBANO SAVONA"/>
    <n v="1"/>
    <n v="446"/>
    <s v="OSPEDALE VALLORIA - STAZIONE FF.SS."/>
    <s v="ANN"/>
    <s v="FES"/>
    <m/>
    <n v="1"/>
    <n v="1810"/>
    <d v="1899-12-30T10:58:00"/>
    <d v="1899-12-30T11:11:00"/>
    <n v="3.351"/>
    <m/>
    <m/>
    <n v="58"/>
    <n v="194.358"/>
    <n v="0"/>
    <m/>
    <d v="1899-12-30T00:13:00"/>
    <d v="1899-12-30T12:34:00"/>
    <m/>
  </r>
  <r>
    <n v="18101"/>
    <x v="4"/>
    <s v="URBANO SAVONA"/>
    <n v="1"/>
    <n v="446"/>
    <s v="OSPEDALE VALLORIA - STAZIONE FF.SS."/>
    <s v="ANN"/>
    <n v="6"/>
    <m/>
    <n v="1"/>
    <n v="18101"/>
    <d v="1899-12-30T11:08:00"/>
    <d v="1899-12-30T11:21:00"/>
    <n v="3.351"/>
    <m/>
    <m/>
    <n v="52"/>
    <n v="174.25200000000001"/>
    <n v="0"/>
    <m/>
    <d v="1899-12-30T00:13:00"/>
    <d v="1899-12-30T11:16:00"/>
    <m/>
  </r>
  <r>
    <n v="18000"/>
    <x v="4"/>
    <s v="URBANO SAVONA"/>
    <n v="1"/>
    <n v="446"/>
    <s v="OSPEDALE VALLORIA - STAZIONE FF.SS."/>
    <s v="ANN"/>
    <s v="1-5"/>
    <m/>
    <n v="1"/>
    <n v="18000"/>
    <d v="1899-12-30T11:13:00"/>
    <d v="1899-12-30T11:26:00"/>
    <n v="3.351"/>
    <m/>
    <m/>
    <n v="250"/>
    <n v="837.75"/>
    <n v="0"/>
    <m/>
    <d v="1899-12-30T00:13:00"/>
    <d v="1900-01-01T06:10:00"/>
    <m/>
  </r>
  <r>
    <n v="17981"/>
    <x v="4"/>
    <s v="URBANO SAVONA"/>
    <n v="1"/>
    <n v="446"/>
    <s v="OSPEDALE VALLORIA - STAZIONE FF.SS."/>
    <s v="ANN"/>
    <s v="SET"/>
    <m/>
    <n v="1"/>
    <n v="17981"/>
    <d v="1899-12-30T11:28:00"/>
    <d v="1899-12-30T11:41:00"/>
    <n v="3.351"/>
    <m/>
    <m/>
    <n v="302"/>
    <n v="1012.002"/>
    <n v="0"/>
    <m/>
    <d v="1899-12-30T00:13:00"/>
    <d v="1900-01-01T17:26:00"/>
    <m/>
  </r>
  <r>
    <n v="18266"/>
    <x v="4"/>
    <s v="URBANO SAVONA"/>
    <n v="1"/>
    <n v="446"/>
    <s v="OSPEDALE VALLORIA - STAZIONE FF.SS."/>
    <s v="ANN"/>
    <s v="FES"/>
    <m/>
    <n v="1"/>
    <n v="1797"/>
    <d v="1899-12-30T11:28:00"/>
    <d v="1899-12-30T11:41:00"/>
    <n v="3.351"/>
    <m/>
    <m/>
    <n v="58"/>
    <n v="194.358"/>
    <n v="0"/>
    <m/>
    <d v="1899-12-30T00:13:00"/>
    <d v="1899-12-30T12:34:00"/>
    <m/>
  </r>
  <r>
    <n v="17990"/>
    <x v="4"/>
    <s v="URBANO SAVONA"/>
    <n v="1"/>
    <n v="446"/>
    <s v="OSPEDALE VALLORIA - STAZIONE FF.SS."/>
    <s v="ANN"/>
    <s v="1-5"/>
    <m/>
    <n v="1"/>
    <n v="17990"/>
    <d v="1899-12-30T11:43:00"/>
    <d v="1899-12-30T11:56:00"/>
    <n v="3.351"/>
    <m/>
    <m/>
    <n v="250"/>
    <n v="837.75"/>
    <n v="0"/>
    <m/>
    <d v="1899-12-30T00:13:00"/>
    <d v="1900-01-01T06:10:00"/>
    <m/>
  </r>
  <r>
    <n v="18111"/>
    <x v="4"/>
    <s v="URBANO SAVONA"/>
    <n v="1"/>
    <n v="446"/>
    <s v="OSPEDALE VALLORIA - STAZIONE FF.SS."/>
    <s v="ANN"/>
    <n v="6"/>
    <m/>
    <n v="1"/>
    <n v="18111"/>
    <d v="1899-12-30T11:52:00"/>
    <d v="1899-12-30T12:05:00"/>
    <n v="3.351"/>
    <m/>
    <m/>
    <n v="52"/>
    <n v="174.25200000000001"/>
    <n v="0"/>
    <m/>
    <d v="1899-12-30T00:13:00"/>
    <d v="1899-12-30T11:16:00"/>
    <m/>
  </r>
  <r>
    <n v="17963"/>
    <x v="4"/>
    <s v="URBANO SAVONA"/>
    <n v="1"/>
    <n v="446"/>
    <s v="OSPEDALE VALLORIA - STAZIONE FF.SS."/>
    <s v="ANN"/>
    <s v="1-5"/>
    <m/>
    <n v="1"/>
    <n v="17963"/>
    <d v="1899-12-30T11:58:00"/>
    <d v="1899-12-30T12:11:00"/>
    <n v="3.351"/>
    <m/>
    <m/>
    <n v="250"/>
    <n v="837.75"/>
    <n v="0"/>
    <m/>
    <d v="1899-12-30T00:13:00"/>
    <d v="1900-01-01T06:10:00"/>
    <m/>
  </r>
  <r>
    <n v="18270"/>
    <x v="4"/>
    <s v="URBANO SAVONA"/>
    <n v="1"/>
    <n v="446"/>
    <s v="OSPEDALE VALLORIA - STAZIONE FF.SS."/>
    <s v="ANN"/>
    <s v="FES"/>
    <m/>
    <n v="1"/>
    <n v="1811"/>
    <d v="1899-12-30T11:58:00"/>
    <d v="1899-12-30T12:11:00"/>
    <n v="3.351"/>
    <m/>
    <m/>
    <n v="58"/>
    <n v="194.358"/>
    <n v="0"/>
    <m/>
    <d v="1899-12-30T00:13:00"/>
    <d v="1899-12-30T12:34:00"/>
    <m/>
  </r>
  <r>
    <n v="18102"/>
    <x v="4"/>
    <s v="URBANO SAVONA"/>
    <n v="1"/>
    <n v="446"/>
    <s v="OSPEDALE VALLORIA - STAZIONE FF.SS."/>
    <s v="ANN"/>
    <n v="6"/>
    <m/>
    <n v="1"/>
    <n v="18102"/>
    <d v="1899-12-30T12:12:00"/>
    <d v="1899-12-30T12:25:00"/>
    <n v="3.351"/>
    <m/>
    <m/>
    <n v="52"/>
    <n v="174.25200000000001"/>
    <n v="0"/>
    <m/>
    <d v="1899-12-30T00:13:00"/>
    <d v="1899-12-30T11:16:00"/>
    <m/>
  </r>
  <r>
    <n v="18005"/>
    <x v="4"/>
    <s v="URBANO SAVONA"/>
    <n v="1"/>
    <n v="446"/>
    <s v="OSPEDALE VALLORIA - STAZIONE FF.SS."/>
    <s v="ANN"/>
    <s v="1-5"/>
    <m/>
    <n v="1"/>
    <n v="18005"/>
    <d v="1899-12-30T12:13:00"/>
    <d v="1899-12-30T12:26:00"/>
    <n v="3.351"/>
    <m/>
    <m/>
    <n v="250"/>
    <n v="837.75"/>
    <n v="0"/>
    <m/>
    <d v="1899-12-30T00:13:00"/>
    <d v="1900-01-01T06:10:00"/>
    <m/>
  </r>
  <r>
    <n v="17967"/>
    <x v="4"/>
    <s v="URBANO SAVONA"/>
    <n v="1"/>
    <n v="446"/>
    <s v="OSPEDALE VALLORIA - STAZIONE FF.SS."/>
    <s v="ANN"/>
    <s v="1-5"/>
    <m/>
    <n v="1"/>
    <n v="17967"/>
    <d v="1899-12-30T12:28:00"/>
    <d v="1899-12-30T12:41:00"/>
    <n v="3.351"/>
    <m/>
    <m/>
    <n v="250"/>
    <n v="837.75"/>
    <n v="0"/>
    <m/>
    <d v="1899-12-30T00:13:00"/>
    <d v="1900-01-01T06:10:00"/>
    <m/>
  </r>
  <r>
    <n v="18267"/>
    <x v="4"/>
    <s v="URBANO SAVONA"/>
    <n v="1"/>
    <n v="446"/>
    <s v="OSPEDALE VALLORIA - STAZIONE FF.SS."/>
    <s v="ANN"/>
    <s v="FES"/>
    <m/>
    <n v="1"/>
    <n v="1798"/>
    <d v="1899-12-30T12:28:00"/>
    <d v="1899-12-30T12:41:00"/>
    <n v="3.351"/>
    <m/>
    <m/>
    <n v="58"/>
    <n v="194.358"/>
    <n v="0"/>
    <m/>
    <d v="1899-12-30T00:13:00"/>
    <d v="1899-12-30T12:34:00"/>
    <m/>
  </r>
  <r>
    <n v="18079"/>
    <x v="4"/>
    <s v="URBANO SAVONA"/>
    <n v="1"/>
    <n v="446"/>
    <s v="OSPEDALE VALLORIA - STAZIONE FF.SS."/>
    <s v="ANN"/>
    <n v="6"/>
    <m/>
    <n v="1"/>
    <n v="18079"/>
    <d v="1899-12-30T12:36:00"/>
    <d v="1899-12-30T12:49:00"/>
    <n v="3.351"/>
    <m/>
    <m/>
    <n v="52"/>
    <n v="174.25200000000001"/>
    <n v="0"/>
    <m/>
    <d v="1899-12-30T00:13:00"/>
    <d v="1899-12-30T11:16:00"/>
    <m/>
  </r>
  <r>
    <n v="17991"/>
    <x v="4"/>
    <s v="URBANO SAVONA"/>
    <n v="1"/>
    <n v="446"/>
    <s v="OSPEDALE VALLORIA - STAZIONE FF.SS."/>
    <s v="ANN"/>
    <s v="1-5"/>
    <m/>
    <n v="1"/>
    <n v="17991"/>
    <d v="1899-12-30T12:43:00"/>
    <d v="1899-12-30T12:56:00"/>
    <n v="3.351"/>
    <m/>
    <m/>
    <n v="250"/>
    <n v="837.75"/>
    <n v="0"/>
    <m/>
    <d v="1899-12-30T00:13:00"/>
    <d v="1900-01-01T06:10:00"/>
    <m/>
  </r>
  <r>
    <n v="18112"/>
    <x v="4"/>
    <s v="URBANO SAVONA"/>
    <n v="1"/>
    <n v="446"/>
    <s v="OSPEDALE VALLORIA - STAZIONE FF.SS."/>
    <s v="ANN"/>
    <n v="6"/>
    <m/>
    <n v="1"/>
    <n v="18112"/>
    <d v="1899-12-30T12:56:00"/>
    <d v="1899-12-30T13:09:00"/>
    <n v="3.351"/>
    <m/>
    <m/>
    <n v="52"/>
    <n v="174.25200000000001"/>
    <n v="0"/>
    <m/>
    <d v="1899-12-30T00:13:00"/>
    <d v="1899-12-30T11:16:00"/>
    <m/>
  </r>
  <r>
    <n v="18026"/>
    <x v="4"/>
    <s v="URBANO SAVONA"/>
    <n v="1"/>
    <n v="446"/>
    <s v="OSPEDALE VALLORIA - STAZIONE FF.SS."/>
    <s v="ANN"/>
    <s v="1-5"/>
    <m/>
    <n v="1"/>
    <n v="18026"/>
    <d v="1899-12-30T12:58:00"/>
    <d v="1899-12-30T13:11:00"/>
    <n v="3.351"/>
    <m/>
    <m/>
    <n v="250"/>
    <n v="837.75"/>
    <n v="0"/>
    <m/>
    <d v="1899-12-30T00:13:00"/>
    <d v="1900-01-01T06:10:00"/>
    <m/>
  </r>
  <r>
    <n v="18272"/>
    <x v="4"/>
    <s v="URBANO SAVONA"/>
    <n v="1"/>
    <n v="446"/>
    <s v="OSPEDALE VALLORIA - STAZIONE FF.SS."/>
    <s v="ANN"/>
    <s v="FES"/>
    <m/>
    <n v="1"/>
    <n v="1812"/>
    <d v="1899-12-30T12:58:00"/>
    <d v="1899-12-30T13:11:00"/>
    <n v="3.351"/>
    <m/>
    <m/>
    <n v="58"/>
    <n v="194.358"/>
    <n v="0"/>
    <m/>
    <d v="1899-12-30T00:13:00"/>
    <d v="1899-12-30T12:34:00"/>
    <m/>
  </r>
  <r>
    <n v="18006"/>
    <x v="4"/>
    <s v="URBANO SAVONA"/>
    <n v="1"/>
    <n v="446"/>
    <s v="OSPEDALE VALLORIA - STAZIONE FF.SS."/>
    <s v="ANN"/>
    <s v="1-5"/>
    <m/>
    <n v="1"/>
    <n v="18006"/>
    <d v="1899-12-30T13:13:00"/>
    <d v="1899-12-30T13:26:00"/>
    <n v="3.351"/>
    <m/>
    <m/>
    <n v="250"/>
    <n v="837.75"/>
    <n v="0"/>
    <m/>
    <d v="1899-12-30T00:13:00"/>
    <d v="1900-01-01T06:10:00"/>
    <m/>
  </r>
  <r>
    <n v="18103"/>
    <x v="4"/>
    <s v="URBANO SAVONA"/>
    <n v="1"/>
    <n v="446"/>
    <s v="OSPEDALE VALLORIA - STAZIONE FF.SS."/>
    <s v="ANN"/>
    <n v="6"/>
    <m/>
    <n v="1"/>
    <n v="18103"/>
    <d v="1899-12-30T13:20:00"/>
    <d v="1899-12-30T13:33:00"/>
    <n v="3.351"/>
    <m/>
    <m/>
    <n v="52"/>
    <n v="174.25200000000001"/>
    <n v="0"/>
    <m/>
    <d v="1899-12-30T00:13:00"/>
    <d v="1899-12-30T11:16:00"/>
    <m/>
  </r>
  <r>
    <n v="17969"/>
    <x v="4"/>
    <s v="URBANO SAVONA"/>
    <n v="1"/>
    <n v="446"/>
    <s v="OSPEDALE VALLORIA - STAZIONE FF.SS."/>
    <s v="ANN"/>
    <s v="1-5"/>
    <m/>
    <n v="1"/>
    <n v="17969"/>
    <d v="1899-12-30T13:28:00"/>
    <d v="1899-12-30T13:41:00"/>
    <n v="3.351"/>
    <m/>
    <m/>
    <n v="250"/>
    <n v="837.75"/>
    <n v="0"/>
    <m/>
    <d v="1899-12-30T00:13:00"/>
    <d v="1900-01-01T06:10:00"/>
    <m/>
  </r>
  <r>
    <n v="18268"/>
    <x v="4"/>
    <s v="URBANO SAVONA"/>
    <n v="1"/>
    <n v="446"/>
    <s v="OSPEDALE VALLORIA - STAZIONE FF.SS."/>
    <s v="ANN"/>
    <s v="FES"/>
    <m/>
    <n v="1"/>
    <n v="1799"/>
    <d v="1899-12-30T13:28:00"/>
    <d v="1899-12-30T13:41:00"/>
    <n v="3.351"/>
    <m/>
    <m/>
    <n v="58"/>
    <n v="194.358"/>
    <n v="0"/>
    <m/>
    <d v="1899-12-30T00:13:00"/>
    <d v="1899-12-30T12:34:00"/>
    <m/>
  </r>
  <r>
    <n v="18138"/>
    <x v="4"/>
    <s v="URBANO SAVONA"/>
    <n v="1"/>
    <n v="446"/>
    <s v="OSPEDALE VALLORIA - STAZIONE FF.SS."/>
    <s v="ANN"/>
    <n v="6"/>
    <m/>
    <n v="1"/>
    <n v="18138"/>
    <d v="1899-12-30T13:40:00"/>
    <d v="1899-12-30T13:53:00"/>
    <n v="3.351"/>
    <m/>
    <m/>
    <n v="52"/>
    <n v="174.25200000000001"/>
    <n v="0"/>
    <m/>
    <d v="1899-12-30T00:13:00"/>
    <d v="1899-12-30T11:16:00"/>
    <m/>
  </r>
  <r>
    <n v="18063"/>
    <x v="4"/>
    <s v="URBANO SAVONA"/>
    <n v="1"/>
    <n v="446"/>
    <s v="OSPEDALE VALLORIA - STAZIONE FF.SS."/>
    <s v="ANN"/>
    <s v="1-5"/>
    <m/>
    <n v="1"/>
    <n v="18063"/>
    <d v="1899-12-30T13:43:00"/>
    <d v="1899-12-30T13:56:00"/>
    <n v="3.351"/>
    <m/>
    <m/>
    <n v="250"/>
    <n v="837.75"/>
    <n v="0"/>
    <m/>
    <d v="1899-12-30T00:13:00"/>
    <d v="1900-01-01T06:10:00"/>
    <m/>
  </r>
  <r>
    <n v="18027"/>
    <x v="4"/>
    <s v="URBANO SAVONA"/>
    <n v="1"/>
    <n v="446"/>
    <s v="OSPEDALE VALLORIA - STAZIONE FF.SS."/>
    <s v="ANN"/>
    <s v="1-5"/>
    <m/>
    <n v="1"/>
    <n v="18027"/>
    <d v="1899-12-30T14:04:00"/>
    <d v="1899-12-30T14:17:00"/>
    <n v="3.351"/>
    <m/>
    <m/>
    <n v="250"/>
    <n v="837.75"/>
    <n v="0"/>
    <m/>
    <d v="1899-12-30T00:13:00"/>
    <d v="1900-01-01T06:10:00"/>
    <m/>
  </r>
  <r>
    <n v="18113"/>
    <x v="4"/>
    <s v="URBANO SAVONA"/>
    <n v="1"/>
    <n v="446"/>
    <s v="OSPEDALE VALLORIA - STAZIONE FF.SS."/>
    <s v="ANN"/>
    <n v="6"/>
    <m/>
    <n v="1"/>
    <n v="18113"/>
    <d v="1899-12-30T14:04:00"/>
    <d v="1899-12-30T14:17:00"/>
    <n v="3.351"/>
    <m/>
    <m/>
    <n v="52"/>
    <n v="174.25200000000001"/>
    <n v="0"/>
    <m/>
    <d v="1899-12-30T00:13:00"/>
    <d v="1899-12-30T11:16:00"/>
    <m/>
  </r>
  <r>
    <n v="18274"/>
    <x v="4"/>
    <s v="URBANO SAVONA"/>
    <n v="1"/>
    <n v="446"/>
    <s v="OSPEDALE VALLORIA - STAZIONE FF.SS."/>
    <s v="ANN"/>
    <s v="FES"/>
    <m/>
    <n v="1"/>
    <n v="1813"/>
    <d v="1899-12-30T14:14:00"/>
    <d v="1899-12-30T14:27:00"/>
    <n v="3.351"/>
    <m/>
    <m/>
    <n v="58"/>
    <n v="194.358"/>
    <n v="0"/>
    <m/>
    <d v="1899-12-30T00:13:00"/>
    <d v="1899-12-30T12:34:00"/>
    <m/>
  </r>
  <r>
    <n v="18145"/>
    <x v="4"/>
    <s v="URBANO SAVONA"/>
    <n v="1"/>
    <n v="446"/>
    <s v="OSPEDALE VALLORIA - STAZIONE FF.SS."/>
    <s v="ANN"/>
    <n v="6"/>
    <m/>
    <n v="1"/>
    <n v="18145"/>
    <d v="1899-12-30T14:24:00"/>
    <d v="1899-12-30T14:37:00"/>
    <n v="3.351"/>
    <m/>
    <m/>
    <n v="52"/>
    <n v="174.25200000000001"/>
    <n v="0"/>
    <m/>
    <d v="1899-12-30T00:13:00"/>
    <d v="1899-12-30T11:16:00"/>
    <m/>
  </r>
  <r>
    <n v="18016"/>
    <x v="4"/>
    <s v="URBANO SAVONA"/>
    <n v="1"/>
    <n v="446"/>
    <s v="OSPEDALE VALLORIA - STAZIONE FF.SS."/>
    <s v="ANN"/>
    <s v="1-5"/>
    <m/>
    <n v="1"/>
    <n v="18016"/>
    <d v="1899-12-30T14:28:00"/>
    <d v="1899-12-30T14:41:00"/>
    <n v="3.351"/>
    <m/>
    <m/>
    <n v="250"/>
    <n v="837.75"/>
    <n v="0"/>
    <m/>
    <d v="1899-12-30T00:13:00"/>
    <d v="1900-01-01T06:10:00"/>
    <m/>
  </r>
  <r>
    <n v="18279"/>
    <x v="4"/>
    <s v="URBANO SAVONA"/>
    <n v="1"/>
    <n v="446"/>
    <s v="OSPEDALE VALLORIA - STAZIONE FF.SS."/>
    <s v="ANN"/>
    <s v="FES"/>
    <m/>
    <n v="1"/>
    <n v="1800"/>
    <d v="1899-12-30T14:28:00"/>
    <d v="1899-12-30T14:41:00"/>
    <n v="3.351"/>
    <m/>
    <m/>
    <n v="58"/>
    <n v="194.358"/>
    <n v="0"/>
    <m/>
    <d v="1899-12-30T00:13:00"/>
    <d v="1899-12-30T12:34:00"/>
    <m/>
  </r>
  <r>
    <n v="18064"/>
    <x v="4"/>
    <s v="URBANO SAVONA"/>
    <n v="1"/>
    <n v="446"/>
    <s v="OSPEDALE VALLORIA - STAZIONE FF.SS."/>
    <s v="ANN"/>
    <s v="SET"/>
    <m/>
    <n v="1"/>
    <n v="18064"/>
    <d v="1899-12-30T14:48:00"/>
    <d v="1899-12-30T15:01:00"/>
    <n v="3.351"/>
    <m/>
    <m/>
    <n v="302"/>
    <n v="1012.002"/>
    <n v="0"/>
    <m/>
    <d v="1899-12-30T00:13:00"/>
    <d v="1900-01-01T17:26:00"/>
    <m/>
  </r>
  <r>
    <n v="18276"/>
    <x v="4"/>
    <s v="URBANO SAVONA"/>
    <n v="1"/>
    <n v="446"/>
    <s v="OSPEDALE VALLORIA - STAZIONE FF.SS."/>
    <s v="ANN"/>
    <s v="FES"/>
    <m/>
    <n v="1"/>
    <n v="1814"/>
    <d v="1899-12-30T14:58:00"/>
    <d v="1899-12-30T15:11:00"/>
    <n v="3.351"/>
    <m/>
    <m/>
    <n v="58"/>
    <n v="194.358"/>
    <n v="0"/>
    <m/>
    <d v="1899-12-30T00:13:00"/>
    <d v="1899-12-30T12:34:00"/>
    <m/>
  </r>
  <r>
    <n v="18128"/>
    <x v="4"/>
    <s v="URBANO SAVONA"/>
    <n v="1"/>
    <n v="446"/>
    <s v="OSPEDALE VALLORIA - STAZIONE FF.SS."/>
    <s v="ANN"/>
    <n v="6"/>
    <m/>
    <n v="1"/>
    <n v="18128"/>
    <d v="1899-12-30T15:08:00"/>
    <d v="1899-12-30T15:21:00"/>
    <n v="3.351"/>
    <m/>
    <m/>
    <n v="52"/>
    <n v="174.25200000000001"/>
    <n v="0"/>
    <m/>
    <d v="1899-12-30T00:13:00"/>
    <d v="1899-12-30T11:16:00"/>
    <m/>
  </r>
  <r>
    <n v="18028"/>
    <x v="4"/>
    <s v="URBANO SAVONA"/>
    <n v="1"/>
    <n v="446"/>
    <s v="OSPEDALE VALLORIA - STAZIONE FF.SS."/>
    <s v="ANN"/>
    <s v="1-5"/>
    <m/>
    <n v="1"/>
    <n v="18028"/>
    <d v="1899-12-30T15:12:00"/>
    <d v="1899-12-30T15:25:00"/>
    <n v="3.351"/>
    <m/>
    <m/>
    <n v="250"/>
    <n v="837.75"/>
    <n v="0"/>
    <m/>
    <d v="1899-12-30T00:13:00"/>
    <d v="1900-01-01T06:10:00"/>
    <m/>
  </r>
  <r>
    <n v="18281"/>
    <x v="4"/>
    <s v="URBANO SAVONA"/>
    <n v="1"/>
    <n v="446"/>
    <s v="OSPEDALE VALLORIA - STAZIONE FF.SS."/>
    <s v="ANN"/>
    <s v="FES"/>
    <m/>
    <n v="1"/>
    <n v="1801"/>
    <d v="1899-12-30T15:28:00"/>
    <d v="1899-12-30T15:41:00"/>
    <n v="3.351"/>
    <m/>
    <m/>
    <n v="58"/>
    <n v="194.358"/>
    <n v="0"/>
    <m/>
    <d v="1899-12-30T00:13:00"/>
    <d v="1899-12-30T12:34:00"/>
    <m/>
  </r>
  <r>
    <n v="18017"/>
    <x v="4"/>
    <s v="URBANO SAVONA"/>
    <n v="1"/>
    <n v="446"/>
    <s v="OSPEDALE VALLORIA - STAZIONE FF.SS."/>
    <s v="ANN"/>
    <s v="SET"/>
    <m/>
    <n v="1"/>
    <n v="18017"/>
    <d v="1899-12-30T15:32:00"/>
    <d v="1899-12-30T15:45:00"/>
    <n v="3.351"/>
    <m/>
    <m/>
    <n v="302"/>
    <n v="1012.002"/>
    <n v="0"/>
    <m/>
    <d v="1899-12-30T00:13:00"/>
    <d v="1900-01-01T17:26:00"/>
    <m/>
  </r>
  <r>
    <n v="18139"/>
    <x v="4"/>
    <s v="URBANO SAVONA"/>
    <n v="1"/>
    <n v="446"/>
    <s v="OSPEDALE VALLORIA - STAZIONE FF.SS."/>
    <s v="ANN"/>
    <n v="6"/>
    <m/>
    <n v="1"/>
    <n v="18139"/>
    <d v="1899-12-30T15:52:00"/>
    <d v="1899-12-30T16:05:00"/>
    <n v="3.351"/>
    <m/>
    <m/>
    <n v="52"/>
    <n v="174.25200000000001"/>
    <n v="0"/>
    <m/>
    <d v="1899-12-30T00:13:00"/>
    <d v="1899-12-30T11:16:00"/>
    <m/>
  </r>
  <r>
    <n v="18065"/>
    <x v="4"/>
    <s v="URBANO SAVONA"/>
    <n v="1"/>
    <n v="446"/>
    <s v="OSPEDALE VALLORIA - STAZIONE FF.SS."/>
    <s v="ANN"/>
    <s v="1-5"/>
    <m/>
    <n v="1"/>
    <n v="18065"/>
    <d v="1899-12-30T15:56:00"/>
    <d v="1899-12-30T16:09:00"/>
    <n v="3.351"/>
    <m/>
    <m/>
    <n v="250"/>
    <n v="837.75"/>
    <n v="0"/>
    <m/>
    <d v="1899-12-30T00:13:00"/>
    <d v="1900-01-01T06:10:00"/>
    <m/>
  </r>
  <r>
    <n v="18278"/>
    <x v="4"/>
    <s v="URBANO SAVONA"/>
    <n v="1"/>
    <n v="446"/>
    <s v="OSPEDALE VALLORIA - STAZIONE FF.SS."/>
    <s v="ANN"/>
    <s v="FES"/>
    <m/>
    <n v="1"/>
    <n v="1815"/>
    <d v="1899-12-30T15:58:00"/>
    <d v="1899-12-30T16:11:00"/>
    <n v="3.351"/>
    <m/>
    <m/>
    <n v="58"/>
    <n v="194.358"/>
    <n v="0"/>
    <m/>
    <d v="1899-12-30T00:13:00"/>
    <d v="1899-12-30T12:34:00"/>
    <m/>
  </r>
  <r>
    <n v="18029"/>
    <x v="4"/>
    <s v="URBANO SAVONA"/>
    <n v="1"/>
    <n v="446"/>
    <s v="OSPEDALE VALLORIA - STAZIONE FF.SS."/>
    <s v="ANN"/>
    <s v="SET"/>
    <m/>
    <n v="1"/>
    <n v="18029"/>
    <d v="1899-12-30T16:16:00"/>
    <d v="1899-12-30T16:29:00"/>
    <n v="3.351"/>
    <m/>
    <m/>
    <n v="302"/>
    <n v="1012.002"/>
    <n v="0"/>
    <m/>
    <d v="1899-12-30T00:13:00"/>
    <d v="1900-01-01T17:26:00"/>
    <m/>
  </r>
  <r>
    <n v="18283"/>
    <x v="4"/>
    <s v="URBANO SAVONA"/>
    <n v="1"/>
    <n v="446"/>
    <s v="OSPEDALE VALLORIA - STAZIONE FF.SS."/>
    <s v="ANN"/>
    <s v="FES"/>
    <m/>
    <n v="1"/>
    <n v="1802"/>
    <d v="1899-12-30T16:28:00"/>
    <d v="1899-12-30T16:41:00"/>
    <n v="3.351"/>
    <m/>
    <m/>
    <n v="58"/>
    <n v="194.358"/>
    <n v="0"/>
    <m/>
    <d v="1899-12-30T00:13:00"/>
    <d v="1899-12-30T12:34:00"/>
    <m/>
  </r>
  <r>
    <n v="18146"/>
    <x v="4"/>
    <s v="URBANO SAVONA"/>
    <n v="1"/>
    <n v="446"/>
    <s v="OSPEDALE VALLORIA - STAZIONE FF.SS."/>
    <s v="ANN"/>
    <n v="6"/>
    <m/>
    <n v="1"/>
    <n v="18146"/>
    <d v="1899-12-30T16:36:00"/>
    <d v="1899-12-30T16:49:00"/>
    <n v="3.351"/>
    <m/>
    <m/>
    <n v="52"/>
    <n v="174.25200000000001"/>
    <n v="0"/>
    <m/>
    <d v="1899-12-30T00:13:00"/>
    <d v="1899-12-30T11:16:00"/>
    <m/>
  </r>
  <r>
    <n v="18018"/>
    <x v="4"/>
    <s v="URBANO SAVONA"/>
    <n v="1"/>
    <n v="446"/>
    <s v="OSPEDALE VALLORIA - STAZIONE FF.SS."/>
    <s v="ANN"/>
    <s v="1-5"/>
    <m/>
    <n v="1"/>
    <n v="18018"/>
    <d v="1899-12-30T16:40:00"/>
    <d v="1899-12-30T16:53:00"/>
    <n v="3.351"/>
    <m/>
    <m/>
    <n v="250"/>
    <n v="837.75"/>
    <n v="0"/>
    <m/>
    <d v="1899-12-30T00:13:00"/>
    <d v="1900-01-01T06:10:00"/>
    <m/>
  </r>
  <r>
    <n v="18288"/>
    <x v="4"/>
    <s v="URBANO SAVONA"/>
    <n v="1"/>
    <n v="446"/>
    <s v="OSPEDALE VALLORIA - STAZIONE FF.SS."/>
    <s v="ANN"/>
    <s v="FES"/>
    <m/>
    <n v="1"/>
    <n v="1816"/>
    <d v="1899-12-30T16:58:00"/>
    <d v="1899-12-30T17:11:00"/>
    <n v="3.351"/>
    <m/>
    <m/>
    <n v="58"/>
    <n v="194.358"/>
    <n v="0"/>
    <m/>
    <d v="1899-12-30T00:13:00"/>
    <d v="1899-12-30T12:34:00"/>
    <m/>
  </r>
  <r>
    <n v="18040"/>
    <x v="4"/>
    <s v="URBANO SAVONA"/>
    <n v="1"/>
    <n v="446"/>
    <s v="OSPEDALE VALLORIA - STAZIONE FF.SS."/>
    <s v="ANN"/>
    <s v="SET"/>
    <m/>
    <n v="1"/>
    <n v="18040"/>
    <d v="1899-12-30T17:00:00"/>
    <d v="1899-12-30T17:13:00"/>
    <n v="3.351"/>
    <m/>
    <m/>
    <n v="302"/>
    <n v="1012.002"/>
    <n v="0"/>
    <m/>
    <d v="1899-12-30T00:13:00"/>
    <d v="1900-01-01T17:26:00"/>
    <m/>
  </r>
  <r>
    <n v="18129"/>
    <x v="4"/>
    <s v="URBANO SAVONA"/>
    <n v="1"/>
    <n v="446"/>
    <s v="OSPEDALE VALLORIA - STAZIONE FF.SS."/>
    <s v="ANN"/>
    <n v="6"/>
    <m/>
    <n v="1"/>
    <n v="18129"/>
    <d v="1899-12-30T17:20:00"/>
    <d v="1899-12-30T17:33:00"/>
    <n v="3.351"/>
    <m/>
    <m/>
    <n v="52"/>
    <n v="174.25200000000001"/>
    <n v="0"/>
    <m/>
    <d v="1899-12-30T00:13:00"/>
    <d v="1899-12-30T11:16:00"/>
    <m/>
  </r>
  <r>
    <n v="18053"/>
    <x v="4"/>
    <s v="URBANO SAVONA"/>
    <n v="1"/>
    <n v="446"/>
    <s v="OSPEDALE VALLORIA - STAZIONE FF.SS."/>
    <s v="ANN"/>
    <s v="1-5"/>
    <m/>
    <n v="1"/>
    <n v="18053"/>
    <d v="1899-12-30T17:24:00"/>
    <d v="1899-12-30T17:37:00"/>
    <n v="3.351"/>
    <m/>
    <m/>
    <n v="250"/>
    <n v="837.75"/>
    <n v="0"/>
    <m/>
    <d v="1899-12-30T00:13:00"/>
    <d v="1900-01-01T06:10:00"/>
    <m/>
  </r>
  <r>
    <n v="18285"/>
    <x v="4"/>
    <s v="URBANO SAVONA"/>
    <n v="1"/>
    <n v="446"/>
    <s v="OSPEDALE VALLORIA - STAZIONE FF.SS."/>
    <s v="ANN"/>
    <s v="FES"/>
    <m/>
    <n v="1"/>
    <n v="1803"/>
    <d v="1899-12-30T17:28:00"/>
    <d v="1899-12-30T17:41:00"/>
    <n v="3.351"/>
    <m/>
    <m/>
    <n v="58"/>
    <n v="194.358"/>
    <n v="0"/>
    <m/>
    <d v="1899-12-30T00:13:00"/>
    <d v="1899-12-30T12:34:00"/>
    <m/>
  </r>
  <r>
    <n v="18019"/>
    <x v="4"/>
    <s v="URBANO SAVONA"/>
    <n v="1"/>
    <n v="446"/>
    <s v="OSPEDALE VALLORIA - STAZIONE FF.SS."/>
    <s v="ANN"/>
    <s v="SET"/>
    <m/>
    <n v="1"/>
    <n v="18019"/>
    <d v="1899-12-30T17:44:00"/>
    <d v="1899-12-30T17:57:00"/>
    <n v="3.351"/>
    <m/>
    <m/>
    <n v="302"/>
    <n v="1012.002"/>
    <n v="0"/>
    <m/>
    <d v="1899-12-30T00:13:00"/>
    <d v="1900-01-01T17:26:00"/>
    <m/>
  </r>
  <r>
    <n v="18290"/>
    <x v="4"/>
    <s v="URBANO SAVONA"/>
    <n v="1"/>
    <n v="446"/>
    <s v="OSPEDALE VALLORIA - STAZIONE FF.SS."/>
    <s v="ANN"/>
    <s v="FES"/>
    <m/>
    <n v="1"/>
    <n v="1817"/>
    <d v="1899-12-30T17:58:00"/>
    <d v="1899-12-30T18:11:00"/>
    <n v="3.351"/>
    <m/>
    <m/>
    <n v="58"/>
    <n v="194.358"/>
    <n v="0"/>
    <m/>
    <d v="1899-12-30T00:13:00"/>
    <d v="1899-12-30T12:34:00"/>
    <m/>
  </r>
  <r>
    <n v="18158"/>
    <x v="4"/>
    <s v="URBANO SAVONA"/>
    <n v="1"/>
    <n v="446"/>
    <s v="OSPEDALE VALLORIA - STAZIONE FF.SS."/>
    <s v="ANN"/>
    <n v="6"/>
    <m/>
    <n v="1"/>
    <n v="18158"/>
    <d v="1899-12-30T18:04:00"/>
    <d v="1899-12-30T18:17:00"/>
    <n v="3.351"/>
    <m/>
    <m/>
    <n v="52"/>
    <n v="174.25200000000001"/>
    <n v="0"/>
    <m/>
    <d v="1899-12-30T00:13:00"/>
    <d v="1899-12-30T11:16:00"/>
    <m/>
  </r>
  <r>
    <n v="18041"/>
    <x v="4"/>
    <s v="URBANO SAVONA"/>
    <n v="1"/>
    <n v="446"/>
    <s v="OSPEDALE VALLORIA - STAZIONE FF.SS."/>
    <s v="ANN"/>
    <s v="1-5"/>
    <m/>
    <n v="1"/>
    <n v="18041"/>
    <d v="1899-12-30T18:08:00"/>
    <d v="1899-12-30T18:21:00"/>
    <n v="3.351"/>
    <m/>
    <m/>
    <n v="250"/>
    <n v="837.75"/>
    <n v="0"/>
    <m/>
    <d v="1899-12-30T00:13:00"/>
    <d v="1900-01-01T06:10:00"/>
    <m/>
  </r>
  <r>
    <n v="18054"/>
    <x v="4"/>
    <s v="URBANO SAVONA"/>
    <n v="1"/>
    <n v="446"/>
    <s v="OSPEDALE VALLORIA - STAZIONE FF.SS."/>
    <s v="ANN"/>
    <s v="SET"/>
    <m/>
    <n v="1"/>
    <n v="18054"/>
    <d v="1899-12-30T18:28:00"/>
    <d v="1899-12-30T18:41:00"/>
    <n v="3.351"/>
    <m/>
    <m/>
    <n v="302"/>
    <n v="1012.002"/>
    <n v="0"/>
    <m/>
    <d v="1899-12-30T00:13:00"/>
    <d v="1900-01-01T17:26:00"/>
    <m/>
  </r>
  <r>
    <n v="18296"/>
    <x v="4"/>
    <s v="URBANO SAVONA"/>
    <n v="1"/>
    <n v="446"/>
    <s v="OSPEDALE VALLORIA - STAZIONE FF.SS."/>
    <s v="ANN"/>
    <s v="FES"/>
    <m/>
    <n v="1"/>
    <n v="1804"/>
    <d v="1899-12-30T18:28:00"/>
    <d v="1899-12-30T18:41:00"/>
    <n v="3.351"/>
    <m/>
    <m/>
    <n v="58"/>
    <n v="194.358"/>
    <n v="0"/>
    <m/>
    <d v="1899-12-30T00:13:00"/>
    <d v="1899-12-30T12:34:00"/>
    <m/>
  </r>
  <r>
    <n v="18149"/>
    <x v="4"/>
    <s v="URBANO SAVONA"/>
    <n v="1"/>
    <n v="446"/>
    <s v="OSPEDALE VALLORIA - STAZIONE FF.SS."/>
    <s v="ANN"/>
    <n v="6"/>
    <m/>
    <n v="1"/>
    <n v="18149"/>
    <d v="1899-12-30T18:48:00"/>
    <d v="1899-12-30T19:01:00"/>
    <n v="3.351"/>
    <m/>
    <m/>
    <n v="52"/>
    <n v="174.25200000000001"/>
    <n v="0"/>
    <m/>
    <d v="1899-12-30T00:13:00"/>
    <d v="1899-12-30T11:16:00"/>
    <m/>
  </r>
  <r>
    <n v="18020"/>
    <x v="4"/>
    <s v="URBANO SAVONA"/>
    <n v="1"/>
    <n v="446"/>
    <s v="OSPEDALE VALLORIA - STAZIONE FF.SS."/>
    <s v="ANN"/>
    <s v="1-5"/>
    <m/>
    <n v="1"/>
    <n v="18020"/>
    <d v="1899-12-30T18:52:00"/>
    <d v="1899-12-30T19:05:00"/>
    <n v="3.351"/>
    <m/>
    <m/>
    <n v="250"/>
    <n v="837.75"/>
    <n v="0"/>
    <m/>
    <d v="1899-12-30T00:13:00"/>
    <d v="1900-01-01T06:10:00"/>
    <m/>
  </r>
  <r>
    <n v="18042"/>
    <x v="4"/>
    <s v="URBANO SAVONA"/>
    <n v="1"/>
    <n v="446"/>
    <s v="OSPEDALE VALLORIA - STAZIONE FF.SS."/>
    <s v="ANN"/>
    <s v="SET"/>
    <m/>
    <n v="1"/>
    <n v="18042"/>
    <d v="1899-12-30T19:12:00"/>
    <d v="1899-12-30T19:25:00"/>
    <n v="3.351"/>
    <m/>
    <m/>
    <n v="302"/>
    <n v="1012.002"/>
    <n v="0"/>
    <m/>
    <d v="1899-12-30T00:13:00"/>
    <d v="1900-01-01T17:26:00"/>
    <m/>
  </r>
  <r>
    <n v="18292"/>
    <x v="4"/>
    <s v="URBANO SAVONA"/>
    <n v="1"/>
    <n v="446"/>
    <s v="OSPEDALE VALLORIA - STAZIONE FF.SS."/>
    <s v="ANN"/>
    <s v="FES"/>
    <m/>
    <n v="1"/>
    <n v="1818"/>
    <d v="1899-12-30T19:14:00"/>
    <d v="1899-12-30T19:27:00"/>
    <n v="3.351"/>
    <m/>
    <m/>
    <n v="58"/>
    <n v="194.358"/>
    <n v="0"/>
    <m/>
    <d v="1899-12-30T00:13:00"/>
    <d v="1899-12-30T12:34:00"/>
    <m/>
  </r>
  <r>
    <n v="18130"/>
    <x v="4"/>
    <s v="URBANO SAVONA"/>
    <n v="1"/>
    <n v="446"/>
    <s v="OSPEDALE VALLORIA - STAZIONE FF.SS."/>
    <s v="ANN"/>
    <n v="6"/>
    <m/>
    <n v="1"/>
    <n v="18130"/>
    <d v="1899-12-30T19:32:00"/>
    <d v="1899-12-30T19:45:00"/>
    <n v="3.351"/>
    <m/>
    <m/>
    <n v="52"/>
    <n v="174.25200000000001"/>
    <n v="0"/>
    <m/>
    <d v="1899-12-30T00:13:00"/>
    <d v="1899-12-30T11:16:00"/>
    <m/>
  </r>
  <r>
    <n v="18150"/>
    <x v="4"/>
    <s v="URBANO SAVONA"/>
    <n v="1"/>
    <n v="446"/>
    <s v="OSPEDALE VALLORIA - STAZIONE FF.SS."/>
    <s v="ANN"/>
    <n v="6"/>
    <m/>
    <n v="1"/>
    <n v="18150"/>
    <d v="1899-12-30T19:56:00"/>
    <d v="1899-12-30T20:09:00"/>
    <n v="3.351"/>
    <m/>
    <m/>
    <n v="52"/>
    <n v="174.25200000000001"/>
    <n v="0"/>
    <m/>
    <d v="1899-12-30T00:13:00"/>
    <d v="1899-12-30T11:16:00"/>
    <m/>
  </r>
  <r>
    <n v="18046"/>
    <x v="4"/>
    <s v="URBANO SAVONA"/>
    <n v="1"/>
    <n v="446"/>
    <s v="OSPEDALE VALLORIA - STAZIONE FF.SS."/>
    <s v="ANN"/>
    <s v="1-5"/>
    <m/>
    <n v="1"/>
    <n v="18046"/>
    <d v="1899-12-30T20:14:00"/>
    <d v="1899-12-30T20:27:00"/>
    <n v="3.351"/>
    <m/>
    <m/>
    <n v="250"/>
    <n v="837.75"/>
    <n v="0"/>
    <m/>
    <d v="1899-12-30T00:13:00"/>
    <d v="1900-01-01T06:10:00"/>
    <m/>
  </r>
  <r>
    <n v="18294"/>
    <x v="4"/>
    <s v="URBANO SAVONA"/>
    <n v="1"/>
    <n v="446"/>
    <s v="OSPEDALE VALLORIA - STAZIONE FF.SS."/>
    <s v="ANN"/>
    <s v="FES"/>
    <m/>
    <n v="1"/>
    <n v="1819"/>
    <d v="1899-12-30T20:14:00"/>
    <d v="1899-12-30T20:27:00"/>
    <n v="3.351"/>
    <m/>
    <m/>
    <n v="58"/>
    <n v="194.358"/>
    <n v="0"/>
    <m/>
    <d v="1899-12-30T00:13:00"/>
    <d v="1899-12-30T12:34:00"/>
    <m/>
  </r>
  <r>
    <n v="18241"/>
    <x v="4"/>
    <s v="URBANO SAVONA"/>
    <n v="1"/>
    <n v="446"/>
    <s v="OSPEDALE VALLORIA - STAZIONE FF.SS."/>
    <s v="ANN"/>
    <n v="6"/>
    <m/>
    <n v="1"/>
    <n v="18156"/>
    <d v="1899-12-30T20:16:00"/>
    <d v="1899-12-30T20:29:00"/>
    <n v="3.351"/>
    <m/>
    <m/>
    <n v="52"/>
    <n v="174.25200000000001"/>
    <n v="0"/>
    <m/>
    <d v="1899-12-30T00:13:00"/>
    <d v="1899-12-30T11:16:00"/>
    <m/>
  </r>
  <r>
    <n v="18243"/>
    <x v="4"/>
    <s v="URBANO SAVONA"/>
    <n v="1"/>
    <n v="446"/>
    <s v="OSPEDALE VALLORIA - STAZIONE FF.SS."/>
    <s v="ANN"/>
    <s v="SET"/>
    <m/>
    <n v="1"/>
    <n v="509"/>
    <d v="1899-12-30T21:19:00"/>
    <d v="1899-12-30T21:32:00"/>
    <n v="3.351"/>
    <m/>
    <m/>
    <n v="302"/>
    <n v="1012.002"/>
    <n v="0"/>
    <m/>
    <d v="1899-12-30T00:13:00"/>
    <d v="1900-01-01T17:26:00"/>
    <m/>
  </r>
  <r>
    <n v="6937"/>
    <x v="4"/>
    <s v="URBANO SAVONA"/>
    <n v="2"/>
    <n v="471"/>
    <s v="LEGINO - S. BENEDETTO"/>
    <s v="ANN"/>
    <s v="SET"/>
    <m/>
    <n v="1"/>
    <n v="2446"/>
    <d v="1899-12-30T05:19:00"/>
    <d v="1899-12-30T05:40:00"/>
    <n v="6.5693756563704104"/>
    <m/>
    <m/>
    <n v="302"/>
    <n v="1983.951448223864"/>
    <n v="0"/>
    <m/>
    <d v="1899-12-30T00:21:00"/>
    <d v="1900-01-03T09:42:00"/>
    <m/>
  </r>
  <r>
    <n v="6942"/>
    <x v="4"/>
    <s v="URBANO SAVONA"/>
    <n v="2"/>
    <n v="471"/>
    <s v="LEGINO - S. BENEDETTO"/>
    <s v="ANN"/>
    <s v="FES"/>
    <m/>
    <n v="1"/>
    <n v="2480"/>
    <d v="1899-12-30T05:19:00"/>
    <d v="1899-12-30T05:40:00"/>
    <n v="6.5693756563704104"/>
    <m/>
    <m/>
    <n v="58"/>
    <n v="381.02378806948383"/>
    <n v="0"/>
    <m/>
    <d v="1899-12-30T00:21:00"/>
    <d v="1899-12-30T20:18:00"/>
    <m/>
  </r>
  <r>
    <n v="16026"/>
    <x v="4"/>
    <s v="URBANO SAVONA"/>
    <n v="2"/>
    <n v="471"/>
    <s v="LEGINO - S. BENEDETTO"/>
    <s v="EST"/>
    <s v="1-5"/>
    <m/>
    <n v="1"/>
    <n v="16026"/>
    <d v="1899-12-30T06:28:00"/>
    <d v="1899-12-30T06:49:00"/>
    <n v="6.5693756563704104"/>
    <m/>
    <m/>
    <n v="56"/>
    <n v="367.88503675674298"/>
    <n v="0"/>
    <m/>
    <d v="1899-12-30T00:21:00"/>
    <d v="1899-12-30T19:36:00"/>
    <m/>
  </r>
  <r>
    <n v="17543"/>
    <x v="4"/>
    <s v="URBANO SAVONA"/>
    <n v="2"/>
    <n v="471"/>
    <s v="LEGINO - S. BENEDETTO"/>
    <s v="INV"/>
    <s v="1-5"/>
    <m/>
    <n v="1"/>
    <n v="17543"/>
    <d v="1899-12-30T06:28:00"/>
    <d v="1899-12-30T06:49:00"/>
    <n v="6.5693756563704104"/>
    <m/>
    <m/>
    <n v="194"/>
    <n v="1274.4588773358596"/>
    <n v="0"/>
    <m/>
    <d v="1899-12-30T00:21:00"/>
    <d v="1900-01-01T19:54:00"/>
    <m/>
  </r>
  <r>
    <n v="6782"/>
    <x v="4"/>
    <s v="URBANO SAVONA"/>
    <n v="2"/>
    <n v="755"/>
    <s v="FONTANASSA - CORSO T. &amp; B. - PIAZZA MAMELI - OSPEDALE - SAN BENEDETTO - OSPEDALE"/>
    <s v="ANN"/>
    <s v="SET"/>
    <m/>
    <n v="1"/>
    <n v="427"/>
    <d v="1899-12-30T05:30:00"/>
    <d v="1899-12-30T05:58:00"/>
    <n v="7.8433822896107399"/>
    <m/>
    <m/>
    <n v="302"/>
    <n v="2368.7014514624434"/>
    <n v="0"/>
    <m/>
    <d v="1899-12-30T00:28:00"/>
    <d v="1900-01-04T20:56:00"/>
    <m/>
  </r>
  <r>
    <n v="6869"/>
    <x v="4"/>
    <s v="URBANO SAVONA"/>
    <n v="2"/>
    <n v="755"/>
    <s v="FONTANASSA - CORSO T. &amp; B. - PIAZZA MAMELI - OSPEDALE - SAN BENEDETTO - OSPEDALE"/>
    <s v="ANN"/>
    <s v="FES"/>
    <m/>
    <n v="1"/>
    <n v="1759"/>
    <d v="1899-12-30T05:30:00"/>
    <d v="1899-12-30T05:58:00"/>
    <n v="7.8433822896107399"/>
    <m/>
    <m/>
    <n v="58"/>
    <n v="454.91617279742292"/>
    <n v="0"/>
    <m/>
    <d v="1899-12-30T00:28:00"/>
    <d v="1899-12-31T03:04:00"/>
    <m/>
  </r>
  <r>
    <n v="6967"/>
    <x v="4"/>
    <s v="URBANO SAVONA"/>
    <n v="2"/>
    <n v="755"/>
    <s v="FONTANASSA - CORSO T. &amp; B. - PIAZZA MAMELI - OSPEDALE - SAN BENEDETTO - OSPEDALE"/>
    <s v="INV"/>
    <s v="SF"/>
    <m/>
    <n v="1"/>
    <n v="4531"/>
    <d v="1899-12-30T05:45:00"/>
    <d v="1899-12-30T06:13:00"/>
    <n v="7.8433822896107399"/>
    <m/>
    <m/>
    <n v="5"/>
    <n v="39.2169114480537"/>
    <n v="0"/>
    <m/>
    <d v="1899-12-30T00:28:00"/>
    <d v="1899-12-30T02:20:00"/>
    <m/>
  </r>
  <r>
    <n v="6870"/>
    <x v="4"/>
    <s v="URBANO SAVONA"/>
    <n v="2"/>
    <n v="755"/>
    <s v="FONTANASSA - CORSO T. &amp; B. - PIAZZA MAMELI - OSPEDALE - SAN BENEDETTO - OSPEDALE"/>
    <s v="ANN"/>
    <s v="FES"/>
    <m/>
    <n v="1"/>
    <n v="1760"/>
    <d v="1899-12-30T06:00:00"/>
    <d v="1899-12-30T06:28:00"/>
    <n v="7.8433822896107399"/>
    <m/>
    <m/>
    <n v="58"/>
    <n v="454.91617279742292"/>
    <n v="0"/>
    <m/>
    <d v="1899-12-30T00:28:00"/>
    <d v="1899-12-31T03:04:00"/>
    <m/>
  </r>
  <r>
    <n v="13440"/>
    <x v="4"/>
    <s v="URBANO SAVONA"/>
    <n v="2"/>
    <n v="755"/>
    <s v="FONTANASSA - CORSO T. &amp; B. - PIAZZA MAMELI - OSPEDALE - SAN BENEDETTO - OSPEDALE"/>
    <s v="INV"/>
    <s v="SF"/>
    <m/>
    <n v="1"/>
    <n v="13440"/>
    <d v="1899-12-30T06:30:00"/>
    <d v="1899-12-30T06:58:00"/>
    <n v="7.8433822896107399"/>
    <m/>
    <m/>
    <n v="5"/>
    <n v="39.2169114480537"/>
    <n v="0"/>
    <m/>
    <d v="1899-12-30T00:28:00"/>
    <d v="1899-12-30T02:20:00"/>
    <m/>
  </r>
  <r>
    <n v="6884"/>
    <x v="4"/>
    <s v="URBANO SAVONA"/>
    <n v="2"/>
    <n v="755"/>
    <s v="FONTANASSA - CORSO T. &amp; B. - PIAZZA MAMELI - OSPEDALE - SAN BENEDETTO - OSPEDALE"/>
    <s v="ANN"/>
    <s v="FES"/>
    <m/>
    <n v="1"/>
    <n v="1774"/>
    <d v="1899-12-30T06:35:00"/>
    <d v="1899-12-30T07:03:00"/>
    <n v="7.8433822896107399"/>
    <m/>
    <m/>
    <n v="58"/>
    <n v="454.91617279742292"/>
    <n v="0"/>
    <m/>
    <d v="1899-12-30T00:28:00"/>
    <d v="1899-12-31T03:04:00"/>
    <m/>
  </r>
  <r>
    <n v="6871"/>
    <x v="4"/>
    <s v="URBANO SAVONA"/>
    <n v="2"/>
    <n v="755"/>
    <s v="FONTANASSA - CORSO T. &amp; B. - PIAZZA MAMELI - OSPEDALE - SAN BENEDETTO - OSPEDALE"/>
    <s v="ANN"/>
    <s v="FES"/>
    <m/>
    <n v="1"/>
    <n v="1761"/>
    <d v="1899-12-30T07:00:00"/>
    <d v="1899-12-30T07:28:00"/>
    <n v="7.8433822896107399"/>
    <m/>
    <m/>
    <n v="58"/>
    <n v="454.91617279742292"/>
    <n v="0"/>
    <m/>
    <d v="1899-12-30T00:28:00"/>
    <d v="1899-12-31T03:04:00"/>
    <m/>
  </r>
  <r>
    <n v="13434"/>
    <x v="4"/>
    <s v="URBANO SAVONA"/>
    <n v="2"/>
    <n v="755"/>
    <s v="FONTANASSA - CORSO T. &amp; B. - PIAZZA MAMELI - OSPEDALE - SAN BENEDETTO - OSPEDALE"/>
    <s v="INV"/>
    <s v="SF"/>
    <m/>
    <n v="1"/>
    <n v="4437"/>
    <d v="1899-12-30T07:16:00"/>
    <d v="1899-12-30T07:44:00"/>
    <n v="7.8433822896107399"/>
    <m/>
    <m/>
    <n v="5"/>
    <n v="39.2169114480537"/>
    <n v="0"/>
    <m/>
    <d v="1899-12-30T00:28:00"/>
    <d v="1899-12-30T02:20:00"/>
    <m/>
  </r>
  <r>
    <n v="6885"/>
    <x v="4"/>
    <s v="URBANO SAVONA"/>
    <n v="2"/>
    <n v="755"/>
    <s v="FONTANASSA - CORSO T. &amp; B. - PIAZZA MAMELI - OSPEDALE - SAN BENEDETTO - OSPEDALE"/>
    <s v="ANN"/>
    <s v="FES"/>
    <m/>
    <n v="1"/>
    <n v="1775"/>
    <d v="1899-12-30T07:30:00"/>
    <d v="1899-12-30T07:58:00"/>
    <n v="7.8433822896107399"/>
    <m/>
    <m/>
    <n v="58"/>
    <n v="454.91617279742292"/>
    <n v="0"/>
    <m/>
    <d v="1899-12-30T00:28:00"/>
    <d v="1899-12-31T03:04:00"/>
    <m/>
  </r>
  <r>
    <n v="13435"/>
    <x v="4"/>
    <s v="URBANO SAVONA"/>
    <n v="2"/>
    <n v="755"/>
    <s v="FONTANASSA - CORSO T. &amp; B. - PIAZZA MAMELI - OSPEDALE - SAN BENEDETTO - OSPEDALE"/>
    <s v="INV"/>
    <s v="SF"/>
    <m/>
    <n v="1"/>
    <n v="4438"/>
    <d v="1899-12-30T08:16:00"/>
    <d v="1899-12-30T08:44:00"/>
    <n v="7.8433822896107399"/>
    <m/>
    <m/>
    <n v="5"/>
    <n v="39.2169114480537"/>
    <n v="0"/>
    <m/>
    <d v="1899-12-30T00:28:00"/>
    <d v="1899-12-30T02:20:00"/>
    <m/>
  </r>
  <r>
    <n v="13436"/>
    <x v="4"/>
    <s v="URBANO SAVONA"/>
    <n v="2"/>
    <n v="755"/>
    <s v="FONTANASSA - CORSO T. &amp; B. - PIAZZA MAMELI - OSPEDALE - SAN BENEDETTO - OSPEDALE"/>
    <s v="INV"/>
    <s v="SF"/>
    <m/>
    <n v="1"/>
    <n v="4439"/>
    <d v="1899-12-30T09:16:00"/>
    <d v="1899-12-30T09:44:00"/>
    <n v="7.8433822896107399"/>
    <m/>
    <m/>
    <n v="5"/>
    <n v="39.2169114480537"/>
    <n v="0"/>
    <m/>
    <d v="1899-12-30T00:28:00"/>
    <d v="1899-12-30T02:20:00"/>
    <m/>
  </r>
  <r>
    <n v="13437"/>
    <x v="4"/>
    <s v="URBANO SAVONA"/>
    <n v="2"/>
    <n v="755"/>
    <s v="FONTANASSA - CORSO T. &amp; B. - PIAZZA MAMELI - OSPEDALE - SAN BENEDETTO - OSPEDALE"/>
    <s v="INV"/>
    <s v="SF"/>
    <m/>
    <n v="1"/>
    <n v="4440"/>
    <d v="1899-12-30T10:16:00"/>
    <d v="1899-12-30T10:44:00"/>
    <n v="7.8433822896107399"/>
    <m/>
    <m/>
    <n v="5"/>
    <n v="39.2169114480537"/>
    <n v="0"/>
    <m/>
    <d v="1899-12-30T00:28:00"/>
    <d v="1899-12-30T02:20:00"/>
    <m/>
  </r>
  <r>
    <n v="13438"/>
    <x v="4"/>
    <s v="URBANO SAVONA"/>
    <n v="2"/>
    <n v="755"/>
    <s v="FONTANASSA - CORSO T. &amp; B. - PIAZZA MAMELI - OSPEDALE - SAN BENEDETTO - OSPEDALE"/>
    <s v="INV"/>
    <s v="SF"/>
    <m/>
    <n v="1"/>
    <n v="4441"/>
    <d v="1899-12-30T11:16:00"/>
    <d v="1899-12-30T11:44:00"/>
    <n v="7.8433822896107399"/>
    <m/>
    <m/>
    <n v="5"/>
    <n v="39.2169114480537"/>
    <n v="0"/>
    <m/>
    <d v="1899-12-30T00:28:00"/>
    <d v="1899-12-30T02:20:00"/>
    <m/>
  </r>
  <r>
    <n v="6949"/>
    <x v="4"/>
    <s v="URBANO SAVONA"/>
    <n v="2"/>
    <n v="755"/>
    <s v="FONTANASSA - CORSO T. &amp; B. - PIAZZA MAMELI - OSPEDALE - SAN BENEDETTO - OSPEDALE"/>
    <s v="INV"/>
    <s v="SF"/>
    <m/>
    <n v="1"/>
    <n v="4443"/>
    <d v="1899-12-30T13:30:00"/>
    <d v="1899-12-30T13:58:00"/>
    <n v="7.8433822896107399"/>
    <m/>
    <m/>
    <n v="5"/>
    <n v="39.2169114480537"/>
    <n v="0"/>
    <m/>
    <d v="1899-12-30T00:28:00"/>
    <d v="1899-12-30T02:20:00"/>
    <m/>
  </r>
  <r>
    <n v="6950"/>
    <x v="4"/>
    <s v="URBANO SAVONA"/>
    <n v="2"/>
    <n v="755"/>
    <s v="FONTANASSA - CORSO T. &amp; B. - PIAZZA MAMELI - OSPEDALE - SAN BENEDETTO - OSPEDALE"/>
    <s v="INV"/>
    <s v="SF"/>
    <m/>
    <n v="1"/>
    <n v="4444"/>
    <d v="1899-12-30T14:30:00"/>
    <d v="1899-12-30T14:58:00"/>
    <n v="7.8433822896107399"/>
    <m/>
    <m/>
    <n v="5"/>
    <n v="39.2169114480537"/>
    <n v="0"/>
    <m/>
    <d v="1899-12-30T00:28:00"/>
    <d v="1899-12-30T02:20:00"/>
    <m/>
  </r>
  <r>
    <n v="6951"/>
    <x v="4"/>
    <s v="URBANO SAVONA"/>
    <n v="2"/>
    <n v="755"/>
    <s v="FONTANASSA - CORSO T. &amp; B. - PIAZZA MAMELI - OSPEDALE - SAN BENEDETTO - OSPEDALE"/>
    <s v="INV"/>
    <s v="SF"/>
    <m/>
    <n v="1"/>
    <n v="4445"/>
    <d v="1899-12-30T15:30:00"/>
    <d v="1899-12-30T15:58:00"/>
    <n v="7.8433822896107399"/>
    <m/>
    <m/>
    <n v="5"/>
    <n v="39.2169114480537"/>
    <n v="0"/>
    <m/>
    <d v="1899-12-30T00:28:00"/>
    <d v="1899-12-30T02:20:00"/>
    <m/>
  </r>
  <r>
    <n v="6952"/>
    <x v="4"/>
    <s v="URBANO SAVONA"/>
    <n v="2"/>
    <n v="755"/>
    <s v="FONTANASSA - CORSO T. &amp; B. - PIAZZA MAMELI - OSPEDALE - SAN BENEDETTO - OSPEDALE"/>
    <s v="INV"/>
    <s v="SF"/>
    <m/>
    <n v="1"/>
    <n v="4446"/>
    <d v="1899-12-30T16:30:00"/>
    <d v="1899-12-30T16:58:00"/>
    <n v="7.8433822896107399"/>
    <m/>
    <m/>
    <n v="5"/>
    <n v="39.2169114480537"/>
    <n v="0"/>
    <m/>
    <d v="1899-12-30T00:28:00"/>
    <d v="1899-12-30T02:20:00"/>
    <m/>
  </r>
  <r>
    <n v="6953"/>
    <x v="4"/>
    <s v="URBANO SAVONA"/>
    <n v="2"/>
    <n v="755"/>
    <s v="FONTANASSA - CORSO T. &amp; B. - PIAZZA MAMELI - OSPEDALE - SAN BENEDETTO - OSPEDALE"/>
    <s v="INV"/>
    <s v="SF"/>
    <m/>
    <n v="1"/>
    <n v="4447"/>
    <d v="1899-12-30T17:30:00"/>
    <d v="1899-12-30T17:58:00"/>
    <n v="7.8433822896107399"/>
    <m/>
    <m/>
    <n v="5"/>
    <n v="39.2169114480537"/>
    <n v="0"/>
    <m/>
    <d v="1899-12-30T00:28:00"/>
    <d v="1899-12-30T02:20:00"/>
    <m/>
  </r>
  <r>
    <n v="6954"/>
    <x v="4"/>
    <s v="URBANO SAVONA"/>
    <n v="2"/>
    <n v="755"/>
    <s v="FONTANASSA - CORSO T. &amp; B. - PIAZZA MAMELI - OSPEDALE - SAN BENEDETTO - OSPEDALE"/>
    <s v="INV"/>
    <s v="SF"/>
    <m/>
    <n v="1"/>
    <n v="4448"/>
    <d v="1899-12-30T18:30:00"/>
    <d v="1899-12-30T18:58:00"/>
    <n v="7.8433822896107399"/>
    <m/>
    <m/>
    <n v="5"/>
    <n v="39.2169114480537"/>
    <n v="0"/>
    <m/>
    <d v="1899-12-30T00:28:00"/>
    <d v="1899-12-30T02:20:00"/>
    <m/>
  </r>
  <r>
    <n v="13639"/>
    <x v="4"/>
    <s v="URBANO SAVONA"/>
    <n v="2"/>
    <n v="755"/>
    <s v="FONTANASSA - CORSO T. &amp; B. - PIAZZA MAMELI - OSPEDALE - SAN BENEDETTO - OSPEDALE"/>
    <s v="ANN"/>
    <s v="FES"/>
    <m/>
    <n v="1"/>
    <n v="1789"/>
    <d v="1899-12-30T21:35:00"/>
    <d v="1899-12-30T22:03:00"/>
    <n v="7.8433822896107399"/>
    <m/>
    <m/>
    <n v="58"/>
    <n v="454.91617279742292"/>
    <n v="0"/>
    <m/>
    <d v="1899-12-30T00:28:00"/>
    <d v="1899-12-31T03:04:00"/>
    <m/>
  </r>
  <r>
    <n v="6900"/>
    <x v="4"/>
    <s v="URBANO SAVONA"/>
    <n v="1"/>
    <n v="761"/>
    <s v="OSPEDALE - PIAZZA MAMELI - FF.SS. - FONTANASSA"/>
    <s v="ANN"/>
    <s v="FES"/>
    <m/>
    <n v="1"/>
    <n v="1790"/>
    <d v="1899-12-30T05:44:00"/>
    <d v="1899-12-30T06:00:00"/>
    <n v="4.3840000000000003"/>
    <m/>
    <m/>
    <n v="58"/>
    <n v="254.27200000000002"/>
    <n v="0"/>
    <m/>
    <d v="1899-12-30T00:16:00"/>
    <d v="1899-12-30T15:28:00"/>
    <m/>
  </r>
  <r>
    <n v="6901"/>
    <x v="4"/>
    <s v="URBANO SAVONA"/>
    <n v="1"/>
    <n v="761"/>
    <s v="OSPEDALE - PIAZZA MAMELI - FF.SS. - FONTANASSA"/>
    <s v="ANN"/>
    <s v="FES"/>
    <m/>
    <n v="1"/>
    <n v="1791"/>
    <d v="1899-12-30T06:19:00"/>
    <d v="1899-12-30T06:35:00"/>
    <n v="4.3840000000000003"/>
    <m/>
    <m/>
    <n v="58"/>
    <n v="254.27200000000002"/>
    <n v="0"/>
    <m/>
    <d v="1899-12-30T00:16:00"/>
    <d v="1899-12-30T15:28:00"/>
    <m/>
  </r>
  <r>
    <n v="6902"/>
    <x v="4"/>
    <s v="URBANO SAVONA"/>
    <n v="1"/>
    <n v="761"/>
    <s v="OSPEDALE - PIAZZA MAMELI - FF.SS. - FONTANASSA"/>
    <s v="ANN"/>
    <s v="FES"/>
    <m/>
    <n v="1"/>
    <n v="1792"/>
    <d v="1899-12-30T06:44:00"/>
    <d v="1899-12-30T07:00:00"/>
    <n v="4.3840000000000003"/>
    <m/>
    <m/>
    <n v="58"/>
    <n v="254.27200000000002"/>
    <n v="0"/>
    <m/>
    <d v="1899-12-30T00:16:00"/>
    <d v="1899-12-30T15:28:00"/>
    <m/>
  </r>
  <r>
    <n v="13433"/>
    <x v="4"/>
    <s v="URBANO SAVONA"/>
    <n v="1"/>
    <n v="761"/>
    <s v="OSPEDALE - PIAZZA MAMELI - FF.SS. - FONTANASSA"/>
    <s v="INV"/>
    <s v="SF"/>
    <m/>
    <n v="1"/>
    <n v="13433"/>
    <d v="1899-12-30T07:00:00"/>
    <d v="1899-12-30T07:16:00"/>
    <n v="4.3840000000000003"/>
    <m/>
    <m/>
    <n v="5"/>
    <n v="21.92"/>
    <n v="0"/>
    <m/>
    <d v="1899-12-30T00:16:00"/>
    <d v="1899-12-30T01:20:00"/>
    <m/>
  </r>
  <r>
    <n v="6916"/>
    <x v="4"/>
    <s v="URBANO SAVONA"/>
    <n v="1"/>
    <n v="761"/>
    <s v="OSPEDALE - PIAZZA MAMELI - FF.SS. - FONTANASSA"/>
    <s v="ANN"/>
    <s v="FES"/>
    <m/>
    <n v="1"/>
    <n v="1806"/>
    <d v="1899-12-30T07:14:00"/>
    <d v="1899-12-30T07:30:00"/>
    <n v="4.3840000000000003"/>
    <m/>
    <m/>
    <n v="58"/>
    <n v="254.27200000000002"/>
    <n v="0"/>
    <m/>
    <d v="1899-12-30T00:16:00"/>
    <d v="1899-12-30T15:28:00"/>
    <m/>
  </r>
  <r>
    <n v="13427"/>
    <x v="4"/>
    <s v="URBANO SAVONA"/>
    <n v="1"/>
    <n v="761"/>
    <s v="OSPEDALE - PIAZZA MAMELI - FF.SS. - FONTANASSA"/>
    <s v="INV"/>
    <s v="SF"/>
    <m/>
    <n v="1"/>
    <n v="4449"/>
    <d v="1899-12-30T08:00:00"/>
    <d v="1899-12-30T08:16:00"/>
    <n v="4.3840000000000003"/>
    <m/>
    <m/>
    <n v="5"/>
    <n v="21.92"/>
    <n v="0"/>
    <m/>
    <d v="1899-12-30T00:16:00"/>
    <d v="1899-12-30T01:20:00"/>
    <m/>
  </r>
  <r>
    <n v="13428"/>
    <x v="4"/>
    <s v="URBANO SAVONA"/>
    <n v="1"/>
    <n v="761"/>
    <s v="OSPEDALE - PIAZZA MAMELI - FF.SS. - FONTANASSA"/>
    <s v="INV"/>
    <s v="SF"/>
    <m/>
    <n v="1"/>
    <n v="4450"/>
    <d v="1899-12-30T09:00:00"/>
    <d v="1899-12-30T09:16:00"/>
    <n v="4.3840000000000003"/>
    <m/>
    <m/>
    <n v="5"/>
    <n v="21.92"/>
    <n v="0"/>
    <m/>
    <d v="1899-12-30T00:16:00"/>
    <d v="1899-12-30T01:20:00"/>
    <m/>
  </r>
  <r>
    <n v="13429"/>
    <x v="4"/>
    <s v="URBANO SAVONA"/>
    <n v="1"/>
    <n v="761"/>
    <s v="OSPEDALE - PIAZZA MAMELI - FF.SS. - FONTANASSA"/>
    <s v="INV"/>
    <s v="SF"/>
    <m/>
    <n v="1"/>
    <n v="4451"/>
    <d v="1899-12-30T10:00:00"/>
    <d v="1899-12-30T10:16:00"/>
    <n v="4.3840000000000003"/>
    <m/>
    <m/>
    <n v="5"/>
    <n v="21.92"/>
    <n v="0"/>
    <m/>
    <d v="1899-12-30T00:16:00"/>
    <d v="1899-12-30T01:20:00"/>
    <m/>
  </r>
  <r>
    <n v="18119"/>
    <x v="4"/>
    <s v="URBANO SAVONA"/>
    <n v="1"/>
    <n v="761"/>
    <s v="OSPEDALE - PIAZZA MAMELI - FF.SS. - FONTANASSA"/>
    <s v="ANN"/>
    <n v="6"/>
    <m/>
    <n v="1"/>
    <n v="18119"/>
    <d v="1899-12-30T10:12:00"/>
    <d v="1899-12-30T10:28:00"/>
    <n v="4.3840000000000003"/>
    <m/>
    <m/>
    <n v="52"/>
    <n v="227.96800000000002"/>
    <n v="0"/>
    <m/>
    <d v="1899-12-30T00:16:00"/>
    <d v="1899-12-30T13:52:00"/>
    <m/>
  </r>
  <r>
    <n v="13430"/>
    <x v="4"/>
    <s v="URBANO SAVONA"/>
    <n v="1"/>
    <n v="761"/>
    <s v="OSPEDALE - PIAZZA MAMELI - FF.SS. - FONTANASSA"/>
    <s v="INV"/>
    <s v="SF"/>
    <m/>
    <n v="1"/>
    <n v="4452"/>
    <d v="1899-12-30T11:00:00"/>
    <d v="1899-12-30T11:16:00"/>
    <n v="4.3840000000000003"/>
    <m/>
    <m/>
    <n v="5"/>
    <n v="21.92"/>
    <n v="0"/>
    <m/>
    <d v="1899-12-30T00:16:00"/>
    <d v="1899-12-30T01:20:00"/>
    <m/>
  </r>
  <r>
    <n v="13431"/>
    <x v="4"/>
    <s v="URBANO SAVONA"/>
    <n v="1"/>
    <n v="761"/>
    <s v="OSPEDALE - PIAZZA MAMELI - FF.SS. - FONTANASSA"/>
    <s v="INV"/>
    <s v="SF"/>
    <m/>
    <n v="1"/>
    <n v="4453"/>
    <d v="1899-12-30T12:00:00"/>
    <d v="1899-12-30T12:16:00"/>
    <n v="4.3840000000000003"/>
    <m/>
    <m/>
    <n v="5"/>
    <n v="21.92"/>
    <n v="0"/>
    <m/>
    <d v="1899-12-30T00:16:00"/>
    <d v="1899-12-30T01:20:00"/>
    <m/>
  </r>
  <r>
    <n v="13432"/>
    <x v="4"/>
    <s v="URBANO SAVONA"/>
    <n v="1"/>
    <n v="761"/>
    <s v="OSPEDALE - PIAZZA MAMELI - FF.SS. - FONTANASSA"/>
    <s v="INV"/>
    <s v="SF"/>
    <m/>
    <n v="1"/>
    <n v="4454"/>
    <d v="1899-12-30T12:35:00"/>
    <d v="1899-12-30T12:51:00"/>
    <n v="4.3840000000000003"/>
    <m/>
    <m/>
    <n v="5"/>
    <n v="21.92"/>
    <n v="0"/>
    <m/>
    <d v="1899-12-30T00:16:00"/>
    <d v="1899-12-30T01:20:00"/>
    <m/>
  </r>
  <r>
    <n v="11749"/>
    <x v="4"/>
    <s v="URBANO SAVONA"/>
    <n v="1"/>
    <n v="761"/>
    <s v="OSPEDALE - PIAZZA MAMELI - FF.SS. - FONTANASSA"/>
    <s v="ANN"/>
    <s v="1-5"/>
    <m/>
    <n v="1"/>
    <n v="497"/>
    <d v="1899-12-30T14:13:00"/>
    <d v="1899-12-30T14:29:00"/>
    <n v="4.3840000000000003"/>
    <m/>
    <m/>
    <n v="250"/>
    <n v="1096"/>
    <n v="0"/>
    <m/>
    <d v="1899-12-30T00:16:00"/>
    <d v="1900-01-01T18:40:00"/>
    <m/>
  </r>
  <r>
    <n v="6961"/>
    <x v="4"/>
    <s v="URBANO SAVONA"/>
    <n v="1"/>
    <n v="761"/>
    <s v="OSPEDALE - PIAZZA MAMELI - FF.SS. - FONTANASSA"/>
    <s v="INV"/>
    <s v="SF"/>
    <m/>
    <n v="1"/>
    <n v="4455"/>
    <d v="1899-12-30T14:14:00"/>
    <d v="1899-12-30T14:30:00"/>
    <n v="4.3840000000000003"/>
    <m/>
    <m/>
    <n v="5"/>
    <n v="21.92"/>
    <n v="0"/>
    <m/>
    <d v="1899-12-30T00:16:00"/>
    <d v="1899-12-30T01:20:00"/>
    <m/>
  </r>
  <r>
    <n v="6962"/>
    <x v="4"/>
    <s v="URBANO SAVONA"/>
    <n v="1"/>
    <n v="761"/>
    <s v="OSPEDALE - PIAZZA MAMELI - FF.SS. - FONTANASSA"/>
    <s v="INV"/>
    <s v="SF"/>
    <m/>
    <n v="1"/>
    <n v="4456"/>
    <d v="1899-12-30T15:14:00"/>
    <d v="1899-12-30T15:30:00"/>
    <n v="4.3840000000000003"/>
    <m/>
    <m/>
    <n v="5"/>
    <n v="21.92"/>
    <n v="0"/>
    <m/>
    <d v="1899-12-30T00:16:00"/>
    <d v="1899-12-30T01:20:00"/>
    <m/>
  </r>
  <r>
    <n v="6963"/>
    <x v="4"/>
    <s v="URBANO SAVONA"/>
    <n v="1"/>
    <n v="761"/>
    <s v="OSPEDALE - PIAZZA MAMELI - FF.SS. - FONTANASSA"/>
    <s v="INV"/>
    <s v="SF"/>
    <m/>
    <n v="1"/>
    <n v="4457"/>
    <d v="1899-12-30T16:14:00"/>
    <d v="1899-12-30T16:30:00"/>
    <n v="4.3840000000000003"/>
    <m/>
    <m/>
    <n v="5"/>
    <n v="21.92"/>
    <n v="0"/>
    <m/>
    <d v="1899-12-30T00:16:00"/>
    <d v="1899-12-30T01:20:00"/>
    <m/>
  </r>
  <r>
    <n v="18247"/>
    <x v="4"/>
    <s v="URBANO SAVONA"/>
    <n v="1"/>
    <n v="761"/>
    <s v="OSPEDALE - PIAZZA MAMELI - FF.SS. - FONTANASSA"/>
    <s v="INV"/>
    <s v="1-5"/>
    <m/>
    <n v="1"/>
    <n v="18052"/>
    <d v="1899-12-30T16:28:00"/>
    <d v="1899-12-30T16:44:00"/>
    <n v="4.3840000000000003"/>
    <m/>
    <m/>
    <n v="194"/>
    <n v="850.49600000000009"/>
    <n v="0"/>
    <m/>
    <d v="1899-12-30T00:16:00"/>
    <d v="1900-01-01T03:44:00"/>
    <m/>
  </r>
  <r>
    <n v="18539"/>
    <x v="4"/>
    <s v="URBANO SAVONA"/>
    <n v="1"/>
    <n v="761"/>
    <s v="OSPEDALE - PIAZZA MAMELI - FF.SS. - FONTANASSA"/>
    <s v="EST"/>
    <s v="SET"/>
    <m/>
    <n v="1"/>
    <n v="18539"/>
    <d v="1899-12-30T16:28:00"/>
    <d v="1899-12-30T16:44:00"/>
    <n v="4.3840000000000003"/>
    <m/>
    <m/>
    <n v="67"/>
    <n v="293.72800000000001"/>
    <n v="0"/>
    <m/>
    <d v="1899-12-30T00:16:00"/>
    <d v="1899-12-30T17:52:00"/>
    <m/>
  </r>
  <r>
    <n v="6964"/>
    <x v="4"/>
    <s v="URBANO SAVONA"/>
    <n v="1"/>
    <n v="761"/>
    <s v="OSPEDALE - PIAZZA MAMELI - FF.SS. - FONTANASSA"/>
    <s v="INV"/>
    <s v="SF"/>
    <m/>
    <n v="1"/>
    <n v="4458"/>
    <d v="1899-12-30T17:14:00"/>
    <d v="1899-12-30T17:30:00"/>
    <n v="4.3840000000000003"/>
    <m/>
    <m/>
    <n v="5"/>
    <n v="21.92"/>
    <n v="0"/>
    <m/>
    <d v="1899-12-30T00:16:00"/>
    <d v="1899-12-30T01:20:00"/>
    <m/>
  </r>
  <r>
    <n v="18122"/>
    <x v="4"/>
    <s v="URBANO SAVONA"/>
    <n v="1"/>
    <n v="761"/>
    <s v="OSPEDALE - PIAZZA MAMELI - FF.SS. - FONTANASSA"/>
    <s v="INV"/>
    <n v="6"/>
    <m/>
    <n v="1"/>
    <n v="18122"/>
    <d v="1899-12-30T17:32:00"/>
    <d v="1899-12-30T17:48:00"/>
    <n v="4.3840000000000003"/>
    <m/>
    <m/>
    <n v="41"/>
    <n v="179.74400000000003"/>
    <n v="0"/>
    <m/>
    <d v="1899-12-30T00:16:00"/>
    <d v="1899-12-30T10:56:00"/>
    <m/>
  </r>
  <r>
    <n v="6965"/>
    <x v="4"/>
    <s v="URBANO SAVONA"/>
    <n v="1"/>
    <n v="761"/>
    <s v="OSPEDALE - PIAZZA MAMELI - FF.SS. - FONTANASSA"/>
    <s v="INV"/>
    <s v="SF"/>
    <m/>
    <n v="1"/>
    <n v="4460"/>
    <d v="1899-12-30T18:14:00"/>
    <d v="1899-12-30T18:30:00"/>
    <n v="4.3840000000000003"/>
    <m/>
    <m/>
    <n v="5"/>
    <n v="21.92"/>
    <n v="0"/>
    <m/>
    <d v="1899-12-30T00:16:00"/>
    <d v="1899-12-30T01:20:00"/>
    <m/>
  </r>
  <r>
    <n v="6966"/>
    <x v="4"/>
    <s v="URBANO SAVONA"/>
    <n v="1"/>
    <n v="761"/>
    <s v="OSPEDALE - PIAZZA MAMELI - FF.SS. - FONTANASSA"/>
    <s v="INV"/>
    <s v="SF"/>
    <m/>
    <n v="1"/>
    <n v="4461"/>
    <d v="1899-12-30T19:14:00"/>
    <d v="1899-12-30T19:30:00"/>
    <n v="4.3840000000000003"/>
    <m/>
    <m/>
    <n v="5"/>
    <n v="21.92"/>
    <n v="0"/>
    <m/>
    <d v="1899-12-30T00:16:00"/>
    <d v="1899-12-30T01:20:00"/>
    <m/>
  </r>
  <r>
    <n v="18059"/>
    <x v="4"/>
    <s v="URBANO SAVONA"/>
    <n v="1"/>
    <n v="761"/>
    <s v="OSPEDALE - PIAZZA MAMELI - FF.SS. - FONTANASSA"/>
    <s v="ANN"/>
    <s v="1-5"/>
    <m/>
    <n v="1"/>
    <n v="18059"/>
    <d v="1899-12-30T19:36:00"/>
    <d v="1899-12-30T19:52:00"/>
    <n v="4.3840000000000003"/>
    <m/>
    <m/>
    <n v="250"/>
    <n v="1096"/>
    <n v="0"/>
    <m/>
    <d v="1899-12-30T00:16:00"/>
    <d v="1900-01-01T18:40:00"/>
    <m/>
  </r>
  <r>
    <n v="6915"/>
    <x v="4"/>
    <s v="URBANO SAVONA"/>
    <n v="1"/>
    <n v="761"/>
    <s v="OSPEDALE - PIAZZA MAMELI - FF.SS. - FONTANASSA"/>
    <s v="ANN"/>
    <s v="FES"/>
    <m/>
    <n v="1"/>
    <n v="1805"/>
    <d v="1899-12-30T19:44:00"/>
    <d v="1899-12-30T20:00:00"/>
    <n v="4.3840000000000003"/>
    <m/>
    <m/>
    <n v="58"/>
    <n v="254.27200000000002"/>
    <n v="0"/>
    <m/>
    <d v="1899-12-30T00:16:00"/>
    <d v="1899-12-30T15:28:00"/>
    <m/>
  </r>
  <r>
    <n v="18015"/>
    <x v="4"/>
    <s v="URBANO SAVONA"/>
    <n v="1"/>
    <n v="761"/>
    <s v="OSPEDALE - PIAZZA MAMELI - FF.SS. - FONTANASSA"/>
    <s v="ANN"/>
    <s v="1-5"/>
    <m/>
    <n v="1"/>
    <n v="507"/>
    <d v="1899-12-30T19:56:00"/>
    <d v="1899-12-30T20:12:00"/>
    <n v="4.3840000000000003"/>
    <m/>
    <m/>
    <n v="250"/>
    <n v="1096"/>
    <n v="0"/>
    <m/>
    <d v="1899-12-30T00:16:00"/>
    <d v="1900-01-01T18:40:00"/>
    <m/>
  </r>
  <r>
    <n v="18131"/>
    <x v="4"/>
    <s v="URBANO SAVONA"/>
    <n v="1"/>
    <n v="761"/>
    <s v="OSPEDALE - PIAZZA MAMELI - FF.SS. - FONTANASSA"/>
    <s v="ANN"/>
    <n v="6"/>
    <m/>
    <n v="1"/>
    <n v="18131"/>
    <d v="1899-12-30T20:40:00"/>
    <d v="1899-12-30T20:56:00"/>
    <n v="4.3840000000000003"/>
    <m/>
    <m/>
    <n v="52"/>
    <n v="227.96800000000002"/>
    <n v="0"/>
    <m/>
    <d v="1899-12-30T00:16:00"/>
    <d v="1899-12-30T13:52:00"/>
    <m/>
  </r>
  <r>
    <n v="13638"/>
    <x v="4"/>
    <s v="URBANO SAVONA"/>
    <n v="1"/>
    <n v="761"/>
    <s v="OSPEDALE - PIAZZA MAMELI - FF.SS. - FONTANASSA"/>
    <s v="ANN"/>
    <s v="FES"/>
    <m/>
    <n v="1"/>
    <n v="1820"/>
    <d v="1899-12-30T21:19:00"/>
    <d v="1899-12-30T21:35:00"/>
    <n v="4.3840000000000003"/>
    <m/>
    <m/>
    <n v="58"/>
    <n v="254.27200000000002"/>
    <n v="0"/>
    <m/>
    <d v="1899-12-30T00:16:00"/>
    <d v="1899-12-30T15:28:00"/>
    <m/>
  </r>
  <r>
    <n v="6864"/>
    <x v="4"/>
    <s v="URBANO SAVONA"/>
    <n v="1"/>
    <n v="761"/>
    <s v="OSPEDALE - PIAZZA MAMELI - FF.SS. - FONTANASSA"/>
    <s v="ANN"/>
    <s v="SET"/>
    <m/>
    <n v="1"/>
    <n v="510"/>
    <d v="1899-12-30T22:15:00"/>
    <d v="1899-12-30T22:31:00"/>
    <n v="4.3840000000000003"/>
    <m/>
    <m/>
    <n v="302"/>
    <n v="1323.9680000000001"/>
    <n v="0"/>
    <m/>
    <d v="1899-12-30T00:16:00"/>
    <d v="1900-01-02T08:32:00"/>
    <m/>
  </r>
  <r>
    <n v="12456"/>
    <x v="4"/>
    <s v="URBANO SAVONA"/>
    <n v="1"/>
    <n v="761"/>
    <s v="OSPEDALE - PIAZZA MAMELI - FF.SS. - FONTANASSA"/>
    <s v="ANN"/>
    <s v="FES"/>
    <m/>
    <n v="1"/>
    <n v="1821"/>
    <d v="1899-12-30T22:15:00"/>
    <d v="1899-12-30T22:31:00"/>
    <n v="4.3840000000000003"/>
    <m/>
    <m/>
    <n v="58"/>
    <n v="254.27200000000002"/>
    <n v="0"/>
    <m/>
    <d v="1899-12-30T00:16:00"/>
    <d v="1899-12-30T15:28:00"/>
    <m/>
  </r>
  <r>
    <n v="17006"/>
    <x v="4"/>
    <s v="URBANO SAVONA"/>
    <n v="1"/>
    <n v="761"/>
    <s v="OSPEDALE - PIAZZA MAMELI - FF.SS. - FONTANASSA"/>
    <s v="EST"/>
    <s v="SET"/>
    <m/>
    <n v="1"/>
    <n v="17006"/>
    <d v="1899-12-30T23:19:00"/>
    <d v="1899-12-30T23:35:00"/>
    <n v="4.3840000000000003"/>
    <m/>
    <m/>
    <n v="67"/>
    <n v="293.72800000000001"/>
    <n v="0"/>
    <m/>
    <d v="1899-12-30T00:16:00"/>
    <d v="1899-12-30T17:52:00"/>
    <m/>
  </r>
  <r>
    <n v="17274"/>
    <x v="4"/>
    <s v="URBANO SAVONA"/>
    <n v="1"/>
    <n v="761"/>
    <s v="OSPEDALE - PIAZZA MAMELI - FF.SS. - FONTANASSA"/>
    <s v="EST"/>
    <s v="FES"/>
    <m/>
    <n v="1"/>
    <n v="17274"/>
    <d v="1899-12-30T23:19:00"/>
    <d v="1899-12-30T23:35:00"/>
    <n v="4.3840000000000003"/>
    <m/>
    <m/>
    <n v="12"/>
    <n v="52.608000000000004"/>
    <n v="0"/>
    <m/>
    <d v="1899-12-30T00:16:00"/>
    <d v="1899-12-30T03:12:00"/>
    <m/>
  </r>
  <r>
    <n v="6932"/>
    <x v="4"/>
    <s v="URBANO SAVONA"/>
    <n v="2"/>
    <n v="762"/>
    <s v="SAN BENEDETTO - OSPEDALE"/>
    <s v="ANN"/>
    <s v="FES"/>
    <m/>
    <n v="1"/>
    <n v="1822"/>
    <d v="1899-12-30T05:40:00"/>
    <d v="1899-12-30T05:44:00"/>
    <n v="1.526"/>
    <m/>
    <m/>
    <n v="58"/>
    <n v="88.507999999999996"/>
    <n v="0"/>
    <m/>
    <d v="1899-12-30T00:04:00"/>
    <d v="1899-12-30T03:52:00"/>
    <m/>
  </r>
  <r>
    <n v="11756"/>
    <x v="4"/>
    <s v="URBANO SAVONA"/>
    <n v="2"/>
    <n v="762"/>
    <s v="SAN BENEDETTO - OSPEDALE"/>
    <s v="ANN"/>
    <s v="SET"/>
    <m/>
    <n v="1"/>
    <n v="511"/>
    <d v="1899-12-30T05:40:00"/>
    <d v="1899-12-30T05:44:00"/>
    <n v="1.526"/>
    <m/>
    <m/>
    <n v="302"/>
    <n v="460.85200000000003"/>
    <n v="0"/>
    <m/>
    <d v="1899-12-30T00:04:00"/>
    <d v="1899-12-30T20:08:00"/>
    <m/>
  </r>
  <r>
    <n v="17542"/>
    <x v="4"/>
    <s v="URBANO SAVONA"/>
    <n v="2"/>
    <n v="762"/>
    <s v="SAN BENEDETTO - OSPEDALE"/>
    <s v="ANN"/>
    <s v="1-5"/>
    <m/>
    <n v="1"/>
    <n v="512"/>
    <d v="1899-12-30T06:49:00"/>
    <d v="1899-12-30T06:53:00"/>
    <n v="1.526"/>
    <m/>
    <m/>
    <n v="250"/>
    <n v="381.5"/>
    <n v="0"/>
    <m/>
    <d v="1899-12-30T00:04:00"/>
    <d v="1899-12-30T16:40:00"/>
    <m/>
  </r>
  <r>
    <n v="11759"/>
    <x v="4"/>
    <s v="URBANO SAVONA"/>
    <n v="2"/>
    <n v="762"/>
    <s v="SAN BENEDETTO - OSPEDALE"/>
    <s v="SCO"/>
    <s v="1-5"/>
    <m/>
    <n v="1"/>
    <n v="513"/>
    <d v="1899-12-30T07:25:00"/>
    <d v="1899-12-30T07:29:00"/>
    <n v="1.526"/>
    <m/>
    <m/>
    <n v="173"/>
    <n v="263.99799999999999"/>
    <n v="0"/>
    <m/>
    <d v="1899-12-30T00:04:00"/>
    <d v="1899-12-30T11:32:00"/>
    <m/>
  </r>
  <r>
    <n v="18160"/>
    <x v="4"/>
    <s v="URBANO SAVONA"/>
    <n v="2"/>
    <n v="1029"/>
    <s v="STAZIONE FF.SS - FONTANASSA - CORSO T. &amp; B. - PIAZZA MAMELI - OSPEDALE - SAN BENEDETTO - OSPEDALE"/>
    <s v="ANN"/>
    <s v="SET"/>
    <m/>
    <n v="1"/>
    <n v="428"/>
    <d v="1899-12-30T05:57:00"/>
    <d v="1899-12-30T06:28:00"/>
    <n v="8.8763822896107296"/>
    <m/>
    <m/>
    <n v="302"/>
    <n v="2680.6674514624406"/>
    <n v="0"/>
    <m/>
    <d v="1899-12-30T00:31:00"/>
    <d v="1900-01-05T12:02:00"/>
    <m/>
  </r>
  <r>
    <n v="18162"/>
    <x v="4"/>
    <s v="URBANO SAVONA"/>
    <n v="2"/>
    <n v="1029"/>
    <s v="STAZIONE FF.SS - FONTANASSA - CORSO T. &amp; B. - PIAZZA MAMELI - OSPEDALE - SAN BENEDETTO - OSPEDALE"/>
    <s v="ANN"/>
    <s v="SET"/>
    <m/>
    <n v="1"/>
    <n v="442"/>
    <d v="1899-12-30T06:32:00"/>
    <d v="1899-12-30T07:03:00"/>
    <n v="8.8763822896107296"/>
    <m/>
    <m/>
    <n v="302"/>
    <n v="2680.6674514624406"/>
    <n v="0"/>
    <m/>
    <d v="1899-12-30T00:31:00"/>
    <d v="1900-01-05T12:02:00"/>
    <m/>
  </r>
  <r>
    <n v="18164"/>
    <x v="4"/>
    <s v="URBANO SAVONA"/>
    <n v="2"/>
    <n v="1029"/>
    <s v="STAZIONE FF.SS - FONTANASSA - CORSO T. &amp; B. - PIAZZA MAMELI - OSPEDALE - SAN BENEDETTO - OSPEDALE"/>
    <s v="ANN"/>
    <s v="SET"/>
    <m/>
    <n v="1"/>
    <n v="429"/>
    <d v="1899-12-30T06:57:00"/>
    <d v="1899-12-30T07:28:00"/>
    <n v="8.8763822896107296"/>
    <m/>
    <m/>
    <n v="302"/>
    <n v="2680.6674514624406"/>
    <n v="0"/>
    <m/>
    <d v="1899-12-30T00:31:00"/>
    <d v="1900-01-05T12:02:00"/>
    <m/>
  </r>
  <r>
    <n v="18167"/>
    <x v="4"/>
    <s v="URBANO SAVONA"/>
    <n v="2"/>
    <n v="1029"/>
    <s v="STAZIONE FF.SS - FONTANASSA - CORSO T. &amp; B. - PIAZZA MAMELI - OSPEDALE - SAN BENEDETTO - OSPEDALE"/>
    <s v="ANN"/>
    <s v="1-5"/>
    <m/>
    <n v="1"/>
    <n v="15"/>
    <d v="1899-12-30T07:12:00"/>
    <d v="1899-12-30T07:43:00"/>
    <n v="8.8763822896107296"/>
    <m/>
    <m/>
    <n v="250"/>
    <n v="2219.0955724026826"/>
    <n v="0"/>
    <m/>
    <d v="1899-12-30T00:31:00"/>
    <d v="1900-01-04T09:10:00"/>
    <m/>
  </r>
  <r>
    <n v="18165"/>
    <x v="4"/>
    <s v="URBANO SAVONA"/>
    <n v="2"/>
    <n v="1029"/>
    <s v="STAZIONE FF.SS - FONTANASSA - CORSO T. &amp; B. - PIAZZA MAMELI - OSPEDALE - SAN BENEDETTO - OSPEDALE"/>
    <s v="ANN"/>
    <n v="6"/>
    <m/>
    <n v="1"/>
    <n v="11761"/>
    <d v="1899-12-30T07:17:00"/>
    <d v="1899-12-30T07:48:00"/>
    <n v="8.8763822896107296"/>
    <m/>
    <m/>
    <n v="52"/>
    <n v="461.57187905975792"/>
    <n v="0"/>
    <m/>
    <d v="1899-12-30T00:31:00"/>
    <d v="1899-12-31T02:52:00"/>
    <m/>
  </r>
  <r>
    <n v="18169"/>
    <x v="4"/>
    <s v="URBANO SAVONA"/>
    <n v="2"/>
    <n v="1029"/>
    <s v="STAZIONE FF.SS - FONTANASSA - CORSO T. &amp; B. - PIAZZA MAMELI - OSPEDALE - SAN BENEDETTO - OSPEDALE"/>
    <s v="ANN"/>
    <s v="1-5"/>
    <m/>
    <n v="1"/>
    <n v="443"/>
    <d v="1899-12-30T07:27:00"/>
    <d v="1899-12-30T07:58:00"/>
    <n v="8.8763822896107296"/>
    <m/>
    <m/>
    <n v="250"/>
    <n v="2219.0955724026826"/>
    <n v="0"/>
    <m/>
    <d v="1899-12-30T00:31:00"/>
    <d v="1900-01-04T09:10:00"/>
    <m/>
  </r>
  <r>
    <n v="18172"/>
    <x v="4"/>
    <s v="URBANO SAVONA"/>
    <n v="2"/>
    <n v="1029"/>
    <s v="STAZIONE FF.SS - FONTANASSA - CORSO T. &amp; B. - PIAZZA MAMELI - OSPEDALE - SAN BENEDETTO - OSPEDALE"/>
    <s v="ANN"/>
    <n v="6"/>
    <m/>
    <n v="1"/>
    <n v="11763"/>
    <d v="1899-12-30T07:41:00"/>
    <d v="1899-12-30T08:12:00"/>
    <n v="8.8763822896107296"/>
    <m/>
    <m/>
    <n v="52"/>
    <n v="461.57187905975792"/>
    <n v="0"/>
    <m/>
    <d v="1899-12-30T00:31:00"/>
    <d v="1899-12-31T02:52:00"/>
    <m/>
  </r>
  <r>
    <n v="18170"/>
    <x v="4"/>
    <s v="URBANO SAVONA"/>
    <n v="2"/>
    <n v="1029"/>
    <s v="STAZIONE FF.SS - FONTANASSA - CORSO T. &amp; B. - PIAZZA MAMELI - OSPEDALE - SAN BENEDETTO - OSPEDALE"/>
    <s v="ANN"/>
    <s v="1-5"/>
    <m/>
    <n v="1"/>
    <n v="450"/>
    <d v="1899-12-30T07:42:00"/>
    <d v="1899-12-30T08:13:00"/>
    <n v="8.8763822896107296"/>
    <m/>
    <m/>
    <n v="250"/>
    <n v="2219.0955724026826"/>
    <n v="0"/>
    <m/>
    <d v="1899-12-30T00:31:00"/>
    <d v="1900-01-04T09:10:00"/>
    <m/>
  </r>
  <r>
    <n v="18173"/>
    <x v="4"/>
    <s v="URBANO SAVONA"/>
    <n v="2"/>
    <n v="1029"/>
    <s v="STAZIONE FF.SS - FONTANASSA - CORSO T. &amp; B. - PIAZZA MAMELI - OSPEDALE - SAN BENEDETTO - OSPEDALE"/>
    <s v="ANN"/>
    <s v="1-5"/>
    <m/>
    <n v="1"/>
    <n v="430"/>
    <d v="1899-12-30T07:57:00"/>
    <d v="1899-12-30T08:28:00"/>
    <n v="8.8763822896107296"/>
    <m/>
    <m/>
    <n v="250"/>
    <n v="2219.0955724026826"/>
    <n v="0"/>
    <m/>
    <d v="1899-12-30T00:31:00"/>
    <d v="1900-01-04T09:10:00"/>
    <m/>
  </r>
  <r>
    <n v="18256"/>
    <x v="4"/>
    <s v="URBANO SAVONA"/>
    <n v="2"/>
    <n v="1029"/>
    <s v="STAZIONE FF.SS - FONTANASSA - CORSO T. &amp; B. - PIAZZA MAMELI - OSPEDALE - SAN BENEDETTO - OSPEDALE"/>
    <s v="ANN"/>
    <s v="FES"/>
    <m/>
    <n v="1"/>
    <n v="1762"/>
    <d v="1899-12-30T07:57:00"/>
    <d v="1899-12-30T08:28:00"/>
    <n v="8.8763822896107296"/>
    <m/>
    <m/>
    <n v="58"/>
    <n v="514.83017279742228"/>
    <n v="0"/>
    <m/>
    <d v="1899-12-30T00:31:00"/>
    <d v="1899-12-31T05:58:00"/>
    <m/>
  </r>
  <r>
    <n v="18174"/>
    <x v="4"/>
    <s v="URBANO SAVONA"/>
    <n v="2"/>
    <n v="1029"/>
    <s v="STAZIONE FF.SS - FONTANASSA - CORSO T. &amp; B. - PIAZZA MAMELI - OSPEDALE - SAN BENEDETTO - OSPEDALE"/>
    <s v="ANN"/>
    <n v="6"/>
    <m/>
    <n v="1"/>
    <n v="18074"/>
    <d v="1899-12-30T08:01:00"/>
    <d v="1899-12-30T08:32:00"/>
    <n v="8.8763822896107296"/>
    <m/>
    <m/>
    <n v="52"/>
    <n v="461.57187905975792"/>
    <n v="0"/>
    <m/>
    <d v="1899-12-30T00:31:00"/>
    <d v="1899-12-31T02:52:00"/>
    <m/>
  </r>
  <r>
    <n v="18175"/>
    <x v="4"/>
    <s v="URBANO SAVONA"/>
    <n v="2"/>
    <n v="1029"/>
    <s v="STAZIONE FF.SS - FONTANASSA - CORSO T. &amp; B. - PIAZZA MAMELI - OSPEDALE - SAN BENEDETTO - OSPEDALE"/>
    <s v="ANN"/>
    <s v="1-5"/>
    <m/>
    <n v="1"/>
    <n v="16"/>
    <d v="1899-12-30T08:12:00"/>
    <d v="1899-12-30T08:43:00"/>
    <n v="8.8763822896107296"/>
    <m/>
    <m/>
    <n v="250"/>
    <n v="2219.0955724026826"/>
    <n v="0"/>
    <m/>
    <d v="1899-12-30T00:31:00"/>
    <d v="1900-01-04T09:10:00"/>
    <m/>
  </r>
  <r>
    <n v="18176"/>
    <x v="4"/>
    <s v="URBANO SAVONA"/>
    <n v="2"/>
    <n v="1029"/>
    <s v="STAZIONE FF.SS - FONTANASSA - CORSO T. &amp; B. - PIAZZA MAMELI - OSPEDALE - SAN BENEDETTO - OSPEDALE"/>
    <s v="ANN"/>
    <n v="6"/>
    <m/>
    <n v="1"/>
    <n v="11766"/>
    <d v="1899-12-30T08:25:00"/>
    <d v="1899-12-30T08:56:00"/>
    <n v="8.8763822896107296"/>
    <m/>
    <m/>
    <n v="52"/>
    <n v="461.57187905975792"/>
    <n v="0"/>
    <m/>
    <d v="1899-12-30T00:31:00"/>
    <d v="1899-12-31T02:52:00"/>
    <m/>
  </r>
  <r>
    <n v="18177"/>
    <x v="4"/>
    <s v="URBANO SAVONA"/>
    <n v="2"/>
    <n v="1029"/>
    <s v="STAZIONE FF.SS - FONTANASSA - CORSO T. &amp; B. - PIAZZA MAMELI - OSPEDALE - SAN BENEDETTO - OSPEDALE"/>
    <s v="ANN"/>
    <s v="1-5"/>
    <m/>
    <n v="1"/>
    <n v="444"/>
    <d v="1899-12-30T08:27:00"/>
    <d v="1899-12-30T08:58:00"/>
    <n v="8.8763822896107296"/>
    <m/>
    <m/>
    <n v="250"/>
    <n v="2219.0955724026826"/>
    <n v="0"/>
    <m/>
    <d v="1899-12-30T00:31:00"/>
    <d v="1900-01-04T09:10:00"/>
    <m/>
  </r>
  <r>
    <n v="18252"/>
    <x v="4"/>
    <s v="URBANO SAVONA"/>
    <n v="2"/>
    <n v="1029"/>
    <s v="STAZIONE FF.SS - FONTANASSA - CORSO T. &amp; B. - PIAZZA MAMELI - OSPEDALE - SAN BENEDETTO - OSPEDALE"/>
    <s v="ANN"/>
    <s v="FES"/>
    <m/>
    <n v="1"/>
    <n v="1776"/>
    <d v="1899-12-30T08:27:00"/>
    <d v="1899-12-30T08:58:00"/>
    <n v="8.8763822896107296"/>
    <m/>
    <m/>
    <n v="58"/>
    <n v="514.83017279742228"/>
    <n v="0"/>
    <m/>
    <d v="1899-12-30T00:31:00"/>
    <d v="1899-12-31T05:58:00"/>
    <m/>
  </r>
  <r>
    <n v="18178"/>
    <x v="4"/>
    <s v="URBANO SAVONA"/>
    <n v="2"/>
    <n v="1029"/>
    <s v="STAZIONE FF.SS - FONTANASSA - CORSO T. &amp; B. - PIAZZA MAMELI - OSPEDALE - SAN BENEDETTO - OSPEDALE"/>
    <s v="ANN"/>
    <s v="1-5"/>
    <m/>
    <n v="1"/>
    <n v="451"/>
    <d v="1899-12-30T08:42:00"/>
    <d v="1899-12-30T09:13:00"/>
    <n v="8.8763822896107296"/>
    <m/>
    <m/>
    <n v="250"/>
    <n v="2219.0955724026826"/>
    <n v="0"/>
    <m/>
    <d v="1899-12-30T00:31:00"/>
    <d v="1900-01-04T09:10:00"/>
    <m/>
  </r>
  <r>
    <n v="18179"/>
    <x v="4"/>
    <s v="URBANO SAVONA"/>
    <n v="2"/>
    <n v="1029"/>
    <s v="STAZIONE FF.SS - FONTANASSA - CORSO T. &amp; B. - PIAZZA MAMELI - OSPEDALE - SAN BENEDETTO - OSPEDALE"/>
    <s v="ANN"/>
    <n v="6"/>
    <m/>
    <n v="1"/>
    <n v="11768"/>
    <d v="1899-12-30T08:45:00"/>
    <d v="1899-12-30T09:16:00"/>
    <n v="8.8763822896107296"/>
    <m/>
    <m/>
    <n v="52"/>
    <n v="461.57187905975792"/>
    <n v="0"/>
    <m/>
    <d v="1899-12-30T00:31:00"/>
    <d v="1899-12-31T02:52:00"/>
    <m/>
  </r>
  <r>
    <n v="18180"/>
    <x v="4"/>
    <s v="URBANO SAVONA"/>
    <n v="2"/>
    <n v="1029"/>
    <s v="STAZIONE FF.SS - FONTANASSA - CORSO T. &amp; B. - PIAZZA MAMELI - OSPEDALE - SAN BENEDETTO - OSPEDALE"/>
    <s v="ANN"/>
    <s v="1-5"/>
    <m/>
    <n v="1"/>
    <n v="431"/>
    <d v="1899-12-30T08:57:00"/>
    <d v="1899-12-30T09:28:00"/>
    <n v="8.8763822896107296"/>
    <m/>
    <m/>
    <n v="250"/>
    <n v="2219.0955724026826"/>
    <n v="0"/>
    <m/>
    <d v="1899-12-30T00:31:00"/>
    <d v="1900-01-04T09:10:00"/>
    <m/>
  </r>
  <r>
    <n v="18258"/>
    <x v="4"/>
    <s v="URBANO SAVONA"/>
    <n v="2"/>
    <n v="1029"/>
    <s v="STAZIONE FF.SS - FONTANASSA - CORSO T. &amp; B. - PIAZZA MAMELI - OSPEDALE - SAN BENEDETTO - OSPEDALE"/>
    <s v="ANN"/>
    <s v="FES"/>
    <m/>
    <n v="1"/>
    <n v="1763"/>
    <d v="1899-12-30T08:57:00"/>
    <d v="1899-12-30T09:28:00"/>
    <n v="8.8763822896107296"/>
    <m/>
    <m/>
    <n v="58"/>
    <n v="514.83017279742228"/>
    <n v="0"/>
    <m/>
    <d v="1899-12-30T00:31:00"/>
    <d v="1899-12-31T05:58:00"/>
    <m/>
  </r>
  <r>
    <n v="18181"/>
    <x v="4"/>
    <s v="URBANO SAVONA"/>
    <n v="2"/>
    <n v="1029"/>
    <s v="STAZIONE FF.SS - FONTANASSA - CORSO T. &amp; B. - PIAZZA MAMELI - OSPEDALE - SAN BENEDETTO - OSPEDALE"/>
    <s v="ANN"/>
    <n v="6"/>
    <m/>
    <n v="1"/>
    <n v="18075"/>
    <d v="1899-12-30T09:09:00"/>
    <d v="1899-12-30T09:40:00"/>
    <n v="8.8763822896107296"/>
    <m/>
    <m/>
    <n v="52"/>
    <n v="461.57187905975792"/>
    <n v="0"/>
    <m/>
    <d v="1899-12-30T00:31:00"/>
    <d v="1899-12-31T02:52:00"/>
    <m/>
  </r>
  <r>
    <n v="18182"/>
    <x v="4"/>
    <s v="URBANO SAVONA"/>
    <n v="2"/>
    <n v="1029"/>
    <s v="STAZIONE FF.SS - FONTANASSA - CORSO T. &amp; B. - PIAZZA MAMELI - OSPEDALE - SAN BENEDETTO - OSPEDALE"/>
    <s v="ANN"/>
    <s v="1-5"/>
    <m/>
    <n v="1"/>
    <n v="17"/>
    <d v="1899-12-30T09:12:00"/>
    <d v="1899-12-30T09:43:00"/>
    <n v="8.8763822896107296"/>
    <m/>
    <m/>
    <n v="250"/>
    <n v="2219.0955724026826"/>
    <n v="0"/>
    <m/>
    <d v="1899-12-30T00:31:00"/>
    <d v="1900-01-04T09:10:00"/>
    <m/>
  </r>
  <r>
    <n v="18183"/>
    <x v="4"/>
    <s v="URBANO SAVONA"/>
    <n v="2"/>
    <n v="1029"/>
    <s v="STAZIONE FF.SS - FONTANASSA - CORSO T. &amp; B. - PIAZZA MAMELI - OSPEDALE - SAN BENEDETTO - OSPEDALE"/>
    <s v="ANN"/>
    <s v="1-5"/>
    <m/>
    <n v="1"/>
    <n v="445"/>
    <d v="1899-12-30T09:27:00"/>
    <d v="1899-12-30T09:58:00"/>
    <n v="8.8763822896107296"/>
    <m/>
    <m/>
    <n v="250"/>
    <n v="2219.0955724026826"/>
    <n v="0"/>
    <m/>
    <d v="1899-12-30T00:31:00"/>
    <d v="1900-01-04T09:10:00"/>
    <m/>
  </r>
  <r>
    <n v="18253"/>
    <x v="4"/>
    <s v="URBANO SAVONA"/>
    <n v="2"/>
    <n v="1029"/>
    <s v="STAZIONE FF.SS - FONTANASSA - CORSO T. &amp; B. - PIAZZA MAMELI - OSPEDALE - SAN BENEDETTO - OSPEDALE"/>
    <s v="ANN"/>
    <s v="FES"/>
    <m/>
    <n v="1"/>
    <n v="1777"/>
    <d v="1899-12-30T09:27:00"/>
    <d v="1899-12-30T09:58:00"/>
    <n v="8.8763822896107296"/>
    <m/>
    <m/>
    <n v="58"/>
    <n v="514.83017279742228"/>
    <n v="0"/>
    <m/>
    <d v="1899-12-30T00:31:00"/>
    <d v="1899-12-31T05:58:00"/>
    <m/>
  </r>
  <r>
    <n v="18184"/>
    <x v="4"/>
    <s v="URBANO SAVONA"/>
    <n v="2"/>
    <n v="1029"/>
    <s v="STAZIONE FF.SS - FONTANASSA - CORSO T. &amp; B. - PIAZZA MAMELI - OSPEDALE - SAN BENEDETTO - OSPEDALE"/>
    <s v="ANN"/>
    <n v="6"/>
    <m/>
    <n v="1"/>
    <n v="11771"/>
    <d v="1899-12-30T09:29:00"/>
    <d v="1899-12-30T10:00:00"/>
    <n v="8.8763822896107296"/>
    <m/>
    <m/>
    <n v="52"/>
    <n v="461.57187905975792"/>
    <n v="0"/>
    <m/>
    <d v="1899-12-30T00:31:00"/>
    <d v="1899-12-31T02:52:00"/>
    <m/>
  </r>
  <r>
    <n v="18185"/>
    <x v="4"/>
    <s v="URBANO SAVONA"/>
    <n v="2"/>
    <n v="1029"/>
    <s v="STAZIONE FF.SS - FONTANASSA - CORSO T. &amp; B. - PIAZZA MAMELI - OSPEDALE - SAN BENEDETTO - OSPEDALE"/>
    <s v="ANN"/>
    <n v="6"/>
    <m/>
    <n v="1"/>
    <n v="18118"/>
    <d v="1899-12-30T09:41:00"/>
    <d v="1899-12-30T10:12:00"/>
    <n v="8.8763822896107296"/>
    <m/>
    <m/>
    <n v="52"/>
    <n v="461.57187905975792"/>
    <n v="0"/>
    <m/>
    <d v="1899-12-30T00:31:00"/>
    <d v="1899-12-31T02:52:00"/>
    <m/>
  </r>
  <r>
    <n v="18186"/>
    <x v="4"/>
    <s v="URBANO SAVONA"/>
    <n v="2"/>
    <n v="1029"/>
    <s v="STAZIONE FF.SS - FONTANASSA - CORSO T. &amp; B. - PIAZZA MAMELI - OSPEDALE - SAN BENEDETTO - OSPEDALE"/>
    <s v="ANN"/>
    <s v="1-5"/>
    <m/>
    <n v="1"/>
    <n v="452"/>
    <d v="1899-12-30T09:42:00"/>
    <d v="1899-12-30T10:13:00"/>
    <n v="8.8763822896107296"/>
    <m/>
    <m/>
    <n v="250"/>
    <n v="2219.0955724026826"/>
    <n v="0"/>
    <m/>
    <d v="1899-12-30T00:31:00"/>
    <d v="1900-01-04T09:10:00"/>
    <m/>
  </r>
  <r>
    <n v="18187"/>
    <x v="4"/>
    <s v="URBANO SAVONA"/>
    <n v="2"/>
    <n v="1029"/>
    <s v="STAZIONE FF.SS - FONTANASSA - CORSO T. &amp; B. - PIAZZA MAMELI - OSPEDALE - SAN BENEDETTO - OSPEDALE"/>
    <s v="ANN"/>
    <n v="6"/>
    <m/>
    <n v="1"/>
    <n v="11773"/>
    <d v="1899-12-30T09:53:00"/>
    <d v="1899-12-30T10:24:00"/>
    <n v="8.8763822896107296"/>
    <m/>
    <m/>
    <n v="52"/>
    <n v="461.57187905975792"/>
    <n v="0"/>
    <m/>
    <d v="1899-12-30T00:31:00"/>
    <d v="1899-12-31T02:52:00"/>
    <m/>
  </r>
  <r>
    <n v="18188"/>
    <x v="4"/>
    <s v="URBANO SAVONA"/>
    <n v="2"/>
    <n v="1029"/>
    <s v="STAZIONE FF.SS - FONTANASSA - CORSO T. &amp; B. - PIAZZA MAMELI - OSPEDALE - SAN BENEDETTO - OSPEDALE"/>
    <s v="ANN"/>
    <s v="1-5"/>
    <m/>
    <n v="1"/>
    <n v="432"/>
    <d v="1899-12-30T09:57:00"/>
    <d v="1899-12-30T10:28:00"/>
    <n v="8.8763822896107296"/>
    <m/>
    <m/>
    <n v="250"/>
    <n v="2219.0955724026826"/>
    <n v="0"/>
    <m/>
    <d v="1899-12-30T00:31:00"/>
    <d v="1900-01-04T09:10:00"/>
    <m/>
  </r>
  <r>
    <n v="18259"/>
    <x v="4"/>
    <s v="URBANO SAVONA"/>
    <n v="2"/>
    <n v="1029"/>
    <s v="STAZIONE FF.SS - FONTANASSA - CORSO T. &amp; B. - PIAZZA MAMELI - OSPEDALE - SAN BENEDETTO - OSPEDALE"/>
    <s v="ANN"/>
    <s v="FES"/>
    <m/>
    <n v="1"/>
    <n v="1764"/>
    <d v="1899-12-30T09:57:00"/>
    <d v="1899-12-30T10:28:00"/>
    <n v="8.8763822896107296"/>
    <m/>
    <m/>
    <n v="58"/>
    <n v="514.83017279742228"/>
    <n v="0"/>
    <m/>
    <d v="1899-12-30T00:31:00"/>
    <d v="1899-12-31T05:58:00"/>
    <m/>
  </r>
  <r>
    <n v="18189"/>
    <x v="4"/>
    <s v="URBANO SAVONA"/>
    <n v="2"/>
    <n v="1029"/>
    <s v="STAZIONE FF.SS - FONTANASSA - CORSO T. &amp; B. - PIAZZA MAMELI - OSPEDALE - SAN BENEDETTO - OSPEDALE"/>
    <s v="ANN"/>
    <s v="1-5"/>
    <m/>
    <n v="1"/>
    <n v="18"/>
    <d v="1899-12-30T10:12:00"/>
    <d v="1899-12-30T10:43:00"/>
    <n v="8.8763822896107296"/>
    <m/>
    <m/>
    <n v="250"/>
    <n v="2219.0955724026826"/>
    <n v="0"/>
    <m/>
    <d v="1899-12-30T00:31:00"/>
    <d v="1900-01-04T09:10:00"/>
    <m/>
  </r>
  <r>
    <n v="18190"/>
    <x v="4"/>
    <s v="URBANO SAVONA"/>
    <n v="2"/>
    <n v="1029"/>
    <s v="STAZIONE FF.SS - FONTANASSA - CORSO T. &amp; B. - PIAZZA MAMELI - OSPEDALE - SAN BENEDETTO - OSPEDALE"/>
    <s v="ANN"/>
    <n v="6"/>
    <m/>
    <n v="1"/>
    <n v="18076"/>
    <d v="1899-12-30T10:13:00"/>
    <d v="1899-12-30T10:44:00"/>
    <n v="8.8763822896107296"/>
    <m/>
    <m/>
    <n v="52"/>
    <n v="461.57187905975792"/>
    <n v="0"/>
    <m/>
    <d v="1899-12-30T00:31:00"/>
    <d v="1899-12-31T02:52:00"/>
    <m/>
  </r>
  <r>
    <n v="18191"/>
    <x v="4"/>
    <s v="URBANO SAVONA"/>
    <n v="2"/>
    <n v="1029"/>
    <s v="STAZIONE FF.SS - FONTANASSA - CORSO T. &amp; B. - PIAZZA MAMELI - OSPEDALE - SAN BENEDETTO - OSPEDALE"/>
    <s v="ANN"/>
    <s v="1-5"/>
    <m/>
    <n v="1"/>
    <n v="446"/>
    <d v="1899-12-30T10:27:00"/>
    <d v="1899-12-30T10:58:00"/>
    <n v="8.8763822896107296"/>
    <m/>
    <m/>
    <n v="250"/>
    <n v="2219.0955724026826"/>
    <n v="0"/>
    <m/>
    <d v="1899-12-30T00:31:00"/>
    <d v="1900-01-04T09:10:00"/>
    <m/>
  </r>
  <r>
    <n v="18254"/>
    <x v="4"/>
    <s v="URBANO SAVONA"/>
    <n v="2"/>
    <n v="1029"/>
    <s v="STAZIONE FF.SS - FONTANASSA - CORSO T. &amp; B. - PIAZZA MAMELI - OSPEDALE - SAN BENEDETTO - OSPEDALE"/>
    <s v="ANN"/>
    <s v="FES"/>
    <m/>
    <n v="1"/>
    <n v="1778"/>
    <d v="1899-12-30T10:27:00"/>
    <d v="1899-12-30T10:58:00"/>
    <n v="8.8763822896107296"/>
    <m/>
    <m/>
    <n v="58"/>
    <n v="514.83017279742228"/>
    <n v="0"/>
    <m/>
    <d v="1899-12-30T00:31:00"/>
    <d v="1899-12-31T05:58:00"/>
    <m/>
  </r>
  <r>
    <n v="18192"/>
    <x v="4"/>
    <s v="URBANO SAVONA"/>
    <n v="2"/>
    <n v="1029"/>
    <s v="STAZIONE FF.SS - FONTANASSA - CORSO T. &amp; B. - PIAZZA MAMELI - OSPEDALE - SAN BENEDETTO - OSPEDALE"/>
    <s v="ANN"/>
    <n v="6"/>
    <m/>
    <n v="1"/>
    <n v="11778"/>
    <d v="1899-12-30T10:37:00"/>
    <d v="1899-12-30T11:08:00"/>
    <n v="8.8763822896107296"/>
    <m/>
    <m/>
    <n v="52"/>
    <n v="461.57187905975792"/>
    <n v="0"/>
    <m/>
    <d v="1899-12-30T00:31:00"/>
    <d v="1899-12-31T02:52:00"/>
    <m/>
  </r>
  <r>
    <n v="18193"/>
    <x v="4"/>
    <s v="URBANO SAVONA"/>
    <n v="2"/>
    <n v="1029"/>
    <s v="STAZIONE FF.SS - FONTANASSA - CORSO T. &amp; B. - PIAZZA MAMELI - OSPEDALE - SAN BENEDETTO - OSPEDALE"/>
    <s v="ANN"/>
    <s v="1-5"/>
    <m/>
    <n v="1"/>
    <n v="453"/>
    <d v="1899-12-30T10:42:00"/>
    <d v="1899-12-30T11:13:00"/>
    <n v="8.8763822896107296"/>
    <m/>
    <m/>
    <n v="250"/>
    <n v="2219.0955724026826"/>
    <n v="0"/>
    <m/>
    <d v="1899-12-30T00:31:00"/>
    <d v="1900-01-04T09:10:00"/>
    <m/>
  </r>
  <r>
    <n v="18194"/>
    <x v="4"/>
    <s v="URBANO SAVONA"/>
    <n v="2"/>
    <n v="1029"/>
    <s v="STAZIONE FF.SS - FONTANASSA - CORSO T. &amp; B. - PIAZZA MAMELI - OSPEDALE - SAN BENEDETTO - OSPEDALE"/>
    <s v="ANN"/>
    <s v="SET"/>
    <m/>
    <n v="1"/>
    <n v="433"/>
    <d v="1899-12-30T10:57:00"/>
    <d v="1899-12-30T11:28:00"/>
    <n v="8.8763822896107296"/>
    <m/>
    <m/>
    <n v="302"/>
    <n v="2680.6674514624406"/>
    <n v="0"/>
    <m/>
    <d v="1899-12-30T00:31:00"/>
    <d v="1900-01-05T12:02:00"/>
    <m/>
  </r>
  <r>
    <n v="18260"/>
    <x v="4"/>
    <s v="URBANO SAVONA"/>
    <n v="2"/>
    <n v="1029"/>
    <s v="STAZIONE FF.SS - FONTANASSA - CORSO T. &amp; B. - PIAZZA MAMELI - OSPEDALE - SAN BENEDETTO - OSPEDALE"/>
    <s v="ANN"/>
    <s v="FES"/>
    <m/>
    <n v="1"/>
    <n v="1765"/>
    <d v="1899-12-30T10:57:00"/>
    <d v="1899-12-30T11:28:00"/>
    <n v="8.8763822896107296"/>
    <m/>
    <m/>
    <n v="58"/>
    <n v="514.83017279742228"/>
    <n v="0"/>
    <m/>
    <d v="1899-12-30T00:31:00"/>
    <d v="1899-12-31T05:58:00"/>
    <m/>
  </r>
  <r>
    <n v="18195"/>
    <x v="4"/>
    <s v="URBANO SAVONA"/>
    <n v="2"/>
    <n v="1029"/>
    <s v="STAZIONE FF.SS - FONTANASSA - CORSO T. &amp; B. - PIAZZA MAMELI - OSPEDALE - SAN BENEDETTO - OSPEDALE"/>
    <s v="ANN"/>
    <s v="1-5"/>
    <m/>
    <n v="1"/>
    <n v="19"/>
    <d v="1899-12-30T11:12:00"/>
    <d v="1899-12-30T11:43:00"/>
    <n v="8.8763822896107296"/>
    <m/>
    <m/>
    <n v="250"/>
    <n v="2219.0955724026826"/>
    <n v="0"/>
    <m/>
    <d v="1899-12-30T00:31:00"/>
    <d v="1900-01-04T09:10:00"/>
    <m/>
  </r>
  <r>
    <n v="18196"/>
    <x v="4"/>
    <s v="URBANO SAVONA"/>
    <n v="2"/>
    <n v="1029"/>
    <s v="STAZIONE FF.SS - FONTANASSA - CORSO T. &amp; B. - PIAZZA MAMELI - OSPEDALE - SAN BENEDETTO - OSPEDALE"/>
    <s v="ANN"/>
    <n v="6"/>
    <m/>
    <n v="1"/>
    <n v="18114"/>
    <d v="1899-12-30T11:21:00"/>
    <d v="1899-12-30T11:52:00"/>
    <n v="8.8763822896107296"/>
    <m/>
    <m/>
    <n v="52"/>
    <n v="461.57187905975792"/>
    <n v="0"/>
    <m/>
    <d v="1899-12-30T00:31:00"/>
    <d v="1899-12-31T02:52:00"/>
    <m/>
  </r>
  <r>
    <n v="18197"/>
    <x v="4"/>
    <s v="URBANO SAVONA"/>
    <n v="2"/>
    <n v="1029"/>
    <s v="STAZIONE FF.SS - FONTANASSA - CORSO T. &amp; B. - PIAZZA MAMELI - OSPEDALE - SAN BENEDETTO - OSPEDALE"/>
    <s v="ANN"/>
    <s v="1-5"/>
    <m/>
    <n v="1"/>
    <n v="447"/>
    <d v="1899-12-30T11:27:00"/>
    <d v="1899-12-30T11:58:00"/>
    <n v="8.8763822896107296"/>
    <m/>
    <m/>
    <n v="250"/>
    <n v="2219.0955724026826"/>
    <n v="0"/>
    <m/>
    <d v="1899-12-30T00:31:00"/>
    <d v="1900-01-04T09:10:00"/>
    <m/>
  </r>
  <r>
    <n v="18255"/>
    <x v="4"/>
    <s v="URBANO SAVONA"/>
    <n v="2"/>
    <n v="1029"/>
    <s v="STAZIONE FF.SS - FONTANASSA - CORSO T. &amp; B. - PIAZZA MAMELI - OSPEDALE - SAN BENEDETTO - OSPEDALE"/>
    <s v="ANN"/>
    <s v="FES"/>
    <m/>
    <n v="1"/>
    <n v="1779"/>
    <d v="1899-12-30T11:27:00"/>
    <d v="1899-12-30T11:58:00"/>
    <n v="8.8763822896107296"/>
    <m/>
    <m/>
    <n v="58"/>
    <n v="514.83017279742228"/>
    <n v="0"/>
    <m/>
    <d v="1899-12-30T00:31:00"/>
    <d v="1899-12-31T05:58:00"/>
    <m/>
  </r>
  <r>
    <n v="18198"/>
    <x v="4"/>
    <s v="URBANO SAVONA"/>
    <n v="2"/>
    <n v="1029"/>
    <s v="STAZIONE FF.SS - FONTANASSA - CORSO T. &amp; B. - PIAZZA MAMELI - OSPEDALE - SAN BENEDETTO - OSPEDALE"/>
    <s v="ANN"/>
    <n v="6"/>
    <m/>
    <n v="1"/>
    <n v="11781"/>
    <d v="1899-12-30T11:41:00"/>
    <d v="1899-12-30T12:12:00"/>
    <n v="8.8763822896107296"/>
    <m/>
    <m/>
    <n v="52"/>
    <n v="461.57187905975792"/>
    <n v="0"/>
    <m/>
    <d v="1899-12-30T00:31:00"/>
    <d v="1899-12-31T02:52:00"/>
    <m/>
  </r>
  <r>
    <n v="18199"/>
    <x v="4"/>
    <s v="URBANO SAVONA"/>
    <n v="2"/>
    <n v="1029"/>
    <s v="STAZIONE FF.SS - FONTANASSA - CORSO T. &amp; B. - PIAZZA MAMELI - OSPEDALE - SAN BENEDETTO - OSPEDALE"/>
    <s v="ANN"/>
    <s v="1-5"/>
    <m/>
    <n v="1"/>
    <n v="454"/>
    <d v="1899-12-30T11:42:00"/>
    <d v="1899-12-30T12:13:00"/>
    <n v="8.8763822896107296"/>
    <m/>
    <m/>
    <n v="250"/>
    <n v="2219.0955724026826"/>
    <n v="0"/>
    <m/>
    <d v="1899-12-30T00:31:00"/>
    <d v="1900-01-04T09:10:00"/>
    <m/>
  </r>
  <r>
    <n v="18200"/>
    <x v="4"/>
    <s v="URBANO SAVONA"/>
    <n v="2"/>
    <n v="1029"/>
    <s v="STAZIONE FF.SS - FONTANASSA - CORSO T. &amp; B. - PIAZZA MAMELI - OSPEDALE - SAN BENEDETTO - OSPEDALE"/>
    <s v="ANN"/>
    <s v="1-5"/>
    <m/>
    <n v="1"/>
    <n v="434"/>
    <d v="1899-12-30T11:57:00"/>
    <d v="1899-12-30T12:28:00"/>
    <n v="8.8763822896107296"/>
    <m/>
    <m/>
    <n v="250"/>
    <n v="2219.0955724026826"/>
    <n v="0"/>
    <m/>
    <d v="1899-12-30T00:31:00"/>
    <d v="1900-01-04T09:10:00"/>
    <m/>
  </r>
  <r>
    <n v="18261"/>
    <x v="4"/>
    <s v="URBANO SAVONA"/>
    <n v="2"/>
    <n v="1029"/>
    <s v="STAZIONE FF.SS - FONTANASSA - CORSO T. &amp; B. - PIAZZA MAMELI - OSPEDALE - SAN BENEDETTO - OSPEDALE"/>
    <s v="ANN"/>
    <s v="FES"/>
    <m/>
    <n v="1"/>
    <n v="1766"/>
    <d v="1899-12-30T11:57:00"/>
    <d v="1899-12-30T12:28:00"/>
    <n v="8.8763822896107296"/>
    <m/>
    <m/>
    <n v="58"/>
    <n v="514.83017279742228"/>
    <n v="0"/>
    <m/>
    <d v="1899-12-30T00:31:00"/>
    <d v="1899-12-31T05:58:00"/>
    <m/>
  </r>
  <r>
    <n v="18201"/>
    <x v="4"/>
    <s v="URBANO SAVONA"/>
    <n v="2"/>
    <n v="1029"/>
    <s v="STAZIONE FF.SS - FONTANASSA - CORSO T. &amp; B. - PIAZZA MAMELI - OSPEDALE - SAN BENEDETTO - OSPEDALE"/>
    <s v="ANN"/>
    <n v="6"/>
    <m/>
    <n v="1"/>
    <n v="11783"/>
    <d v="1899-12-30T12:05:00"/>
    <d v="1899-12-30T12:36:00"/>
    <n v="8.8763822896107296"/>
    <m/>
    <m/>
    <n v="52"/>
    <n v="461.57187905975792"/>
    <n v="0"/>
    <m/>
    <d v="1899-12-30T00:31:00"/>
    <d v="1899-12-31T02:52:00"/>
    <m/>
  </r>
  <r>
    <n v="18202"/>
    <x v="4"/>
    <s v="URBANO SAVONA"/>
    <n v="2"/>
    <n v="1029"/>
    <s v="STAZIONE FF.SS - FONTANASSA - CORSO T. &amp; B. - PIAZZA MAMELI - OSPEDALE - SAN BENEDETTO - OSPEDALE"/>
    <s v="ANN"/>
    <s v="1-5"/>
    <m/>
    <n v="1"/>
    <n v="20"/>
    <d v="1899-12-30T12:12:00"/>
    <d v="1899-12-30T12:43:00"/>
    <n v="8.8763822896107296"/>
    <m/>
    <m/>
    <n v="250"/>
    <n v="2219.0955724026826"/>
    <n v="0"/>
    <m/>
    <d v="1899-12-30T00:31:00"/>
    <d v="1900-01-04T09:10:00"/>
    <m/>
  </r>
  <r>
    <n v="18203"/>
    <x v="4"/>
    <s v="URBANO SAVONA"/>
    <n v="2"/>
    <n v="1029"/>
    <s v="STAZIONE FF.SS - FONTANASSA - CORSO T. &amp; B. - PIAZZA MAMELI - OSPEDALE - SAN BENEDETTO - OSPEDALE"/>
    <s v="ANN"/>
    <n v="6"/>
    <m/>
    <n v="1"/>
    <n v="18115"/>
    <d v="1899-12-30T12:25:00"/>
    <d v="1899-12-30T12:56:00"/>
    <n v="8.8763822896107296"/>
    <m/>
    <m/>
    <n v="52"/>
    <n v="461.57187905975792"/>
    <n v="0"/>
    <m/>
    <d v="1899-12-30T00:31:00"/>
    <d v="1899-12-31T02:52:00"/>
    <m/>
  </r>
  <r>
    <n v="18204"/>
    <x v="4"/>
    <s v="URBANO SAVONA"/>
    <n v="2"/>
    <n v="1029"/>
    <s v="STAZIONE FF.SS - FONTANASSA - CORSO T. &amp; B. - PIAZZA MAMELI - OSPEDALE - SAN BENEDETTO - OSPEDALE"/>
    <s v="ANN"/>
    <s v="1-5"/>
    <m/>
    <n v="1"/>
    <n v="448"/>
    <d v="1899-12-30T12:27:00"/>
    <d v="1899-12-30T12:58:00"/>
    <n v="8.8763822896107296"/>
    <m/>
    <m/>
    <n v="250"/>
    <n v="2219.0955724026826"/>
    <n v="0"/>
    <m/>
    <d v="1899-12-30T00:31:00"/>
    <d v="1900-01-04T09:10:00"/>
    <m/>
  </r>
  <r>
    <n v="18271"/>
    <x v="4"/>
    <s v="URBANO SAVONA"/>
    <n v="2"/>
    <n v="1029"/>
    <s v="STAZIONE FF.SS - FONTANASSA - CORSO T. &amp; B. - PIAZZA MAMELI - OSPEDALE - SAN BENEDETTO - OSPEDALE"/>
    <s v="ANN"/>
    <s v="FES"/>
    <m/>
    <n v="1"/>
    <n v="1780"/>
    <d v="1899-12-30T12:27:00"/>
    <d v="1899-12-30T12:58:00"/>
    <n v="8.8763822896107296"/>
    <m/>
    <m/>
    <n v="58"/>
    <n v="514.83017279742228"/>
    <n v="0"/>
    <m/>
    <d v="1899-12-30T00:31:00"/>
    <d v="1899-12-31T05:58:00"/>
    <m/>
  </r>
  <r>
    <n v="18205"/>
    <x v="4"/>
    <s v="URBANO SAVONA"/>
    <n v="2"/>
    <n v="1029"/>
    <s v="STAZIONE FF.SS - FONTANASSA - CORSO T. &amp; B. - PIAZZA MAMELI - OSPEDALE - SAN BENEDETTO - OSPEDALE"/>
    <s v="ANN"/>
    <s v="1-5"/>
    <m/>
    <n v="1"/>
    <n v="455"/>
    <d v="1899-12-30T12:42:00"/>
    <d v="1899-12-30T13:13:00"/>
    <n v="8.8763822896107296"/>
    <m/>
    <m/>
    <n v="250"/>
    <n v="2219.0955724026826"/>
    <n v="0"/>
    <m/>
    <d v="1899-12-30T00:31:00"/>
    <d v="1900-01-04T09:10:00"/>
    <m/>
  </r>
  <r>
    <n v="18206"/>
    <x v="4"/>
    <s v="URBANO SAVONA"/>
    <n v="2"/>
    <n v="1029"/>
    <s v="STAZIONE FF.SS - FONTANASSA - CORSO T. &amp; B. - PIAZZA MAMELI - OSPEDALE - SAN BENEDETTO - OSPEDALE"/>
    <s v="ANN"/>
    <n v="6"/>
    <m/>
    <n v="1"/>
    <n v="11786"/>
    <d v="1899-12-30T12:49:00"/>
    <d v="1899-12-30T13:20:00"/>
    <n v="8.8763822896107296"/>
    <m/>
    <m/>
    <n v="52"/>
    <n v="461.57187905975792"/>
    <n v="0"/>
    <m/>
    <d v="1899-12-30T00:31:00"/>
    <d v="1899-12-31T02:52:00"/>
    <m/>
  </r>
  <r>
    <n v="18207"/>
    <x v="4"/>
    <s v="URBANO SAVONA"/>
    <n v="2"/>
    <n v="1029"/>
    <s v="STAZIONE FF.SS - FONTANASSA - CORSO T. &amp; B. - PIAZZA MAMELI - OSPEDALE - SAN BENEDETTO - OSPEDALE"/>
    <s v="ANN"/>
    <s v="1-5"/>
    <m/>
    <n v="1"/>
    <n v="435"/>
    <d v="1899-12-30T12:57:00"/>
    <d v="1899-12-30T13:28:00"/>
    <n v="8.8763822896107296"/>
    <m/>
    <m/>
    <n v="250"/>
    <n v="2219.0955724026826"/>
    <n v="0"/>
    <m/>
    <d v="1899-12-30T00:31:00"/>
    <d v="1900-01-04T09:10:00"/>
    <m/>
  </r>
  <r>
    <n v="18262"/>
    <x v="4"/>
    <s v="URBANO SAVONA"/>
    <n v="2"/>
    <n v="1029"/>
    <s v="STAZIONE FF.SS - FONTANASSA - CORSO T. &amp; B. - PIAZZA MAMELI - OSPEDALE - SAN BENEDETTO - OSPEDALE"/>
    <s v="ANN"/>
    <s v="FES"/>
    <m/>
    <n v="1"/>
    <n v="1767"/>
    <d v="1899-12-30T12:57:00"/>
    <d v="1899-12-30T13:28:00"/>
    <n v="8.8763822896107296"/>
    <m/>
    <m/>
    <n v="58"/>
    <n v="514.83017279742228"/>
    <n v="0"/>
    <m/>
    <d v="1899-12-30T00:31:00"/>
    <d v="1899-12-31T05:58:00"/>
    <m/>
  </r>
  <r>
    <n v="18208"/>
    <x v="4"/>
    <s v="URBANO SAVONA"/>
    <n v="2"/>
    <n v="1029"/>
    <s v="STAZIONE FF.SS - FONTANASSA - CORSO T. &amp; B. - PIAZZA MAMELI - OSPEDALE - SAN BENEDETTO - OSPEDALE"/>
    <s v="ANN"/>
    <n v="6"/>
    <m/>
    <n v="1"/>
    <n v="11793"/>
    <d v="1899-12-30T13:09:00"/>
    <d v="1899-12-30T13:40:00"/>
    <n v="8.8763822896107296"/>
    <m/>
    <m/>
    <n v="52"/>
    <n v="461.57187905975792"/>
    <n v="0"/>
    <m/>
    <d v="1899-12-30T00:31:00"/>
    <d v="1899-12-31T02:52:00"/>
    <m/>
  </r>
  <r>
    <n v="18209"/>
    <x v="4"/>
    <s v="URBANO SAVONA"/>
    <n v="2"/>
    <n v="1029"/>
    <s v="STAZIONE FF.SS - FONTANASSA - CORSO T. &amp; B. - PIAZZA MAMELI - OSPEDALE - SAN BENEDETTO - OSPEDALE"/>
    <s v="ANN"/>
    <s v="1-5"/>
    <m/>
    <n v="1"/>
    <n v="21"/>
    <d v="1899-12-30T13:12:00"/>
    <d v="1899-12-30T13:43:00"/>
    <n v="8.8763822896107296"/>
    <m/>
    <m/>
    <n v="250"/>
    <n v="2219.0955724026826"/>
    <n v="0"/>
    <m/>
    <d v="1899-12-30T00:31:00"/>
    <d v="1900-01-04T09:10:00"/>
    <m/>
  </r>
  <r>
    <n v="18210"/>
    <x v="4"/>
    <s v="URBANO SAVONA"/>
    <n v="2"/>
    <n v="1029"/>
    <s v="STAZIONE FF.SS - FONTANASSA - CORSO T. &amp; B. - PIAZZA MAMELI - OSPEDALE - SAN BENEDETTO - OSPEDALE"/>
    <s v="ANN"/>
    <s v="1-5"/>
    <m/>
    <n v="1"/>
    <n v="449"/>
    <d v="1899-12-30T13:27:00"/>
    <d v="1899-12-30T13:58:00"/>
    <n v="8.8763822896107296"/>
    <m/>
    <m/>
    <n v="250"/>
    <n v="2219.0955724026826"/>
    <n v="0"/>
    <m/>
    <d v="1899-12-30T00:31:00"/>
    <d v="1900-01-04T09:10:00"/>
    <m/>
  </r>
  <r>
    <n v="18273"/>
    <x v="4"/>
    <s v="URBANO SAVONA"/>
    <n v="2"/>
    <n v="1029"/>
    <s v="STAZIONE FF.SS - FONTANASSA - CORSO T. &amp; B. - PIAZZA MAMELI - OSPEDALE - SAN BENEDETTO - OSPEDALE"/>
    <s v="ANN"/>
    <s v="FES"/>
    <m/>
    <n v="1"/>
    <n v="1781"/>
    <d v="1899-12-30T13:27:00"/>
    <d v="1899-12-30T13:58:00"/>
    <n v="8.8763822896107296"/>
    <m/>
    <m/>
    <n v="58"/>
    <n v="514.83017279742228"/>
    <n v="0"/>
    <m/>
    <d v="1899-12-30T00:31:00"/>
    <d v="1899-12-31T05:58:00"/>
    <m/>
  </r>
  <r>
    <n v="18211"/>
    <x v="4"/>
    <s v="URBANO SAVONA"/>
    <n v="2"/>
    <n v="1029"/>
    <s v="STAZIONE FF.SS - FONTANASSA - CORSO T. &amp; B. - PIAZZA MAMELI - OSPEDALE - SAN BENEDETTO - OSPEDALE"/>
    <s v="ANN"/>
    <n v="6"/>
    <m/>
    <n v="1"/>
    <n v="18116"/>
    <d v="1899-12-30T13:33:00"/>
    <d v="1899-12-30T14:04:00"/>
    <n v="8.8763822896107296"/>
    <m/>
    <m/>
    <n v="52"/>
    <n v="461.57187905975792"/>
    <n v="0"/>
    <m/>
    <d v="1899-12-30T00:31:00"/>
    <d v="1899-12-31T02:52:00"/>
    <m/>
  </r>
  <r>
    <n v="18212"/>
    <x v="4"/>
    <s v="URBANO SAVONA"/>
    <n v="2"/>
    <n v="1029"/>
    <s v="STAZIONE FF.SS - FONTANASSA - CORSO T. &amp; B. - PIAZZA MAMELI - OSPEDALE - SAN BENEDETTO - OSPEDALE"/>
    <s v="ANN"/>
    <s v="1-5"/>
    <m/>
    <n v="1"/>
    <n v="456"/>
    <d v="1899-12-30T13:42:00"/>
    <d v="1899-12-30T14:13:00"/>
    <n v="8.8763822896107296"/>
    <m/>
    <m/>
    <n v="250"/>
    <n v="2219.0955724026826"/>
    <n v="0"/>
    <m/>
    <d v="1899-12-30T00:31:00"/>
    <d v="1900-01-04T09:10:00"/>
    <m/>
  </r>
  <r>
    <n v="18213"/>
    <x v="4"/>
    <s v="URBANO SAVONA"/>
    <n v="2"/>
    <n v="1029"/>
    <s v="STAZIONE FF.SS - FONTANASSA - CORSO T. &amp; B. - PIAZZA MAMELI - OSPEDALE - SAN BENEDETTO - OSPEDALE"/>
    <s v="ANN"/>
    <n v="6"/>
    <m/>
    <n v="1"/>
    <n v="18144"/>
    <d v="1899-12-30T13:53:00"/>
    <d v="1899-12-30T14:24:00"/>
    <n v="8.8763822896107296"/>
    <m/>
    <m/>
    <n v="52"/>
    <n v="461.57187905975792"/>
    <n v="0"/>
    <m/>
    <d v="1899-12-30T00:31:00"/>
    <d v="1899-12-31T02:52:00"/>
    <m/>
  </r>
  <r>
    <n v="18214"/>
    <x v="4"/>
    <s v="URBANO SAVONA"/>
    <n v="2"/>
    <n v="1029"/>
    <s v="STAZIONE FF.SS - FONTANASSA - CORSO T. &amp; B. - PIAZZA MAMELI - OSPEDALE - SAN BENEDETTO - OSPEDALE"/>
    <s v="ANN"/>
    <s v="1-5"/>
    <m/>
    <n v="1"/>
    <n v="436"/>
    <d v="1899-12-30T13:57:00"/>
    <d v="1899-12-30T14:28:00"/>
    <n v="8.8763822896107296"/>
    <m/>
    <m/>
    <n v="250"/>
    <n v="2219.0955724026826"/>
    <n v="0"/>
    <m/>
    <d v="1899-12-30T00:31:00"/>
    <d v="1900-01-04T09:10:00"/>
    <m/>
  </r>
  <r>
    <n v="18263"/>
    <x v="4"/>
    <s v="URBANO SAVONA"/>
    <n v="2"/>
    <n v="1029"/>
    <s v="STAZIONE FF.SS - FONTANASSA - CORSO T. &amp; B. - PIAZZA MAMELI - OSPEDALE - SAN BENEDETTO - OSPEDALE"/>
    <s v="ANN"/>
    <s v="FES"/>
    <m/>
    <n v="1"/>
    <n v="1768"/>
    <d v="1899-12-30T13:57:00"/>
    <d v="1899-12-30T14:28:00"/>
    <n v="8.8763822896107296"/>
    <m/>
    <m/>
    <n v="58"/>
    <n v="514.83017279742228"/>
    <n v="0"/>
    <m/>
    <d v="1899-12-30T00:31:00"/>
    <d v="1899-12-31T05:58:00"/>
    <m/>
  </r>
  <r>
    <n v="18215"/>
    <x v="4"/>
    <s v="URBANO SAVONA"/>
    <n v="2"/>
    <n v="1029"/>
    <s v="STAZIONE FF.SS - FONTANASSA - CORSO T. &amp; B. - PIAZZA MAMELI - OSPEDALE - SAN BENEDETTO - OSPEDALE"/>
    <s v="ANN"/>
    <s v="SET"/>
    <m/>
    <n v="1"/>
    <n v="18215"/>
    <d v="1899-12-30T14:17:00"/>
    <d v="1899-12-30T14:48:00"/>
    <n v="8.8763822896107296"/>
    <m/>
    <m/>
    <n v="302"/>
    <n v="2680.6674514624406"/>
    <n v="0"/>
    <m/>
    <d v="1899-12-30T00:31:00"/>
    <d v="1900-01-05T12:02:00"/>
    <m/>
  </r>
  <r>
    <n v="18275"/>
    <x v="4"/>
    <s v="URBANO SAVONA"/>
    <n v="2"/>
    <n v="1029"/>
    <s v="STAZIONE FF.SS - FONTANASSA - CORSO T. &amp; B. - PIAZZA MAMELI - OSPEDALE - SAN BENEDETTO - OSPEDALE"/>
    <s v="ANN"/>
    <s v="FES"/>
    <m/>
    <n v="1"/>
    <n v="1782"/>
    <d v="1899-12-30T14:27:00"/>
    <d v="1899-12-30T14:58:00"/>
    <n v="8.8763822896107296"/>
    <m/>
    <m/>
    <n v="58"/>
    <n v="514.83017279742228"/>
    <n v="0"/>
    <m/>
    <d v="1899-12-30T00:31:00"/>
    <d v="1899-12-31T05:58:00"/>
    <m/>
  </r>
  <r>
    <n v="18216"/>
    <x v="4"/>
    <s v="URBANO SAVONA"/>
    <n v="2"/>
    <n v="1029"/>
    <s v="STAZIONE FF.SS - FONTANASSA - CORSO T. &amp; B. - PIAZZA MAMELI - OSPEDALE - SAN BENEDETTO - OSPEDALE"/>
    <s v="ANN"/>
    <n v="6"/>
    <m/>
    <n v="1"/>
    <n v="18127"/>
    <d v="1899-12-30T14:37:00"/>
    <d v="1899-12-30T15:08:00"/>
    <n v="8.8763822896107296"/>
    <m/>
    <m/>
    <n v="52"/>
    <n v="461.57187905975792"/>
    <n v="0"/>
    <m/>
    <d v="1899-12-30T00:31:00"/>
    <d v="1899-12-31T02:52:00"/>
    <m/>
  </r>
  <r>
    <n v="18217"/>
    <x v="4"/>
    <s v="URBANO SAVONA"/>
    <n v="2"/>
    <n v="1029"/>
    <s v="STAZIONE FF.SS - FONTANASSA - CORSO T. &amp; B. - PIAZZA MAMELI - OSPEDALE - SAN BENEDETTO - OSPEDALE"/>
    <s v="ANN"/>
    <s v="1-5"/>
    <m/>
    <n v="1"/>
    <n v="457"/>
    <d v="1899-12-30T14:41:00"/>
    <d v="1899-12-30T15:12:00"/>
    <n v="8.8763822896107296"/>
    <m/>
    <m/>
    <n v="250"/>
    <n v="2219.0955724026826"/>
    <n v="0"/>
    <m/>
    <d v="1899-12-30T00:31:00"/>
    <d v="1900-01-04T09:10:00"/>
    <m/>
  </r>
  <r>
    <n v="18280"/>
    <x v="4"/>
    <s v="URBANO SAVONA"/>
    <n v="2"/>
    <n v="1029"/>
    <s v="STAZIONE FF.SS - FONTANASSA - CORSO T. &amp; B. - PIAZZA MAMELI - OSPEDALE - SAN BENEDETTO - OSPEDALE"/>
    <s v="ANN"/>
    <s v="FES"/>
    <m/>
    <n v="1"/>
    <n v="1769"/>
    <d v="1899-12-30T14:57:00"/>
    <d v="1899-12-30T15:28:00"/>
    <n v="8.8763822896107296"/>
    <m/>
    <m/>
    <n v="58"/>
    <n v="514.83017279742228"/>
    <n v="0"/>
    <m/>
    <d v="1899-12-30T00:31:00"/>
    <d v="1899-12-31T05:58:00"/>
    <m/>
  </r>
  <r>
    <n v="18218"/>
    <x v="4"/>
    <s v="URBANO SAVONA"/>
    <n v="2"/>
    <n v="1029"/>
    <s v="STAZIONE FF.SS - FONTANASSA - CORSO T. &amp; B. - PIAZZA MAMELI - OSPEDALE - SAN BENEDETTO - OSPEDALE"/>
    <s v="ANN"/>
    <s v="SET"/>
    <m/>
    <n v="1"/>
    <n v="437"/>
    <d v="1899-12-30T15:01:00"/>
    <d v="1899-12-30T15:32:00"/>
    <n v="8.8763822896107296"/>
    <m/>
    <m/>
    <n v="302"/>
    <n v="2680.6674514624406"/>
    <n v="0"/>
    <m/>
    <d v="1899-12-30T00:31:00"/>
    <d v="1900-01-05T12:02:00"/>
    <m/>
  </r>
  <r>
    <n v="18219"/>
    <x v="4"/>
    <s v="URBANO SAVONA"/>
    <n v="2"/>
    <n v="1029"/>
    <s v="STAZIONE FF.SS - FONTANASSA - CORSO T. &amp; B. - PIAZZA MAMELI - OSPEDALE - SAN BENEDETTO - OSPEDALE"/>
    <s v="ANN"/>
    <n v="6"/>
    <m/>
    <n v="1"/>
    <n v="18140"/>
    <d v="1899-12-30T15:21:00"/>
    <d v="1899-12-30T15:52:00"/>
    <n v="8.8763822896107296"/>
    <m/>
    <m/>
    <n v="52"/>
    <n v="461.57187905975792"/>
    <n v="0"/>
    <m/>
    <d v="1899-12-30T00:31:00"/>
    <d v="1899-12-31T02:52:00"/>
    <m/>
  </r>
  <r>
    <n v="18220"/>
    <x v="4"/>
    <s v="URBANO SAVONA"/>
    <n v="2"/>
    <n v="1029"/>
    <s v="STAZIONE FF.SS - FONTANASSA - CORSO T. &amp; B. - PIAZZA MAMELI - OSPEDALE - SAN BENEDETTO - OSPEDALE"/>
    <s v="ANN"/>
    <s v="1-5"/>
    <m/>
    <n v="1"/>
    <n v="23"/>
    <d v="1899-12-30T15:25:00"/>
    <d v="1899-12-30T15:56:00"/>
    <n v="8.8763822896107296"/>
    <m/>
    <m/>
    <n v="250"/>
    <n v="2219.0955724026826"/>
    <n v="0"/>
    <m/>
    <d v="1899-12-30T00:31:00"/>
    <d v="1900-01-04T09:10:00"/>
    <m/>
  </r>
  <r>
    <n v="18277"/>
    <x v="4"/>
    <s v="URBANO SAVONA"/>
    <n v="2"/>
    <n v="1029"/>
    <s v="STAZIONE FF.SS - FONTANASSA - CORSO T. &amp; B. - PIAZZA MAMELI - OSPEDALE - SAN BENEDETTO - OSPEDALE"/>
    <s v="ANN"/>
    <s v="FES"/>
    <m/>
    <n v="1"/>
    <n v="1783"/>
    <d v="1899-12-30T15:27:00"/>
    <d v="1899-12-30T15:58:00"/>
    <n v="8.8763822896107296"/>
    <m/>
    <m/>
    <n v="58"/>
    <n v="514.83017279742228"/>
    <n v="0"/>
    <m/>
    <d v="1899-12-30T00:31:00"/>
    <d v="1899-12-31T05:58:00"/>
    <m/>
  </r>
  <r>
    <n v="18221"/>
    <x v="4"/>
    <s v="URBANO SAVONA"/>
    <n v="2"/>
    <n v="1029"/>
    <s v="STAZIONE FF.SS - FONTANASSA - CORSO T. &amp; B. - PIAZZA MAMELI - OSPEDALE - SAN BENEDETTO - OSPEDALE"/>
    <s v="ANN"/>
    <s v="SET"/>
    <m/>
    <n v="1"/>
    <n v="458"/>
    <d v="1899-12-30T15:45:00"/>
    <d v="1899-12-30T16:16:00"/>
    <n v="8.8763822896107296"/>
    <m/>
    <m/>
    <n v="302"/>
    <n v="2680.6674514624406"/>
    <n v="0"/>
    <m/>
    <d v="1899-12-30T00:31:00"/>
    <d v="1900-01-05T12:02:00"/>
    <m/>
  </r>
  <r>
    <n v="18222"/>
    <x v="4"/>
    <s v="URBANO SAVONA"/>
    <n v="2"/>
    <n v="1029"/>
    <s v="STAZIONE FF.SS - FONTANASSA - CORSO T. &amp; B. - PIAZZA MAMELI - OSPEDALE - SAN BENEDETTO - OSPEDALE"/>
    <s v="INV"/>
    <s v="1-5"/>
    <m/>
    <n v="1"/>
    <n v="18222"/>
    <d v="1899-12-30T15:57:00"/>
    <d v="1899-12-30T16:28:00"/>
    <n v="8.8763822896107296"/>
    <m/>
    <m/>
    <n v="194"/>
    <n v="1722.0181641844815"/>
    <n v="0"/>
    <m/>
    <d v="1899-12-30T00:31:00"/>
    <d v="1900-01-03T04:14:00"/>
    <m/>
  </r>
  <r>
    <n v="18282"/>
    <x v="4"/>
    <s v="URBANO SAVONA"/>
    <n v="2"/>
    <n v="1029"/>
    <s v="STAZIONE FF.SS - FONTANASSA - CORSO T. &amp; B. - PIAZZA MAMELI - OSPEDALE - SAN BENEDETTO - OSPEDALE"/>
    <s v="ANN"/>
    <s v="FES"/>
    <m/>
    <n v="1"/>
    <n v="1770"/>
    <d v="1899-12-30T15:57:00"/>
    <d v="1899-12-30T16:28:00"/>
    <n v="8.8763822896107296"/>
    <m/>
    <m/>
    <n v="58"/>
    <n v="514.83017279742228"/>
    <n v="0"/>
    <m/>
    <d v="1899-12-30T00:31:00"/>
    <d v="1899-12-31T05:58:00"/>
    <m/>
  </r>
  <r>
    <n v="18540"/>
    <x v="4"/>
    <s v="URBANO SAVONA"/>
    <n v="2"/>
    <n v="1029"/>
    <s v="STAZIONE FF.SS - FONTANASSA - CORSO T. &amp; B. - PIAZZA MAMELI - OSPEDALE - SAN BENEDETTO - OSPEDALE"/>
    <s v="EST"/>
    <s v="SET"/>
    <m/>
    <n v="1"/>
    <n v="18540"/>
    <d v="1899-12-30T15:57:00"/>
    <d v="1899-12-30T16:28:00"/>
    <n v="8.8763822896107296"/>
    <m/>
    <m/>
    <n v="67"/>
    <n v="594.7176134039189"/>
    <n v="0"/>
    <m/>
    <d v="1899-12-30T00:31:00"/>
    <d v="1899-12-31T10:37:00"/>
    <m/>
  </r>
  <r>
    <n v="18223"/>
    <x v="4"/>
    <s v="URBANO SAVONA"/>
    <n v="2"/>
    <n v="1029"/>
    <s v="STAZIONE FF.SS - FONTANASSA - CORSO T. &amp; B. - PIAZZA MAMELI - OSPEDALE - SAN BENEDETTO - OSPEDALE"/>
    <s v="ANN"/>
    <n v="6"/>
    <m/>
    <n v="1"/>
    <n v="18147"/>
    <d v="1899-12-30T16:05:00"/>
    <d v="1899-12-30T16:36:00"/>
    <n v="8.8763822896107296"/>
    <m/>
    <m/>
    <n v="52"/>
    <n v="461.57187905975792"/>
    <n v="0"/>
    <m/>
    <d v="1899-12-30T00:31:00"/>
    <d v="1899-12-31T02:52:00"/>
    <m/>
  </r>
  <r>
    <n v="18224"/>
    <x v="4"/>
    <s v="URBANO SAVONA"/>
    <n v="2"/>
    <n v="1029"/>
    <s v="STAZIONE FF.SS - FONTANASSA - CORSO T. &amp; B. - PIAZZA MAMELI - OSPEDALE - SAN BENEDETTO - OSPEDALE"/>
    <s v="ANN"/>
    <s v="1-5"/>
    <m/>
    <n v="1"/>
    <n v="438"/>
    <d v="1899-12-30T16:09:00"/>
    <d v="1899-12-30T16:40:00"/>
    <n v="8.8763822896107296"/>
    <m/>
    <m/>
    <n v="250"/>
    <n v="2219.0955724026826"/>
    <n v="0"/>
    <m/>
    <d v="1899-12-30T00:31:00"/>
    <d v="1900-01-04T09:10:00"/>
    <m/>
  </r>
  <r>
    <n v="18287"/>
    <x v="4"/>
    <s v="URBANO SAVONA"/>
    <n v="2"/>
    <n v="1029"/>
    <s v="STAZIONE FF.SS - FONTANASSA - CORSO T. &amp; B. - PIAZZA MAMELI - OSPEDALE - SAN BENEDETTO - OSPEDALE"/>
    <s v="ANN"/>
    <s v="FES"/>
    <m/>
    <n v="1"/>
    <n v="1784"/>
    <d v="1899-12-30T16:27:00"/>
    <d v="1899-12-30T16:58:00"/>
    <n v="8.8763822896107296"/>
    <m/>
    <m/>
    <n v="58"/>
    <n v="514.83017279742228"/>
    <n v="0"/>
    <m/>
    <d v="1899-12-30T00:31:00"/>
    <d v="1899-12-31T05:58:00"/>
    <m/>
  </r>
  <r>
    <n v="18225"/>
    <x v="4"/>
    <s v="URBANO SAVONA"/>
    <n v="2"/>
    <n v="1029"/>
    <s v="STAZIONE FF.SS - FONTANASSA - CORSO T. &amp; B. - PIAZZA MAMELI - OSPEDALE - SAN BENEDETTO - OSPEDALE"/>
    <s v="ANN"/>
    <s v="SET"/>
    <m/>
    <n v="1"/>
    <n v="459"/>
    <d v="1899-12-30T16:29:00"/>
    <d v="1899-12-30T17:00:00"/>
    <n v="8.8763822896107296"/>
    <m/>
    <m/>
    <n v="302"/>
    <n v="2680.6674514624406"/>
    <n v="0"/>
    <m/>
    <d v="1899-12-30T00:31:00"/>
    <d v="1900-01-05T12:02:00"/>
    <m/>
  </r>
  <r>
    <n v="18226"/>
    <x v="4"/>
    <s v="URBANO SAVONA"/>
    <n v="2"/>
    <n v="1029"/>
    <s v="STAZIONE FF.SS - FONTANASSA - CORSO T. &amp; B. - PIAZZA MAMELI - OSPEDALE - SAN BENEDETTO - OSPEDALE"/>
    <s v="ANN"/>
    <n v="6"/>
    <m/>
    <n v="1"/>
    <n v="18132"/>
    <d v="1899-12-30T16:49:00"/>
    <d v="1899-12-30T17:20:00"/>
    <n v="8.8763822896107296"/>
    <m/>
    <m/>
    <n v="52"/>
    <n v="461.57187905975792"/>
    <n v="0"/>
    <m/>
    <d v="1899-12-30T00:31:00"/>
    <d v="1899-12-31T02:52:00"/>
    <m/>
  </r>
  <r>
    <n v="18227"/>
    <x v="4"/>
    <s v="URBANO SAVONA"/>
    <n v="2"/>
    <n v="1029"/>
    <s v="STAZIONE FF.SS - FONTANASSA - CORSO T. &amp; B. - PIAZZA MAMELI - OSPEDALE - SAN BENEDETTO - OSPEDALE"/>
    <s v="ANN"/>
    <s v="1-5"/>
    <m/>
    <n v="1"/>
    <n v="18055"/>
    <d v="1899-12-30T16:53:00"/>
    <d v="1899-12-30T17:24:00"/>
    <n v="8.8763822896107296"/>
    <m/>
    <m/>
    <n v="250"/>
    <n v="2219.0955724026826"/>
    <n v="0"/>
    <m/>
    <d v="1899-12-30T00:31:00"/>
    <d v="1900-01-04T09:10:00"/>
    <m/>
  </r>
  <r>
    <n v="18284"/>
    <x v="4"/>
    <s v="URBANO SAVONA"/>
    <n v="2"/>
    <n v="1029"/>
    <s v="STAZIONE FF.SS - FONTANASSA - CORSO T. &amp; B. - PIAZZA MAMELI - OSPEDALE - SAN BENEDETTO - OSPEDALE"/>
    <s v="ANN"/>
    <s v="FES"/>
    <m/>
    <n v="1"/>
    <n v="1771"/>
    <d v="1899-12-30T16:57:00"/>
    <d v="1899-12-30T17:28:00"/>
    <n v="8.8763822896107296"/>
    <m/>
    <m/>
    <n v="58"/>
    <n v="514.83017279742228"/>
    <n v="0"/>
    <m/>
    <d v="1899-12-30T00:31:00"/>
    <d v="1899-12-31T05:58:00"/>
    <m/>
  </r>
  <r>
    <n v="18228"/>
    <x v="4"/>
    <s v="URBANO SAVONA"/>
    <n v="2"/>
    <n v="1029"/>
    <s v="STAZIONE FF.SS - FONTANASSA - CORSO T. &amp; B. - PIAZZA MAMELI - OSPEDALE - SAN BENEDETTO - OSPEDALE"/>
    <s v="INV"/>
    <n v="6"/>
    <m/>
    <n v="1"/>
    <n v="18121"/>
    <d v="1899-12-30T17:01:00"/>
    <d v="1899-12-30T17:32:00"/>
    <n v="8.8763822896107296"/>
    <m/>
    <m/>
    <n v="41"/>
    <n v="363.93167387403992"/>
    <n v="0"/>
    <m/>
    <d v="1899-12-30T00:31:00"/>
    <d v="1899-12-30T21:11:00"/>
    <m/>
  </r>
  <r>
    <n v="18229"/>
    <x v="4"/>
    <s v="URBANO SAVONA"/>
    <n v="2"/>
    <n v="1029"/>
    <s v="STAZIONE FF.SS - FONTANASSA - CORSO T. &amp; B. - PIAZZA MAMELI - OSPEDALE - SAN BENEDETTO - OSPEDALE"/>
    <s v="ANN"/>
    <s v="SET"/>
    <m/>
    <n v="1"/>
    <n v="439"/>
    <d v="1899-12-30T17:13:00"/>
    <d v="1899-12-30T17:44:00"/>
    <n v="8.8763822896107296"/>
    <m/>
    <m/>
    <n v="302"/>
    <n v="2680.6674514624406"/>
    <n v="0"/>
    <m/>
    <d v="1899-12-30T00:31:00"/>
    <d v="1900-01-05T12:02:00"/>
    <m/>
  </r>
  <r>
    <n v="18289"/>
    <x v="4"/>
    <s v="URBANO SAVONA"/>
    <n v="2"/>
    <n v="1029"/>
    <s v="STAZIONE FF.SS - FONTANASSA - CORSO T. &amp; B. - PIAZZA MAMELI - OSPEDALE - SAN BENEDETTO - OSPEDALE"/>
    <s v="ANN"/>
    <s v="FES"/>
    <m/>
    <n v="1"/>
    <n v="1785"/>
    <d v="1899-12-30T17:27:00"/>
    <d v="1899-12-30T17:58:00"/>
    <n v="8.8763822896107296"/>
    <m/>
    <m/>
    <n v="58"/>
    <n v="514.83017279742228"/>
    <n v="0"/>
    <m/>
    <d v="1899-12-30T00:31:00"/>
    <d v="1899-12-31T05:58:00"/>
    <m/>
  </r>
  <r>
    <n v="18230"/>
    <x v="4"/>
    <s v="URBANO SAVONA"/>
    <n v="2"/>
    <n v="1029"/>
    <s v="STAZIONE FF.SS - FONTANASSA - CORSO T. &amp; B. - PIAZZA MAMELI - OSPEDALE - SAN BENEDETTO - OSPEDALE"/>
    <s v="ANN"/>
    <n v="6"/>
    <m/>
    <n v="1"/>
    <n v="18154"/>
    <d v="1899-12-30T17:33:00"/>
    <d v="1899-12-30T18:04:00"/>
    <n v="8.8763822896107296"/>
    <m/>
    <m/>
    <n v="52"/>
    <n v="461.57187905975792"/>
    <n v="0"/>
    <m/>
    <d v="1899-12-30T00:31:00"/>
    <d v="1899-12-31T02:52:00"/>
    <m/>
  </r>
  <r>
    <n v="18231"/>
    <x v="4"/>
    <s v="URBANO SAVONA"/>
    <n v="2"/>
    <n v="1029"/>
    <s v="STAZIONE FF.SS - FONTANASSA - CORSO T. &amp; B. - PIAZZA MAMELI - OSPEDALE - SAN BENEDETTO - OSPEDALE"/>
    <s v="ANN"/>
    <s v="1-5"/>
    <m/>
    <n v="1"/>
    <n v="460"/>
    <d v="1899-12-30T17:37:00"/>
    <d v="1899-12-30T18:08:00"/>
    <n v="8.8763822896107296"/>
    <m/>
    <m/>
    <n v="250"/>
    <n v="2219.0955724026826"/>
    <n v="0"/>
    <m/>
    <d v="1899-12-30T00:31:00"/>
    <d v="1900-01-04T09:10:00"/>
    <m/>
  </r>
  <r>
    <n v="18232"/>
    <x v="4"/>
    <s v="URBANO SAVONA"/>
    <n v="2"/>
    <n v="1029"/>
    <s v="STAZIONE FF.SS - FONTANASSA - CORSO T. &amp; B. - PIAZZA MAMELI - OSPEDALE - SAN BENEDETTO - OSPEDALE"/>
    <s v="ANN"/>
    <s v="SET"/>
    <m/>
    <n v="1"/>
    <n v="26"/>
    <d v="1899-12-30T17:57:00"/>
    <d v="1899-12-30T18:28:00"/>
    <n v="8.8763822896107296"/>
    <m/>
    <m/>
    <n v="302"/>
    <n v="2680.6674514624406"/>
    <n v="0"/>
    <m/>
    <d v="1899-12-30T00:31:00"/>
    <d v="1900-01-05T12:02:00"/>
    <m/>
  </r>
  <r>
    <n v="18286"/>
    <x v="4"/>
    <s v="URBANO SAVONA"/>
    <n v="2"/>
    <n v="1029"/>
    <s v="STAZIONE FF.SS - FONTANASSA - CORSO T. &amp; B. - PIAZZA MAMELI - OSPEDALE - SAN BENEDETTO - OSPEDALE"/>
    <s v="ANN"/>
    <s v="FES"/>
    <m/>
    <n v="1"/>
    <n v="1772"/>
    <d v="1899-12-30T17:57:00"/>
    <d v="1899-12-30T18:28:00"/>
    <n v="8.8763822896107296"/>
    <m/>
    <m/>
    <n v="58"/>
    <n v="514.83017279742228"/>
    <n v="0"/>
    <m/>
    <d v="1899-12-30T00:31:00"/>
    <d v="1899-12-31T05:58:00"/>
    <m/>
  </r>
  <r>
    <n v="18233"/>
    <x v="4"/>
    <s v="URBANO SAVONA"/>
    <n v="2"/>
    <n v="1029"/>
    <s v="STAZIONE FF.SS - FONTANASSA - CORSO T. &amp; B. - PIAZZA MAMELI - OSPEDALE - SAN BENEDETTO - OSPEDALE"/>
    <s v="ANN"/>
    <n v="6"/>
    <m/>
    <n v="1"/>
    <n v="18148"/>
    <d v="1899-12-30T18:17:00"/>
    <d v="1899-12-30T18:48:00"/>
    <n v="8.8763822896107296"/>
    <m/>
    <m/>
    <n v="52"/>
    <n v="461.57187905975792"/>
    <n v="0"/>
    <m/>
    <d v="1899-12-30T00:31:00"/>
    <d v="1899-12-31T02:52:00"/>
    <m/>
  </r>
  <r>
    <n v="18234"/>
    <x v="4"/>
    <s v="URBANO SAVONA"/>
    <n v="2"/>
    <n v="1029"/>
    <s v="STAZIONE FF.SS - FONTANASSA - CORSO T. &amp; B. - PIAZZA MAMELI - OSPEDALE - SAN BENEDETTO - OSPEDALE"/>
    <s v="ANN"/>
    <s v="1-5"/>
    <m/>
    <n v="1"/>
    <n v="440"/>
    <d v="1899-12-30T18:21:00"/>
    <d v="1899-12-30T18:52:00"/>
    <n v="8.8763822896107296"/>
    <m/>
    <m/>
    <n v="250"/>
    <n v="2219.0955724026826"/>
    <n v="0"/>
    <m/>
    <d v="1899-12-30T00:31:00"/>
    <d v="1900-01-04T09:10:00"/>
    <m/>
  </r>
  <r>
    <n v="18291"/>
    <x v="4"/>
    <s v="URBANO SAVONA"/>
    <n v="2"/>
    <n v="1029"/>
    <s v="STAZIONE FF.SS - FONTANASSA - CORSO T. &amp; B. - PIAZZA MAMELI - OSPEDALE - SAN BENEDETTO - OSPEDALE"/>
    <s v="ANN"/>
    <s v="FES"/>
    <m/>
    <n v="1"/>
    <n v="1786"/>
    <d v="1899-12-30T18:27:00"/>
    <d v="1899-12-30T18:58:00"/>
    <n v="8.8763822896107296"/>
    <m/>
    <m/>
    <n v="58"/>
    <n v="514.83017279742228"/>
    <n v="0"/>
    <m/>
    <d v="1899-12-30T00:31:00"/>
    <d v="1899-12-31T05:58:00"/>
    <m/>
  </r>
  <r>
    <n v="18235"/>
    <x v="4"/>
    <s v="URBANO SAVONA"/>
    <n v="2"/>
    <n v="1029"/>
    <s v="STAZIONE FF.SS - FONTANASSA - CORSO T. &amp; B. - PIAZZA MAMELI - OSPEDALE - SAN BENEDETTO - OSPEDALE"/>
    <s v="ANN"/>
    <s v="SET"/>
    <m/>
    <n v="1"/>
    <n v="462"/>
    <d v="1899-12-30T18:41:00"/>
    <d v="1899-12-30T19:12:00"/>
    <n v="8.8763822896107296"/>
    <m/>
    <m/>
    <n v="302"/>
    <n v="2680.6674514624406"/>
    <n v="0"/>
    <m/>
    <d v="1899-12-30T00:31:00"/>
    <d v="1900-01-05T12:02:00"/>
    <m/>
  </r>
  <r>
    <n v="18297"/>
    <x v="4"/>
    <s v="URBANO SAVONA"/>
    <n v="2"/>
    <n v="1029"/>
    <s v="STAZIONE FF.SS - FONTANASSA - CORSO T. &amp; B. - PIAZZA MAMELI - OSPEDALE - SAN BENEDETTO - OSPEDALE"/>
    <s v="ANN"/>
    <s v="FES"/>
    <m/>
    <n v="1"/>
    <n v="1773"/>
    <d v="1899-12-30T18:57:00"/>
    <d v="1899-12-30T19:28:00"/>
    <n v="8.8763822896107296"/>
    <m/>
    <m/>
    <n v="58"/>
    <n v="514.83017279742228"/>
    <n v="0"/>
    <m/>
    <d v="1899-12-30T00:31:00"/>
    <d v="1899-12-31T05:58:00"/>
    <m/>
  </r>
  <r>
    <n v="18236"/>
    <x v="4"/>
    <s v="URBANO SAVONA"/>
    <n v="2"/>
    <n v="1029"/>
    <s v="STAZIONE FF.SS - FONTANASSA - CORSO T. &amp; B. - PIAZZA MAMELI - OSPEDALE - SAN BENEDETTO - OSPEDALE"/>
    <s v="ANN"/>
    <n v="6"/>
    <m/>
    <n v="1"/>
    <n v="18133"/>
    <d v="1899-12-30T19:01:00"/>
    <d v="1899-12-30T19:32:00"/>
    <n v="8.8763822896107296"/>
    <m/>
    <m/>
    <n v="52"/>
    <n v="461.57187905975792"/>
    <n v="0"/>
    <m/>
    <d v="1899-12-30T00:31:00"/>
    <d v="1899-12-31T02:52:00"/>
    <m/>
  </r>
  <r>
    <n v="18237"/>
    <x v="4"/>
    <s v="URBANO SAVONA"/>
    <n v="2"/>
    <n v="1029"/>
    <s v="STAZIONE FF.SS - FONTANASSA - CORSO T. &amp; B. - PIAZZA MAMELI - OSPEDALE - SAN BENEDETTO - OSPEDALE"/>
    <s v="ANN"/>
    <s v="1-5"/>
    <m/>
    <n v="1"/>
    <n v="27"/>
    <d v="1899-12-30T19:05:00"/>
    <d v="1899-12-30T19:36:00"/>
    <n v="8.8763822896107296"/>
    <m/>
    <m/>
    <n v="250"/>
    <n v="2219.0955724026826"/>
    <n v="0"/>
    <m/>
    <d v="1899-12-30T00:31:00"/>
    <d v="1900-01-04T09:10:00"/>
    <m/>
  </r>
  <r>
    <n v="18238"/>
    <x v="4"/>
    <s v="URBANO SAVONA"/>
    <n v="2"/>
    <n v="1029"/>
    <s v="STAZIONE FF.SS - FONTANASSA - CORSO T. &amp; B. - PIAZZA MAMELI - OSPEDALE - SAN BENEDETTO - OSPEDALE"/>
    <s v="ANN"/>
    <s v="SET"/>
    <m/>
    <n v="1"/>
    <n v="441"/>
    <d v="1899-12-30T19:25:00"/>
    <d v="1899-12-30T19:56:00"/>
    <n v="8.8763822896107296"/>
    <m/>
    <m/>
    <n v="302"/>
    <n v="2680.6674514624406"/>
    <n v="0"/>
    <m/>
    <d v="1899-12-30T00:31:00"/>
    <d v="1900-01-05T12:02:00"/>
    <m/>
  </r>
  <r>
    <n v="18293"/>
    <x v="4"/>
    <s v="URBANO SAVONA"/>
    <n v="2"/>
    <n v="1029"/>
    <s v="STAZIONE FF.SS - FONTANASSA - CORSO T. &amp; B. - PIAZZA MAMELI - OSPEDALE - SAN BENEDETTO - OSPEDALE"/>
    <s v="ANN"/>
    <s v="FES"/>
    <m/>
    <n v="1"/>
    <n v="1787"/>
    <d v="1899-12-30T19:27:00"/>
    <d v="1899-12-30T19:58:00"/>
    <n v="8.8763822896107296"/>
    <m/>
    <m/>
    <n v="58"/>
    <n v="514.83017279742228"/>
    <n v="0"/>
    <m/>
    <d v="1899-12-30T00:31:00"/>
    <d v="1899-12-31T05:58:00"/>
    <m/>
  </r>
  <r>
    <n v="18239"/>
    <x v="4"/>
    <s v="URBANO SAVONA"/>
    <n v="2"/>
    <n v="1029"/>
    <s v="STAZIONE FF.SS - FONTANASSA - CORSO T. &amp; B. - PIAZZA MAMELI - OSPEDALE - SAN BENEDETTO - OSPEDALE"/>
    <s v="ANN"/>
    <s v="1-5"/>
    <m/>
    <n v="1"/>
    <n v="464"/>
    <d v="1899-12-30T19:43:00"/>
    <d v="1899-12-30T20:14:00"/>
    <n v="8.8763822896107296"/>
    <m/>
    <m/>
    <n v="250"/>
    <n v="2219.0955724026826"/>
    <n v="0"/>
    <m/>
    <d v="1899-12-30T00:31:00"/>
    <d v="1900-01-04T09:10:00"/>
    <m/>
  </r>
  <r>
    <n v="18240"/>
    <x v="4"/>
    <s v="URBANO SAVONA"/>
    <n v="2"/>
    <n v="1029"/>
    <s v="STAZIONE FF.SS - FONTANASSA - CORSO T. &amp; B. - PIAZZA MAMELI - OSPEDALE - SAN BENEDETTO - OSPEDALE"/>
    <s v="ANN"/>
    <n v="6"/>
    <m/>
    <n v="1"/>
    <n v="18155"/>
    <d v="1899-12-30T19:45:00"/>
    <d v="1899-12-30T20:16:00"/>
    <n v="8.8763822896107296"/>
    <m/>
    <m/>
    <n v="52"/>
    <n v="461.57187905975792"/>
    <n v="0"/>
    <m/>
    <d v="1899-12-30T00:31:00"/>
    <d v="1899-12-31T02:52:00"/>
    <m/>
  </r>
  <r>
    <n v="18246"/>
    <x v="4"/>
    <s v="URBANO SAVONA"/>
    <n v="2"/>
    <n v="1029"/>
    <s v="STAZIONE FF.SS - FONTANASSA - CORSO T. &amp; B. - PIAZZA MAMELI - OSPEDALE - SAN BENEDETTO - OSPEDALE"/>
    <s v="ANN"/>
    <n v="6"/>
    <m/>
    <n v="1"/>
    <n v="18134"/>
    <d v="1899-12-30T20:09:00"/>
    <d v="1899-12-30T20:40:00"/>
    <n v="8.8763822896107296"/>
    <m/>
    <m/>
    <n v="52"/>
    <n v="461.57187905975792"/>
    <n v="0"/>
    <m/>
    <d v="1899-12-30T00:31:00"/>
    <d v="1899-12-31T02:52:00"/>
    <m/>
  </r>
  <r>
    <n v="18244"/>
    <x v="4"/>
    <s v="URBANO SAVONA"/>
    <n v="2"/>
    <n v="1029"/>
    <s v="STAZIONE FF.SS - FONTANASSA - CORSO T. &amp; B. - PIAZZA MAMELI - OSPEDALE - SAN BENEDETTO - OSPEDALE"/>
    <s v="ANN"/>
    <s v="1-5"/>
    <m/>
    <n v="1"/>
    <n v="465"/>
    <d v="1899-12-30T20:27:00"/>
    <d v="1899-12-30T20:58:00"/>
    <n v="8.8763822896107296"/>
    <m/>
    <m/>
    <n v="250"/>
    <n v="2219.0955724026826"/>
    <n v="0"/>
    <m/>
    <d v="1899-12-30T00:31:00"/>
    <d v="1900-01-04T09:10:00"/>
    <m/>
  </r>
  <r>
    <n v="18295"/>
    <x v="4"/>
    <s v="URBANO SAVONA"/>
    <n v="2"/>
    <n v="1029"/>
    <s v="STAZIONE FF.SS - FONTANASSA - CORSO T. &amp; B. - PIAZZA MAMELI - OSPEDALE - SAN BENEDETTO - OSPEDALE"/>
    <s v="ANN"/>
    <s v="FES"/>
    <m/>
    <n v="1"/>
    <n v="1788"/>
    <d v="1899-12-30T20:27:00"/>
    <d v="1899-12-30T20:58:00"/>
    <n v="8.8763822896107296"/>
    <m/>
    <m/>
    <n v="58"/>
    <n v="514.83017279742228"/>
    <n v="0"/>
    <m/>
    <d v="1899-12-30T00:31:00"/>
    <d v="1899-12-31T05:58:00"/>
    <m/>
  </r>
  <r>
    <n v="18242"/>
    <x v="4"/>
    <s v="URBANO SAVONA"/>
    <n v="2"/>
    <n v="1029"/>
    <s v="STAZIONE FF.SS - FONTANASSA - CORSO T. &amp; B. - PIAZZA MAMELI - OSPEDALE - SAN BENEDETTO - OSPEDALE"/>
    <s v="ANN"/>
    <n v="6"/>
    <m/>
    <n v="1"/>
    <n v="18157"/>
    <d v="1899-12-30T20:29:00"/>
    <d v="1899-12-30T21:00:00"/>
    <n v="8.8763822896107296"/>
    <m/>
    <m/>
    <n v="52"/>
    <n v="461.57187905975792"/>
    <n v="0"/>
    <m/>
    <d v="1899-12-30T00:31:00"/>
    <d v="1899-12-31T02:52:00"/>
    <m/>
  </r>
  <r>
    <n v="18245"/>
    <x v="4"/>
    <s v="URBANO SAVONA"/>
    <n v="2"/>
    <n v="1029"/>
    <s v="STAZIONE FF.SS - FONTANASSA - CORSO T. &amp; B. - PIAZZA MAMELI - OSPEDALE - SAN BENEDETTO - OSPEDALE"/>
    <s v="ANN"/>
    <s v="SET"/>
    <m/>
    <n v="1"/>
    <n v="466"/>
    <d v="1899-12-30T21:32:00"/>
    <d v="1899-12-30T22:03:00"/>
    <n v="8.8763822896107296"/>
    <m/>
    <m/>
    <n v="302"/>
    <n v="2680.6674514624406"/>
    <n v="0"/>
    <m/>
    <d v="1899-12-30T00:31:00"/>
    <d v="1900-01-05T12:02:00"/>
    <m/>
  </r>
  <r>
    <n v="17045"/>
    <x v="5"/>
    <s v="SUBURBANO SAVONA"/>
    <n v="2"/>
    <n v="351"/>
    <s v="PORTO VADO - LEGINO"/>
    <s v="EST"/>
    <s v="SET"/>
    <m/>
    <n v="1"/>
    <n v="17045"/>
    <d v="1899-12-31T00:25:00"/>
    <d v="1899-12-31T00:35:00"/>
    <n v="4.2505394852189404"/>
    <m/>
    <m/>
    <n v="67"/>
    <n v="284.78614550966898"/>
    <n v="0"/>
    <m/>
    <d v="1899-12-30T00:10:00"/>
    <d v="1899-12-30T11:10:00"/>
    <m/>
  </r>
  <r>
    <n v="17270"/>
    <x v="5"/>
    <s v="SUBURBANO SAVONA"/>
    <n v="2"/>
    <n v="351"/>
    <s v="PORTO VADO - LEGINO"/>
    <s v="EST"/>
    <s v="FES"/>
    <m/>
    <n v="1"/>
    <n v="17270"/>
    <d v="1899-12-31T00:30:00"/>
    <d v="1899-12-31T00:40:00"/>
    <n v="4.2505394852189404"/>
    <m/>
    <m/>
    <n v="12"/>
    <n v="51.006473822627285"/>
    <n v="0"/>
    <m/>
    <d v="1899-12-30T00:10:00"/>
    <d v="1899-12-30T02:00:00"/>
    <m/>
  </r>
  <r>
    <n v="18756"/>
    <x v="5"/>
    <s v="SUBURBANO SAVONA"/>
    <n v="2"/>
    <n v="352"/>
    <s v="PORTO VADO - ZINOLA - VIA NIZZA - PIAZZA MAMELI - VIA ALESSANDRIA"/>
    <s v="ANN"/>
    <s v="SET"/>
    <m/>
    <n v="1"/>
    <n v="515"/>
    <d v="1899-12-30T05:10:00"/>
    <d v="1899-12-30T05:30:00"/>
    <n v="8.2294123059136002"/>
    <m/>
    <m/>
    <n v="302"/>
    <n v="2485.2825163859075"/>
    <n v="0"/>
    <m/>
    <d v="1899-12-30T00:20:00"/>
    <d v="1900-01-03T04:40:00"/>
    <m/>
  </r>
  <r>
    <n v="7137"/>
    <x v="5"/>
    <s v="SUBURBANO SAVONA"/>
    <n v="2"/>
    <n v="352"/>
    <s v="PORTO VADO - ZINOLA - VIA NIZZA - PIAZZA MAMELI - VIA ALESSANDRIA"/>
    <s v="ANN"/>
    <s v="FES"/>
    <m/>
    <n v="1"/>
    <n v="1548"/>
    <d v="1899-12-30T06:20:00"/>
    <d v="1899-12-30T06:40:00"/>
    <n v="8.2294123059136002"/>
    <m/>
    <m/>
    <n v="58"/>
    <n v="477.30591374298882"/>
    <n v="0"/>
    <m/>
    <d v="1899-12-30T00:20:00"/>
    <d v="1899-12-30T19:20:00"/>
    <m/>
  </r>
  <r>
    <n v="7000"/>
    <x v="5"/>
    <s v="SUBURBANO SAVONA"/>
    <n v="2"/>
    <n v="352"/>
    <s v="PORTO VADO - ZINOLA - VIA NIZZA - PIAZZA MAMELI - VIA ALESSANDRIA"/>
    <s v="ANN"/>
    <s v="SET"/>
    <m/>
    <n v="1"/>
    <n v="516"/>
    <d v="1899-12-30T06:40:00"/>
    <d v="1899-12-30T07:00:00"/>
    <n v="8.2294123059136002"/>
    <m/>
    <m/>
    <n v="302"/>
    <n v="2485.2825163859075"/>
    <n v="0"/>
    <m/>
    <d v="1899-12-30T00:20:00"/>
    <d v="1900-01-03T04:40:00"/>
    <m/>
  </r>
  <r>
    <n v="13485"/>
    <x v="5"/>
    <s v="SUBURBANO SAVONA"/>
    <n v="2"/>
    <n v="352"/>
    <s v="PORTO VADO - ZINOLA - VIA NIZZA - PIAZZA MAMELI - VIA ALESSANDRIA"/>
    <s v="ANN"/>
    <s v="SET"/>
    <m/>
    <n v="1"/>
    <n v="517"/>
    <d v="1899-12-30T07:00:00"/>
    <d v="1899-12-30T07:25:00"/>
    <n v="8.2294123059136002"/>
    <m/>
    <m/>
    <n v="302"/>
    <n v="2485.2825163859075"/>
    <n v="0"/>
    <m/>
    <d v="1899-12-30T00:25:00"/>
    <d v="1900-01-04T05:50:00"/>
    <m/>
  </r>
  <r>
    <n v="7138"/>
    <x v="5"/>
    <s v="SUBURBANO SAVONA"/>
    <n v="2"/>
    <n v="352"/>
    <s v="PORTO VADO - ZINOLA - VIA NIZZA - PIAZZA MAMELI - VIA ALESSANDRIA"/>
    <s v="ANN"/>
    <s v="FES"/>
    <m/>
    <n v="1"/>
    <n v="1549"/>
    <d v="1899-12-30T07:05:00"/>
    <d v="1899-12-30T07:30:00"/>
    <n v="8.2294123059136002"/>
    <m/>
    <m/>
    <n v="58"/>
    <n v="477.30591374298882"/>
    <n v="0"/>
    <m/>
    <d v="1899-12-30T00:25:00"/>
    <d v="1899-12-31T00:10:00"/>
    <m/>
  </r>
  <r>
    <n v="12259"/>
    <x v="5"/>
    <s v="SUBURBANO SAVONA"/>
    <n v="2"/>
    <n v="352"/>
    <s v="PORTO VADO - ZINOLA - VIA NIZZA - PIAZZA MAMELI - VIA ALESSANDRIA"/>
    <s v="EST"/>
    <s v="1-5"/>
    <m/>
    <n v="1"/>
    <n v="12259"/>
    <d v="1899-12-30T07:15:00"/>
    <d v="1899-12-30T07:40:00"/>
    <n v="8.2294123059136002"/>
    <m/>
    <m/>
    <n v="56"/>
    <n v="460.84708913116162"/>
    <n v="0"/>
    <m/>
    <d v="1899-12-30T00:25:00"/>
    <d v="1899-12-30T23:20:00"/>
    <m/>
  </r>
  <r>
    <n v="17847"/>
    <x v="5"/>
    <s v="SUBURBANO SAVONA"/>
    <n v="2"/>
    <n v="352"/>
    <s v="PORTO VADO - ZINOLA - VIA NIZZA - PIAZZA MAMELI - VIA ALESSANDRIA"/>
    <s v="INV"/>
    <s v="1-5"/>
    <m/>
    <n v="1"/>
    <n v="40"/>
    <d v="1899-12-30T07:20:00"/>
    <d v="1899-12-30T07:45:00"/>
    <n v="8.2294123059136002"/>
    <m/>
    <m/>
    <n v="194"/>
    <n v="1596.5059873472385"/>
    <n v="0"/>
    <m/>
    <d v="1899-12-30T00:25:00"/>
    <d v="1900-01-02T08:50:00"/>
    <m/>
  </r>
  <r>
    <n v="7152"/>
    <x v="5"/>
    <s v="SUBURBANO SAVONA"/>
    <n v="2"/>
    <n v="352"/>
    <s v="PORTO VADO - ZINOLA - VIA NIZZA - PIAZZA MAMELI - VIA ALESSANDRIA"/>
    <s v="ANN"/>
    <s v="FES"/>
    <m/>
    <n v="1"/>
    <n v="1563"/>
    <d v="1899-12-30T07:25:00"/>
    <d v="1899-12-30T07:50:00"/>
    <n v="8.2294123059136002"/>
    <m/>
    <m/>
    <n v="58"/>
    <n v="477.30591374298882"/>
    <n v="0"/>
    <m/>
    <d v="1899-12-30T00:25:00"/>
    <d v="1899-12-31T00:10:00"/>
    <m/>
  </r>
  <r>
    <n v="17848"/>
    <x v="5"/>
    <s v="SUBURBANO SAVONA"/>
    <n v="2"/>
    <n v="352"/>
    <s v="PORTO VADO - ZINOLA - VIA NIZZA - PIAZZA MAMELI - VIA ALESSANDRIA"/>
    <s v="INV"/>
    <s v="1-5"/>
    <m/>
    <n v="1"/>
    <n v="519"/>
    <d v="1899-12-30T07:25:00"/>
    <d v="1899-12-30T07:50:00"/>
    <n v="8.2294123059136002"/>
    <m/>
    <m/>
    <n v="194"/>
    <n v="1596.5059873472385"/>
    <n v="0"/>
    <m/>
    <d v="1899-12-30T00:25:00"/>
    <d v="1900-01-02T08:50:00"/>
    <m/>
  </r>
  <r>
    <n v="13859"/>
    <x v="5"/>
    <s v="SUBURBANO SAVONA"/>
    <n v="2"/>
    <n v="352"/>
    <s v="PORTO VADO - ZINOLA - VIA NIZZA - PIAZZA MAMELI - VIA ALESSANDRIA"/>
    <s v="ANN"/>
    <n v="6"/>
    <m/>
    <n v="1"/>
    <n v="11807"/>
    <d v="1899-12-30T07:31:00"/>
    <d v="1899-12-30T07:56:00"/>
    <n v="8.2294123059136002"/>
    <m/>
    <m/>
    <n v="52"/>
    <n v="427.92943990750723"/>
    <n v="0"/>
    <m/>
    <d v="1899-12-30T00:25:00"/>
    <d v="1899-12-30T21:40:00"/>
    <m/>
  </r>
  <r>
    <n v="12262"/>
    <x v="5"/>
    <s v="SUBURBANO SAVONA"/>
    <n v="2"/>
    <n v="352"/>
    <s v="PORTO VADO - ZINOLA - VIA NIZZA - PIAZZA MAMELI - VIA ALESSANDRIA"/>
    <s v="EST"/>
    <s v="1-5"/>
    <m/>
    <n v="1"/>
    <n v="12262"/>
    <d v="1899-12-30T07:35:00"/>
    <d v="1899-12-30T08:00:00"/>
    <n v="8.2294123059136002"/>
    <m/>
    <m/>
    <n v="56"/>
    <n v="460.84708913116162"/>
    <n v="0"/>
    <m/>
    <d v="1899-12-30T00:25:00"/>
    <d v="1899-12-30T23:20:00"/>
    <m/>
  </r>
  <r>
    <n v="7256"/>
    <x v="5"/>
    <s v="SUBURBANO SAVONA"/>
    <n v="2"/>
    <n v="352"/>
    <s v="PORTO VADO - ZINOLA - VIA NIZZA - PIAZZA MAMELI - VIA ALESSANDRIA"/>
    <s v="INV"/>
    <s v="SF"/>
    <m/>
    <n v="1"/>
    <n v="4474"/>
    <d v="1899-12-30T07:40:00"/>
    <d v="1899-12-30T08:00:00"/>
    <n v="8.2294123059136002"/>
    <m/>
    <m/>
    <n v="5"/>
    <n v="41.147061529567999"/>
    <n v="0"/>
    <m/>
    <d v="1899-12-30T00:20:00"/>
    <d v="1899-12-30T01:40:00"/>
    <m/>
  </r>
  <r>
    <n v="13486"/>
    <x v="5"/>
    <s v="SUBURBANO SAVONA"/>
    <n v="2"/>
    <n v="352"/>
    <s v="PORTO VADO - ZINOLA - VIA NIZZA - PIAZZA MAMELI - VIA ALESSANDRIA"/>
    <s v="ANN"/>
    <s v="SET"/>
    <m/>
    <n v="1"/>
    <n v="532"/>
    <d v="1899-12-30T07:55:00"/>
    <d v="1899-12-30T08:21:00"/>
    <n v="8.2294123059136002"/>
    <m/>
    <m/>
    <n v="302"/>
    <n v="2485.2825163859075"/>
    <n v="0"/>
    <m/>
    <d v="1899-12-30T00:26:00"/>
    <d v="1900-01-04T10:52:00"/>
    <m/>
  </r>
  <r>
    <n v="7139"/>
    <x v="5"/>
    <s v="SUBURBANO SAVONA"/>
    <n v="2"/>
    <n v="352"/>
    <s v="PORTO VADO - ZINOLA - VIA NIZZA - PIAZZA MAMELI - VIA ALESSANDRIA"/>
    <s v="ANN"/>
    <s v="FES"/>
    <m/>
    <n v="1"/>
    <n v="1550"/>
    <d v="1899-12-30T08:05:00"/>
    <d v="1899-12-30T08:30:00"/>
    <n v="8.2294123059136002"/>
    <m/>
    <m/>
    <n v="58"/>
    <n v="477.30591374298882"/>
    <n v="0"/>
    <m/>
    <d v="1899-12-30T00:25:00"/>
    <d v="1899-12-31T00:10:00"/>
    <m/>
  </r>
  <r>
    <n v="13863"/>
    <x v="5"/>
    <s v="SUBURBANO SAVONA"/>
    <n v="2"/>
    <n v="352"/>
    <s v="PORTO VADO - ZINOLA - VIA NIZZA - PIAZZA MAMELI - VIA ALESSANDRIA"/>
    <s v="ANN"/>
    <s v="1-5"/>
    <m/>
    <n v="1"/>
    <n v="41"/>
    <d v="1899-12-30T08:15:00"/>
    <d v="1899-12-30T08:41:00"/>
    <n v="8.2294123059136002"/>
    <m/>
    <m/>
    <n v="250"/>
    <n v="2057.3530764784"/>
    <n v="0"/>
    <m/>
    <d v="1899-12-30T00:26:00"/>
    <d v="1900-01-03T12:20:00"/>
    <m/>
  </r>
  <r>
    <n v="7257"/>
    <x v="5"/>
    <s v="SUBURBANO SAVONA"/>
    <n v="2"/>
    <n v="352"/>
    <s v="PORTO VADO - ZINOLA - VIA NIZZA - PIAZZA MAMELI - VIA ALESSANDRIA"/>
    <s v="INV"/>
    <s v="SF"/>
    <m/>
    <n v="1"/>
    <n v="4475"/>
    <d v="1899-12-30T08:20:00"/>
    <d v="1899-12-30T08:40:00"/>
    <n v="8.2294123059136002"/>
    <m/>
    <m/>
    <n v="5"/>
    <n v="41.147061529567999"/>
    <n v="0"/>
    <m/>
    <d v="1899-12-30T00:20:00"/>
    <d v="1899-12-30T01:40:00"/>
    <m/>
  </r>
  <r>
    <n v="13865"/>
    <x v="5"/>
    <s v="SUBURBANO SAVONA"/>
    <n v="2"/>
    <n v="352"/>
    <s v="PORTO VADO - ZINOLA - VIA NIZZA - PIAZZA MAMELI - VIA ALESSANDRIA"/>
    <s v="ANN"/>
    <n v="6"/>
    <m/>
    <n v="1"/>
    <n v="11813"/>
    <d v="1899-12-30T08:21:00"/>
    <d v="1899-12-30T08:47:00"/>
    <n v="8.2294123059136002"/>
    <m/>
    <m/>
    <n v="52"/>
    <n v="427.92943990750723"/>
    <n v="0"/>
    <m/>
    <d v="1899-12-30T00:26:00"/>
    <d v="1899-12-30T22:32:00"/>
    <m/>
  </r>
  <r>
    <n v="7153"/>
    <x v="5"/>
    <s v="SUBURBANO SAVONA"/>
    <n v="2"/>
    <n v="352"/>
    <s v="PORTO VADO - ZINOLA - VIA NIZZA - PIAZZA MAMELI - VIA ALESSANDRIA"/>
    <s v="ANN"/>
    <s v="FES"/>
    <m/>
    <n v="1"/>
    <n v="1564"/>
    <d v="1899-12-30T08:25:00"/>
    <d v="1899-12-30T08:50:00"/>
    <n v="8.2294123059136002"/>
    <m/>
    <m/>
    <n v="58"/>
    <n v="477.30591374298882"/>
    <n v="0"/>
    <m/>
    <d v="1899-12-30T00:25:00"/>
    <d v="1899-12-31T00:10:00"/>
    <m/>
  </r>
  <r>
    <n v="13867"/>
    <x v="5"/>
    <s v="SUBURBANO SAVONA"/>
    <n v="2"/>
    <n v="352"/>
    <s v="PORTO VADO - ZINOLA - VIA NIZZA - PIAZZA MAMELI - VIA ALESSANDRIA"/>
    <s v="ANN"/>
    <s v="1-5"/>
    <m/>
    <n v="1"/>
    <n v="520"/>
    <d v="1899-12-30T08:35:00"/>
    <d v="1899-12-30T09:01:00"/>
    <n v="8.2294123059136002"/>
    <m/>
    <m/>
    <n v="250"/>
    <n v="2057.3530764784"/>
    <n v="0"/>
    <m/>
    <d v="1899-12-30T00:26:00"/>
    <d v="1900-01-03T12:20:00"/>
    <m/>
  </r>
  <r>
    <n v="13490"/>
    <x v="5"/>
    <s v="SUBURBANO SAVONA"/>
    <n v="2"/>
    <n v="352"/>
    <s v="PORTO VADO - ZINOLA - VIA NIZZA - PIAZZA MAMELI - VIA ALESSANDRIA"/>
    <s v="ANN"/>
    <s v="SET"/>
    <m/>
    <n v="1"/>
    <n v="533"/>
    <d v="1899-12-30T09:00:00"/>
    <d v="1899-12-30T09:26:00"/>
    <n v="8.2294123059136002"/>
    <m/>
    <m/>
    <n v="302"/>
    <n v="2485.2825163859075"/>
    <n v="0"/>
    <m/>
    <d v="1899-12-30T00:26:00"/>
    <d v="1900-01-04T10:52:00"/>
    <m/>
  </r>
  <r>
    <n v="7140"/>
    <x v="5"/>
    <s v="SUBURBANO SAVONA"/>
    <n v="2"/>
    <n v="352"/>
    <s v="PORTO VADO - ZINOLA - VIA NIZZA - PIAZZA MAMELI - VIA ALESSANDRIA"/>
    <s v="ANN"/>
    <s v="FES"/>
    <m/>
    <n v="1"/>
    <n v="1551"/>
    <d v="1899-12-30T09:05:00"/>
    <d v="1899-12-30T09:30:00"/>
    <n v="8.2294123059136002"/>
    <m/>
    <m/>
    <n v="58"/>
    <n v="477.30591374298882"/>
    <n v="0"/>
    <m/>
    <d v="1899-12-30T00:25:00"/>
    <d v="1899-12-31T00:10:00"/>
    <m/>
  </r>
  <r>
    <n v="7258"/>
    <x v="5"/>
    <s v="SUBURBANO SAVONA"/>
    <n v="2"/>
    <n v="352"/>
    <s v="PORTO VADO - ZINOLA - VIA NIZZA - PIAZZA MAMELI - VIA ALESSANDRIA"/>
    <s v="INV"/>
    <s v="SF"/>
    <m/>
    <n v="1"/>
    <n v="4476"/>
    <d v="1899-12-30T09:15:00"/>
    <d v="1899-12-30T09:40:00"/>
    <n v="8.2294123059136002"/>
    <m/>
    <m/>
    <n v="5"/>
    <n v="41.147061529567999"/>
    <n v="0"/>
    <m/>
    <d v="1899-12-30T00:25:00"/>
    <d v="1899-12-30T02:05:00"/>
    <m/>
  </r>
  <r>
    <n v="13872"/>
    <x v="5"/>
    <s v="SUBURBANO SAVONA"/>
    <n v="2"/>
    <n v="352"/>
    <s v="PORTO VADO - ZINOLA - VIA NIZZA - PIAZZA MAMELI - VIA ALESSANDRIA"/>
    <s v="ANN"/>
    <s v="1-5"/>
    <m/>
    <n v="1"/>
    <n v="42"/>
    <d v="1899-12-30T09:20:00"/>
    <d v="1899-12-30T09:46:00"/>
    <n v="8.2294123059136002"/>
    <m/>
    <m/>
    <n v="250"/>
    <n v="2057.3530764784"/>
    <n v="0"/>
    <m/>
    <d v="1899-12-30T00:26:00"/>
    <d v="1900-01-03T12:20:00"/>
    <m/>
  </r>
  <r>
    <n v="7154"/>
    <x v="5"/>
    <s v="SUBURBANO SAVONA"/>
    <n v="2"/>
    <n v="352"/>
    <s v="PORTO VADO - ZINOLA - VIA NIZZA - PIAZZA MAMELI - VIA ALESSANDRIA"/>
    <s v="ANN"/>
    <s v="FES"/>
    <m/>
    <n v="1"/>
    <n v="1565"/>
    <d v="1899-12-30T09:25:00"/>
    <d v="1899-12-30T09:50:00"/>
    <n v="8.2294123059136002"/>
    <m/>
    <m/>
    <n v="58"/>
    <n v="477.30591374298882"/>
    <n v="0"/>
    <m/>
    <d v="1899-12-30T00:25:00"/>
    <d v="1899-12-31T00:10:00"/>
    <m/>
  </r>
  <r>
    <n v="13874"/>
    <x v="5"/>
    <s v="SUBURBANO SAVONA"/>
    <n v="2"/>
    <n v="352"/>
    <s v="PORTO VADO - ZINOLA - VIA NIZZA - PIAZZA MAMELI - VIA ALESSANDRIA"/>
    <s v="ANN"/>
    <n v="6"/>
    <m/>
    <n v="1"/>
    <n v="11822"/>
    <d v="1899-12-30T09:26:00"/>
    <d v="1899-12-30T09:52:00"/>
    <n v="8.2294123059136002"/>
    <m/>
    <m/>
    <n v="52"/>
    <n v="427.92943990750723"/>
    <n v="0"/>
    <m/>
    <d v="1899-12-30T00:26:00"/>
    <d v="1899-12-30T22:32:00"/>
    <m/>
  </r>
  <r>
    <n v="13876"/>
    <x v="5"/>
    <s v="SUBURBANO SAVONA"/>
    <n v="2"/>
    <n v="352"/>
    <s v="PORTO VADO - ZINOLA - VIA NIZZA - PIAZZA MAMELI - VIA ALESSANDRIA"/>
    <s v="ANN"/>
    <s v="1-5"/>
    <m/>
    <n v="1"/>
    <n v="521"/>
    <d v="1899-12-30T09:40:00"/>
    <d v="1899-12-30T10:06:00"/>
    <n v="8.2294123059136002"/>
    <m/>
    <m/>
    <n v="250"/>
    <n v="2057.3530764784"/>
    <n v="0"/>
    <m/>
    <d v="1899-12-30T00:26:00"/>
    <d v="1900-01-03T12:20:00"/>
    <m/>
  </r>
  <r>
    <n v="7141"/>
    <x v="5"/>
    <s v="SUBURBANO SAVONA"/>
    <n v="2"/>
    <n v="352"/>
    <s v="PORTO VADO - ZINOLA - VIA NIZZA - PIAZZA MAMELI - VIA ALESSANDRIA"/>
    <s v="ANN"/>
    <s v="FES"/>
    <m/>
    <n v="1"/>
    <n v="1552"/>
    <d v="1899-12-30T10:05:00"/>
    <d v="1899-12-30T10:30:00"/>
    <n v="8.2294123059136002"/>
    <m/>
    <m/>
    <n v="58"/>
    <n v="477.30591374298882"/>
    <n v="0"/>
    <m/>
    <d v="1899-12-30T00:25:00"/>
    <d v="1899-12-31T00:10:00"/>
    <m/>
  </r>
  <r>
    <n v="13493"/>
    <x v="5"/>
    <s v="SUBURBANO SAVONA"/>
    <n v="2"/>
    <n v="352"/>
    <s v="PORTO VADO - ZINOLA - VIA NIZZA - PIAZZA MAMELI - VIA ALESSANDRIA"/>
    <s v="ANN"/>
    <s v="SET"/>
    <m/>
    <n v="1"/>
    <n v="534"/>
    <d v="1899-12-30T10:05:00"/>
    <d v="1899-12-30T10:31:00"/>
    <n v="8.2294123059136002"/>
    <m/>
    <m/>
    <n v="302"/>
    <n v="2485.2825163859075"/>
    <n v="0"/>
    <m/>
    <d v="1899-12-30T00:26:00"/>
    <d v="1900-01-04T10:52:00"/>
    <m/>
  </r>
  <r>
    <n v="7259"/>
    <x v="5"/>
    <s v="SUBURBANO SAVONA"/>
    <n v="2"/>
    <n v="352"/>
    <s v="PORTO VADO - ZINOLA - VIA NIZZA - PIAZZA MAMELI - VIA ALESSANDRIA"/>
    <s v="INV"/>
    <s v="SF"/>
    <m/>
    <n v="1"/>
    <n v="4477"/>
    <d v="1899-12-30T10:15:00"/>
    <d v="1899-12-30T10:40:00"/>
    <n v="8.2294123059136002"/>
    <m/>
    <m/>
    <n v="5"/>
    <n v="41.147061529567999"/>
    <n v="0"/>
    <m/>
    <d v="1899-12-30T00:25:00"/>
    <d v="1899-12-30T02:05:00"/>
    <m/>
  </r>
  <r>
    <n v="7155"/>
    <x v="5"/>
    <s v="SUBURBANO SAVONA"/>
    <n v="2"/>
    <n v="352"/>
    <s v="PORTO VADO - ZINOLA - VIA NIZZA - PIAZZA MAMELI - VIA ALESSANDRIA"/>
    <s v="ANN"/>
    <s v="FES"/>
    <m/>
    <n v="1"/>
    <n v="1566"/>
    <d v="1899-12-30T10:25:00"/>
    <d v="1899-12-30T10:50:00"/>
    <n v="8.2294123059136002"/>
    <m/>
    <m/>
    <n v="58"/>
    <n v="477.30591374298882"/>
    <n v="0"/>
    <m/>
    <d v="1899-12-30T00:25:00"/>
    <d v="1899-12-31T00:10:00"/>
    <m/>
  </r>
  <r>
    <n v="13881"/>
    <x v="5"/>
    <s v="SUBURBANO SAVONA"/>
    <n v="2"/>
    <n v="352"/>
    <s v="PORTO VADO - ZINOLA - VIA NIZZA - PIAZZA MAMELI - VIA ALESSANDRIA"/>
    <s v="ANN"/>
    <s v="1-5"/>
    <m/>
    <n v="1"/>
    <n v="43"/>
    <d v="1899-12-30T10:25:00"/>
    <d v="1899-12-30T10:51:00"/>
    <n v="8.2294123059136002"/>
    <m/>
    <m/>
    <n v="250"/>
    <n v="2057.3530764784"/>
    <n v="0"/>
    <m/>
    <d v="1899-12-30T00:26:00"/>
    <d v="1900-01-03T12:20:00"/>
    <m/>
  </r>
  <r>
    <n v="13883"/>
    <x v="5"/>
    <s v="SUBURBANO SAVONA"/>
    <n v="2"/>
    <n v="352"/>
    <s v="PORTO VADO - ZINOLA - VIA NIZZA - PIAZZA MAMELI - VIA ALESSANDRIA"/>
    <s v="ANN"/>
    <n v="6"/>
    <m/>
    <n v="1"/>
    <n v="11831"/>
    <d v="1899-12-30T10:31:00"/>
    <d v="1899-12-30T10:57:00"/>
    <n v="8.2294123059136002"/>
    <m/>
    <m/>
    <n v="52"/>
    <n v="427.92943990750723"/>
    <n v="0"/>
    <m/>
    <d v="1899-12-30T00:26:00"/>
    <d v="1899-12-30T22:32:00"/>
    <m/>
  </r>
  <r>
    <n v="13885"/>
    <x v="5"/>
    <s v="SUBURBANO SAVONA"/>
    <n v="2"/>
    <n v="352"/>
    <s v="PORTO VADO - ZINOLA - VIA NIZZA - PIAZZA MAMELI - VIA ALESSANDRIA"/>
    <s v="ANN"/>
    <s v="1-5"/>
    <m/>
    <n v="1"/>
    <n v="522"/>
    <d v="1899-12-30T10:45:00"/>
    <d v="1899-12-30T11:11:00"/>
    <n v="8.2294123059136002"/>
    <m/>
    <m/>
    <n v="250"/>
    <n v="2057.3530764784"/>
    <n v="0"/>
    <m/>
    <d v="1899-12-30T00:26:00"/>
    <d v="1900-01-03T12:20:00"/>
    <m/>
  </r>
  <r>
    <n v="7142"/>
    <x v="5"/>
    <s v="SUBURBANO SAVONA"/>
    <n v="2"/>
    <n v="352"/>
    <s v="PORTO VADO - ZINOLA - VIA NIZZA - PIAZZA MAMELI - VIA ALESSANDRIA"/>
    <s v="ANN"/>
    <s v="FES"/>
    <m/>
    <n v="1"/>
    <n v="1553"/>
    <d v="1899-12-30T11:05:00"/>
    <d v="1899-12-30T11:30:00"/>
    <n v="8.2294123059136002"/>
    <m/>
    <m/>
    <n v="58"/>
    <n v="477.30591374298882"/>
    <n v="0"/>
    <m/>
    <d v="1899-12-30T00:25:00"/>
    <d v="1899-12-31T00:10:00"/>
    <m/>
  </r>
  <r>
    <n v="13499"/>
    <x v="5"/>
    <s v="SUBURBANO SAVONA"/>
    <n v="2"/>
    <n v="352"/>
    <s v="PORTO VADO - ZINOLA - VIA NIZZA - PIAZZA MAMELI - VIA ALESSANDRIA"/>
    <s v="ANN"/>
    <s v="SET"/>
    <m/>
    <n v="1"/>
    <n v="535"/>
    <d v="1899-12-30T11:10:00"/>
    <d v="1899-12-30T11:36:00"/>
    <n v="8.2294123059136002"/>
    <m/>
    <m/>
    <n v="302"/>
    <n v="2485.2825163859075"/>
    <n v="0"/>
    <m/>
    <d v="1899-12-30T00:26:00"/>
    <d v="1900-01-04T10:52:00"/>
    <m/>
  </r>
  <r>
    <n v="7260"/>
    <x v="5"/>
    <s v="SUBURBANO SAVONA"/>
    <n v="2"/>
    <n v="352"/>
    <s v="PORTO VADO - ZINOLA - VIA NIZZA - PIAZZA MAMELI - VIA ALESSANDRIA"/>
    <s v="INV"/>
    <s v="SF"/>
    <m/>
    <n v="1"/>
    <n v="4478"/>
    <d v="1899-12-30T11:15:00"/>
    <d v="1899-12-30T11:40:00"/>
    <n v="8.2294123059136002"/>
    <m/>
    <m/>
    <n v="5"/>
    <n v="41.147061529567999"/>
    <n v="0"/>
    <m/>
    <d v="1899-12-30T00:25:00"/>
    <d v="1899-12-30T02:05:00"/>
    <m/>
  </r>
  <r>
    <n v="7156"/>
    <x v="5"/>
    <s v="SUBURBANO SAVONA"/>
    <n v="2"/>
    <n v="352"/>
    <s v="PORTO VADO - ZINOLA - VIA NIZZA - PIAZZA MAMELI - VIA ALESSANDRIA"/>
    <s v="ANN"/>
    <s v="FES"/>
    <m/>
    <n v="1"/>
    <n v="1567"/>
    <d v="1899-12-30T11:25:00"/>
    <d v="1899-12-30T11:50:00"/>
    <n v="8.2294123059136002"/>
    <m/>
    <m/>
    <n v="58"/>
    <n v="477.30591374298882"/>
    <n v="0"/>
    <m/>
    <d v="1899-12-30T00:25:00"/>
    <d v="1899-12-31T00:10:00"/>
    <m/>
  </r>
  <r>
    <n v="13891"/>
    <x v="5"/>
    <s v="SUBURBANO SAVONA"/>
    <n v="2"/>
    <n v="352"/>
    <s v="PORTO VADO - ZINOLA - VIA NIZZA - PIAZZA MAMELI - VIA ALESSANDRIA"/>
    <s v="ANN"/>
    <s v="1-5"/>
    <m/>
    <n v="1"/>
    <n v="523"/>
    <d v="1899-12-30T11:30:00"/>
    <d v="1899-12-30T11:56:00"/>
    <n v="8.2294123059136002"/>
    <m/>
    <m/>
    <n v="250"/>
    <n v="2057.3530764784"/>
    <n v="0"/>
    <m/>
    <d v="1899-12-30T00:26:00"/>
    <d v="1900-01-03T12:20:00"/>
    <m/>
  </r>
  <r>
    <n v="13893"/>
    <x v="5"/>
    <s v="SUBURBANO SAVONA"/>
    <n v="2"/>
    <n v="352"/>
    <s v="PORTO VADO - ZINOLA - VIA NIZZA - PIAZZA MAMELI - VIA ALESSANDRIA"/>
    <s v="ANN"/>
    <n v="6"/>
    <m/>
    <n v="1"/>
    <n v="11840"/>
    <d v="1899-12-30T11:36:00"/>
    <d v="1899-12-30T12:02:00"/>
    <n v="8.2294123059136002"/>
    <m/>
    <m/>
    <n v="52"/>
    <n v="427.92943990750723"/>
    <n v="0"/>
    <m/>
    <d v="1899-12-30T00:26:00"/>
    <d v="1899-12-30T22:32:00"/>
    <m/>
  </r>
  <r>
    <n v="13895"/>
    <x v="5"/>
    <s v="SUBURBANO SAVONA"/>
    <n v="2"/>
    <n v="352"/>
    <s v="PORTO VADO - ZINOLA - VIA NIZZA - PIAZZA MAMELI - VIA ALESSANDRIA"/>
    <s v="ANN"/>
    <s v="1-5"/>
    <m/>
    <n v="1"/>
    <n v="13503"/>
    <d v="1899-12-30T11:50:00"/>
    <d v="1899-12-30T12:16:00"/>
    <n v="8.2294123059136002"/>
    <m/>
    <m/>
    <n v="250"/>
    <n v="2057.3530764784"/>
    <n v="0"/>
    <m/>
    <d v="1899-12-30T00:26:00"/>
    <d v="1900-01-03T12:20:00"/>
    <m/>
  </r>
  <r>
    <n v="7143"/>
    <x v="5"/>
    <s v="SUBURBANO SAVONA"/>
    <n v="2"/>
    <n v="352"/>
    <s v="PORTO VADO - ZINOLA - VIA NIZZA - PIAZZA MAMELI - VIA ALESSANDRIA"/>
    <s v="ANN"/>
    <s v="FES"/>
    <m/>
    <n v="1"/>
    <n v="1554"/>
    <d v="1899-12-30T12:05:00"/>
    <d v="1899-12-30T12:30:00"/>
    <n v="8.2294123059136002"/>
    <m/>
    <m/>
    <n v="58"/>
    <n v="477.30591374298882"/>
    <n v="0"/>
    <m/>
    <d v="1899-12-30T00:25:00"/>
    <d v="1899-12-31T00:10:00"/>
    <m/>
  </r>
  <r>
    <n v="7261"/>
    <x v="5"/>
    <s v="SUBURBANO SAVONA"/>
    <n v="2"/>
    <n v="352"/>
    <s v="PORTO VADO - ZINOLA - VIA NIZZA - PIAZZA MAMELI - VIA ALESSANDRIA"/>
    <s v="INV"/>
    <s v="SF"/>
    <m/>
    <n v="1"/>
    <n v="4479"/>
    <d v="1899-12-30T12:15:00"/>
    <d v="1899-12-30T12:40:00"/>
    <n v="8.2294123059136002"/>
    <m/>
    <m/>
    <n v="5"/>
    <n v="41.147061529567999"/>
    <n v="0"/>
    <m/>
    <d v="1899-12-30T00:25:00"/>
    <d v="1899-12-30T02:05:00"/>
    <m/>
  </r>
  <r>
    <n v="13502"/>
    <x v="5"/>
    <s v="SUBURBANO SAVONA"/>
    <n v="2"/>
    <n v="352"/>
    <s v="PORTO VADO - ZINOLA - VIA NIZZA - PIAZZA MAMELI - VIA ALESSANDRIA"/>
    <s v="ANN"/>
    <s v="SET"/>
    <m/>
    <n v="1"/>
    <n v="45"/>
    <d v="1899-12-30T12:15:00"/>
    <d v="1899-12-30T12:41:00"/>
    <n v="8.2294123059136002"/>
    <m/>
    <m/>
    <n v="302"/>
    <n v="2485.2825163859075"/>
    <n v="0"/>
    <m/>
    <d v="1899-12-30T00:26:00"/>
    <d v="1900-01-04T10:52:00"/>
    <m/>
  </r>
  <r>
    <n v="7157"/>
    <x v="5"/>
    <s v="SUBURBANO SAVONA"/>
    <n v="2"/>
    <n v="352"/>
    <s v="PORTO VADO - ZINOLA - VIA NIZZA - PIAZZA MAMELI - VIA ALESSANDRIA"/>
    <s v="ANN"/>
    <s v="FES"/>
    <m/>
    <n v="1"/>
    <n v="1568"/>
    <d v="1899-12-30T12:25:00"/>
    <d v="1899-12-30T12:50:00"/>
    <n v="8.2294123059136002"/>
    <m/>
    <m/>
    <n v="58"/>
    <n v="477.30591374298882"/>
    <n v="0"/>
    <m/>
    <d v="1899-12-30T00:25:00"/>
    <d v="1899-12-31T00:10:00"/>
    <m/>
  </r>
  <r>
    <n v="17545"/>
    <x v="5"/>
    <s v="SUBURBANO SAVONA"/>
    <n v="2"/>
    <n v="352"/>
    <s v="PORTO VADO - ZINOLA - VIA NIZZA - PIAZZA MAMELI - VIA ALESSANDRIA"/>
    <s v="INV"/>
    <s v="1-5"/>
    <m/>
    <n v="1"/>
    <n v="2464"/>
    <d v="1899-12-30T12:35:00"/>
    <d v="1899-12-30T13:01:00"/>
    <n v="8.2294123059136002"/>
    <m/>
    <m/>
    <n v="194"/>
    <n v="1596.5059873472385"/>
    <n v="0"/>
    <m/>
    <d v="1899-12-30T00:26:00"/>
    <d v="1900-01-02T12:04:00"/>
    <m/>
  </r>
  <r>
    <n v="18537"/>
    <x v="5"/>
    <s v="SUBURBANO SAVONA"/>
    <n v="2"/>
    <n v="352"/>
    <s v="PORTO VADO - ZINOLA - VIA NIZZA - PIAZZA MAMELI - VIA ALESSANDRIA"/>
    <s v="EST"/>
    <s v="1-5"/>
    <m/>
    <n v="1"/>
    <n v="18537"/>
    <d v="1899-12-30T12:39:00"/>
    <d v="1899-12-30T13:05:00"/>
    <n v="8.2294123059136002"/>
    <m/>
    <m/>
    <n v="56"/>
    <n v="460.84708913116162"/>
    <n v="0"/>
    <m/>
    <d v="1899-12-30T00:26:00"/>
    <d v="1899-12-31T00:16:00"/>
    <m/>
  </r>
  <r>
    <n v="13902"/>
    <x v="5"/>
    <s v="SUBURBANO SAVONA"/>
    <n v="2"/>
    <n v="352"/>
    <s v="PORTO VADO - ZINOLA - VIA NIZZA - PIAZZA MAMELI - VIA ALESSANDRIA"/>
    <s v="ANN"/>
    <n v="6"/>
    <m/>
    <n v="1"/>
    <n v="11849"/>
    <d v="1899-12-30T12:41:00"/>
    <d v="1899-12-30T13:07:00"/>
    <n v="8.2294123059136002"/>
    <m/>
    <m/>
    <n v="52"/>
    <n v="427.92943990750723"/>
    <n v="0"/>
    <m/>
    <d v="1899-12-30T00:26:00"/>
    <d v="1899-12-30T22:32:00"/>
    <m/>
  </r>
  <r>
    <n v="18538"/>
    <x v="5"/>
    <s v="SUBURBANO SAVONA"/>
    <n v="2"/>
    <n v="352"/>
    <s v="PORTO VADO - ZINOLA - VIA NIZZA - PIAZZA MAMELI - VIA ALESSANDRIA"/>
    <s v="EST"/>
    <s v="1-5"/>
    <m/>
    <n v="1"/>
    <n v="18538"/>
    <d v="1899-12-30T12:55:00"/>
    <d v="1899-12-30T13:21:00"/>
    <n v="8.2294123059136002"/>
    <m/>
    <m/>
    <n v="56"/>
    <n v="460.84708913116162"/>
    <n v="0"/>
    <m/>
    <d v="1899-12-30T00:26:00"/>
    <d v="1899-12-31T00:16:00"/>
    <m/>
  </r>
  <r>
    <n v="17937"/>
    <x v="5"/>
    <s v="SUBURBANO SAVONA"/>
    <n v="2"/>
    <n v="352"/>
    <s v="PORTO VADO - ZINOLA - VIA NIZZA - PIAZZA MAMELI - VIA ALESSANDRIA"/>
    <s v="INV"/>
    <s v="1-5"/>
    <m/>
    <n v="1"/>
    <n v="537"/>
    <d v="1899-12-30T13:00:00"/>
    <d v="1899-12-30T13:26:00"/>
    <n v="8.2294123059136002"/>
    <m/>
    <m/>
    <n v="194"/>
    <n v="1596.5059873472385"/>
    <n v="0"/>
    <m/>
    <d v="1899-12-30T00:26:00"/>
    <d v="1900-01-02T12:04:00"/>
    <m/>
  </r>
  <r>
    <n v="7144"/>
    <x v="5"/>
    <s v="SUBURBANO SAVONA"/>
    <n v="2"/>
    <n v="352"/>
    <s v="PORTO VADO - ZINOLA - VIA NIZZA - PIAZZA MAMELI - VIA ALESSANDRIA"/>
    <s v="ANN"/>
    <s v="FES"/>
    <m/>
    <n v="1"/>
    <n v="1555"/>
    <d v="1899-12-30T13:05:00"/>
    <d v="1899-12-30T13:30:00"/>
    <n v="8.2294123059136002"/>
    <m/>
    <m/>
    <n v="58"/>
    <n v="477.30591374298882"/>
    <n v="0"/>
    <m/>
    <d v="1899-12-30T00:25:00"/>
    <d v="1899-12-31T00:10:00"/>
    <m/>
  </r>
  <r>
    <n v="7262"/>
    <x v="5"/>
    <s v="SUBURBANO SAVONA"/>
    <n v="2"/>
    <n v="352"/>
    <s v="PORTO VADO - ZINOLA - VIA NIZZA - PIAZZA MAMELI - VIA ALESSANDRIA"/>
    <s v="INV"/>
    <s v="SF"/>
    <m/>
    <n v="1"/>
    <n v="4480"/>
    <d v="1899-12-30T13:15:00"/>
    <d v="1899-12-30T13:40:00"/>
    <n v="8.2294123059136002"/>
    <m/>
    <m/>
    <n v="5"/>
    <n v="41.147061529567999"/>
    <n v="0"/>
    <m/>
    <d v="1899-12-30T00:25:00"/>
    <d v="1899-12-30T02:05:00"/>
    <m/>
  </r>
  <r>
    <n v="13907"/>
    <x v="5"/>
    <s v="SUBURBANO SAVONA"/>
    <n v="2"/>
    <n v="352"/>
    <s v="PORTO VADO - ZINOLA - VIA NIZZA - PIAZZA MAMELI - VIA ALESSANDRIA"/>
    <s v="EST"/>
    <s v="1-5"/>
    <m/>
    <n v="1"/>
    <n v="46"/>
    <d v="1899-12-30T13:15:00"/>
    <d v="1899-12-30T13:41:00"/>
    <n v="8.2294123059136002"/>
    <m/>
    <m/>
    <n v="56"/>
    <n v="460.84708913116162"/>
    <n v="0"/>
    <m/>
    <d v="1899-12-30T00:26:00"/>
    <d v="1899-12-31T00:16:00"/>
    <m/>
  </r>
  <r>
    <n v="13908"/>
    <x v="5"/>
    <s v="SUBURBANO SAVONA"/>
    <n v="2"/>
    <n v="352"/>
    <s v="PORTO VADO - ZINOLA - VIA NIZZA - PIAZZA MAMELI - VIA ALESSANDRIA"/>
    <s v="ANN"/>
    <n v="6"/>
    <m/>
    <n v="1"/>
    <n v="11858"/>
    <d v="1899-12-30T13:20:00"/>
    <d v="1899-12-30T13:46:00"/>
    <n v="8.2294123059136002"/>
    <m/>
    <m/>
    <n v="52"/>
    <n v="427.92943990750723"/>
    <n v="0"/>
    <m/>
    <d v="1899-12-30T00:26:00"/>
    <d v="1899-12-30T22:32:00"/>
    <m/>
  </r>
  <r>
    <n v="17554"/>
    <x v="5"/>
    <s v="SUBURBANO SAVONA"/>
    <n v="2"/>
    <n v="352"/>
    <s v="PORTO VADO - ZINOLA - VIA NIZZA - PIAZZA MAMELI - VIA ALESSANDRIA"/>
    <s v="INV"/>
    <s v="1-5"/>
    <m/>
    <n v="1"/>
    <n v="17554"/>
    <d v="1899-12-30T13:20:00"/>
    <d v="1899-12-30T13:46:00"/>
    <n v="8.2294123059136002"/>
    <m/>
    <m/>
    <n v="194"/>
    <n v="1596.5059873472385"/>
    <n v="0"/>
    <m/>
    <d v="1899-12-30T00:26:00"/>
    <d v="1900-01-02T12:04:00"/>
    <m/>
  </r>
  <r>
    <n v="7158"/>
    <x v="5"/>
    <s v="SUBURBANO SAVONA"/>
    <n v="2"/>
    <n v="352"/>
    <s v="PORTO VADO - ZINOLA - VIA NIZZA - PIAZZA MAMELI - VIA ALESSANDRIA"/>
    <s v="ANN"/>
    <s v="FES"/>
    <m/>
    <n v="1"/>
    <n v="1569"/>
    <d v="1899-12-30T13:25:00"/>
    <d v="1899-12-30T13:50:00"/>
    <n v="8.2294123059136002"/>
    <m/>
    <m/>
    <n v="58"/>
    <n v="477.30591374298882"/>
    <n v="0"/>
    <m/>
    <d v="1899-12-30T00:25:00"/>
    <d v="1899-12-31T00:10:00"/>
    <m/>
  </r>
  <r>
    <n v="13911"/>
    <x v="5"/>
    <s v="SUBURBANO SAVONA"/>
    <n v="2"/>
    <n v="352"/>
    <s v="PORTO VADO - ZINOLA - VIA NIZZA - PIAZZA MAMELI - VIA ALESSANDRIA"/>
    <s v="ANN"/>
    <s v="1-5"/>
    <m/>
    <n v="1"/>
    <n v="525"/>
    <d v="1899-12-30T13:40:00"/>
    <d v="1899-12-30T14:06:00"/>
    <n v="8.2294123059136002"/>
    <m/>
    <m/>
    <n v="250"/>
    <n v="2057.3530764784"/>
    <n v="0"/>
    <m/>
    <d v="1899-12-30T00:26:00"/>
    <d v="1900-01-03T12:20:00"/>
    <m/>
  </r>
  <r>
    <n v="13913"/>
    <x v="5"/>
    <s v="SUBURBANO SAVONA"/>
    <n v="2"/>
    <n v="352"/>
    <s v="PORTO VADO - ZINOLA - VIA NIZZA - PIAZZA MAMELI - VIA ALESSANDRIA"/>
    <s v="ANN"/>
    <n v="6"/>
    <m/>
    <n v="1"/>
    <n v="13511"/>
    <d v="1899-12-30T13:46:00"/>
    <d v="1899-12-30T14:12:00"/>
    <n v="8.2294123059136002"/>
    <m/>
    <m/>
    <n v="52"/>
    <n v="427.92943990750723"/>
    <n v="0"/>
    <m/>
    <d v="1899-12-30T00:26:00"/>
    <d v="1899-12-30T22:32:00"/>
    <m/>
  </r>
  <r>
    <n v="13915"/>
    <x v="5"/>
    <s v="SUBURBANO SAVONA"/>
    <n v="2"/>
    <n v="352"/>
    <s v="PORTO VADO - ZINOLA - VIA NIZZA - PIAZZA MAMELI - VIA ALESSANDRIA"/>
    <s v="ANN"/>
    <s v="1-5"/>
    <m/>
    <n v="1"/>
    <n v="538"/>
    <d v="1899-12-30T13:54:00"/>
    <d v="1899-12-30T14:20:00"/>
    <n v="8.2294123059136002"/>
    <m/>
    <m/>
    <n v="250"/>
    <n v="2057.3530764784"/>
    <n v="0"/>
    <m/>
    <d v="1899-12-30T00:26:00"/>
    <d v="1900-01-03T12:20:00"/>
    <m/>
  </r>
  <r>
    <n v="7145"/>
    <x v="5"/>
    <s v="SUBURBANO SAVONA"/>
    <n v="2"/>
    <n v="352"/>
    <s v="PORTO VADO - ZINOLA - VIA NIZZA - PIAZZA MAMELI - VIA ALESSANDRIA"/>
    <s v="ANN"/>
    <s v="FES"/>
    <m/>
    <n v="1"/>
    <n v="1556"/>
    <d v="1899-12-30T14:05:00"/>
    <d v="1899-12-30T14:30:00"/>
    <n v="8.2294123059136002"/>
    <m/>
    <m/>
    <n v="58"/>
    <n v="477.30591374298882"/>
    <n v="0"/>
    <m/>
    <d v="1899-12-30T00:25:00"/>
    <d v="1899-12-31T00:10:00"/>
    <m/>
  </r>
  <r>
    <n v="7263"/>
    <x v="5"/>
    <s v="SUBURBANO SAVONA"/>
    <n v="2"/>
    <n v="352"/>
    <s v="PORTO VADO - ZINOLA - VIA NIZZA - PIAZZA MAMELI - VIA ALESSANDRIA"/>
    <s v="INV"/>
    <s v="SF"/>
    <m/>
    <n v="1"/>
    <n v="4481"/>
    <d v="1899-12-30T14:15:00"/>
    <d v="1899-12-30T14:40:00"/>
    <n v="8.2294123059136002"/>
    <m/>
    <m/>
    <n v="5"/>
    <n v="41.147061529567999"/>
    <n v="0"/>
    <m/>
    <d v="1899-12-30T00:25:00"/>
    <d v="1899-12-30T02:05:00"/>
    <m/>
  </r>
  <r>
    <n v="13918"/>
    <x v="5"/>
    <s v="SUBURBANO SAVONA"/>
    <n v="2"/>
    <n v="352"/>
    <s v="PORTO VADO - ZINOLA - VIA NIZZA - PIAZZA MAMELI - VIA ALESSANDRIA"/>
    <s v="ANN"/>
    <s v="1-5"/>
    <m/>
    <n v="1"/>
    <n v="47"/>
    <d v="1899-12-30T14:23:00"/>
    <d v="1899-12-30T14:49:00"/>
    <n v="8.2294123059136002"/>
    <m/>
    <m/>
    <n v="250"/>
    <n v="2057.3530764784"/>
    <n v="0"/>
    <m/>
    <d v="1899-12-30T00:26:00"/>
    <d v="1900-01-03T12:20:00"/>
    <m/>
  </r>
  <r>
    <n v="7159"/>
    <x v="5"/>
    <s v="SUBURBANO SAVONA"/>
    <n v="2"/>
    <n v="352"/>
    <s v="PORTO VADO - ZINOLA - VIA NIZZA - PIAZZA MAMELI - VIA ALESSANDRIA"/>
    <s v="ANN"/>
    <s v="FES"/>
    <m/>
    <n v="1"/>
    <n v="1570"/>
    <d v="1899-12-30T14:25:00"/>
    <d v="1899-12-30T14:50:00"/>
    <n v="8.2294123059136002"/>
    <m/>
    <m/>
    <n v="58"/>
    <n v="477.30591374298882"/>
    <n v="0"/>
    <m/>
    <d v="1899-12-30T00:25:00"/>
    <d v="1899-12-31T00:10:00"/>
    <m/>
  </r>
  <r>
    <n v="13919"/>
    <x v="5"/>
    <s v="SUBURBANO SAVONA"/>
    <n v="2"/>
    <n v="352"/>
    <s v="PORTO VADO - ZINOLA - VIA NIZZA - PIAZZA MAMELI - VIA ALESSANDRIA"/>
    <s v="ANN"/>
    <n v="6"/>
    <m/>
    <n v="1"/>
    <n v="11867"/>
    <d v="1899-12-30T14:25:00"/>
    <d v="1899-12-30T14:51:00"/>
    <n v="8.2294123059136002"/>
    <m/>
    <m/>
    <n v="52"/>
    <n v="427.92943990750723"/>
    <n v="0"/>
    <m/>
    <d v="1899-12-30T00:26:00"/>
    <d v="1899-12-30T22:32:00"/>
    <m/>
  </r>
  <r>
    <n v="13514"/>
    <x v="5"/>
    <s v="SUBURBANO SAVONA"/>
    <n v="2"/>
    <n v="352"/>
    <s v="PORTO VADO - ZINOLA - VIA NIZZA - PIAZZA MAMELI - VIA ALESSANDRIA"/>
    <s v="ANN"/>
    <s v="SET"/>
    <m/>
    <n v="1"/>
    <n v="539"/>
    <d v="1899-12-30T14:51:00"/>
    <d v="1899-12-30T15:17:00"/>
    <n v="8.2294123059136002"/>
    <m/>
    <m/>
    <n v="302"/>
    <n v="2485.2825163859075"/>
    <n v="0"/>
    <m/>
    <d v="1899-12-30T00:26:00"/>
    <d v="1900-01-04T10:52:00"/>
    <m/>
  </r>
  <r>
    <n v="7146"/>
    <x v="5"/>
    <s v="SUBURBANO SAVONA"/>
    <n v="2"/>
    <n v="352"/>
    <s v="PORTO VADO - ZINOLA - VIA NIZZA - PIAZZA MAMELI - VIA ALESSANDRIA"/>
    <s v="ANN"/>
    <s v="FES"/>
    <m/>
    <n v="1"/>
    <n v="1557"/>
    <d v="1899-12-30T15:05:00"/>
    <d v="1899-12-30T15:30:00"/>
    <n v="8.2294123059136002"/>
    <m/>
    <m/>
    <n v="58"/>
    <n v="477.30591374298882"/>
    <n v="0"/>
    <m/>
    <d v="1899-12-30T00:25:00"/>
    <d v="1899-12-31T00:10:00"/>
    <m/>
  </r>
  <r>
    <n v="7264"/>
    <x v="5"/>
    <s v="SUBURBANO SAVONA"/>
    <n v="2"/>
    <n v="352"/>
    <s v="PORTO VADO - ZINOLA - VIA NIZZA - PIAZZA MAMELI - VIA ALESSANDRIA"/>
    <s v="INV"/>
    <s v="SF"/>
    <m/>
    <n v="1"/>
    <n v="4482"/>
    <d v="1899-12-30T15:15:00"/>
    <d v="1899-12-30T15:40:00"/>
    <n v="8.2294123059136002"/>
    <m/>
    <m/>
    <n v="5"/>
    <n v="41.147061529567999"/>
    <n v="0"/>
    <m/>
    <d v="1899-12-30T00:25:00"/>
    <d v="1899-12-30T02:05:00"/>
    <m/>
  </r>
  <r>
    <n v="7160"/>
    <x v="5"/>
    <s v="SUBURBANO SAVONA"/>
    <n v="2"/>
    <n v="352"/>
    <s v="PORTO VADO - ZINOLA - VIA NIZZA - PIAZZA MAMELI - VIA ALESSANDRIA"/>
    <s v="ANN"/>
    <s v="FES"/>
    <m/>
    <n v="1"/>
    <n v="1571"/>
    <d v="1899-12-30T15:25:00"/>
    <d v="1899-12-30T15:50:00"/>
    <n v="8.2294123059136002"/>
    <m/>
    <m/>
    <n v="58"/>
    <n v="477.30591374298882"/>
    <n v="0"/>
    <m/>
    <d v="1899-12-30T00:25:00"/>
    <d v="1899-12-31T00:10:00"/>
    <m/>
  </r>
  <r>
    <n v="13515"/>
    <x v="5"/>
    <s v="SUBURBANO SAVONA"/>
    <n v="2"/>
    <n v="352"/>
    <s v="PORTO VADO - ZINOLA - VIA NIZZA - PIAZZA MAMELI - VIA ALESSANDRIA"/>
    <s v="ANN"/>
    <s v="SET"/>
    <m/>
    <n v="1"/>
    <n v="527"/>
    <d v="1899-12-30T15:30:00"/>
    <d v="1899-12-30T15:56:00"/>
    <n v="8.2294123059136002"/>
    <m/>
    <m/>
    <n v="302"/>
    <n v="2485.2825163859075"/>
    <n v="0"/>
    <m/>
    <d v="1899-12-30T00:26:00"/>
    <d v="1900-01-04T10:52:00"/>
    <m/>
  </r>
  <r>
    <n v="13516"/>
    <x v="5"/>
    <s v="SUBURBANO SAVONA"/>
    <n v="2"/>
    <n v="352"/>
    <s v="PORTO VADO - ZINOLA - VIA NIZZA - PIAZZA MAMELI - VIA ALESSANDRIA"/>
    <s v="ANN"/>
    <s v="SET"/>
    <m/>
    <n v="1"/>
    <n v="540"/>
    <d v="1899-12-30T15:56:00"/>
    <d v="1899-12-30T16:22:00"/>
    <n v="8.2294123059136002"/>
    <m/>
    <m/>
    <n v="302"/>
    <n v="2485.2825163859075"/>
    <n v="0"/>
    <m/>
    <d v="1899-12-30T00:26:00"/>
    <d v="1900-01-04T10:52:00"/>
    <m/>
  </r>
  <r>
    <n v="7147"/>
    <x v="5"/>
    <s v="SUBURBANO SAVONA"/>
    <n v="2"/>
    <n v="352"/>
    <s v="PORTO VADO - ZINOLA - VIA NIZZA - PIAZZA MAMELI - VIA ALESSANDRIA"/>
    <s v="ANN"/>
    <s v="FES"/>
    <m/>
    <n v="1"/>
    <n v="1558"/>
    <d v="1899-12-30T16:05:00"/>
    <d v="1899-12-30T16:30:00"/>
    <n v="8.2294123059136002"/>
    <m/>
    <m/>
    <n v="58"/>
    <n v="477.30591374298882"/>
    <n v="0"/>
    <m/>
    <d v="1899-12-30T00:25:00"/>
    <d v="1899-12-31T00:10:00"/>
    <m/>
  </r>
  <r>
    <n v="7265"/>
    <x v="5"/>
    <s v="SUBURBANO SAVONA"/>
    <n v="2"/>
    <n v="352"/>
    <s v="PORTO VADO - ZINOLA - VIA NIZZA - PIAZZA MAMELI - VIA ALESSANDRIA"/>
    <s v="INV"/>
    <s v="SF"/>
    <m/>
    <n v="1"/>
    <n v="4483"/>
    <d v="1899-12-30T16:15:00"/>
    <d v="1899-12-30T16:40:00"/>
    <n v="8.2294123059136002"/>
    <m/>
    <m/>
    <n v="5"/>
    <n v="41.147061529567999"/>
    <n v="0"/>
    <m/>
    <d v="1899-12-30T00:25:00"/>
    <d v="1899-12-30T02:05:00"/>
    <m/>
  </r>
  <r>
    <n v="7161"/>
    <x v="5"/>
    <s v="SUBURBANO SAVONA"/>
    <n v="2"/>
    <n v="352"/>
    <s v="PORTO VADO - ZINOLA - VIA NIZZA - PIAZZA MAMELI - VIA ALESSANDRIA"/>
    <s v="ANN"/>
    <s v="FES"/>
    <m/>
    <n v="1"/>
    <n v="1572"/>
    <d v="1899-12-30T16:25:00"/>
    <d v="1899-12-30T16:50:00"/>
    <n v="8.2294123059136002"/>
    <m/>
    <m/>
    <n v="58"/>
    <n v="477.30591374298882"/>
    <n v="0"/>
    <m/>
    <d v="1899-12-30T00:25:00"/>
    <d v="1899-12-31T00:10:00"/>
    <m/>
  </r>
  <r>
    <n v="13517"/>
    <x v="5"/>
    <s v="SUBURBANO SAVONA"/>
    <n v="2"/>
    <n v="352"/>
    <s v="PORTO VADO - ZINOLA - VIA NIZZA - PIAZZA MAMELI - VIA ALESSANDRIA"/>
    <s v="ANN"/>
    <s v="SET"/>
    <m/>
    <n v="1"/>
    <n v="528"/>
    <d v="1899-12-30T16:35:00"/>
    <d v="1899-12-30T17:01:00"/>
    <n v="8.2294123059136002"/>
    <m/>
    <m/>
    <n v="302"/>
    <n v="2485.2825163859075"/>
    <n v="0"/>
    <m/>
    <d v="1899-12-30T00:26:00"/>
    <d v="1900-01-04T10:52:00"/>
    <m/>
  </r>
  <r>
    <n v="13518"/>
    <x v="5"/>
    <s v="SUBURBANO SAVONA"/>
    <n v="2"/>
    <n v="352"/>
    <s v="PORTO VADO - ZINOLA - VIA NIZZA - PIAZZA MAMELI - VIA ALESSANDRIA"/>
    <s v="ANN"/>
    <s v="SET"/>
    <m/>
    <n v="1"/>
    <n v="541"/>
    <d v="1899-12-30T17:01:00"/>
    <d v="1899-12-30T17:27:00"/>
    <n v="8.2294123059136002"/>
    <m/>
    <m/>
    <n v="302"/>
    <n v="2485.2825163859075"/>
    <n v="0"/>
    <m/>
    <d v="1899-12-30T00:26:00"/>
    <d v="1900-01-04T10:52:00"/>
    <m/>
  </r>
  <r>
    <n v="7148"/>
    <x v="5"/>
    <s v="SUBURBANO SAVONA"/>
    <n v="2"/>
    <n v="352"/>
    <s v="PORTO VADO - ZINOLA - VIA NIZZA - PIAZZA MAMELI - VIA ALESSANDRIA"/>
    <s v="ANN"/>
    <s v="FES"/>
    <m/>
    <n v="1"/>
    <n v="1559"/>
    <d v="1899-12-30T17:05:00"/>
    <d v="1899-12-30T17:30:00"/>
    <n v="8.2294123059136002"/>
    <m/>
    <m/>
    <n v="58"/>
    <n v="477.30591374298882"/>
    <n v="0"/>
    <m/>
    <d v="1899-12-30T00:25:00"/>
    <d v="1899-12-31T00:10:00"/>
    <m/>
  </r>
  <r>
    <n v="7266"/>
    <x v="5"/>
    <s v="SUBURBANO SAVONA"/>
    <n v="2"/>
    <n v="352"/>
    <s v="PORTO VADO - ZINOLA - VIA NIZZA - PIAZZA MAMELI - VIA ALESSANDRIA"/>
    <s v="INV"/>
    <s v="SF"/>
    <m/>
    <n v="1"/>
    <n v="4484"/>
    <d v="1899-12-30T17:15:00"/>
    <d v="1899-12-30T17:40:00"/>
    <n v="8.2294123059136002"/>
    <m/>
    <m/>
    <n v="5"/>
    <n v="41.147061529567999"/>
    <n v="0"/>
    <m/>
    <d v="1899-12-30T00:25:00"/>
    <d v="1899-12-30T02:05:00"/>
    <m/>
  </r>
  <r>
    <n v="7162"/>
    <x v="5"/>
    <s v="SUBURBANO SAVONA"/>
    <n v="2"/>
    <n v="352"/>
    <s v="PORTO VADO - ZINOLA - VIA NIZZA - PIAZZA MAMELI - VIA ALESSANDRIA"/>
    <s v="ANN"/>
    <s v="FES"/>
    <m/>
    <n v="1"/>
    <n v="1573"/>
    <d v="1899-12-30T17:25:00"/>
    <d v="1899-12-30T17:50:00"/>
    <n v="8.2294123059136002"/>
    <m/>
    <m/>
    <n v="58"/>
    <n v="477.30591374298882"/>
    <n v="0"/>
    <m/>
    <d v="1899-12-30T00:25:00"/>
    <d v="1899-12-31T00:10:00"/>
    <m/>
  </r>
  <r>
    <n v="13519"/>
    <x v="5"/>
    <s v="SUBURBANO SAVONA"/>
    <n v="2"/>
    <n v="352"/>
    <s v="PORTO VADO - ZINOLA - VIA NIZZA - PIAZZA MAMELI - VIA ALESSANDRIA"/>
    <s v="ANN"/>
    <s v="SET"/>
    <m/>
    <n v="1"/>
    <n v="529"/>
    <d v="1899-12-30T17:40:00"/>
    <d v="1899-12-30T18:06:00"/>
    <n v="8.2294123059136002"/>
    <m/>
    <m/>
    <n v="302"/>
    <n v="2485.2825163859075"/>
    <n v="0"/>
    <m/>
    <d v="1899-12-30T00:26:00"/>
    <d v="1900-01-04T10:52:00"/>
    <m/>
  </r>
  <r>
    <n v="7149"/>
    <x v="5"/>
    <s v="SUBURBANO SAVONA"/>
    <n v="2"/>
    <n v="352"/>
    <s v="PORTO VADO - ZINOLA - VIA NIZZA - PIAZZA MAMELI - VIA ALESSANDRIA"/>
    <s v="ANN"/>
    <s v="FES"/>
    <m/>
    <n v="1"/>
    <n v="1560"/>
    <d v="1899-12-30T18:05:00"/>
    <d v="1899-12-30T18:30:00"/>
    <n v="8.2294123059136002"/>
    <m/>
    <m/>
    <n v="58"/>
    <n v="477.30591374298882"/>
    <n v="0"/>
    <m/>
    <d v="1899-12-30T00:25:00"/>
    <d v="1899-12-31T00:10:00"/>
    <m/>
  </r>
  <r>
    <n v="13520"/>
    <x v="5"/>
    <s v="SUBURBANO SAVONA"/>
    <n v="2"/>
    <n v="352"/>
    <s v="PORTO VADO - ZINOLA - VIA NIZZA - PIAZZA MAMELI - VIA ALESSANDRIA"/>
    <s v="ANN"/>
    <s v="SET"/>
    <m/>
    <n v="1"/>
    <n v="542"/>
    <d v="1899-12-30T18:06:00"/>
    <d v="1899-12-30T18:32:00"/>
    <n v="8.2294123059136002"/>
    <m/>
    <m/>
    <n v="302"/>
    <n v="2485.2825163859075"/>
    <n v="0"/>
    <m/>
    <d v="1899-12-30T00:26:00"/>
    <d v="1900-01-04T10:52:00"/>
    <m/>
  </r>
  <r>
    <n v="7267"/>
    <x v="5"/>
    <s v="SUBURBANO SAVONA"/>
    <n v="2"/>
    <n v="352"/>
    <s v="PORTO VADO - ZINOLA - VIA NIZZA - PIAZZA MAMELI - VIA ALESSANDRIA"/>
    <s v="INV"/>
    <s v="SF"/>
    <m/>
    <n v="1"/>
    <n v="4485"/>
    <d v="1899-12-30T18:15:00"/>
    <d v="1899-12-30T18:40:00"/>
    <n v="8.2294123059136002"/>
    <m/>
    <m/>
    <n v="5"/>
    <n v="41.147061529567999"/>
    <n v="0"/>
    <m/>
    <d v="1899-12-30T00:25:00"/>
    <d v="1899-12-30T02:05:00"/>
    <m/>
  </r>
  <r>
    <n v="7163"/>
    <x v="5"/>
    <s v="SUBURBANO SAVONA"/>
    <n v="2"/>
    <n v="352"/>
    <s v="PORTO VADO - ZINOLA - VIA NIZZA - PIAZZA MAMELI - VIA ALESSANDRIA"/>
    <s v="ANN"/>
    <s v="FES"/>
    <m/>
    <n v="1"/>
    <n v="1574"/>
    <d v="1899-12-30T18:25:00"/>
    <d v="1899-12-30T18:50:00"/>
    <n v="8.2294123059136002"/>
    <m/>
    <m/>
    <n v="58"/>
    <n v="477.30591374298882"/>
    <n v="0"/>
    <m/>
    <d v="1899-12-30T00:25:00"/>
    <d v="1899-12-31T00:10:00"/>
    <m/>
  </r>
  <r>
    <n v="13521"/>
    <x v="5"/>
    <s v="SUBURBANO SAVONA"/>
    <n v="2"/>
    <n v="352"/>
    <s v="PORTO VADO - ZINOLA - VIA NIZZA - PIAZZA MAMELI - VIA ALESSANDRIA"/>
    <s v="ANN"/>
    <s v="SET"/>
    <m/>
    <n v="1"/>
    <n v="530"/>
    <d v="1899-12-30T18:45:00"/>
    <d v="1899-12-30T19:11:00"/>
    <n v="8.2294123059136002"/>
    <m/>
    <m/>
    <n v="302"/>
    <n v="2485.2825163859075"/>
    <n v="0"/>
    <m/>
    <d v="1899-12-30T00:26:00"/>
    <d v="1900-01-04T10:52:00"/>
    <m/>
  </r>
  <r>
    <n v="7150"/>
    <x v="5"/>
    <s v="SUBURBANO SAVONA"/>
    <n v="2"/>
    <n v="352"/>
    <s v="PORTO VADO - ZINOLA - VIA NIZZA - PIAZZA MAMELI - VIA ALESSANDRIA"/>
    <s v="ANN"/>
    <s v="FES"/>
    <m/>
    <n v="1"/>
    <n v="1561"/>
    <d v="1899-12-30T19:05:00"/>
    <d v="1899-12-30T19:30:00"/>
    <n v="8.2294123059136002"/>
    <m/>
    <m/>
    <n v="58"/>
    <n v="477.30591374298882"/>
    <n v="0"/>
    <m/>
    <d v="1899-12-30T00:25:00"/>
    <d v="1899-12-31T00:10:00"/>
    <m/>
  </r>
  <r>
    <n v="13522"/>
    <x v="5"/>
    <s v="SUBURBANO SAVONA"/>
    <n v="2"/>
    <n v="352"/>
    <s v="PORTO VADO - ZINOLA - VIA NIZZA - PIAZZA MAMELI - VIA ALESSANDRIA"/>
    <s v="ANN"/>
    <s v="SET"/>
    <m/>
    <n v="1"/>
    <n v="52"/>
    <d v="1899-12-30T19:11:00"/>
    <d v="1899-12-30T19:37:00"/>
    <n v="8.2294123059136002"/>
    <m/>
    <m/>
    <n v="302"/>
    <n v="2485.2825163859075"/>
    <n v="0"/>
    <m/>
    <d v="1899-12-30T00:26:00"/>
    <d v="1900-01-04T10:52:00"/>
    <m/>
  </r>
  <r>
    <n v="7268"/>
    <x v="5"/>
    <s v="SUBURBANO SAVONA"/>
    <n v="2"/>
    <n v="352"/>
    <s v="PORTO VADO - ZINOLA - VIA NIZZA - PIAZZA MAMELI - VIA ALESSANDRIA"/>
    <s v="INV"/>
    <s v="SF"/>
    <m/>
    <n v="1"/>
    <n v="4486"/>
    <d v="1899-12-30T19:15:00"/>
    <d v="1899-12-30T19:40:00"/>
    <n v="8.2294123059136002"/>
    <m/>
    <m/>
    <n v="5"/>
    <n v="41.147061529567999"/>
    <n v="0"/>
    <m/>
    <d v="1899-12-30T00:25:00"/>
    <d v="1899-12-30T02:05:00"/>
    <m/>
  </r>
  <r>
    <n v="7164"/>
    <x v="5"/>
    <s v="SUBURBANO SAVONA"/>
    <n v="2"/>
    <n v="352"/>
    <s v="PORTO VADO - ZINOLA - VIA NIZZA - PIAZZA MAMELI - VIA ALESSANDRIA"/>
    <s v="ANN"/>
    <s v="FES"/>
    <m/>
    <n v="1"/>
    <n v="1575"/>
    <d v="1899-12-30T19:35:00"/>
    <d v="1899-12-30T20:00:00"/>
    <n v="8.2294123059136002"/>
    <m/>
    <m/>
    <n v="58"/>
    <n v="477.30591374298882"/>
    <n v="0"/>
    <m/>
    <d v="1899-12-30T00:25:00"/>
    <d v="1899-12-31T00:10:00"/>
    <m/>
  </r>
  <r>
    <n v="13523"/>
    <x v="5"/>
    <s v="SUBURBANO SAVONA"/>
    <n v="2"/>
    <n v="352"/>
    <s v="PORTO VADO - ZINOLA - VIA NIZZA - PIAZZA MAMELI - VIA ALESSANDRIA"/>
    <s v="ANN"/>
    <s v="SET"/>
    <m/>
    <n v="1"/>
    <n v="544"/>
    <d v="1899-12-30T19:50:00"/>
    <d v="1899-12-30T20:16:00"/>
    <n v="8.2294123059136002"/>
    <m/>
    <m/>
    <n v="302"/>
    <n v="2485.2825163859075"/>
    <n v="0"/>
    <m/>
    <d v="1899-12-30T00:26:00"/>
    <d v="1900-01-04T10:52:00"/>
    <m/>
  </r>
  <r>
    <n v="17279"/>
    <x v="5"/>
    <s v="SUBURBANO SAVONA"/>
    <n v="2"/>
    <n v="352"/>
    <s v="PORTO VADO - ZINOLA - VIA NIZZA - PIAZZA MAMELI - VIA ALESSANDRIA"/>
    <s v="ANN"/>
    <s v="FES"/>
    <m/>
    <n v="1"/>
    <n v="17279"/>
    <d v="1899-12-30T20:05:00"/>
    <d v="1899-12-30T20:30:00"/>
    <n v="8.2294123059136002"/>
    <m/>
    <m/>
    <n v="58"/>
    <n v="477.30591374298882"/>
    <n v="0"/>
    <m/>
    <d v="1899-12-30T00:25:00"/>
    <d v="1899-12-31T00:10:00"/>
    <m/>
  </r>
  <r>
    <n v="7027"/>
    <x v="5"/>
    <s v="SUBURBANO SAVONA"/>
    <n v="2"/>
    <n v="352"/>
    <s v="PORTO VADO - ZINOLA - VIA NIZZA - PIAZZA MAMELI - VIA ALESSANDRIA"/>
    <s v="ANN"/>
    <s v="SET"/>
    <m/>
    <n v="1"/>
    <n v="545"/>
    <d v="1899-12-30T20:25:00"/>
    <d v="1899-12-30T20:50:00"/>
    <n v="8.2294123059136002"/>
    <m/>
    <m/>
    <n v="302"/>
    <n v="2485.2825163859075"/>
    <n v="0"/>
    <m/>
    <d v="1899-12-30T00:25:00"/>
    <d v="1900-01-04T05:50:00"/>
    <m/>
  </r>
  <r>
    <n v="7028"/>
    <x v="5"/>
    <s v="SUBURBANO SAVONA"/>
    <n v="2"/>
    <n v="352"/>
    <s v="PORTO VADO - ZINOLA - VIA NIZZA - PIAZZA MAMELI - VIA ALESSANDRIA"/>
    <s v="ANN"/>
    <s v="SET"/>
    <m/>
    <n v="1"/>
    <n v="546"/>
    <d v="1899-12-30T21:30:00"/>
    <d v="1899-12-30T21:50:00"/>
    <n v="8.2294123059136002"/>
    <m/>
    <m/>
    <n v="302"/>
    <n v="2485.2825163859075"/>
    <n v="0"/>
    <m/>
    <d v="1899-12-30T00:20:00"/>
    <d v="1900-01-03T04:40:00"/>
    <m/>
  </r>
  <r>
    <n v="7165"/>
    <x v="5"/>
    <s v="SUBURBANO SAVONA"/>
    <n v="2"/>
    <n v="352"/>
    <s v="PORTO VADO - ZINOLA - VIA NIZZA - PIAZZA MAMELI - VIA ALESSANDRIA"/>
    <s v="ANN"/>
    <s v="FES"/>
    <m/>
    <n v="1"/>
    <n v="1576"/>
    <d v="1899-12-30T21:40:00"/>
    <d v="1899-12-30T22:00:00"/>
    <n v="8.2294123059136002"/>
    <m/>
    <m/>
    <n v="58"/>
    <n v="477.30591374298882"/>
    <n v="0"/>
    <m/>
    <d v="1899-12-30T00:20:00"/>
    <d v="1899-12-30T19:20:00"/>
    <m/>
  </r>
  <r>
    <n v="17266"/>
    <x v="5"/>
    <s v="SUBURBANO SAVONA"/>
    <n v="2"/>
    <n v="352"/>
    <s v="PORTO VADO - ZINOLA - VIA NIZZA - PIAZZA MAMELI - VIA ALESSANDRIA"/>
    <s v="EST"/>
    <s v="FES"/>
    <m/>
    <n v="1"/>
    <n v="17266"/>
    <d v="1899-12-30T23:10:00"/>
    <d v="1899-12-30T23:30:00"/>
    <n v="8.2294123059136002"/>
    <m/>
    <m/>
    <n v="12"/>
    <n v="98.752947670963209"/>
    <n v="0"/>
    <m/>
    <d v="1899-12-30T00:20:00"/>
    <d v="1899-12-30T04:00:00"/>
    <m/>
  </r>
  <r>
    <n v="17043"/>
    <x v="5"/>
    <s v="SUBURBANO SAVONA"/>
    <n v="2"/>
    <n v="352"/>
    <s v="PORTO VADO - ZINOLA - VIA NIZZA - PIAZZA MAMELI - VIA ALESSANDRIA"/>
    <s v="EST"/>
    <s v="SET"/>
    <m/>
    <n v="1"/>
    <n v="17043"/>
    <d v="1899-12-30T23:25:00"/>
    <d v="1899-12-30T23:45:00"/>
    <n v="8.2294123059136002"/>
    <m/>
    <m/>
    <n v="67"/>
    <n v="551.37062449621124"/>
    <n v="0"/>
    <m/>
    <d v="1899-12-30T00:20:00"/>
    <d v="1899-12-30T22:20:00"/>
    <m/>
  </r>
  <r>
    <n v="17268"/>
    <x v="5"/>
    <s v="SUBURBANO SAVONA"/>
    <n v="2"/>
    <n v="352"/>
    <s v="PORTO VADO - ZINOLA - VIA NIZZA - PIAZZA MAMELI - VIA ALESSANDRIA"/>
    <s v="EST"/>
    <s v="FES"/>
    <m/>
    <n v="1"/>
    <n v="17268"/>
    <d v="1899-12-30T23:50:00"/>
    <d v="1899-12-31T00:10:00"/>
    <n v="8.2294123059136002"/>
    <m/>
    <m/>
    <n v="12"/>
    <n v="98.752947670963209"/>
    <n v="0"/>
    <m/>
    <d v="1899-12-30T00:20:00"/>
    <d v="1899-12-30T04:00:00"/>
    <m/>
  </r>
  <r>
    <n v="17269"/>
    <x v="5"/>
    <s v="SUBURBANO SAVONA"/>
    <n v="1"/>
    <n v="374"/>
    <s v="VIA ALESSANDRIA - PIAZZA MAMELI - VIA NIZZA - ZINOLA - PORTO VADO"/>
    <s v="EST"/>
    <s v="FES"/>
    <m/>
    <n v="1"/>
    <n v="17269"/>
    <d v="1899-12-31T00:10:00"/>
    <d v="1899-12-31T00:30:00"/>
    <n v="8.7028050638665206"/>
    <m/>
    <m/>
    <n v="12"/>
    <n v="104.43366076639825"/>
    <n v="0"/>
    <m/>
    <d v="1899-12-30T00:20:00"/>
    <d v="1899-12-30T04:00:00"/>
    <m/>
  </r>
  <r>
    <n v="18759"/>
    <x v="5"/>
    <s v="SUBURBANO SAVONA"/>
    <n v="1"/>
    <n v="374"/>
    <s v="VIA ALESSANDRIA - PIAZZA MAMELI - VIA NIZZA - ZINOLA - PORTO VADO"/>
    <s v="ANN"/>
    <s v="SET"/>
    <m/>
    <n v="1"/>
    <n v="547"/>
    <d v="1899-12-30T04:45:00"/>
    <d v="1899-12-30T05:05:00"/>
    <n v="8.7028050638665206"/>
    <m/>
    <m/>
    <n v="302"/>
    <n v="2628.2471292876894"/>
    <n v="0"/>
    <m/>
    <d v="1899-12-30T00:20:00"/>
    <d v="1900-01-03T04:40:00"/>
    <m/>
  </r>
  <r>
    <n v="7167"/>
    <x v="5"/>
    <s v="SUBURBANO SAVONA"/>
    <n v="1"/>
    <n v="374"/>
    <s v="VIA ALESSANDRIA - PIAZZA MAMELI - VIA NIZZA - ZINOLA - PORTO VADO"/>
    <s v="ANN"/>
    <s v="FES"/>
    <m/>
    <n v="1"/>
    <n v="1609"/>
    <d v="1899-12-30T05:50:00"/>
    <d v="1899-12-30T06:10:00"/>
    <n v="8.7028050638665206"/>
    <m/>
    <m/>
    <n v="58"/>
    <n v="504.7626937042582"/>
    <n v="0"/>
    <m/>
    <d v="1899-12-30T00:20:00"/>
    <d v="1899-12-30T19:20:00"/>
    <m/>
  </r>
  <r>
    <n v="18761"/>
    <x v="5"/>
    <s v="SUBURBANO SAVONA"/>
    <n v="1"/>
    <n v="374"/>
    <s v="VIA ALESSANDRIA - PIAZZA MAMELI - VIA NIZZA - ZINOLA - PORTO VADO"/>
    <s v="ANN"/>
    <s v="SET"/>
    <m/>
    <n v="1"/>
    <n v="548"/>
    <d v="1899-12-30T06:30:00"/>
    <d v="1899-12-30T06:50:00"/>
    <n v="8.7028050638665206"/>
    <m/>
    <m/>
    <n v="302"/>
    <n v="2628.2471292876894"/>
    <n v="0"/>
    <m/>
    <d v="1899-12-30T00:20:00"/>
    <d v="1900-01-03T04:40:00"/>
    <m/>
  </r>
  <r>
    <n v="7168"/>
    <x v="5"/>
    <s v="SUBURBANO SAVONA"/>
    <n v="1"/>
    <n v="374"/>
    <s v="VIA ALESSANDRIA - PIAZZA MAMELI - VIA NIZZA - ZINOLA - PORTO VADO"/>
    <s v="ANN"/>
    <s v="FES"/>
    <m/>
    <n v="1"/>
    <n v="1610"/>
    <d v="1899-12-30T06:40:00"/>
    <d v="1899-12-30T07:00:00"/>
    <n v="8.7028050638665206"/>
    <m/>
    <m/>
    <n v="58"/>
    <n v="504.7626937042582"/>
    <n v="0"/>
    <m/>
    <d v="1899-12-30T00:20:00"/>
    <d v="1899-12-30T19:20:00"/>
    <m/>
  </r>
  <r>
    <n v="7031"/>
    <x v="5"/>
    <s v="SUBURBANO SAVONA"/>
    <n v="1"/>
    <n v="374"/>
    <s v="VIA ALESSANDRIA - PIAZZA MAMELI - VIA NIZZA - ZINOLA - PORTO VADO"/>
    <s v="ANN"/>
    <s v="SET"/>
    <m/>
    <n v="1"/>
    <n v="549"/>
    <d v="1899-12-30T07:00:00"/>
    <d v="1899-12-30T07:25:00"/>
    <n v="8.7028050638665206"/>
    <m/>
    <m/>
    <n v="302"/>
    <n v="2628.2471292876894"/>
    <n v="0"/>
    <m/>
    <d v="1899-12-30T00:25:00"/>
    <d v="1900-01-04T05:50:00"/>
    <m/>
  </r>
  <r>
    <n v="7243"/>
    <x v="5"/>
    <s v="SUBURBANO SAVONA"/>
    <n v="1"/>
    <n v="374"/>
    <s v="VIA ALESSANDRIA - PIAZZA MAMELI - VIA NIZZA - ZINOLA - PORTO VADO"/>
    <s v="INV"/>
    <s v="SF"/>
    <m/>
    <n v="1"/>
    <n v="7243"/>
    <d v="1899-12-30T07:20:00"/>
    <d v="1899-12-30T07:40:00"/>
    <n v="8.7028050638665206"/>
    <m/>
    <m/>
    <n v="5"/>
    <n v="43.514025319332603"/>
    <n v="0"/>
    <m/>
    <d v="1899-12-30T00:20:00"/>
    <d v="1899-12-30T01:40:00"/>
    <m/>
  </r>
  <r>
    <n v="13443"/>
    <x v="5"/>
    <s v="SUBURBANO SAVONA"/>
    <n v="1"/>
    <n v="374"/>
    <s v="VIA ALESSANDRIA - PIAZZA MAMELI - VIA NIZZA - ZINOLA - PORTO VADO"/>
    <s v="ANN"/>
    <s v="SET"/>
    <m/>
    <n v="1"/>
    <n v="12195"/>
    <d v="1899-12-30T07:25:00"/>
    <d v="1899-12-30T07:50:00"/>
    <n v="8.7028050638665206"/>
    <m/>
    <m/>
    <n v="302"/>
    <n v="2628.2471292876894"/>
    <n v="0"/>
    <m/>
    <d v="1899-12-30T00:25:00"/>
    <d v="1900-01-04T05:50:00"/>
    <m/>
  </r>
  <r>
    <n v="7169"/>
    <x v="5"/>
    <s v="SUBURBANO SAVONA"/>
    <n v="1"/>
    <n v="374"/>
    <s v="VIA ALESSANDRIA - PIAZZA MAMELI - VIA NIZZA - ZINOLA - PORTO VADO"/>
    <s v="ANN"/>
    <s v="FES"/>
    <m/>
    <n v="1"/>
    <n v="1611"/>
    <d v="1899-12-30T07:30:00"/>
    <d v="1899-12-30T07:55:00"/>
    <n v="8.7028050638665206"/>
    <m/>
    <m/>
    <n v="58"/>
    <n v="504.7626937042582"/>
    <n v="0"/>
    <m/>
    <d v="1899-12-30T00:25:00"/>
    <d v="1899-12-31T00:10:00"/>
    <m/>
  </r>
  <r>
    <n v="13444"/>
    <x v="5"/>
    <s v="SUBURBANO SAVONA"/>
    <n v="1"/>
    <n v="374"/>
    <s v="VIA ALESSANDRIA - PIAZZA MAMELI - VIA NIZZA - ZINOLA - PORTO VADO"/>
    <s v="EST"/>
    <n v="6"/>
    <m/>
    <n v="1"/>
    <n v="12196"/>
    <d v="1899-12-30T07:45:00"/>
    <d v="1899-12-30T08:10:00"/>
    <n v="8.7028050638665206"/>
    <m/>
    <m/>
    <n v="11"/>
    <n v="95.730855702531727"/>
    <n v="0"/>
    <m/>
    <d v="1899-12-30T00:25:00"/>
    <d v="1899-12-30T04:35:00"/>
    <m/>
  </r>
  <r>
    <n v="17544"/>
    <x v="5"/>
    <s v="SUBURBANO SAVONA"/>
    <n v="1"/>
    <n v="374"/>
    <s v="VIA ALESSANDRIA - PIAZZA MAMELI - VIA NIZZA - ZINOLA - PORTO VADO"/>
    <s v="INV"/>
    <s v="SET"/>
    <m/>
    <n v="1"/>
    <n v="11926"/>
    <d v="1899-12-30T07:45:00"/>
    <d v="1899-12-30T08:12:00"/>
    <n v="8.7028050638665206"/>
    <m/>
    <m/>
    <n v="235"/>
    <n v="2045.1591900086323"/>
    <n v="0"/>
    <m/>
    <d v="1899-12-30T00:27:00"/>
    <d v="1900-01-03T09:45:00"/>
    <m/>
  </r>
  <r>
    <n v="7182"/>
    <x v="5"/>
    <s v="SUBURBANO SAVONA"/>
    <n v="1"/>
    <n v="374"/>
    <s v="VIA ALESSANDRIA - PIAZZA MAMELI - VIA NIZZA - ZINOLA - PORTO VADO"/>
    <s v="ANN"/>
    <s v="FES"/>
    <m/>
    <n v="1"/>
    <n v="1624"/>
    <d v="1899-12-30T07:50:00"/>
    <d v="1899-12-30T08:15:00"/>
    <n v="8.7028050638665206"/>
    <m/>
    <m/>
    <n v="58"/>
    <n v="504.7626937042582"/>
    <n v="0"/>
    <m/>
    <d v="1899-12-30T00:25:00"/>
    <d v="1899-12-31T00:10:00"/>
    <m/>
  </r>
  <r>
    <n v="17850"/>
    <x v="5"/>
    <s v="SUBURBANO SAVONA"/>
    <n v="1"/>
    <n v="374"/>
    <s v="VIA ALESSANDRIA - PIAZZA MAMELI - VIA NIZZA - ZINOLA - PORTO VADO"/>
    <s v="INV"/>
    <s v="1-5"/>
    <m/>
    <n v="1"/>
    <n v="551"/>
    <d v="1899-12-30T07:50:00"/>
    <d v="1899-12-30T08:17:00"/>
    <n v="8.7028050638665206"/>
    <m/>
    <m/>
    <n v="194"/>
    <n v="1688.3441823901051"/>
    <n v="0"/>
    <m/>
    <d v="1899-12-30T00:27:00"/>
    <d v="1900-01-02T15:18:00"/>
    <m/>
  </r>
  <r>
    <n v="18534"/>
    <x v="5"/>
    <s v="SUBURBANO SAVONA"/>
    <n v="1"/>
    <n v="374"/>
    <s v="VIA ALESSANDRIA - PIAZZA MAMELI - VIA NIZZA - ZINOLA - PORTO VADO"/>
    <s v="EST"/>
    <s v="1-5"/>
    <m/>
    <n v="1"/>
    <n v="18534"/>
    <d v="1899-12-30T07:50:00"/>
    <d v="1899-12-30T08:15:00"/>
    <n v="8.7028050638665206"/>
    <m/>
    <m/>
    <n v="56"/>
    <n v="487.35708357652516"/>
    <n v="0"/>
    <m/>
    <d v="1899-12-30T00:25:00"/>
    <d v="1899-12-30T23:20:00"/>
    <m/>
  </r>
  <r>
    <n v="7244"/>
    <x v="5"/>
    <s v="SUBURBANO SAVONA"/>
    <n v="1"/>
    <n v="374"/>
    <s v="VIA ALESSANDRIA - PIAZZA MAMELI - VIA NIZZA - ZINOLA - PORTO VADO"/>
    <s v="INV"/>
    <s v="SF"/>
    <m/>
    <n v="1"/>
    <n v="4462"/>
    <d v="1899-12-30T08:00:00"/>
    <d v="1899-12-30T08:20:00"/>
    <n v="8.7028050638665206"/>
    <m/>
    <m/>
    <n v="5"/>
    <n v="43.514025319332603"/>
    <n v="0"/>
    <m/>
    <d v="1899-12-30T00:20:00"/>
    <d v="1899-12-30T01:40:00"/>
    <m/>
  </r>
  <r>
    <n v="18535"/>
    <x v="5"/>
    <s v="SUBURBANO SAVONA"/>
    <n v="1"/>
    <n v="374"/>
    <s v="VIA ALESSANDRIA - PIAZZA MAMELI - VIA NIZZA - ZINOLA - PORTO VADO"/>
    <s v="EST"/>
    <s v="1-5"/>
    <m/>
    <n v="1"/>
    <n v="18535"/>
    <d v="1899-12-30T08:00:00"/>
    <d v="1899-12-30T08:27:00"/>
    <n v="8.7028050638665206"/>
    <m/>
    <m/>
    <n v="56"/>
    <n v="487.35708357652516"/>
    <n v="0"/>
    <m/>
    <d v="1899-12-30T00:27:00"/>
    <d v="1899-12-31T01:12:00"/>
    <m/>
  </r>
  <r>
    <n v="13449"/>
    <x v="5"/>
    <s v="SUBURBANO SAVONA"/>
    <n v="1"/>
    <n v="374"/>
    <s v="VIA ALESSANDRIA - PIAZZA MAMELI - VIA NIZZA - ZINOLA - PORTO VADO"/>
    <s v="ANN"/>
    <s v="SET"/>
    <m/>
    <n v="1"/>
    <n v="564"/>
    <d v="1899-12-30T08:21:00"/>
    <d v="1899-12-30T08:48:00"/>
    <n v="8.7028050638665206"/>
    <m/>
    <m/>
    <n v="302"/>
    <n v="2628.2471292876894"/>
    <n v="0"/>
    <m/>
    <d v="1899-12-30T00:27:00"/>
    <d v="1900-01-04T15:54:00"/>
    <m/>
  </r>
  <r>
    <n v="7170"/>
    <x v="5"/>
    <s v="SUBURBANO SAVONA"/>
    <n v="1"/>
    <n v="374"/>
    <s v="VIA ALESSANDRIA - PIAZZA MAMELI - VIA NIZZA - ZINOLA - PORTO VADO"/>
    <s v="ANN"/>
    <s v="FES"/>
    <m/>
    <n v="1"/>
    <n v="1612"/>
    <d v="1899-12-30T08:30:00"/>
    <d v="1899-12-30T08:55:00"/>
    <n v="8.7028050638665206"/>
    <m/>
    <m/>
    <n v="58"/>
    <n v="504.7626937042582"/>
    <n v="0"/>
    <m/>
    <d v="1899-12-30T00:25:00"/>
    <d v="1899-12-31T00:10:00"/>
    <m/>
  </r>
  <r>
    <n v="13800"/>
    <x v="5"/>
    <s v="SUBURBANO SAVONA"/>
    <n v="1"/>
    <n v="374"/>
    <s v="VIA ALESSANDRIA - PIAZZA MAMELI - VIA NIZZA - ZINOLA - PORTO VADO"/>
    <s v="INV"/>
    <s v="SF"/>
    <m/>
    <n v="1"/>
    <n v="4463"/>
    <d v="1899-12-30T08:40:00"/>
    <d v="1899-12-30T09:00:00"/>
    <n v="8.7028050638665206"/>
    <m/>
    <m/>
    <n v="5"/>
    <n v="43.514025319332603"/>
    <n v="0"/>
    <m/>
    <d v="1899-12-30T00:20:00"/>
    <d v="1899-12-30T01:40:00"/>
    <m/>
  </r>
  <r>
    <n v="13801"/>
    <x v="5"/>
    <s v="SUBURBANO SAVONA"/>
    <n v="1"/>
    <n v="374"/>
    <s v="VIA ALESSANDRIA - PIAZZA MAMELI - VIA NIZZA - ZINOLA - PORTO VADO"/>
    <s v="ANN"/>
    <s v="1-5"/>
    <m/>
    <n v="1"/>
    <n v="54"/>
    <d v="1899-12-30T08:41:00"/>
    <d v="1899-12-30T09:08:00"/>
    <n v="8.7028050638665206"/>
    <m/>
    <m/>
    <n v="250"/>
    <n v="2175.7012659666302"/>
    <n v="0"/>
    <m/>
    <d v="1899-12-30T00:27:00"/>
    <d v="1900-01-03T16:30:00"/>
    <m/>
  </r>
  <r>
    <n v="13802"/>
    <x v="5"/>
    <s v="SUBURBANO SAVONA"/>
    <n v="1"/>
    <n v="374"/>
    <s v="VIA ALESSANDRIA - PIAZZA MAMELI - VIA NIZZA - ZINOLA - PORTO VADO"/>
    <s v="ANN"/>
    <n v="6"/>
    <m/>
    <n v="1"/>
    <n v="11935"/>
    <d v="1899-12-30T08:47:00"/>
    <d v="1899-12-30T09:14:00"/>
    <n v="8.7028050638665206"/>
    <m/>
    <m/>
    <n v="52"/>
    <n v="452.54586332105907"/>
    <n v="0"/>
    <m/>
    <d v="1899-12-30T00:27:00"/>
    <d v="1899-12-30T23:24:00"/>
    <m/>
  </r>
  <r>
    <n v="7183"/>
    <x v="5"/>
    <s v="SUBURBANO SAVONA"/>
    <n v="1"/>
    <n v="374"/>
    <s v="VIA ALESSANDRIA - PIAZZA MAMELI - VIA NIZZA - ZINOLA - PORTO VADO"/>
    <s v="ANN"/>
    <s v="FES"/>
    <m/>
    <n v="1"/>
    <n v="1625"/>
    <d v="1899-12-30T08:50:00"/>
    <d v="1899-12-30T09:15:00"/>
    <n v="8.7028050638665206"/>
    <m/>
    <m/>
    <n v="58"/>
    <n v="504.7626937042582"/>
    <n v="0"/>
    <m/>
    <d v="1899-12-30T00:25:00"/>
    <d v="1899-12-31T00:10:00"/>
    <m/>
  </r>
  <r>
    <n v="13804"/>
    <x v="5"/>
    <s v="SUBURBANO SAVONA"/>
    <n v="1"/>
    <n v="374"/>
    <s v="VIA ALESSANDRIA - PIAZZA MAMELI - VIA NIZZA - ZINOLA - PORTO VADO"/>
    <s v="ANN"/>
    <s v="1-5"/>
    <m/>
    <n v="1"/>
    <n v="552"/>
    <d v="1899-12-30T09:01:00"/>
    <d v="1899-12-30T09:28:00"/>
    <n v="8.7028050638665206"/>
    <m/>
    <m/>
    <n v="250"/>
    <n v="2175.7012659666302"/>
    <n v="0"/>
    <m/>
    <d v="1899-12-30T00:27:00"/>
    <d v="1900-01-03T16:30:00"/>
    <m/>
  </r>
  <r>
    <n v="13453"/>
    <x v="5"/>
    <s v="SUBURBANO SAVONA"/>
    <n v="1"/>
    <n v="374"/>
    <s v="VIA ALESSANDRIA - PIAZZA MAMELI - VIA NIZZA - ZINOLA - PORTO VADO"/>
    <s v="ANN"/>
    <s v="SET"/>
    <m/>
    <n v="1"/>
    <n v="565"/>
    <d v="1899-12-30T09:26:00"/>
    <d v="1899-12-30T09:53:00"/>
    <n v="8.7028050638665206"/>
    <m/>
    <m/>
    <n v="302"/>
    <n v="2628.2471292876894"/>
    <n v="0"/>
    <m/>
    <d v="1899-12-30T00:27:00"/>
    <d v="1900-01-04T15:54:00"/>
    <m/>
  </r>
  <r>
    <n v="7171"/>
    <x v="5"/>
    <s v="SUBURBANO SAVONA"/>
    <n v="1"/>
    <n v="374"/>
    <s v="VIA ALESSANDRIA - PIAZZA MAMELI - VIA NIZZA - ZINOLA - PORTO VADO"/>
    <s v="ANN"/>
    <s v="FES"/>
    <m/>
    <n v="1"/>
    <n v="1613"/>
    <d v="1899-12-30T09:30:00"/>
    <d v="1899-12-30T09:55:00"/>
    <n v="8.7028050638665206"/>
    <m/>
    <m/>
    <n v="58"/>
    <n v="504.7626937042582"/>
    <n v="0"/>
    <m/>
    <d v="1899-12-30T00:25:00"/>
    <d v="1899-12-31T00:10:00"/>
    <m/>
  </r>
  <r>
    <n v="7246"/>
    <x v="5"/>
    <s v="SUBURBANO SAVONA"/>
    <n v="1"/>
    <n v="374"/>
    <s v="VIA ALESSANDRIA - PIAZZA MAMELI - VIA NIZZA - ZINOLA - PORTO VADO"/>
    <s v="INV"/>
    <s v="SF"/>
    <m/>
    <n v="1"/>
    <n v="4464"/>
    <d v="1899-12-30T09:40:00"/>
    <d v="1899-12-30T10:05:00"/>
    <n v="8.7028050638665206"/>
    <m/>
    <m/>
    <n v="5"/>
    <n v="43.514025319332603"/>
    <n v="0"/>
    <m/>
    <d v="1899-12-30T00:25:00"/>
    <d v="1899-12-30T02:05:00"/>
    <m/>
  </r>
  <r>
    <n v="13810"/>
    <x v="5"/>
    <s v="SUBURBANO SAVONA"/>
    <n v="1"/>
    <n v="374"/>
    <s v="VIA ALESSANDRIA - PIAZZA MAMELI - VIA NIZZA - ZINOLA - PORTO VADO"/>
    <s v="ANN"/>
    <s v="1-5"/>
    <m/>
    <n v="1"/>
    <n v="55"/>
    <d v="1899-12-30T09:46:00"/>
    <d v="1899-12-30T10:13:00"/>
    <n v="8.7028050638665206"/>
    <m/>
    <m/>
    <n v="250"/>
    <n v="2175.7012659666302"/>
    <n v="0"/>
    <m/>
    <d v="1899-12-30T00:27:00"/>
    <d v="1900-01-03T16:30:00"/>
    <m/>
  </r>
  <r>
    <n v="7184"/>
    <x v="5"/>
    <s v="SUBURBANO SAVONA"/>
    <n v="1"/>
    <n v="374"/>
    <s v="VIA ALESSANDRIA - PIAZZA MAMELI - VIA NIZZA - ZINOLA - PORTO VADO"/>
    <s v="ANN"/>
    <s v="FES"/>
    <m/>
    <n v="1"/>
    <n v="1626"/>
    <d v="1899-12-30T09:50:00"/>
    <d v="1899-12-30T10:15:00"/>
    <n v="8.7028050638665206"/>
    <m/>
    <m/>
    <n v="58"/>
    <n v="504.7626937042582"/>
    <n v="0"/>
    <m/>
    <d v="1899-12-30T00:25:00"/>
    <d v="1899-12-31T00:10:00"/>
    <m/>
  </r>
  <r>
    <n v="13811"/>
    <x v="5"/>
    <s v="SUBURBANO SAVONA"/>
    <n v="1"/>
    <n v="374"/>
    <s v="VIA ALESSANDRIA - PIAZZA MAMELI - VIA NIZZA - ZINOLA - PORTO VADO"/>
    <s v="ANN"/>
    <n v="6"/>
    <m/>
    <n v="1"/>
    <n v="11944"/>
    <d v="1899-12-30T09:52:00"/>
    <d v="1899-12-30T10:19:00"/>
    <n v="8.7028050638665206"/>
    <m/>
    <m/>
    <n v="52"/>
    <n v="452.54586332105907"/>
    <n v="0"/>
    <m/>
    <d v="1899-12-30T00:27:00"/>
    <d v="1899-12-30T23:24:00"/>
    <m/>
  </r>
  <r>
    <n v="13813"/>
    <x v="5"/>
    <s v="SUBURBANO SAVONA"/>
    <n v="1"/>
    <n v="374"/>
    <s v="VIA ALESSANDRIA - PIAZZA MAMELI - VIA NIZZA - ZINOLA - PORTO VADO"/>
    <s v="ANN"/>
    <s v="1-5"/>
    <m/>
    <n v="1"/>
    <n v="553"/>
    <d v="1899-12-30T10:06:00"/>
    <d v="1899-12-30T10:33:00"/>
    <n v="8.7028050638665206"/>
    <m/>
    <m/>
    <n v="250"/>
    <n v="2175.7012659666302"/>
    <n v="0"/>
    <m/>
    <d v="1899-12-30T00:27:00"/>
    <d v="1900-01-03T16:30:00"/>
    <m/>
  </r>
  <r>
    <n v="7172"/>
    <x v="5"/>
    <s v="SUBURBANO SAVONA"/>
    <n v="1"/>
    <n v="374"/>
    <s v="VIA ALESSANDRIA - PIAZZA MAMELI - VIA NIZZA - ZINOLA - PORTO VADO"/>
    <s v="ANN"/>
    <s v="FES"/>
    <m/>
    <n v="1"/>
    <n v="1614"/>
    <d v="1899-12-30T10:30:00"/>
    <d v="1899-12-30T10:55:00"/>
    <n v="8.7028050638665206"/>
    <m/>
    <m/>
    <n v="58"/>
    <n v="504.7626937042582"/>
    <n v="0"/>
    <m/>
    <d v="1899-12-30T00:25:00"/>
    <d v="1899-12-31T00:10:00"/>
    <m/>
  </r>
  <r>
    <n v="13457"/>
    <x v="5"/>
    <s v="SUBURBANO SAVONA"/>
    <n v="1"/>
    <n v="374"/>
    <s v="VIA ALESSANDRIA - PIAZZA MAMELI - VIA NIZZA - ZINOLA - PORTO VADO"/>
    <s v="ANN"/>
    <s v="SET"/>
    <m/>
    <n v="1"/>
    <n v="56"/>
    <d v="1899-12-30T10:31:00"/>
    <d v="1899-12-30T10:58:00"/>
    <n v="8.7028050638665206"/>
    <m/>
    <m/>
    <n v="302"/>
    <n v="2628.2471292876894"/>
    <n v="0"/>
    <m/>
    <d v="1899-12-30T00:27:00"/>
    <d v="1900-01-04T15:54:00"/>
    <m/>
  </r>
  <r>
    <n v="7247"/>
    <x v="5"/>
    <s v="SUBURBANO SAVONA"/>
    <n v="1"/>
    <n v="374"/>
    <s v="VIA ALESSANDRIA - PIAZZA MAMELI - VIA NIZZA - ZINOLA - PORTO VADO"/>
    <s v="INV"/>
    <s v="SF"/>
    <m/>
    <n v="1"/>
    <n v="4465"/>
    <d v="1899-12-30T10:40:00"/>
    <d v="1899-12-30T11:05:00"/>
    <n v="8.7028050638665206"/>
    <m/>
    <m/>
    <n v="5"/>
    <n v="43.514025319332603"/>
    <n v="0"/>
    <m/>
    <d v="1899-12-30T00:25:00"/>
    <d v="1899-12-30T02:05:00"/>
    <m/>
  </r>
  <r>
    <n v="7185"/>
    <x v="5"/>
    <s v="SUBURBANO SAVONA"/>
    <n v="1"/>
    <n v="374"/>
    <s v="VIA ALESSANDRIA - PIAZZA MAMELI - VIA NIZZA - ZINOLA - PORTO VADO"/>
    <s v="ANN"/>
    <s v="FES"/>
    <m/>
    <n v="1"/>
    <n v="1627"/>
    <d v="1899-12-30T10:50:00"/>
    <d v="1899-12-30T11:15:00"/>
    <n v="8.7028050638665206"/>
    <m/>
    <m/>
    <n v="58"/>
    <n v="504.7626937042582"/>
    <n v="0"/>
    <m/>
    <d v="1899-12-30T00:25:00"/>
    <d v="1899-12-31T00:10:00"/>
    <m/>
  </r>
  <r>
    <n v="13819"/>
    <x v="5"/>
    <s v="SUBURBANO SAVONA"/>
    <n v="1"/>
    <n v="374"/>
    <s v="VIA ALESSANDRIA - PIAZZA MAMELI - VIA NIZZA - ZINOLA - PORTO VADO"/>
    <s v="ANN"/>
    <s v="1-5"/>
    <m/>
    <n v="1"/>
    <n v="554"/>
    <d v="1899-12-30T10:51:00"/>
    <d v="1899-12-30T11:18:00"/>
    <n v="8.7028050638665206"/>
    <m/>
    <m/>
    <n v="250"/>
    <n v="2175.7012659666302"/>
    <n v="0"/>
    <m/>
    <d v="1899-12-30T00:27:00"/>
    <d v="1900-01-03T16:30:00"/>
    <m/>
  </r>
  <r>
    <n v="13820"/>
    <x v="5"/>
    <s v="SUBURBANO SAVONA"/>
    <n v="1"/>
    <n v="374"/>
    <s v="VIA ALESSANDRIA - PIAZZA MAMELI - VIA NIZZA - ZINOLA - PORTO VADO"/>
    <s v="ANN"/>
    <n v="6"/>
    <m/>
    <n v="1"/>
    <n v="11953"/>
    <d v="1899-12-30T10:57:00"/>
    <d v="1899-12-30T11:24:00"/>
    <n v="8.7028050638665206"/>
    <m/>
    <m/>
    <n v="52"/>
    <n v="452.54586332105907"/>
    <n v="0"/>
    <m/>
    <d v="1899-12-30T00:27:00"/>
    <d v="1899-12-30T23:24:00"/>
    <m/>
  </r>
  <r>
    <n v="13822"/>
    <x v="5"/>
    <s v="SUBURBANO SAVONA"/>
    <n v="1"/>
    <n v="374"/>
    <s v="VIA ALESSANDRIA - PIAZZA MAMELI - VIA NIZZA - ZINOLA - PORTO VADO"/>
    <s v="ANN"/>
    <s v="1-5"/>
    <m/>
    <n v="1"/>
    <n v="567"/>
    <d v="1899-12-30T11:11:00"/>
    <d v="1899-12-30T11:38:00"/>
    <n v="8.7028050638665206"/>
    <m/>
    <m/>
    <n v="250"/>
    <n v="2175.7012659666302"/>
    <n v="0"/>
    <m/>
    <d v="1899-12-30T00:27:00"/>
    <d v="1900-01-03T16:30:00"/>
    <m/>
  </r>
  <r>
    <n v="7173"/>
    <x v="5"/>
    <s v="SUBURBANO SAVONA"/>
    <n v="1"/>
    <n v="374"/>
    <s v="VIA ALESSANDRIA - PIAZZA MAMELI - VIA NIZZA - ZINOLA - PORTO VADO"/>
    <s v="ANN"/>
    <s v="FES"/>
    <m/>
    <n v="1"/>
    <n v="1615"/>
    <d v="1899-12-30T11:30:00"/>
    <d v="1899-12-30T11:55:00"/>
    <n v="8.7028050638665206"/>
    <m/>
    <m/>
    <n v="58"/>
    <n v="504.7626937042582"/>
    <n v="0"/>
    <m/>
    <d v="1899-12-30T00:25:00"/>
    <d v="1899-12-31T00:10:00"/>
    <m/>
  </r>
  <r>
    <n v="13461"/>
    <x v="5"/>
    <s v="SUBURBANO SAVONA"/>
    <n v="1"/>
    <n v="374"/>
    <s v="VIA ALESSANDRIA - PIAZZA MAMELI - VIA NIZZA - ZINOLA - PORTO VADO"/>
    <s v="ANN"/>
    <s v="SET"/>
    <m/>
    <n v="1"/>
    <n v="57"/>
    <d v="1899-12-30T11:36:00"/>
    <d v="1899-12-30T12:03:00"/>
    <n v="8.7028050638665206"/>
    <m/>
    <m/>
    <n v="302"/>
    <n v="2628.2471292876894"/>
    <n v="0"/>
    <m/>
    <d v="1899-12-30T00:27:00"/>
    <d v="1900-01-04T15:54:00"/>
    <m/>
  </r>
  <r>
    <n v="7248"/>
    <x v="5"/>
    <s v="SUBURBANO SAVONA"/>
    <n v="1"/>
    <n v="374"/>
    <s v="VIA ALESSANDRIA - PIAZZA MAMELI - VIA NIZZA - ZINOLA - PORTO VADO"/>
    <s v="INV"/>
    <s v="SF"/>
    <m/>
    <n v="1"/>
    <n v="4466"/>
    <d v="1899-12-30T11:40:00"/>
    <d v="1899-12-30T12:05:00"/>
    <n v="8.7028050638665206"/>
    <m/>
    <m/>
    <n v="5"/>
    <n v="43.514025319332603"/>
    <n v="0"/>
    <m/>
    <d v="1899-12-30T00:25:00"/>
    <d v="1899-12-30T02:05:00"/>
    <m/>
  </r>
  <r>
    <n v="7186"/>
    <x v="5"/>
    <s v="SUBURBANO SAVONA"/>
    <n v="1"/>
    <n v="374"/>
    <s v="VIA ALESSANDRIA - PIAZZA MAMELI - VIA NIZZA - ZINOLA - PORTO VADO"/>
    <s v="ANN"/>
    <s v="FES"/>
    <m/>
    <n v="1"/>
    <n v="1628"/>
    <d v="1899-12-30T11:50:00"/>
    <d v="1899-12-30T12:15:00"/>
    <n v="8.7028050638665206"/>
    <m/>
    <m/>
    <n v="58"/>
    <n v="504.7626937042582"/>
    <n v="0"/>
    <m/>
    <d v="1899-12-30T00:25:00"/>
    <d v="1899-12-31T00:10:00"/>
    <m/>
  </r>
  <r>
    <n v="13828"/>
    <x v="5"/>
    <s v="SUBURBANO SAVONA"/>
    <n v="1"/>
    <n v="374"/>
    <s v="VIA ALESSANDRIA - PIAZZA MAMELI - VIA NIZZA - ZINOLA - PORTO VADO"/>
    <s v="ANN"/>
    <s v="1-5"/>
    <m/>
    <n v="1"/>
    <n v="555"/>
    <d v="1899-12-30T11:56:00"/>
    <d v="1899-12-30T12:23:00"/>
    <n v="8.7028050638665206"/>
    <m/>
    <m/>
    <n v="250"/>
    <n v="2175.7012659666302"/>
    <n v="0"/>
    <m/>
    <d v="1899-12-30T00:27:00"/>
    <d v="1900-01-03T16:30:00"/>
    <m/>
  </r>
  <r>
    <n v="13829"/>
    <x v="5"/>
    <s v="SUBURBANO SAVONA"/>
    <n v="1"/>
    <n v="374"/>
    <s v="VIA ALESSANDRIA - PIAZZA MAMELI - VIA NIZZA - ZINOLA - PORTO VADO"/>
    <s v="ANN"/>
    <n v="6"/>
    <m/>
    <n v="1"/>
    <n v="11962"/>
    <d v="1899-12-30T12:02:00"/>
    <d v="1899-12-30T12:29:00"/>
    <n v="8.7028050638665206"/>
    <m/>
    <m/>
    <n v="52"/>
    <n v="452.54586332105907"/>
    <n v="0"/>
    <m/>
    <d v="1899-12-30T00:27:00"/>
    <d v="1899-12-30T23:24:00"/>
    <m/>
  </r>
  <r>
    <n v="13831"/>
    <x v="5"/>
    <s v="SUBURBANO SAVONA"/>
    <n v="1"/>
    <n v="374"/>
    <s v="VIA ALESSANDRIA - PIAZZA MAMELI - VIA NIZZA - ZINOLA - PORTO VADO"/>
    <s v="ANN"/>
    <s v="1-5"/>
    <m/>
    <n v="1"/>
    <n v="58"/>
    <d v="1899-12-30T12:16:00"/>
    <d v="1899-12-30T12:43:00"/>
    <n v="8.7028050638665206"/>
    <m/>
    <m/>
    <n v="250"/>
    <n v="2175.7012659666302"/>
    <n v="0"/>
    <m/>
    <d v="1899-12-30T00:27:00"/>
    <d v="1900-01-03T16:30:00"/>
    <m/>
  </r>
  <r>
    <n v="7174"/>
    <x v="5"/>
    <s v="SUBURBANO SAVONA"/>
    <n v="1"/>
    <n v="374"/>
    <s v="VIA ALESSANDRIA - PIAZZA MAMELI - VIA NIZZA - ZINOLA - PORTO VADO"/>
    <s v="ANN"/>
    <s v="FES"/>
    <m/>
    <n v="1"/>
    <n v="1616"/>
    <d v="1899-12-30T12:30:00"/>
    <d v="1899-12-30T12:55:00"/>
    <n v="8.7028050638665206"/>
    <m/>
    <m/>
    <n v="58"/>
    <n v="504.7626937042582"/>
    <n v="0"/>
    <m/>
    <d v="1899-12-30T00:25:00"/>
    <d v="1899-12-31T00:10:00"/>
    <m/>
  </r>
  <r>
    <n v="7249"/>
    <x v="5"/>
    <s v="SUBURBANO SAVONA"/>
    <n v="1"/>
    <n v="374"/>
    <s v="VIA ALESSANDRIA - PIAZZA MAMELI - VIA NIZZA - ZINOLA - PORTO VADO"/>
    <s v="INV"/>
    <s v="SF"/>
    <m/>
    <n v="1"/>
    <n v="4467"/>
    <d v="1899-12-30T12:40:00"/>
    <d v="1899-12-30T13:05:00"/>
    <n v="8.7028050638665206"/>
    <m/>
    <m/>
    <n v="5"/>
    <n v="43.514025319332603"/>
    <n v="0"/>
    <m/>
    <d v="1899-12-30T00:25:00"/>
    <d v="1899-12-30T02:05:00"/>
    <m/>
  </r>
  <r>
    <n v="13464"/>
    <x v="5"/>
    <s v="SUBURBANO SAVONA"/>
    <n v="1"/>
    <n v="374"/>
    <s v="VIA ALESSANDRIA - PIAZZA MAMELI - VIA NIZZA - ZINOLA - PORTO VADO"/>
    <s v="ANN"/>
    <s v="SET"/>
    <m/>
    <n v="1"/>
    <n v="568"/>
    <d v="1899-12-30T12:41:00"/>
    <d v="1899-12-30T13:08:00"/>
    <n v="8.7028050638665206"/>
    <m/>
    <m/>
    <n v="302"/>
    <n v="2628.2471292876894"/>
    <n v="0"/>
    <m/>
    <d v="1899-12-30T00:27:00"/>
    <d v="1900-01-04T15:54:00"/>
    <m/>
  </r>
  <r>
    <n v="7187"/>
    <x v="5"/>
    <s v="SUBURBANO SAVONA"/>
    <n v="1"/>
    <n v="374"/>
    <s v="VIA ALESSANDRIA - PIAZZA MAMELI - VIA NIZZA - ZINOLA - PORTO VADO"/>
    <s v="ANN"/>
    <s v="FES"/>
    <m/>
    <n v="1"/>
    <n v="1629"/>
    <d v="1899-12-30T12:50:00"/>
    <d v="1899-12-30T13:15:00"/>
    <n v="8.7028050638665206"/>
    <m/>
    <m/>
    <n v="58"/>
    <n v="504.7626937042582"/>
    <n v="0"/>
    <m/>
    <d v="1899-12-30T00:25:00"/>
    <d v="1899-12-31T00:10:00"/>
    <m/>
  </r>
  <r>
    <n v="17546"/>
    <x v="5"/>
    <s v="SUBURBANO SAVONA"/>
    <n v="1"/>
    <n v="374"/>
    <s v="VIA ALESSANDRIA - PIAZZA MAMELI - VIA NIZZA - ZINOLA - PORTO VADO"/>
    <s v="INV"/>
    <s v="1-5"/>
    <m/>
    <n v="1"/>
    <n v="2465"/>
    <d v="1899-12-30T13:01:00"/>
    <d v="1899-12-30T13:28:00"/>
    <n v="8.7028050638665206"/>
    <m/>
    <m/>
    <n v="194"/>
    <n v="1688.3441823901051"/>
    <n v="0"/>
    <m/>
    <d v="1899-12-30T00:27:00"/>
    <d v="1900-01-02T15:18:00"/>
    <m/>
  </r>
  <r>
    <n v="18536"/>
    <x v="5"/>
    <s v="SUBURBANO SAVONA"/>
    <n v="1"/>
    <n v="374"/>
    <s v="VIA ALESSANDRIA - PIAZZA MAMELI - VIA NIZZA - ZINOLA - PORTO VADO"/>
    <s v="EST"/>
    <s v="1-5"/>
    <m/>
    <n v="1"/>
    <n v="18536"/>
    <d v="1899-12-30T13:05:00"/>
    <d v="1899-12-30T13:32:00"/>
    <n v="8.7028050638665206"/>
    <m/>
    <m/>
    <n v="56"/>
    <n v="487.35708357652516"/>
    <n v="0"/>
    <m/>
    <d v="1899-12-30T00:27:00"/>
    <d v="1899-12-31T01:12:00"/>
    <m/>
  </r>
  <r>
    <n v="13838"/>
    <x v="5"/>
    <s v="SUBURBANO SAVONA"/>
    <n v="1"/>
    <n v="374"/>
    <s v="VIA ALESSANDRIA - PIAZZA MAMELI - VIA NIZZA - ZINOLA - PORTO VADO"/>
    <s v="ANN"/>
    <n v="6"/>
    <m/>
    <n v="1"/>
    <n v="11971"/>
    <d v="1899-12-30T13:07:00"/>
    <d v="1899-12-30T13:34:00"/>
    <n v="8.7028050638665206"/>
    <m/>
    <m/>
    <n v="52"/>
    <n v="452.54586332105907"/>
    <n v="0"/>
    <m/>
    <d v="1899-12-30T00:27:00"/>
    <d v="1899-12-30T23:24:00"/>
    <m/>
  </r>
  <r>
    <n v="13840"/>
    <x v="5"/>
    <s v="SUBURBANO SAVONA"/>
    <n v="1"/>
    <n v="374"/>
    <s v="VIA ALESSANDRIA - PIAZZA MAMELI - VIA NIZZA - ZINOLA - PORTO VADO"/>
    <s v="EST"/>
    <s v="1-5"/>
    <m/>
    <n v="1"/>
    <n v="569"/>
    <d v="1899-12-30T13:21:00"/>
    <d v="1899-12-30T13:48:00"/>
    <n v="8.7028050638665206"/>
    <m/>
    <m/>
    <n v="56"/>
    <n v="487.35708357652516"/>
    <n v="0"/>
    <m/>
    <d v="1899-12-30T00:27:00"/>
    <d v="1899-12-31T01:12:00"/>
    <m/>
  </r>
  <r>
    <n v="17938"/>
    <x v="5"/>
    <s v="SUBURBANO SAVONA"/>
    <n v="1"/>
    <n v="374"/>
    <s v="VIA ALESSANDRIA - PIAZZA MAMELI - VIA NIZZA - ZINOLA - PORTO VADO"/>
    <s v="INV"/>
    <s v="1-5"/>
    <m/>
    <n v="1"/>
    <n v="17938"/>
    <d v="1899-12-30T13:26:00"/>
    <d v="1899-12-30T13:53:00"/>
    <n v="8.7028050638665206"/>
    <m/>
    <m/>
    <n v="194"/>
    <n v="1688.3441823901051"/>
    <n v="0"/>
    <m/>
    <d v="1899-12-30T00:27:00"/>
    <d v="1900-01-02T15:18:00"/>
    <m/>
  </r>
  <r>
    <n v="7175"/>
    <x v="5"/>
    <s v="SUBURBANO SAVONA"/>
    <n v="1"/>
    <n v="374"/>
    <s v="VIA ALESSANDRIA - PIAZZA MAMELI - VIA NIZZA - ZINOLA - PORTO VADO"/>
    <s v="ANN"/>
    <s v="FES"/>
    <m/>
    <n v="1"/>
    <n v="1617"/>
    <d v="1899-12-30T13:30:00"/>
    <d v="1899-12-30T13:55:00"/>
    <n v="8.7028050638665206"/>
    <m/>
    <m/>
    <n v="58"/>
    <n v="504.7626937042582"/>
    <n v="0"/>
    <m/>
    <d v="1899-12-30T00:25:00"/>
    <d v="1899-12-31T00:10:00"/>
    <m/>
  </r>
  <r>
    <n v="7250"/>
    <x v="5"/>
    <s v="SUBURBANO SAVONA"/>
    <n v="1"/>
    <n v="374"/>
    <s v="VIA ALESSANDRIA - PIAZZA MAMELI - VIA NIZZA - ZINOLA - PORTO VADO"/>
    <s v="INV"/>
    <s v="SF"/>
    <m/>
    <n v="1"/>
    <n v="4468"/>
    <d v="1899-12-30T13:40:00"/>
    <d v="1899-12-30T14:05:00"/>
    <n v="8.7028050638665206"/>
    <m/>
    <m/>
    <n v="5"/>
    <n v="43.514025319332603"/>
    <n v="0"/>
    <m/>
    <d v="1899-12-30T00:25:00"/>
    <d v="1899-12-30T02:05:00"/>
    <m/>
  </r>
  <r>
    <n v="13844"/>
    <x v="5"/>
    <s v="SUBURBANO SAVONA"/>
    <n v="1"/>
    <n v="374"/>
    <s v="VIA ALESSANDRIA - PIAZZA MAMELI - VIA NIZZA - ZINOLA - PORTO VADO"/>
    <s v="EST"/>
    <s v="1-5"/>
    <m/>
    <n v="1"/>
    <n v="59"/>
    <d v="1899-12-30T13:41:00"/>
    <d v="1899-12-30T14:08:00"/>
    <n v="8.7028050638665206"/>
    <m/>
    <m/>
    <n v="56"/>
    <n v="487.35708357652516"/>
    <n v="0"/>
    <m/>
    <d v="1899-12-30T00:27:00"/>
    <d v="1899-12-31T01:12:00"/>
    <m/>
  </r>
  <r>
    <n v="13845"/>
    <x v="5"/>
    <s v="SUBURBANO SAVONA"/>
    <n v="1"/>
    <n v="374"/>
    <s v="VIA ALESSANDRIA - PIAZZA MAMELI - VIA NIZZA - ZINOLA - PORTO VADO"/>
    <s v="ANN"/>
    <n v="6"/>
    <m/>
    <n v="1"/>
    <n v="11980"/>
    <d v="1899-12-30T13:46:00"/>
    <d v="1899-12-30T14:13:00"/>
    <n v="8.7028050638665206"/>
    <m/>
    <m/>
    <n v="52"/>
    <n v="452.54586332105907"/>
    <n v="0"/>
    <m/>
    <d v="1899-12-30T00:27:00"/>
    <d v="1899-12-30T23:24:00"/>
    <m/>
  </r>
  <r>
    <n v="17555"/>
    <x v="5"/>
    <s v="SUBURBANO SAVONA"/>
    <n v="1"/>
    <n v="374"/>
    <s v="VIA ALESSANDRIA - PIAZZA MAMELI - VIA NIZZA - ZINOLA - PORTO VADO"/>
    <s v="INV"/>
    <s v="1-5"/>
    <m/>
    <n v="1"/>
    <n v="17555"/>
    <d v="1899-12-30T13:46:00"/>
    <d v="1899-12-30T14:13:00"/>
    <n v="8.7028050638665206"/>
    <m/>
    <m/>
    <n v="194"/>
    <n v="1688.3441823901051"/>
    <n v="0"/>
    <m/>
    <d v="1899-12-30T00:27:00"/>
    <d v="1900-01-02T15:18:00"/>
    <m/>
  </r>
  <r>
    <n v="7188"/>
    <x v="5"/>
    <s v="SUBURBANO SAVONA"/>
    <n v="1"/>
    <n v="374"/>
    <s v="VIA ALESSANDRIA - PIAZZA MAMELI - VIA NIZZA - ZINOLA - PORTO VADO"/>
    <s v="ANN"/>
    <s v="FES"/>
    <m/>
    <n v="1"/>
    <n v="1630"/>
    <d v="1899-12-30T13:50:00"/>
    <d v="1899-12-30T14:15:00"/>
    <n v="8.7028050638665206"/>
    <m/>
    <m/>
    <n v="58"/>
    <n v="504.7626937042582"/>
    <n v="0"/>
    <m/>
    <d v="1899-12-30T00:25:00"/>
    <d v="1899-12-31T00:10:00"/>
    <m/>
  </r>
  <r>
    <n v="13848"/>
    <x v="5"/>
    <s v="SUBURBANO SAVONA"/>
    <n v="1"/>
    <n v="374"/>
    <s v="VIA ALESSANDRIA - PIAZZA MAMELI - VIA NIZZA - ZINOLA - PORTO VADO"/>
    <s v="ANN"/>
    <s v="1-5"/>
    <m/>
    <n v="1"/>
    <n v="557"/>
    <d v="1899-12-30T14:06:00"/>
    <d v="1899-12-30T14:33:00"/>
    <n v="8.7028050638665206"/>
    <m/>
    <m/>
    <n v="250"/>
    <n v="2175.7012659666302"/>
    <n v="0"/>
    <m/>
    <d v="1899-12-30T00:27:00"/>
    <d v="1900-01-03T16:30:00"/>
    <m/>
  </r>
  <r>
    <n v="13849"/>
    <x v="5"/>
    <s v="SUBURBANO SAVONA"/>
    <n v="1"/>
    <n v="374"/>
    <s v="VIA ALESSANDRIA - PIAZZA MAMELI - VIA NIZZA - ZINOLA - PORTO VADO"/>
    <s v="ANN"/>
    <n v="6"/>
    <m/>
    <n v="1"/>
    <n v="13474"/>
    <d v="1899-12-30T14:12:00"/>
    <d v="1899-12-30T14:39:00"/>
    <n v="8.7028050638665206"/>
    <m/>
    <m/>
    <n v="52"/>
    <n v="452.54586332105907"/>
    <n v="0"/>
    <m/>
    <d v="1899-12-30T00:27:00"/>
    <d v="1899-12-30T23:24:00"/>
    <m/>
  </r>
  <r>
    <n v="7176"/>
    <x v="5"/>
    <s v="SUBURBANO SAVONA"/>
    <n v="1"/>
    <n v="374"/>
    <s v="VIA ALESSANDRIA - PIAZZA MAMELI - VIA NIZZA - ZINOLA - PORTO VADO"/>
    <s v="ANN"/>
    <s v="FES"/>
    <m/>
    <n v="1"/>
    <n v="1618"/>
    <d v="1899-12-30T14:30:00"/>
    <d v="1899-12-30T14:55:00"/>
    <n v="8.7028050638665206"/>
    <m/>
    <m/>
    <n v="58"/>
    <n v="504.7626937042582"/>
    <n v="0"/>
    <m/>
    <d v="1899-12-30T00:25:00"/>
    <d v="1899-12-31T00:10:00"/>
    <m/>
  </r>
  <r>
    <n v="7251"/>
    <x v="5"/>
    <s v="SUBURBANO SAVONA"/>
    <n v="1"/>
    <n v="374"/>
    <s v="VIA ALESSANDRIA - PIAZZA MAMELI - VIA NIZZA - ZINOLA - PORTO VADO"/>
    <s v="INV"/>
    <s v="SF"/>
    <m/>
    <n v="1"/>
    <n v="4469"/>
    <d v="1899-12-30T14:40:00"/>
    <d v="1899-12-30T15:05:00"/>
    <n v="8.7028050638665206"/>
    <m/>
    <m/>
    <n v="5"/>
    <n v="43.514025319332603"/>
    <n v="0"/>
    <m/>
    <d v="1899-12-30T00:25:00"/>
    <d v="1899-12-30T02:05:00"/>
    <m/>
  </r>
  <r>
    <n v="13854"/>
    <x v="5"/>
    <s v="SUBURBANO SAVONA"/>
    <n v="1"/>
    <n v="374"/>
    <s v="VIA ALESSANDRIA - PIAZZA MAMELI - VIA NIZZA - ZINOLA - PORTO VADO"/>
    <s v="ANN"/>
    <s v="1-5"/>
    <m/>
    <n v="1"/>
    <n v="60"/>
    <d v="1899-12-30T14:49:00"/>
    <d v="1899-12-30T15:16:00"/>
    <n v="8.7028050638665206"/>
    <m/>
    <m/>
    <n v="250"/>
    <n v="2175.7012659666302"/>
    <n v="0"/>
    <m/>
    <d v="1899-12-30T00:27:00"/>
    <d v="1900-01-03T16:30:00"/>
    <m/>
  </r>
  <r>
    <n v="7189"/>
    <x v="5"/>
    <s v="SUBURBANO SAVONA"/>
    <n v="1"/>
    <n v="374"/>
    <s v="VIA ALESSANDRIA - PIAZZA MAMELI - VIA NIZZA - ZINOLA - PORTO VADO"/>
    <s v="ANN"/>
    <s v="FES"/>
    <m/>
    <n v="1"/>
    <n v="1631"/>
    <d v="1899-12-30T14:50:00"/>
    <d v="1899-12-30T15:15:00"/>
    <n v="8.7028050638665206"/>
    <m/>
    <m/>
    <n v="58"/>
    <n v="504.7626937042582"/>
    <n v="0"/>
    <m/>
    <d v="1899-12-30T00:25:00"/>
    <d v="1899-12-31T00:10:00"/>
    <m/>
  </r>
  <r>
    <n v="13855"/>
    <x v="5"/>
    <s v="SUBURBANO SAVONA"/>
    <n v="1"/>
    <n v="374"/>
    <s v="VIA ALESSANDRIA - PIAZZA MAMELI - VIA NIZZA - ZINOLA - PORTO VADO"/>
    <s v="ANN"/>
    <n v="6"/>
    <m/>
    <n v="1"/>
    <n v="11989"/>
    <d v="1899-12-30T14:51:00"/>
    <d v="1899-12-30T15:18:00"/>
    <n v="8.7028050638665206"/>
    <m/>
    <m/>
    <n v="52"/>
    <n v="452.54586332105907"/>
    <n v="0"/>
    <m/>
    <d v="1899-12-30T00:27:00"/>
    <d v="1899-12-30T23:24:00"/>
    <m/>
  </r>
  <r>
    <n v="13475"/>
    <x v="5"/>
    <s v="SUBURBANO SAVONA"/>
    <n v="1"/>
    <n v="374"/>
    <s v="VIA ALESSANDRIA - PIAZZA MAMELI - VIA NIZZA - ZINOLA - PORTO VADO"/>
    <s v="ANN"/>
    <s v="SET"/>
    <m/>
    <n v="1"/>
    <n v="571"/>
    <d v="1899-12-30T15:17:00"/>
    <d v="1899-12-30T15:44:00"/>
    <n v="8.7028050638665206"/>
    <m/>
    <m/>
    <n v="302"/>
    <n v="2628.2471292876894"/>
    <n v="0"/>
    <m/>
    <d v="1899-12-30T00:27:00"/>
    <d v="1900-01-04T15:54:00"/>
    <m/>
  </r>
  <r>
    <n v="7177"/>
    <x v="5"/>
    <s v="SUBURBANO SAVONA"/>
    <n v="1"/>
    <n v="374"/>
    <s v="VIA ALESSANDRIA - PIAZZA MAMELI - VIA NIZZA - ZINOLA - PORTO VADO"/>
    <s v="ANN"/>
    <s v="FES"/>
    <m/>
    <n v="1"/>
    <n v="1619"/>
    <d v="1899-12-30T15:30:00"/>
    <d v="1899-12-30T15:55:00"/>
    <n v="8.7028050638665206"/>
    <m/>
    <m/>
    <n v="58"/>
    <n v="504.7626937042582"/>
    <n v="0"/>
    <m/>
    <d v="1899-12-30T00:25:00"/>
    <d v="1899-12-31T00:10:00"/>
    <m/>
  </r>
  <r>
    <n v="7252"/>
    <x v="5"/>
    <s v="SUBURBANO SAVONA"/>
    <n v="1"/>
    <n v="374"/>
    <s v="VIA ALESSANDRIA - PIAZZA MAMELI - VIA NIZZA - ZINOLA - PORTO VADO"/>
    <s v="INV"/>
    <s v="SF"/>
    <m/>
    <n v="1"/>
    <n v="4470"/>
    <d v="1899-12-30T15:40:00"/>
    <d v="1899-12-30T16:05:00"/>
    <n v="8.7028050638665206"/>
    <m/>
    <m/>
    <n v="5"/>
    <n v="43.514025319332603"/>
    <n v="0"/>
    <m/>
    <d v="1899-12-30T00:25:00"/>
    <d v="1899-12-30T02:05:00"/>
    <m/>
  </r>
  <r>
    <n v="7190"/>
    <x v="5"/>
    <s v="SUBURBANO SAVONA"/>
    <n v="1"/>
    <n v="374"/>
    <s v="VIA ALESSANDRIA - PIAZZA MAMELI - VIA NIZZA - ZINOLA - PORTO VADO"/>
    <s v="ANN"/>
    <s v="FES"/>
    <m/>
    <n v="1"/>
    <n v="1632"/>
    <d v="1899-12-30T15:50:00"/>
    <d v="1899-12-30T16:15:00"/>
    <n v="8.7028050638665206"/>
    <m/>
    <m/>
    <n v="58"/>
    <n v="504.7626937042582"/>
    <n v="0"/>
    <m/>
    <d v="1899-12-30T00:25:00"/>
    <d v="1899-12-31T00:10:00"/>
    <m/>
  </r>
  <r>
    <n v="13476"/>
    <x v="5"/>
    <s v="SUBURBANO SAVONA"/>
    <n v="1"/>
    <n v="374"/>
    <s v="VIA ALESSANDRIA - PIAZZA MAMELI - VIA NIZZA - ZINOLA - PORTO VADO"/>
    <s v="ANN"/>
    <s v="SET"/>
    <m/>
    <n v="1"/>
    <n v="559"/>
    <d v="1899-12-30T15:56:00"/>
    <d v="1899-12-30T16:23:00"/>
    <n v="8.7028050638665206"/>
    <m/>
    <m/>
    <n v="302"/>
    <n v="2628.2471292876894"/>
    <n v="0"/>
    <m/>
    <d v="1899-12-30T00:27:00"/>
    <d v="1900-01-04T15:54:00"/>
    <m/>
  </r>
  <r>
    <n v="13477"/>
    <x v="5"/>
    <s v="SUBURBANO SAVONA"/>
    <n v="1"/>
    <n v="374"/>
    <s v="VIA ALESSANDRIA - PIAZZA MAMELI - VIA NIZZA - ZINOLA - PORTO VADO"/>
    <s v="ANN"/>
    <s v="SET"/>
    <m/>
    <n v="1"/>
    <n v="572"/>
    <d v="1899-12-30T16:22:00"/>
    <d v="1899-12-30T16:49:00"/>
    <n v="8.7028050638665206"/>
    <m/>
    <m/>
    <n v="302"/>
    <n v="2628.2471292876894"/>
    <n v="0"/>
    <m/>
    <d v="1899-12-30T00:27:00"/>
    <d v="1900-01-04T15:54:00"/>
    <m/>
  </r>
  <r>
    <n v="7178"/>
    <x v="5"/>
    <s v="SUBURBANO SAVONA"/>
    <n v="1"/>
    <n v="374"/>
    <s v="VIA ALESSANDRIA - PIAZZA MAMELI - VIA NIZZA - ZINOLA - PORTO VADO"/>
    <s v="ANN"/>
    <s v="FES"/>
    <m/>
    <n v="1"/>
    <n v="1620"/>
    <d v="1899-12-30T16:30:00"/>
    <d v="1899-12-30T16:55:00"/>
    <n v="8.7028050638665206"/>
    <m/>
    <m/>
    <n v="58"/>
    <n v="504.7626937042582"/>
    <n v="0"/>
    <m/>
    <d v="1899-12-30T00:25:00"/>
    <d v="1899-12-31T00:10:00"/>
    <m/>
  </r>
  <r>
    <n v="7253"/>
    <x v="5"/>
    <s v="SUBURBANO SAVONA"/>
    <n v="1"/>
    <n v="374"/>
    <s v="VIA ALESSANDRIA - PIAZZA MAMELI - VIA NIZZA - ZINOLA - PORTO VADO"/>
    <s v="INV"/>
    <s v="SF"/>
    <m/>
    <n v="1"/>
    <n v="4471"/>
    <d v="1899-12-30T16:40:00"/>
    <d v="1899-12-30T17:05:00"/>
    <n v="8.7028050638665206"/>
    <m/>
    <m/>
    <n v="5"/>
    <n v="43.514025319332603"/>
    <n v="0"/>
    <m/>
    <d v="1899-12-30T00:25:00"/>
    <d v="1899-12-30T02:05:00"/>
    <m/>
  </r>
  <r>
    <n v="7191"/>
    <x v="5"/>
    <s v="SUBURBANO SAVONA"/>
    <n v="1"/>
    <n v="374"/>
    <s v="VIA ALESSANDRIA - PIAZZA MAMELI - VIA NIZZA - ZINOLA - PORTO VADO"/>
    <s v="ANN"/>
    <s v="FES"/>
    <m/>
    <n v="1"/>
    <n v="1633"/>
    <d v="1899-12-30T16:50:00"/>
    <d v="1899-12-30T17:15:00"/>
    <n v="8.7028050638665206"/>
    <m/>
    <m/>
    <n v="58"/>
    <n v="504.7626937042582"/>
    <n v="0"/>
    <m/>
    <d v="1899-12-30T00:25:00"/>
    <d v="1899-12-31T00:10:00"/>
    <m/>
  </r>
  <r>
    <n v="13478"/>
    <x v="5"/>
    <s v="SUBURBANO SAVONA"/>
    <n v="1"/>
    <n v="374"/>
    <s v="VIA ALESSANDRIA - PIAZZA MAMELI - VIA NIZZA - ZINOLA - PORTO VADO"/>
    <s v="ANN"/>
    <s v="SET"/>
    <m/>
    <n v="1"/>
    <n v="560"/>
    <d v="1899-12-30T17:01:00"/>
    <d v="1899-12-30T17:28:00"/>
    <n v="8.7028050638665206"/>
    <m/>
    <m/>
    <n v="302"/>
    <n v="2628.2471292876894"/>
    <n v="0"/>
    <m/>
    <d v="1899-12-30T00:27:00"/>
    <d v="1900-01-04T15:54:00"/>
    <m/>
  </r>
  <r>
    <n v="13479"/>
    <x v="5"/>
    <s v="SUBURBANO SAVONA"/>
    <n v="1"/>
    <n v="374"/>
    <s v="VIA ALESSANDRIA - PIAZZA MAMELI - VIA NIZZA - ZINOLA - PORTO VADO"/>
    <s v="ANN"/>
    <s v="SET"/>
    <m/>
    <n v="1"/>
    <n v="573"/>
    <d v="1899-12-30T17:27:00"/>
    <d v="1899-12-30T17:54:00"/>
    <n v="8.7028050638665206"/>
    <m/>
    <m/>
    <n v="302"/>
    <n v="2628.2471292876894"/>
    <n v="0"/>
    <m/>
    <d v="1899-12-30T00:27:00"/>
    <d v="1900-01-04T15:54:00"/>
    <m/>
  </r>
  <r>
    <n v="7179"/>
    <x v="5"/>
    <s v="SUBURBANO SAVONA"/>
    <n v="1"/>
    <n v="374"/>
    <s v="VIA ALESSANDRIA - PIAZZA MAMELI - VIA NIZZA - ZINOLA - PORTO VADO"/>
    <s v="ANN"/>
    <s v="FES"/>
    <m/>
    <n v="1"/>
    <n v="1621"/>
    <d v="1899-12-30T17:30:00"/>
    <d v="1899-12-30T17:55:00"/>
    <n v="8.7028050638665206"/>
    <m/>
    <m/>
    <n v="58"/>
    <n v="504.7626937042582"/>
    <n v="0"/>
    <m/>
    <d v="1899-12-30T00:25:00"/>
    <d v="1899-12-31T00:10:00"/>
    <m/>
  </r>
  <r>
    <n v="7254"/>
    <x v="5"/>
    <s v="SUBURBANO SAVONA"/>
    <n v="1"/>
    <n v="374"/>
    <s v="VIA ALESSANDRIA - PIAZZA MAMELI - VIA NIZZA - ZINOLA - PORTO VADO"/>
    <s v="INV"/>
    <s v="SF"/>
    <m/>
    <n v="1"/>
    <n v="4472"/>
    <d v="1899-12-30T17:40:00"/>
    <d v="1899-12-30T18:05:00"/>
    <n v="8.7028050638665206"/>
    <m/>
    <m/>
    <n v="5"/>
    <n v="43.514025319332603"/>
    <n v="0"/>
    <m/>
    <d v="1899-12-30T00:25:00"/>
    <d v="1899-12-30T02:05:00"/>
    <m/>
  </r>
  <r>
    <n v="7192"/>
    <x v="5"/>
    <s v="SUBURBANO SAVONA"/>
    <n v="1"/>
    <n v="374"/>
    <s v="VIA ALESSANDRIA - PIAZZA MAMELI - VIA NIZZA - ZINOLA - PORTO VADO"/>
    <s v="ANN"/>
    <s v="FES"/>
    <m/>
    <n v="1"/>
    <n v="1634"/>
    <d v="1899-12-30T17:50:00"/>
    <d v="1899-12-30T18:15:00"/>
    <n v="8.7028050638665206"/>
    <m/>
    <m/>
    <n v="58"/>
    <n v="504.7626937042582"/>
    <n v="0"/>
    <m/>
    <d v="1899-12-30T00:25:00"/>
    <d v="1899-12-31T00:10:00"/>
    <m/>
  </r>
  <r>
    <n v="13480"/>
    <x v="5"/>
    <s v="SUBURBANO SAVONA"/>
    <n v="1"/>
    <n v="374"/>
    <s v="VIA ALESSANDRIA - PIAZZA MAMELI - VIA NIZZA - ZINOLA - PORTO VADO"/>
    <s v="ANN"/>
    <s v="SET"/>
    <m/>
    <n v="1"/>
    <n v="561"/>
    <d v="1899-12-30T18:06:00"/>
    <d v="1899-12-30T18:33:00"/>
    <n v="8.7028050638665206"/>
    <m/>
    <m/>
    <n v="302"/>
    <n v="2628.2471292876894"/>
    <n v="0"/>
    <m/>
    <d v="1899-12-30T00:27:00"/>
    <d v="1900-01-04T15:54:00"/>
    <m/>
  </r>
  <r>
    <n v="7180"/>
    <x v="5"/>
    <s v="SUBURBANO SAVONA"/>
    <n v="1"/>
    <n v="374"/>
    <s v="VIA ALESSANDRIA - PIAZZA MAMELI - VIA NIZZA - ZINOLA - PORTO VADO"/>
    <s v="ANN"/>
    <s v="FES"/>
    <m/>
    <n v="1"/>
    <n v="1622"/>
    <d v="1899-12-30T18:30:00"/>
    <d v="1899-12-30T18:55:00"/>
    <n v="8.7028050638665206"/>
    <m/>
    <m/>
    <n v="58"/>
    <n v="504.7626937042582"/>
    <n v="0"/>
    <m/>
    <d v="1899-12-30T00:25:00"/>
    <d v="1899-12-31T00:10:00"/>
    <m/>
  </r>
  <r>
    <n v="13481"/>
    <x v="5"/>
    <s v="SUBURBANO SAVONA"/>
    <n v="1"/>
    <n v="374"/>
    <s v="VIA ALESSANDRIA - PIAZZA MAMELI - VIA NIZZA - ZINOLA - PORTO VADO"/>
    <s v="ANN"/>
    <s v="SET"/>
    <m/>
    <n v="1"/>
    <n v="574"/>
    <d v="1899-12-30T18:32:00"/>
    <d v="1899-12-30T18:59:00"/>
    <n v="8.7028050638665206"/>
    <m/>
    <m/>
    <n v="302"/>
    <n v="2628.2471292876894"/>
    <n v="0"/>
    <m/>
    <d v="1899-12-30T00:27:00"/>
    <d v="1900-01-04T15:54:00"/>
    <m/>
  </r>
  <r>
    <n v="7255"/>
    <x v="5"/>
    <s v="SUBURBANO SAVONA"/>
    <n v="1"/>
    <n v="374"/>
    <s v="VIA ALESSANDRIA - PIAZZA MAMELI - VIA NIZZA - ZINOLA - PORTO VADO"/>
    <s v="INV"/>
    <s v="SF"/>
    <m/>
    <n v="1"/>
    <n v="4473"/>
    <d v="1899-12-30T18:40:00"/>
    <d v="1899-12-30T19:05:00"/>
    <n v="8.7028050638665206"/>
    <m/>
    <m/>
    <n v="5"/>
    <n v="43.514025319332603"/>
    <n v="0"/>
    <m/>
    <d v="1899-12-30T00:25:00"/>
    <d v="1899-12-30T02:05:00"/>
    <m/>
  </r>
  <r>
    <n v="7193"/>
    <x v="5"/>
    <s v="SUBURBANO SAVONA"/>
    <n v="1"/>
    <n v="374"/>
    <s v="VIA ALESSANDRIA - PIAZZA MAMELI - VIA NIZZA - ZINOLA - PORTO VADO"/>
    <s v="ANN"/>
    <s v="FES"/>
    <m/>
    <n v="1"/>
    <n v="1635"/>
    <d v="1899-12-30T18:50:00"/>
    <d v="1899-12-30T19:15:00"/>
    <n v="8.7028050638665206"/>
    <m/>
    <m/>
    <n v="58"/>
    <n v="504.7626937042582"/>
    <n v="0"/>
    <m/>
    <d v="1899-12-30T00:25:00"/>
    <d v="1899-12-31T00:10:00"/>
    <m/>
  </r>
  <r>
    <n v="13482"/>
    <x v="5"/>
    <s v="SUBURBANO SAVONA"/>
    <n v="1"/>
    <n v="374"/>
    <s v="VIA ALESSANDRIA - PIAZZA MAMELI - VIA NIZZA - ZINOLA - PORTO VADO"/>
    <s v="ANN"/>
    <s v="SET"/>
    <m/>
    <n v="1"/>
    <n v="562"/>
    <d v="1899-12-30T19:11:00"/>
    <d v="1899-12-30T19:38:00"/>
    <n v="8.7028050638665206"/>
    <m/>
    <m/>
    <n v="302"/>
    <n v="2628.2471292876894"/>
    <n v="0"/>
    <m/>
    <d v="1899-12-30T00:27:00"/>
    <d v="1900-01-04T15:54:00"/>
    <m/>
  </r>
  <r>
    <n v="7181"/>
    <x v="5"/>
    <s v="SUBURBANO SAVONA"/>
    <n v="1"/>
    <n v="374"/>
    <s v="VIA ALESSANDRIA - PIAZZA MAMELI - VIA NIZZA - ZINOLA - PORTO VADO"/>
    <s v="ANN"/>
    <s v="FES"/>
    <m/>
    <n v="1"/>
    <n v="1623"/>
    <d v="1899-12-30T19:30:00"/>
    <d v="1899-12-30T19:55:00"/>
    <n v="8.7028050638665206"/>
    <m/>
    <m/>
    <n v="58"/>
    <n v="504.7626937042582"/>
    <n v="0"/>
    <m/>
    <d v="1899-12-30T00:25:00"/>
    <d v="1899-12-31T00:10:00"/>
    <m/>
  </r>
  <r>
    <n v="13483"/>
    <x v="5"/>
    <s v="SUBURBANO SAVONA"/>
    <n v="1"/>
    <n v="374"/>
    <s v="VIA ALESSANDRIA - PIAZZA MAMELI - VIA NIZZA - ZINOLA - PORTO VADO"/>
    <s v="ANN"/>
    <s v="SET"/>
    <m/>
    <n v="1"/>
    <n v="575"/>
    <d v="1899-12-30T19:37:00"/>
    <d v="1899-12-30T20:04:00"/>
    <n v="8.7028050638665206"/>
    <m/>
    <m/>
    <n v="302"/>
    <n v="2628.2471292876894"/>
    <n v="0"/>
    <m/>
    <d v="1899-12-30T00:27:00"/>
    <d v="1900-01-04T15:54:00"/>
    <m/>
  </r>
  <r>
    <n v="7057"/>
    <x v="5"/>
    <s v="SUBURBANO SAVONA"/>
    <n v="1"/>
    <n v="374"/>
    <s v="VIA ALESSANDRIA - PIAZZA MAMELI - VIA NIZZA - ZINOLA - PORTO VADO"/>
    <s v="ANN"/>
    <s v="SET"/>
    <m/>
    <n v="1"/>
    <n v="576"/>
    <d v="1899-12-30T20:50:00"/>
    <d v="1899-12-30T21:10:00"/>
    <n v="8.7028050638665206"/>
    <m/>
    <m/>
    <n v="302"/>
    <n v="2628.2471292876894"/>
    <n v="0"/>
    <m/>
    <d v="1899-12-30T00:20:00"/>
    <d v="1900-01-03T04:40:00"/>
    <m/>
  </r>
  <r>
    <n v="7194"/>
    <x v="5"/>
    <s v="SUBURBANO SAVONA"/>
    <n v="1"/>
    <n v="374"/>
    <s v="VIA ALESSANDRIA - PIAZZA MAMELI - VIA NIZZA - ZINOLA - PORTO VADO"/>
    <s v="ANN"/>
    <s v="FES"/>
    <m/>
    <n v="1"/>
    <n v="1636"/>
    <d v="1899-12-30T21:00:00"/>
    <d v="1899-12-30T21:20:00"/>
    <n v="8.7028050638665206"/>
    <m/>
    <m/>
    <n v="58"/>
    <n v="504.7626937042582"/>
    <n v="0"/>
    <m/>
    <d v="1899-12-30T00:20:00"/>
    <d v="1899-12-30T19:20:00"/>
    <m/>
  </r>
  <r>
    <n v="17042"/>
    <x v="5"/>
    <s v="SUBURBANO SAVONA"/>
    <n v="1"/>
    <n v="374"/>
    <s v="VIA ALESSANDRIA - PIAZZA MAMELI - VIA NIZZA - ZINOLA - PORTO VADO"/>
    <s v="EST"/>
    <s v="SET"/>
    <m/>
    <n v="1"/>
    <n v="17042"/>
    <d v="1899-12-30T22:50:00"/>
    <d v="1899-12-30T23:10:00"/>
    <n v="8.7028050638665206"/>
    <m/>
    <m/>
    <n v="67"/>
    <n v="583.08793927905685"/>
    <n v="0"/>
    <m/>
    <d v="1899-12-30T00:20:00"/>
    <d v="1899-12-30T22:20:00"/>
    <m/>
  </r>
  <r>
    <n v="17267"/>
    <x v="5"/>
    <s v="SUBURBANO SAVONA"/>
    <n v="1"/>
    <n v="374"/>
    <s v="VIA ALESSANDRIA - PIAZZA MAMELI - VIA NIZZA - ZINOLA - PORTO VADO"/>
    <s v="EST"/>
    <s v="FES"/>
    <m/>
    <n v="1"/>
    <n v="17267"/>
    <d v="1899-12-30T23:30:00"/>
    <d v="1899-12-30T23:50:00"/>
    <n v="8.7028050638665206"/>
    <m/>
    <m/>
    <n v="12"/>
    <n v="104.43366076639825"/>
    <n v="0"/>
    <m/>
    <d v="1899-12-30T00:20:00"/>
    <d v="1899-12-30T04:00:00"/>
    <m/>
  </r>
  <r>
    <n v="7229"/>
    <x v="5"/>
    <s v="SUBURBANO SAVONA"/>
    <n v="2"/>
    <n v="721"/>
    <s v="PORTO VADO - ZINOLA - VIA NIZZA - P.ZZA MAMELI - STAZIONE FF.SS"/>
    <s v="ANN"/>
    <s v="FES"/>
    <m/>
    <n v="1"/>
    <n v="2479"/>
    <d v="1899-12-30T06:45:00"/>
    <d v="1899-12-30T07:10:00"/>
    <n v="8.0537375774786302"/>
    <m/>
    <m/>
    <n v="58"/>
    <n v="467.11677949376053"/>
    <n v="0"/>
    <m/>
    <d v="1899-12-30T00:25:00"/>
    <d v="1899-12-31T00:10:00"/>
    <m/>
  </r>
  <r>
    <n v="7198"/>
    <x v="5"/>
    <s v="SUBURBANO SAVONA"/>
    <n v="2"/>
    <n v="721"/>
    <s v="PORTO VADO - ZINOLA - VIA NIZZA - P.ZZA MAMELI - STAZIONE FF.SS"/>
    <s v="ANN"/>
    <s v="FES"/>
    <m/>
    <n v="1"/>
    <n v="2356"/>
    <d v="1899-12-30T07:45:00"/>
    <d v="1899-12-30T08:10:00"/>
    <n v="8.0537375774786302"/>
    <m/>
    <m/>
    <n v="58"/>
    <n v="467.11677949376053"/>
    <n v="0"/>
    <m/>
    <d v="1899-12-30T00:25:00"/>
    <d v="1899-12-31T00:10:00"/>
    <m/>
  </r>
  <r>
    <n v="7199"/>
    <x v="5"/>
    <s v="SUBURBANO SAVONA"/>
    <n v="2"/>
    <n v="721"/>
    <s v="PORTO VADO - ZINOLA - VIA NIZZA - P.ZZA MAMELI - STAZIONE FF.SS"/>
    <s v="ANN"/>
    <s v="FES"/>
    <m/>
    <n v="1"/>
    <n v="2357"/>
    <d v="1899-12-30T08:45:00"/>
    <d v="1899-12-30T09:10:00"/>
    <n v="8.0537375774786302"/>
    <m/>
    <m/>
    <n v="58"/>
    <n v="467.11677949376053"/>
    <n v="0"/>
    <m/>
    <d v="1899-12-30T00:25:00"/>
    <d v="1899-12-31T00:10:00"/>
    <m/>
  </r>
  <r>
    <n v="7200"/>
    <x v="5"/>
    <s v="SUBURBANO SAVONA"/>
    <n v="2"/>
    <n v="721"/>
    <s v="PORTO VADO - ZINOLA - VIA NIZZA - P.ZZA MAMELI - STAZIONE FF.SS"/>
    <s v="ANN"/>
    <s v="FES"/>
    <m/>
    <n v="1"/>
    <n v="2358"/>
    <d v="1899-12-30T09:45:00"/>
    <d v="1899-12-30T10:10:00"/>
    <n v="8.0537375774786302"/>
    <m/>
    <m/>
    <n v="58"/>
    <n v="467.11677949376053"/>
    <n v="0"/>
    <m/>
    <d v="1899-12-30T00:25:00"/>
    <d v="1899-12-31T00:10:00"/>
    <m/>
  </r>
  <r>
    <n v="7201"/>
    <x v="5"/>
    <s v="SUBURBANO SAVONA"/>
    <n v="2"/>
    <n v="721"/>
    <s v="PORTO VADO - ZINOLA - VIA NIZZA - P.ZZA MAMELI - STAZIONE FF.SS"/>
    <s v="ANN"/>
    <s v="FES"/>
    <m/>
    <n v="1"/>
    <n v="2359"/>
    <d v="1899-12-30T10:45:00"/>
    <d v="1899-12-30T11:10:00"/>
    <n v="8.0537375774786302"/>
    <m/>
    <m/>
    <n v="58"/>
    <n v="467.11677949376053"/>
    <n v="0"/>
    <m/>
    <d v="1899-12-30T00:25:00"/>
    <d v="1899-12-31T00:10:00"/>
    <m/>
  </r>
  <r>
    <n v="7202"/>
    <x v="5"/>
    <s v="SUBURBANO SAVONA"/>
    <n v="2"/>
    <n v="721"/>
    <s v="PORTO VADO - ZINOLA - VIA NIZZA - P.ZZA MAMELI - STAZIONE FF.SS"/>
    <s v="ANN"/>
    <s v="FES"/>
    <m/>
    <n v="1"/>
    <n v="2360"/>
    <d v="1899-12-30T11:45:00"/>
    <d v="1899-12-30T12:10:00"/>
    <n v="8.0537375774786302"/>
    <m/>
    <m/>
    <n v="58"/>
    <n v="467.11677949376053"/>
    <n v="0"/>
    <m/>
    <d v="1899-12-30T00:25:00"/>
    <d v="1899-12-31T00:10:00"/>
    <m/>
  </r>
  <r>
    <n v="7203"/>
    <x v="5"/>
    <s v="SUBURBANO SAVONA"/>
    <n v="2"/>
    <n v="721"/>
    <s v="PORTO VADO - ZINOLA - VIA NIZZA - P.ZZA MAMELI - STAZIONE FF.SS"/>
    <s v="ANN"/>
    <s v="FES"/>
    <m/>
    <n v="1"/>
    <n v="2361"/>
    <d v="1899-12-30T12:45:00"/>
    <d v="1899-12-30T13:10:00"/>
    <n v="8.0537375774786302"/>
    <m/>
    <m/>
    <n v="58"/>
    <n v="467.11677949376053"/>
    <n v="0"/>
    <m/>
    <d v="1899-12-30T00:25:00"/>
    <d v="1899-12-31T00:10:00"/>
    <m/>
  </r>
  <r>
    <n v="7204"/>
    <x v="5"/>
    <s v="SUBURBANO SAVONA"/>
    <n v="2"/>
    <n v="721"/>
    <s v="PORTO VADO - ZINOLA - VIA NIZZA - P.ZZA MAMELI - STAZIONE FF.SS"/>
    <s v="ANN"/>
    <s v="FES"/>
    <m/>
    <n v="1"/>
    <n v="2362"/>
    <d v="1899-12-30T13:45:00"/>
    <d v="1899-12-30T14:10:00"/>
    <n v="8.0537375774786302"/>
    <m/>
    <m/>
    <n v="58"/>
    <n v="467.11677949376053"/>
    <n v="0"/>
    <m/>
    <d v="1899-12-30T00:25:00"/>
    <d v="1899-12-31T00:10:00"/>
    <m/>
  </r>
  <r>
    <n v="7205"/>
    <x v="5"/>
    <s v="SUBURBANO SAVONA"/>
    <n v="2"/>
    <n v="721"/>
    <s v="PORTO VADO - ZINOLA - VIA NIZZA - P.ZZA MAMELI - STAZIONE FF.SS"/>
    <s v="ANN"/>
    <s v="FES"/>
    <m/>
    <n v="1"/>
    <n v="2363"/>
    <d v="1899-12-30T14:45:00"/>
    <d v="1899-12-30T15:10:00"/>
    <n v="8.0537375774786302"/>
    <m/>
    <m/>
    <n v="58"/>
    <n v="467.11677949376053"/>
    <n v="0"/>
    <m/>
    <d v="1899-12-30T00:25:00"/>
    <d v="1899-12-31T00:10:00"/>
    <m/>
  </r>
  <r>
    <n v="7206"/>
    <x v="5"/>
    <s v="SUBURBANO SAVONA"/>
    <n v="2"/>
    <n v="721"/>
    <s v="PORTO VADO - ZINOLA - VIA NIZZA - P.ZZA MAMELI - STAZIONE FF.SS"/>
    <s v="ANN"/>
    <s v="FES"/>
    <m/>
    <n v="1"/>
    <n v="2364"/>
    <d v="1899-12-30T15:45:00"/>
    <d v="1899-12-30T16:10:00"/>
    <n v="8.0537375774786302"/>
    <m/>
    <m/>
    <n v="58"/>
    <n v="467.11677949376053"/>
    <n v="0"/>
    <m/>
    <d v="1899-12-30T00:25:00"/>
    <d v="1899-12-31T00:10:00"/>
    <m/>
  </r>
  <r>
    <n v="7207"/>
    <x v="5"/>
    <s v="SUBURBANO SAVONA"/>
    <n v="2"/>
    <n v="721"/>
    <s v="PORTO VADO - ZINOLA - VIA NIZZA - P.ZZA MAMELI - STAZIONE FF.SS"/>
    <s v="ANN"/>
    <s v="FES"/>
    <m/>
    <n v="1"/>
    <n v="2365"/>
    <d v="1899-12-30T16:45:00"/>
    <d v="1899-12-30T17:10:00"/>
    <n v="8.0537375774786302"/>
    <m/>
    <m/>
    <n v="58"/>
    <n v="467.11677949376053"/>
    <n v="0"/>
    <m/>
    <d v="1899-12-30T00:25:00"/>
    <d v="1899-12-31T00:10:00"/>
    <m/>
  </r>
  <r>
    <n v="7208"/>
    <x v="5"/>
    <s v="SUBURBANO SAVONA"/>
    <n v="2"/>
    <n v="721"/>
    <s v="PORTO VADO - ZINOLA - VIA NIZZA - P.ZZA MAMELI - STAZIONE FF.SS"/>
    <s v="ANN"/>
    <s v="FES"/>
    <m/>
    <n v="1"/>
    <n v="2366"/>
    <d v="1899-12-30T17:45:00"/>
    <d v="1899-12-30T18:10:00"/>
    <n v="8.0537375774786302"/>
    <m/>
    <m/>
    <n v="58"/>
    <n v="467.11677949376053"/>
    <n v="0"/>
    <m/>
    <d v="1899-12-30T00:25:00"/>
    <d v="1899-12-31T00:10:00"/>
    <m/>
  </r>
  <r>
    <n v="7209"/>
    <x v="5"/>
    <s v="SUBURBANO SAVONA"/>
    <n v="2"/>
    <n v="721"/>
    <s v="PORTO VADO - ZINOLA - VIA NIZZA - P.ZZA MAMELI - STAZIONE FF.SS"/>
    <s v="ANN"/>
    <s v="FES"/>
    <m/>
    <n v="1"/>
    <n v="2367"/>
    <d v="1899-12-30T18:45:00"/>
    <d v="1899-12-30T19:10:00"/>
    <n v="8.0537375774786302"/>
    <m/>
    <m/>
    <n v="58"/>
    <n v="467.11677949376053"/>
    <n v="0"/>
    <m/>
    <d v="1899-12-30T00:25:00"/>
    <d v="1899-12-31T00:10:00"/>
    <m/>
  </r>
  <r>
    <n v="7197"/>
    <x v="5"/>
    <s v="SUBURBANO SAVONA"/>
    <n v="1"/>
    <n v="734"/>
    <s v="STAZIONE FF.SS - VIA XX SETTEMBRE - ZINOLA - P.VADO"/>
    <s v="ANN"/>
    <s v="SET"/>
    <m/>
    <n v="1"/>
    <n v="2355"/>
    <d v="1899-12-30T06:15:00"/>
    <d v="1899-12-30T06:35:00"/>
    <n v="8.76480506386652"/>
    <m/>
    <m/>
    <n v="302"/>
    <n v="2646.9711292876891"/>
    <n v="0"/>
    <m/>
    <d v="1899-12-30T00:20:00"/>
    <d v="1900-01-03T04:40:00"/>
    <m/>
  </r>
  <r>
    <n v="7210"/>
    <x v="5"/>
    <s v="SUBURBANO SAVONA"/>
    <n v="1"/>
    <n v="734"/>
    <s v="STAZIONE FF.SS - VIA XX SETTEMBRE - ZINOLA - P.VADO"/>
    <s v="ANN"/>
    <s v="FES"/>
    <m/>
    <n v="1"/>
    <n v="2410"/>
    <d v="1899-12-30T06:15:00"/>
    <d v="1899-12-30T06:35:00"/>
    <n v="8.76480506386652"/>
    <m/>
    <m/>
    <n v="58"/>
    <n v="508.35869370425814"/>
    <n v="0"/>
    <m/>
    <d v="1899-12-30T00:20:00"/>
    <d v="1899-12-30T19:20:00"/>
    <m/>
  </r>
  <r>
    <n v="7211"/>
    <x v="5"/>
    <s v="SUBURBANO SAVONA"/>
    <n v="1"/>
    <n v="734"/>
    <s v="STAZIONE FF.SS - VIA XX SETTEMBRE - ZINOLA - P.VADO"/>
    <s v="ANN"/>
    <s v="FES"/>
    <m/>
    <n v="1"/>
    <n v="2411"/>
    <d v="1899-12-30T07:10:00"/>
    <d v="1899-12-30T07:35:00"/>
    <n v="8.76480506386652"/>
    <m/>
    <m/>
    <n v="58"/>
    <n v="508.35869370425814"/>
    <n v="0"/>
    <m/>
    <d v="1899-12-30T00:25:00"/>
    <d v="1899-12-31T00:10:00"/>
    <m/>
  </r>
  <r>
    <n v="7212"/>
    <x v="5"/>
    <s v="SUBURBANO SAVONA"/>
    <n v="1"/>
    <n v="734"/>
    <s v="STAZIONE FF.SS - VIA XX SETTEMBRE - ZINOLA - P.VADO"/>
    <s v="ANN"/>
    <s v="FES"/>
    <m/>
    <n v="1"/>
    <n v="2412"/>
    <d v="1899-12-30T08:10:00"/>
    <d v="1899-12-30T08:35:00"/>
    <n v="8.76480506386652"/>
    <m/>
    <m/>
    <n v="58"/>
    <n v="508.35869370425814"/>
    <n v="0"/>
    <m/>
    <d v="1899-12-30T00:25:00"/>
    <d v="1899-12-31T00:10:00"/>
    <m/>
  </r>
  <r>
    <n v="7213"/>
    <x v="5"/>
    <s v="SUBURBANO SAVONA"/>
    <n v="1"/>
    <n v="734"/>
    <s v="STAZIONE FF.SS - VIA XX SETTEMBRE - ZINOLA - P.VADO"/>
    <s v="ANN"/>
    <s v="FES"/>
    <m/>
    <n v="1"/>
    <n v="2413"/>
    <d v="1899-12-30T09:10:00"/>
    <d v="1899-12-30T09:35:00"/>
    <n v="8.76480506386652"/>
    <m/>
    <m/>
    <n v="58"/>
    <n v="508.35869370425814"/>
    <n v="0"/>
    <m/>
    <d v="1899-12-30T00:25:00"/>
    <d v="1899-12-31T00:10:00"/>
    <m/>
  </r>
  <r>
    <n v="7214"/>
    <x v="5"/>
    <s v="SUBURBANO SAVONA"/>
    <n v="1"/>
    <n v="734"/>
    <s v="STAZIONE FF.SS - VIA XX SETTEMBRE - ZINOLA - P.VADO"/>
    <s v="ANN"/>
    <s v="FES"/>
    <m/>
    <n v="1"/>
    <n v="2414"/>
    <d v="1899-12-30T10:10:00"/>
    <d v="1899-12-30T10:35:00"/>
    <n v="8.76480506386652"/>
    <m/>
    <m/>
    <n v="58"/>
    <n v="508.35869370425814"/>
    <n v="0"/>
    <m/>
    <d v="1899-12-30T00:25:00"/>
    <d v="1899-12-31T00:10:00"/>
    <m/>
  </r>
  <r>
    <n v="7215"/>
    <x v="5"/>
    <s v="SUBURBANO SAVONA"/>
    <n v="1"/>
    <n v="734"/>
    <s v="STAZIONE FF.SS - VIA XX SETTEMBRE - ZINOLA - P.VADO"/>
    <s v="ANN"/>
    <s v="FES"/>
    <m/>
    <n v="1"/>
    <n v="2415"/>
    <d v="1899-12-30T11:10:00"/>
    <d v="1899-12-30T11:35:00"/>
    <n v="8.76480506386652"/>
    <m/>
    <m/>
    <n v="58"/>
    <n v="508.35869370425814"/>
    <n v="0"/>
    <m/>
    <d v="1899-12-30T00:25:00"/>
    <d v="1899-12-31T00:10:00"/>
    <m/>
  </r>
  <r>
    <n v="7216"/>
    <x v="5"/>
    <s v="SUBURBANO SAVONA"/>
    <n v="1"/>
    <n v="734"/>
    <s v="STAZIONE FF.SS - VIA XX SETTEMBRE - ZINOLA - P.VADO"/>
    <s v="ANN"/>
    <s v="FES"/>
    <m/>
    <n v="1"/>
    <n v="2416"/>
    <d v="1899-12-30T12:10:00"/>
    <d v="1899-12-30T12:35:00"/>
    <n v="8.76480506386652"/>
    <m/>
    <m/>
    <n v="58"/>
    <n v="508.35869370425814"/>
    <n v="0"/>
    <m/>
    <d v="1899-12-30T00:25:00"/>
    <d v="1899-12-31T00:10:00"/>
    <m/>
  </r>
  <r>
    <n v="7217"/>
    <x v="5"/>
    <s v="SUBURBANO SAVONA"/>
    <n v="1"/>
    <n v="734"/>
    <s v="STAZIONE FF.SS - VIA XX SETTEMBRE - ZINOLA - P.VADO"/>
    <s v="ANN"/>
    <s v="FES"/>
    <m/>
    <n v="1"/>
    <n v="2417"/>
    <d v="1899-12-30T13:10:00"/>
    <d v="1899-12-30T13:35:00"/>
    <n v="8.76480506386652"/>
    <m/>
    <m/>
    <n v="58"/>
    <n v="508.35869370425814"/>
    <n v="0"/>
    <m/>
    <d v="1899-12-30T00:25:00"/>
    <d v="1899-12-31T00:10:00"/>
    <m/>
  </r>
  <r>
    <n v="7218"/>
    <x v="5"/>
    <s v="SUBURBANO SAVONA"/>
    <n v="1"/>
    <n v="734"/>
    <s v="STAZIONE FF.SS - VIA XX SETTEMBRE - ZINOLA - P.VADO"/>
    <s v="ANN"/>
    <s v="FES"/>
    <m/>
    <n v="1"/>
    <n v="2418"/>
    <d v="1899-12-30T14:10:00"/>
    <d v="1899-12-30T14:35:00"/>
    <n v="8.76480506386652"/>
    <m/>
    <m/>
    <n v="58"/>
    <n v="508.35869370425814"/>
    <n v="0"/>
    <m/>
    <d v="1899-12-30T00:25:00"/>
    <d v="1899-12-31T00:10:00"/>
    <m/>
  </r>
  <r>
    <n v="7219"/>
    <x v="5"/>
    <s v="SUBURBANO SAVONA"/>
    <n v="1"/>
    <n v="734"/>
    <s v="STAZIONE FF.SS - VIA XX SETTEMBRE - ZINOLA - P.VADO"/>
    <s v="ANN"/>
    <s v="FES"/>
    <m/>
    <n v="1"/>
    <n v="2419"/>
    <d v="1899-12-30T15:10:00"/>
    <d v="1899-12-30T15:35:00"/>
    <n v="8.76480506386652"/>
    <m/>
    <m/>
    <n v="58"/>
    <n v="508.35869370425814"/>
    <n v="0"/>
    <m/>
    <d v="1899-12-30T00:25:00"/>
    <d v="1899-12-31T00:10:00"/>
    <m/>
  </r>
  <r>
    <n v="7220"/>
    <x v="5"/>
    <s v="SUBURBANO SAVONA"/>
    <n v="1"/>
    <n v="734"/>
    <s v="STAZIONE FF.SS - VIA XX SETTEMBRE - ZINOLA - P.VADO"/>
    <s v="ANN"/>
    <s v="FES"/>
    <m/>
    <n v="1"/>
    <n v="2420"/>
    <d v="1899-12-30T16:10:00"/>
    <d v="1899-12-30T16:35:00"/>
    <n v="8.76480506386652"/>
    <m/>
    <m/>
    <n v="58"/>
    <n v="508.35869370425814"/>
    <n v="0"/>
    <m/>
    <d v="1899-12-30T00:25:00"/>
    <d v="1899-12-31T00:10:00"/>
    <m/>
  </r>
  <r>
    <n v="7221"/>
    <x v="5"/>
    <s v="SUBURBANO SAVONA"/>
    <n v="1"/>
    <n v="734"/>
    <s v="STAZIONE FF.SS - VIA XX SETTEMBRE - ZINOLA - P.VADO"/>
    <s v="ANN"/>
    <s v="FES"/>
    <m/>
    <n v="1"/>
    <n v="2421"/>
    <d v="1899-12-30T17:10:00"/>
    <d v="1899-12-30T17:35:00"/>
    <n v="8.76480506386652"/>
    <m/>
    <m/>
    <n v="58"/>
    <n v="508.35869370425814"/>
    <n v="0"/>
    <m/>
    <d v="1899-12-30T00:25:00"/>
    <d v="1899-12-31T00:10:00"/>
    <m/>
  </r>
  <r>
    <n v="7222"/>
    <x v="5"/>
    <s v="SUBURBANO SAVONA"/>
    <n v="1"/>
    <n v="734"/>
    <s v="STAZIONE FF.SS - VIA XX SETTEMBRE - ZINOLA - P.VADO"/>
    <s v="ANN"/>
    <s v="FES"/>
    <m/>
    <n v="1"/>
    <n v="2422"/>
    <d v="1899-12-30T18:10:00"/>
    <d v="1899-12-30T18:35:00"/>
    <n v="8.76480506386652"/>
    <m/>
    <m/>
    <n v="58"/>
    <n v="508.35869370425814"/>
    <n v="0"/>
    <m/>
    <d v="1899-12-30T00:25:00"/>
    <d v="1899-12-31T00:10:00"/>
    <m/>
  </r>
  <r>
    <n v="7223"/>
    <x v="5"/>
    <s v="SUBURBANO SAVONA"/>
    <n v="1"/>
    <n v="734"/>
    <s v="STAZIONE FF.SS - VIA XX SETTEMBRE - ZINOLA - P.VADO"/>
    <s v="ANN"/>
    <s v="FES"/>
    <m/>
    <n v="1"/>
    <n v="2423"/>
    <d v="1899-12-30T19:10:00"/>
    <d v="1899-12-30T19:35:00"/>
    <n v="8.76480506386652"/>
    <m/>
    <m/>
    <n v="58"/>
    <n v="508.35869370425814"/>
    <n v="0"/>
    <m/>
    <d v="1899-12-30T00:25:00"/>
    <d v="1899-12-31T00:10:00"/>
    <m/>
  </r>
  <r>
    <n v="17265"/>
    <x v="5"/>
    <s v="SUBURBANO SAVONA"/>
    <n v="1"/>
    <n v="734"/>
    <s v="STAZIONE FF.SS - VIA XX SETTEMBRE - ZINOLA - P.VADO"/>
    <s v="EST"/>
    <s v="FES"/>
    <m/>
    <n v="1"/>
    <n v="17265"/>
    <d v="1899-12-30T22:35:00"/>
    <d v="1899-12-30T22:55:00"/>
    <n v="8.76480506386652"/>
    <m/>
    <m/>
    <n v="12"/>
    <n v="105.17766076639825"/>
    <n v="0"/>
    <m/>
    <d v="1899-12-30T00:20:00"/>
    <d v="1899-12-30T04:00:00"/>
    <m/>
  </r>
  <r>
    <n v="18764"/>
    <x v="6"/>
    <s v="SUBURBANO SAVONA"/>
    <n v="2"/>
    <n v="346"/>
    <s v="LUCETO - ALBISOLA CAPO - PIAZZA MAMELI - SAVONA FF.SS."/>
    <s v="ANN"/>
    <s v="SET"/>
    <m/>
    <n v="1"/>
    <n v="658"/>
    <d v="1899-12-30T06:23:00"/>
    <d v="1899-12-30T06:43:00"/>
    <n v="7.6089376439094698"/>
    <m/>
    <m/>
    <n v="302"/>
    <n v="2297.8991684606599"/>
    <n v="0"/>
    <m/>
    <d v="1899-12-30T00:20:00"/>
    <d v="1900-01-03T04:40:00"/>
    <m/>
  </r>
  <r>
    <n v="7272"/>
    <x v="6"/>
    <s v="SUBURBANO SAVONA"/>
    <n v="2"/>
    <n v="346"/>
    <s v="LUCETO - ALBISOLA CAPO - PIAZZA MAMELI - SAVONA FF.SS."/>
    <s v="ANN"/>
    <s v="SET"/>
    <m/>
    <n v="1"/>
    <n v="659"/>
    <d v="1899-12-30T06:50:00"/>
    <d v="1899-12-30T07:10:00"/>
    <n v="7.6089376439094698"/>
    <m/>
    <m/>
    <n v="302"/>
    <n v="2297.8991684606599"/>
    <n v="0"/>
    <m/>
    <d v="1899-12-30T00:20:00"/>
    <d v="1900-01-03T04:40:00"/>
    <m/>
  </r>
  <r>
    <n v="7387"/>
    <x v="6"/>
    <s v="SUBURBANO SAVONA"/>
    <n v="2"/>
    <n v="346"/>
    <s v="LUCETO - ALBISOLA CAPO - PIAZZA MAMELI - SAVONA FF.SS."/>
    <s v="ANN"/>
    <s v="FES"/>
    <m/>
    <n v="1"/>
    <n v="7387"/>
    <d v="1899-12-30T07:00:00"/>
    <d v="1899-12-30T07:20:00"/>
    <n v="7.6089376439094698"/>
    <m/>
    <m/>
    <n v="58"/>
    <n v="441.31838334674927"/>
    <n v="0"/>
    <m/>
    <d v="1899-12-30T00:20:00"/>
    <d v="1899-12-30T19:20:00"/>
    <m/>
  </r>
  <r>
    <n v="7273"/>
    <x v="6"/>
    <s v="SUBURBANO SAVONA"/>
    <n v="2"/>
    <n v="346"/>
    <s v="LUCETO - ALBISOLA CAPO - PIAZZA MAMELI - SAVONA FF.SS."/>
    <s v="ANN"/>
    <s v="SET"/>
    <m/>
    <n v="1"/>
    <n v="660"/>
    <d v="1899-12-30T07:10:00"/>
    <d v="1899-12-30T07:30:00"/>
    <n v="7.6089376439094698"/>
    <m/>
    <m/>
    <n v="302"/>
    <n v="2297.8991684606599"/>
    <n v="0"/>
    <m/>
    <d v="1899-12-30T00:20:00"/>
    <d v="1900-01-03T04:40:00"/>
    <m/>
  </r>
  <r>
    <n v="18767"/>
    <x v="6"/>
    <s v="SUBURBANO SAVONA"/>
    <n v="2"/>
    <n v="346"/>
    <s v="LUCETO - ALBISOLA CAPO - PIAZZA MAMELI - SAVONA FF.SS."/>
    <s v="SCO"/>
    <s v="1-5"/>
    <m/>
    <n v="1"/>
    <n v="17955"/>
    <d v="1899-12-30T07:10:00"/>
    <d v="1899-12-30T07:30:00"/>
    <n v="7.6089376439094698"/>
    <m/>
    <m/>
    <n v="173"/>
    <n v="1316.3462123963384"/>
    <n v="0"/>
    <m/>
    <d v="1899-12-30T00:20:00"/>
    <d v="1900-01-01T09:40:00"/>
    <m/>
  </r>
  <r>
    <n v="7274"/>
    <x v="6"/>
    <s v="SUBURBANO SAVONA"/>
    <n v="2"/>
    <n v="346"/>
    <s v="LUCETO - ALBISOLA CAPO - PIAZZA MAMELI - SAVONA FF.SS."/>
    <s v="ANN"/>
    <s v="SET"/>
    <m/>
    <n v="1"/>
    <n v="661"/>
    <d v="1899-12-30T07:30:00"/>
    <d v="1899-12-30T08:00:00"/>
    <n v="7.6089376439094698"/>
    <m/>
    <m/>
    <n v="302"/>
    <n v="2297.8991684606599"/>
    <n v="0"/>
    <m/>
    <d v="1899-12-30T00:30:00"/>
    <d v="1900-01-05T07:00:00"/>
    <m/>
  </r>
  <r>
    <n v="7388"/>
    <x v="6"/>
    <s v="SUBURBANO SAVONA"/>
    <n v="2"/>
    <n v="346"/>
    <s v="LUCETO - ALBISOLA CAPO - PIAZZA MAMELI - SAVONA FF.SS."/>
    <s v="ANN"/>
    <s v="FES"/>
    <m/>
    <n v="1"/>
    <n v="1520"/>
    <d v="1899-12-30T08:00:00"/>
    <d v="1899-12-30T08:20:00"/>
    <n v="7.6089376439094698"/>
    <m/>
    <m/>
    <n v="58"/>
    <n v="441.31838334674927"/>
    <n v="0"/>
    <m/>
    <d v="1899-12-30T00:20:00"/>
    <d v="1899-12-30T19:20:00"/>
    <m/>
  </r>
  <r>
    <n v="7453"/>
    <x v="6"/>
    <s v="SUBURBANO SAVONA"/>
    <n v="2"/>
    <n v="346"/>
    <s v="LUCETO - ALBISOLA CAPO - PIAZZA MAMELI - SAVONA FF.SS."/>
    <s v="INV"/>
    <s v="SF"/>
    <m/>
    <n v="1"/>
    <n v="4487"/>
    <d v="1899-12-30T08:00:00"/>
    <d v="1899-12-30T08:25:00"/>
    <n v="7.6089376439094698"/>
    <m/>
    <m/>
    <n v="5"/>
    <n v="38.044688219547346"/>
    <n v="0"/>
    <m/>
    <d v="1899-12-30T00:25:00"/>
    <d v="1899-12-30T02:05:00"/>
    <m/>
  </r>
  <r>
    <n v="18768"/>
    <x v="6"/>
    <s v="SUBURBANO SAVONA"/>
    <n v="2"/>
    <n v="346"/>
    <s v="LUCETO - ALBISOLA CAPO - PIAZZA MAMELI - SAVONA FF.SS."/>
    <s v="ANN"/>
    <s v="SET"/>
    <m/>
    <n v="1"/>
    <n v="662"/>
    <d v="1899-12-30T08:00:00"/>
    <d v="1899-12-30T08:30:00"/>
    <n v="7.6089376439094698"/>
    <m/>
    <m/>
    <n v="302"/>
    <n v="2297.8991684606599"/>
    <n v="0"/>
    <m/>
    <d v="1899-12-30T00:30:00"/>
    <d v="1900-01-05T07:00:00"/>
    <m/>
  </r>
  <r>
    <n v="18765"/>
    <x v="6"/>
    <s v="SUBURBANO SAVONA"/>
    <n v="2"/>
    <n v="346"/>
    <s v="LUCETO - ALBISOLA CAPO - PIAZZA MAMELI - SAVONA FF.SS."/>
    <s v="ANN"/>
    <s v="SET"/>
    <m/>
    <n v="1"/>
    <n v="663"/>
    <d v="1899-12-30T08:25:00"/>
    <d v="1899-12-30T08:45:00"/>
    <n v="7.6089376439094698"/>
    <m/>
    <m/>
    <n v="302"/>
    <n v="2297.8991684606599"/>
    <n v="0"/>
    <m/>
    <d v="1899-12-30T00:20:00"/>
    <d v="1900-01-03T04:40:00"/>
    <m/>
  </r>
  <r>
    <n v="7277"/>
    <x v="6"/>
    <s v="SUBURBANO SAVONA"/>
    <n v="2"/>
    <n v="346"/>
    <s v="LUCETO - ALBISOLA CAPO - PIAZZA MAMELI - SAVONA FF.SS."/>
    <s v="ANN"/>
    <s v="SET"/>
    <m/>
    <n v="1"/>
    <n v="664"/>
    <d v="1899-12-30T08:55:00"/>
    <d v="1899-12-30T09:15:00"/>
    <n v="7.6089376439094698"/>
    <m/>
    <m/>
    <n v="302"/>
    <n v="2297.8991684606599"/>
    <n v="0"/>
    <m/>
    <d v="1899-12-30T00:20:00"/>
    <d v="1900-01-03T04:40:00"/>
    <m/>
  </r>
  <r>
    <n v="7389"/>
    <x v="6"/>
    <s v="SUBURBANO SAVONA"/>
    <n v="2"/>
    <n v="346"/>
    <s v="LUCETO - ALBISOLA CAPO - PIAZZA MAMELI - SAVONA FF.SS."/>
    <s v="ANN"/>
    <s v="FES"/>
    <m/>
    <n v="1"/>
    <n v="1521"/>
    <d v="1899-12-30T09:00:00"/>
    <d v="1899-12-30T09:20:00"/>
    <n v="7.6089376439094698"/>
    <m/>
    <m/>
    <n v="58"/>
    <n v="441.31838334674927"/>
    <n v="0"/>
    <m/>
    <d v="1899-12-30T00:20:00"/>
    <d v="1899-12-30T19:20:00"/>
    <m/>
  </r>
  <r>
    <n v="7454"/>
    <x v="6"/>
    <s v="SUBURBANO SAVONA"/>
    <n v="2"/>
    <n v="346"/>
    <s v="LUCETO - ALBISOLA CAPO - PIAZZA MAMELI - SAVONA FF.SS."/>
    <s v="INV"/>
    <s v="SF"/>
    <m/>
    <n v="1"/>
    <n v="4488"/>
    <d v="1899-12-30T09:00:00"/>
    <d v="1899-12-30T09:25:00"/>
    <n v="7.6089376439094698"/>
    <m/>
    <m/>
    <n v="5"/>
    <n v="38.044688219547346"/>
    <n v="0"/>
    <m/>
    <d v="1899-12-30T00:25:00"/>
    <d v="1899-12-30T02:05:00"/>
    <m/>
  </r>
  <r>
    <n v="7278"/>
    <x v="6"/>
    <s v="SUBURBANO SAVONA"/>
    <n v="2"/>
    <n v="346"/>
    <s v="LUCETO - ALBISOLA CAPO - PIAZZA MAMELI - SAVONA FF.SS."/>
    <s v="ANN"/>
    <s v="SET"/>
    <m/>
    <n v="1"/>
    <n v="665"/>
    <d v="1899-12-30T09:20:00"/>
    <d v="1899-12-30T09:40:00"/>
    <n v="7.6089376439094698"/>
    <m/>
    <m/>
    <n v="302"/>
    <n v="2297.8991684606599"/>
    <n v="0"/>
    <m/>
    <d v="1899-12-30T00:20:00"/>
    <d v="1900-01-03T04:40:00"/>
    <m/>
  </r>
  <r>
    <n v="7279"/>
    <x v="6"/>
    <s v="SUBURBANO SAVONA"/>
    <n v="2"/>
    <n v="346"/>
    <s v="LUCETO - ALBISOLA CAPO - PIAZZA MAMELI - SAVONA FF.SS."/>
    <s v="ANN"/>
    <s v="SET"/>
    <m/>
    <n v="1"/>
    <n v="667"/>
    <d v="1899-12-30T09:50:00"/>
    <d v="1899-12-30T10:10:00"/>
    <n v="7.6089376439094698"/>
    <m/>
    <m/>
    <n v="302"/>
    <n v="2297.8991684606599"/>
    <n v="0"/>
    <m/>
    <d v="1899-12-30T00:20:00"/>
    <d v="1900-01-03T04:40:00"/>
    <m/>
  </r>
  <r>
    <n v="7390"/>
    <x v="6"/>
    <s v="SUBURBANO SAVONA"/>
    <n v="2"/>
    <n v="346"/>
    <s v="LUCETO - ALBISOLA CAPO - PIAZZA MAMELI - SAVONA FF.SS."/>
    <s v="ANN"/>
    <s v="FES"/>
    <m/>
    <n v="1"/>
    <n v="1522"/>
    <d v="1899-12-30T10:00:00"/>
    <d v="1899-12-30T10:20:00"/>
    <n v="7.6089376439094698"/>
    <m/>
    <m/>
    <n v="58"/>
    <n v="441.31838334674927"/>
    <n v="0"/>
    <m/>
    <d v="1899-12-30T00:20:00"/>
    <d v="1899-12-30T19:20:00"/>
    <m/>
  </r>
  <r>
    <n v="7455"/>
    <x v="6"/>
    <s v="SUBURBANO SAVONA"/>
    <n v="2"/>
    <n v="346"/>
    <s v="LUCETO - ALBISOLA CAPO - PIAZZA MAMELI - SAVONA FF.SS."/>
    <s v="INV"/>
    <s v="SF"/>
    <m/>
    <n v="1"/>
    <n v="4489"/>
    <d v="1899-12-30T10:00:00"/>
    <d v="1899-12-30T10:25:00"/>
    <n v="7.6089376439094698"/>
    <m/>
    <m/>
    <n v="5"/>
    <n v="38.044688219547346"/>
    <n v="0"/>
    <m/>
    <d v="1899-12-30T00:25:00"/>
    <d v="1899-12-30T02:05:00"/>
    <m/>
  </r>
  <r>
    <n v="7290"/>
    <x v="6"/>
    <s v="SUBURBANO SAVONA"/>
    <n v="2"/>
    <n v="346"/>
    <s v="LUCETO - ALBISOLA CAPO - PIAZZA MAMELI - SAVONA FF.SS."/>
    <s v="ANN"/>
    <s v="SET"/>
    <m/>
    <n v="1"/>
    <n v="678"/>
    <d v="1899-12-30T10:20:00"/>
    <d v="1899-12-30T10:40:00"/>
    <n v="7.6089376439094698"/>
    <m/>
    <m/>
    <n v="302"/>
    <n v="2297.8991684606599"/>
    <n v="0"/>
    <m/>
    <d v="1899-12-30T00:20:00"/>
    <d v="1900-01-03T04:40:00"/>
    <m/>
  </r>
  <r>
    <n v="7280"/>
    <x v="6"/>
    <s v="SUBURBANO SAVONA"/>
    <n v="2"/>
    <n v="346"/>
    <s v="LUCETO - ALBISOLA CAPO - PIAZZA MAMELI - SAVONA FF.SS."/>
    <s v="ANN"/>
    <s v="SET"/>
    <m/>
    <n v="1"/>
    <n v="668"/>
    <d v="1899-12-30T10:50:00"/>
    <d v="1899-12-30T11:10:00"/>
    <n v="7.6089376439094698"/>
    <m/>
    <m/>
    <n v="302"/>
    <n v="2297.8991684606599"/>
    <n v="0"/>
    <m/>
    <d v="1899-12-30T00:20:00"/>
    <d v="1900-01-03T04:40:00"/>
    <m/>
  </r>
  <r>
    <n v="7391"/>
    <x v="6"/>
    <s v="SUBURBANO SAVONA"/>
    <n v="2"/>
    <n v="346"/>
    <s v="LUCETO - ALBISOLA CAPO - PIAZZA MAMELI - SAVONA FF.SS."/>
    <s v="ANN"/>
    <s v="FES"/>
    <m/>
    <n v="1"/>
    <n v="1523"/>
    <d v="1899-12-30T11:00:00"/>
    <d v="1899-12-30T11:20:00"/>
    <n v="7.6089376439094698"/>
    <m/>
    <m/>
    <n v="58"/>
    <n v="441.31838334674927"/>
    <n v="0"/>
    <m/>
    <d v="1899-12-30T00:20:00"/>
    <d v="1899-12-30T19:20:00"/>
    <m/>
  </r>
  <r>
    <n v="7456"/>
    <x v="6"/>
    <s v="SUBURBANO SAVONA"/>
    <n v="2"/>
    <n v="346"/>
    <s v="LUCETO - ALBISOLA CAPO - PIAZZA MAMELI - SAVONA FF.SS."/>
    <s v="INV"/>
    <s v="SF"/>
    <m/>
    <n v="1"/>
    <n v="4490"/>
    <d v="1899-12-30T11:00:00"/>
    <d v="1899-12-30T11:25:00"/>
    <n v="7.6089376439094698"/>
    <m/>
    <m/>
    <n v="5"/>
    <n v="38.044688219547346"/>
    <n v="0"/>
    <m/>
    <d v="1899-12-30T00:25:00"/>
    <d v="1899-12-30T02:05:00"/>
    <m/>
  </r>
  <r>
    <n v="7291"/>
    <x v="6"/>
    <s v="SUBURBANO SAVONA"/>
    <n v="2"/>
    <n v="346"/>
    <s v="LUCETO - ALBISOLA CAPO - PIAZZA MAMELI - SAVONA FF.SS."/>
    <s v="ANN"/>
    <s v="SET"/>
    <m/>
    <n v="1"/>
    <n v="679"/>
    <d v="1899-12-30T11:20:00"/>
    <d v="1899-12-30T11:40:00"/>
    <n v="7.6089376439094698"/>
    <m/>
    <m/>
    <n v="302"/>
    <n v="2297.8991684606599"/>
    <n v="0"/>
    <m/>
    <d v="1899-12-30T00:20:00"/>
    <d v="1900-01-03T04:40:00"/>
    <m/>
  </r>
  <r>
    <n v="7281"/>
    <x v="6"/>
    <s v="SUBURBANO SAVONA"/>
    <n v="2"/>
    <n v="346"/>
    <s v="LUCETO - ALBISOLA CAPO - PIAZZA MAMELI - SAVONA FF.SS."/>
    <s v="ANN"/>
    <s v="SET"/>
    <m/>
    <n v="1"/>
    <n v="669"/>
    <d v="1899-12-30T11:50:00"/>
    <d v="1899-12-30T12:10:00"/>
    <n v="7.6089376439094698"/>
    <m/>
    <m/>
    <n v="302"/>
    <n v="2297.8991684606599"/>
    <n v="0"/>
    <m/>
    <d v="1899-12-30T00:20:00"/>
    <d v="1900-01-03T04:40:00"/>
    <m/>
  </r>
  <r>
    <n v="7392"/>
    <x v="6"/>
    <s v="SUBURBANO SAVONA"/>
    <n v="2"/>
    <n v="346"/>
    <s v="LUCETO - ALBISOLA CAPO - PIAZZA MAMELI - SAVONA FF.SS."/>
    <s v="ANN"/>
    <s v="FES"/>
    <m/>
    <n v="1"/>
    <n v="1524"/>
    <d v="1899-12-30T12:00:00"/>
    <d v="1899-12-30T12:20:00"/>
    <n v="7.6089376439094698"/>
    <m/>
    <m/>
    <n v="58"/>
    <n v="441.31838334674927"/>
    <n v="0"/>
    <m/>
    <d v="1899-12-30T00:20:00"/>
    <d v="1899-12-30T19:20:00"/>
    <m/>
  </r>
  <r>
    <n v="7457"/>
    <x v="6"/>
    <s v="SUBURBANO SAVONA"/>
    <n v="2"/>
    <n v="346"/>
    <s v="LUCETO - ALBISOLA CAPO - PIAZZA MAMELI - SAVONA FF.SS."/>
    <s v="INV"/>
    <s v="SF"/>
    <m/>
    <n v="1"/>
    <n v="4491"/>
    <d v="1899-12-30T12:00:00"/>
    <d v="1899-12-30T12:25:00"/>
    <n v="7.6089376439094698"/>
    <m/>
    <m/>
    <n v="5"/>
    <n v="38.044688219547346"/>
    <n v="0"/>
    <m/>
    <d v="1899-12-30T00:25:00"/>
    <d v="1899-12-30T02:05:00"/>
    <m/>
  </r>
  <r>
    <n v="7292"/>
    <x v="6"/>
    <s v="SUBURBANO SAVONA"/>
    <n v="2"/>
    <n v="346"/>
    <s v="LUCETO - ALBISOLA CAPO - PIAZZA MAMELI - SAVONA FF.SS."/>
    <s v="ANN"/>
    <s v="SET"/>
    <m/>
    <n v="1"/>
    <n v="680"/>
    <d v="1899-12-30T12:20:00"/>
    <d v="1899-12-30T12:40:00"/>
    <n v="7.6089376439094698"/>
    <m/>
    <m/>
    <n v="302"/>
    <n v="2297.8991684606599"/>
    <n v="0"/>
    <m/>
    <d v="1899-12-30T00:20:00"/>
    <d v="1900-01-03T04:40:00"/>
    <m/>
  </r>
  <r>
    <n v="7282"/>
    <x v="6"/>
    <s v="SUBURBANO SAVONA"/>
    <n v="2"/>
    <n v="346"/>
    <s v="LUCETO - ALBISOLA CAPO - PIAZZA MAMELI - SAVONA FF.SS."/>
    <s v="ANN"/>
    <s v="SET"/>
    <m/>
    <n v="1"/>
    <n v="670"/>
    <d v="1899-12-30T12:50:00"/>
    <d v="1899-12-30T13:10:00"/>
    <n v="7.6089376439094698"/>
    <m/>
    <m/>
    <n v="302"/>
    <n v="2297.8991684606599"/>
    <n v="0"/>
    <m/>
    <d v="1899-12-30T00:20:00"/>
    <d v="1900-01-03T04:40:00"/>
    <m/>
  </r>
  <r>
    <n v="7393"/>
    <x v="6"/>
    <s v="SUBURBANO SAVONA"/>
    <n v="2"/>
    <n v="346"/>
    <s v="LUCETO - ALBISOLA CAPO - PIAZZA MAMELI - SAVONA FF.SS."/>
    <s v="ANN"/>
    <s v="FES"/>
    <m/>
    <n v="1"/>
    <n v="1525"/>
    <d v="1899-12-30T13:00:00"/>
    <d v="1899-12-30T13:20:00"/>
    <n v="7.6089376439094698"/>
    <m/>
    <m/>
    <n v="58"/>
    <n v="441.31838334674927"/>
    <n v="0"/>
    <m/>
    <d v="1899-12-30T00:20:00"/>
    <d v="1899-12-30T19:20:00"/>
    <m/>
  </r>
  <r>
    <n v="7458"/>
    <x v="6"/>
    <s v="SUBURBANO SAVONA"/>
    <n v="2"/>
    <n v="346"/>
    <s v="LUCETO - ALBISOLA CAPO - PIAZZA MAMELI - SAVONA FF.SS."/>
    <s v="INV"/>
    <s v="SF"/>
    <m/>
    <n v="1"/>
    <n v="4492"/>
    <d v="1899-12-30T13:00:00"/>
    <d v="1899-12-30T13:25:00"/>
    <n v="7.6089376439094698"/>
    <m/>
    <m/>
    <n v="5"/>
    <n v="38.044688219547346"/>
    <n v="0"/>
    <m/>
    <d v="1899-12-30T00:25:00"/>
    <d v="1899-12-30T02:05:00"/>
    <m/>
  </r>
  <r>
    <n v="7293"/>
    <x v="6"/>
    <s v="SUBURBANO SAVONA"/>
    <n v="2"/>
    <n v="346"/>
    <s v="LUCETO - ALBISOLA CAPO - PIAZZA MAMELI - SAVONA FF.SS."/>
    <s v="ANN"/>
    <s v="SET"/>
    <m/>
    <n v="1"/>
    <n v="681"/>
    <d v="1899-12-30T13:20:00"/>
    <d v="1899-12-30T13:40:00"/>
    <n v="7.6089376439094698"/>
    <m/>
    <m/>
    <n v="302"/>
    <n v="2297.8991684606599"/>
    <n v="0"/>
    <m/>
    <d v="1899-12-30T00:20:00"/>
    <d v="1900-01-03T04:40:00"/>
    <m/>
  </r>
  <r>
    <n v="17855"/>
    <x v="6"/>
    <s v="SUBURBANO SAVONA"/>
    <n v="2"/>
    <n v="346"/>
    <s v="LUCETO - ALBISOLA CAPO - PIAZZA MAMELI - SAVONA FF.SS."/>
    <s v="ANN"/>
    <s v="SET"/>
    <m/>
    <n v="1"/>
    <n v="671"/>
    <d v="1899-12-30T13:50:00"/>
    <d v="1899-12-30T14:10:00"/>
    <n v="7.6089376439094698"/>
    <m/>
    <m/>
    <n v="302"/>
    <n v="2297.8991684606599"/>
    <n v="0"/>
    <m/>
    <d v="1899-12-30T00:20:00"/>
    <d v="1900-01-03T04:40:00"/>
    <m/>
  </r>
  <r>
    <n v="7394"/>
    <x v="6"/>
    <s v="SUBURBANO SAVONA"/>
    <n v="2"/>
    <n v="346"/>
    <s v="LUCETO - ALBISOLA CAPO - PIAZZA MAMELI - SAVONA FF.SS."/>
    <s v="ANN"/>
    <s v="FES"/>
    <m/>
    <n v="1"/>
    <n v="1526"/>
    <d v="1899-12-30T14:00:00"/>
    <d v="1899-12-30T14:20:00"/>
    <n v="7.6089376439094698"/>
    <m/>
    <m/>
    <n v="58"/>
    <n v="441.31838334674927"/>
    <n v="0"/>
    <m/>
    <d v="1899-12-30T00:20:00"/>
    <d v="1899-12-30T19:20:00"/>
    <m/>
  </r>
  <r>
    <n v="7294"/>
    <x v="6"/>
    <s v="SUBURBANO SAVONA"/>
    <n v="2"/>
    <n v="346"/>
    <s v="LUCETO - ALBISOLA CAPO - PIAZZA MAMELI - SAVONA FF.SS."/>
    <s v="ANN"/>
    <s v="SET"/>
    <m/>
    <n v="1"/>
    <n v="682"/>
    <d v="1899-12-30T14:20:00"/>
    <d v="1899-12-30T14:40:00"/>
    <n v="7.6089376439094698"/>
    <m/>
    <m/>
    <n v="302"/>
    <n v="2297.8991684606599"/>
    <n v="0"/>
    <m/>
    <d v="1899-12-30T00:20:00"/>
    <d v="1900-01-03T04:40:00"/>
    <m/>
  </r>
  <r>
    <n v="18427"/>
    <x v="6"/>
    <s v="SUBURBANO SAVONA"/>
    <n v="2"/>
    <n v="346"/>
    <s v="LUCETO - ALBISOLA CAPO - PIAZZA MAMELI - SAVONA FF.SS."/>
    <s v="EST"/>
    <s v="SET"/>
    <m/>
    <n v="1"/>
    <n v="18427"/>
    <d v="1899-12-30T14:50:00"/>
    <d v="1899-12-30T15:10:00"/>
    <n v="7.6089376439094698"/>
    <m/>
    <m/>
    <n v="67"/>
    <n v="509.79882214193447"/>
    <n v="0"/>
    <m/>
    <d v="1899-12-30T00:20:00"/>
    <d v="1899-12-30T22:20:00"/>
    <m/>
  </r>
  <r>
    <n v="17591"/>
    <x v="6"/>
    <s v="SUBURBANO SAVONA"/>
    <n v="2"/>
    <n v="346"/>
    <s v="LUCETO - ALBISOLA CAPO - PIAZZA MAMELI - SAVONA FF.SS."/>
    <s v="INV"/>
    <s v="SET"/>
    <m/>
    <n v="1"/>
    <n v="672"/>
    <d v="1899-12-30T14:55:00"/>
    <d v="1899-12-30T15:15:00"/>
    <n v="7.6089376439094698"/>
    <m/>
    <m/>
    <n v="235"/>
    <n v="1788.1003463187253"/>
    <n v="0"/>
    <m/>
    <d v="1899-12-30T00:20:00"/>
    <d v="1900-01-02T06:20:00"/>
    <m/>
  </r>
  <r>
    <n v="7395"/>
    <x v="6"/>
    <s v="SUBURBANO SAVONA"/>
    <n v="2"/>
    <n v="346"/>
    <s v="LUCETO - ALBISOLA CAPO - PIAZZA MAMELI - SAVONA FF.SS."/>
    <s v="ANN"/>
    <s v="FES"/>
    <m/>
    <n v="1"/>
    <n v="1527"/>
    <d v="1899-12-30T15:00:00"/>
    <d v="1899-12-30T15:20:00"/>
    <n v="7.6089376439094698"/>
    <m/>
    <m/>
    <n v="58"/>
    <n v="441.31838334674927"/>
    <n v="0"/>
    <m/>
    <d v="1899-12-30T00:20:00"/>
    <d v="1899-12-30T19:20:00"/>
    <m/>
  </r>
  <r>
    <n v="7459"/>
    <x v="6"/>
    <s v="SUBURBANO SAVONA"/>
    <n v="2"/>
    <n v="346"/>
    <s v="LUCETO - ALBISOLA CAPO - PIAZZA MAMELI - SAVONA FF.SS."/>
    <s v="INV"/>
    <s v="SF"/>
    <m/>
    <n v="1"/>
    <n v="4493"/>
    <d v="1899-12-30T15:00:00"/>
    <d v="1899-12-30T15:25:00"/>
    <n v="7.6089376439094698"/>
    <m/>
    <m/>
    <n v="5"/>
    <n v="38.044688219547346"/>
    <n v="0"/>
    <m/>
    <d v="1899-12-30T00:25:00"/>
    <d v="1899-12-30T02:05:00"/>
    <m/>
  </r>
  <r>
    <n v="7295"/>
    <x v="6"/>
    <s v="SUBURBANO SAVONA"/>
    <n v="2"/>
    <n v="346"/>
    <s v="LUCETO - ALBISOLA CAPO - PIAZZA MAMELI - SAVONA FF.SS."/>
    <s v="ANN"/>
    <s v="SET"/>
    <m/>
    <n v="1"/>
    <n v="683"/>
    <d v="1899-12-30T15:20:00"/>
    <d v="1899-12-30T15:40:00"/>
    <n v="7.6089376439094698"/>
    <m/>
    <m/>
    <n v="302"/>
    <n v="2297.8991684606599"/>
    <n v="0"/>
    <m/>
    <d v="1899-12-30T00:20:00"/>
    <d v="1900-01-03T04:40:00"/>
    <m/>
  </r>
  <r>
    <n v="7285"/>
    <x v="6"/>
    <s v="SUBURBANO SAVONA"/>
    <n v="2"/>
    <n v="346"/>
    <s v="LUCETO - ALBISOLA CAPO - PIAZZA MAMELI - SAVONA FF.SS."/>
    <s v="ANN"/>
    <s v="SET"/>
    <m/>
    <n v="1"/>
    <n v="673"/>
    <d v="1899-12-30T15:50:00"/>
    <d v="1899-12-30T16:10:00"/>
    <n v="7.6089376439094698"/>
    <m/>
    <m/>
    <n v="302"/>
    <n v="2297.8991684606599"/>
    <n v="0"/>
    <m/>
    <d v="1899-12-30T00:20:00"/>
    <d v="1900-01-03T04:40:00"/>
    <m/>
  </r>
  <r>
    <n v="7396"/>
    <x v="6"/>
    <s v="SUBURBANO SAVONA"/>
    <n v="2"/>
    <n v="346"/>
    <s v="LUCETO - ALBISOLA CAPO - PIAZZA MAMELI - SAVONA FF.SS."/>
    <s v="ANN"/>
    <s v="FES"/>
    <m/>
    <n v="1"/>
    <n v="1528"/>
    <d v="1899-12-30T16:00:00"/>
    <d v="1899-12-30T16:20:00"/>
    <n v="7.6089376439094698"/>
    <m/>
    <m/>
    <n v="58"/>
    <n v="441.31838334674927"/>
    <n v="0"/>
    <m/>
    <d v="1899-12-30T00:20:00"/>
    <d v="1899-12-30T19:20:00"/>
    <m/>
  </r>
  <r>
    <n v="7460"/>
    <x v="6"/>
    <s v="SUBURBANO SAVONA"/>
    <n v="2"/>
    <n v="346"/>
    <s v="LUCETO - ALBISOLA CAPO - PIAZZA MAMELI - SAVONA FF.SS."/>
    <s v="INV"/>
    <s v="SF"/>
    <m/>
    <n v="1"/>
    <n v="4494"/>
    <d v="1899-12-30T16:00:00"/>
    <d v="1899-12-30T16:25:00"/>
    <n v="7.6089376439094698"/>
    <m/>
    <m/>
    <n v="5"/>
    <n v="38.044688219547346"/>
    <n v="0"/>
    <m/>
    <d v="1899-12-30T00:25:00"/>
    <d v="1899-12-30T02:05:00"/>
    <m/>
  </r>
  <r>
    <n v="7296"/>
    <x v="6"/>
    <s v="SUBURBANO SAVONA"/>
    <n v="2"/>
    <n v="346"/>
    <s v="LUCETO - ALBISOLA CAPO - PIAZZA MAMELI - SAVONA FF.SS."/>
    <s v="ANN"/>
    <s v="SET"/>
    <m/>
    <n v="1"/>
    <n v="684"/>
    <d v="1899-12-30T16:20:00"/>
    <d v="1899-12-30T16:40:00"/>
    <n v="7.6089376439094698"/>
    <m/>
    <m/>
    <n v="302"/>
    <n v="2297.8991684606599"/>
    <n v="0"/>
    <m/>
    <d v="1899-12-30T00:20:00"/>
    <d v="1900-01-03T04:40:00"/>
    <m/>
  </r>
  <r>
    <n v="7286"/>
    <x v="6"/>
    <s v="SUBURBANO SAVONA"/>
    <n v="2"/>
    <n v="346"/>
    <s v="LUCETO - ALBISOLA CAPO - PIAZZA MAMELI - SAVONA FF.SS."/>
    <s v="ANN"/>
    <s v="SET"/>
    <m/>
    <n v="1"/>
    <n v="674"/>
    <d v="1899-12-30T16:50:00"/>
    <d v="1899-12-30T17:10:00"/>
    <n v="7.6089376439094698"/>
    <m/>
    <m/>
    <n v="302"/>
    <n v="2297.8991684606599"/>
    <n v="0"/>
    <m/>
    <d v="1899-12-30T00:20:00"/>
    <d v="1900-01-03T04:40:00"/>
    <m/>
  </r>
  <r>
    <n v="7397"/>
    <x v="6"/>
    <s v="SUBURBANO SAVONA"/>
    <n v="2"/>
    <n v="346"/>
    <s v="LUCETO - ALBISOLA CAPO - PIAZZA MAMELI - SAVONA FF.SS."/>
    <s v="ANN"/>
    <s v="FES"/>
    <m/>
    <n v="1"/>
    <n v="1529"/>
    <d v="1899-12-30T17:00:00"/>
    <d v="1899-12-30T17:20:00"/>
    <n v="7.6089376439094698"/>
    <m/>
    <m/>
    <n v="58"/>
    <n v="441.31838334674927"/>
    <n v="0"/>
    <m/>
    <d v="1899-12-30T00:20:00"/>
    <d v="1899-12-30T19:20:00"/>
    <m/>
  </r>
  <r>
    <n v="7461"/>
    <x v="6"/>
    <s v="SUBURBANO SAVONA"/>
    <n v="2"/>
    <n v="346"/>
    <s v="LUCETO - ALBISOLA CAPO - PIAZZA MAMELI - SAVONA FF.SS."/>
    <s v="INV"/>
    <s v="SF"/>
    <m/>
    <n v="1"/>
    <n v="4495"/>
    <d v="1899-12-30T17:00:00"/>
    <d v="1899-12-30T17:25:00"/>
    <n v="7.6089376439094698"/>
    <m/>
    <m/>
    <n v="5"/>
    <n v="38.044688219547346"/>
    <n v="0"/>
    <m/>
    <d v="1899-12-30T00:25:00"/>
    <d v="1899-12-30T02:05:00"/>
    <m/>
  </r>
  <r>
    <n v="7297"/>
    <x v="6"/>
    <s v="SUBURBANO SAVONA"/>
    <n v="2"/>
    <n v="346"/>
    <s v="LUCETO - ALBISOLA CAPO - PIAZZA MAMELI - SAVONA FF.SS."/>
    <s v="ANN"/>
    <s v="SET"/>
    <m/>
    <n v="1"/>
    <n v="685"/>
    <d v="1899-12-30T17:20:00"/>
    <d v="1899-12-30T17:40:00"/>
    <n v="7.6089376439094698"/>
    <m/>
    <m/>
    <n v="302"/>
    <n v="2297.8991684606599"/>
    <n v="0"/>
    <m/>
    <d v="1899-12-30T00:20:00"/>
    <d v="1900-01-03T04:40:00"/>
    <m/>
  </r>
  <r>
    <n v="7287"/>
    <x v="6"/>
    <s v="SUBURBANO SAVONA"/>
    <n v="2"/>
    <n v="346"/>
    <s v="LUCETO - ALBISOLA CAPO - PIAZZA MAMELI - SAVONA FF.SS."/>
    <s v="ANN"/>
    <s v="SET"/>
    <m/>
    <n v="1"/>
    <n v="675"/>
    <d v="1899-12-30T17:50:00"/>
    <d v="1899-12-30T18:10:00"/>
    <n v="7.6089376439094698"/>
    <m/>
    <m/>
    <n v="302"/>
    <n v="2297.8991684606599"/>
    <n v="0"/>
    <m/>
    <d v="1899-12-30T00:20:00"/>
    <d v="1900-01-03T04:40:00"/>
    <m/>
  </r>
  <r>
    <n v="7398"/>
    <x v="6"/>
    <s v="SUBURBANO SAVONA"/>
    <n v="2"/>
    <n v="346"/>
    <s v="LUCETO - ALBISOLA CAPO - PIAZZA MAMELI - SAVONA FF.SS."/>
    <s v="ANN"/>
    <s v="FES"/>
    <m/>
    <n v="1"/>
    <n v="1530"/>
    <d v="1899-12-30T18:00:00"/>
    <d v="1899-12-30T18:20:00"/>
    <n v="7.6089376439094698"/>
    <m/>
    <m/>
    <n v="58"/>
    <n v="441.31838334674927"/>
    <n v="0"/>
    <m/>
    <d v="1899-12-30T00:20:00"/>
    <d v="1899-12-30T19:20:00"/>
    <m/>
  </r>
  <r>
    <n v="7462"/>
    <x v="6"/>
    <s v="SUBURBANO SAVONA"/>
    <n v="2"/>
    <n v="346"/>
    <s v="LUCETO - ALBISOLA CAPO - PIAZZA MAMELI - SAVONA FF.SS."/>
    <s v="INV"/>
    <s v="SF"/>
    <m/>
    <n v="1"/>
    <n v="4496"/>
    <d v="1899-12-30T18:00:00"/>
    <d v="1899-12-30T18:25:00"/>
    <n v="7.6089376439094698"/>
    <m/>
    <m/>
    <n v="5"/>
    <n v="38.044688219547346"/>
    <n v="0"/>
    <m/>
    <d v="1899-12-30T00:25:00"/>
    <d v="1899-12-30T02:05:00"/>
    <m/>
  </r>
  <r>
    <n v="7298"/>
    <x v="6"/>
    <s v="SUBURBANO SAVONA"/>
    <n v="2"/>
    <n v="346"/>
    <s v="LUCETO - ALBISOLA CAPO - PIAZZA MAMELI - SAVONA FF.SS."/>
    <s v="ANN"/>
    <s v="SET"/>
    <m/>
    <n v="1"/>
    <n v="686"/>
    <d v="1899-12-30T18:20:00"/>
    <d v="1899-12-30T18:40:00"/>
    <n v="7.6089376439094698"/>
    <m/>
    <m/>
    <n v="302"/>
    <n v="2297.8991684606599"/>
    <n v="0"/>
    <m/>
    <d v="1899-12-30T00:20:00"/>
    <d v="1900-01-03T04:40:00"/>
    <m/>
  </r>
  <r>
    <n v="7288"/>
    <x v="6"/>
    <s v="SUBURBANO SAVONA"/>
    <n v="2"/>
    <n v="346"/>
    <s v="LUCETO - ALBISOLA CAPO - PIAZZA MAMELI - SAVONA FF.SS."/>
    <s v="ANN"/>
    <s v="SET"/>
    <m/>
    <n v="1"/>
    <n v="676"/>
    <d v="1899-12-30T18:50:00"/>
    <d v="1899-12-30T19:10:00"/>
    <n v="7.6089376439094698"/>
    <m/>
    <m/>
    <n v="302"/>
    <n v="2297.8991684606599"/>
    <n v="0"/>
    <m/>
    <d v="1899-12-30T00:20:00"/>
    <d v="1900-01-03T04:40:00"/>
    <m/>
  </r>
  <r>
    <n v="7399"/>
    <x v="6"/>
    <s v="SUBURBANO SAVONA"/>
    <n v="2"/>
    <n v="346"/>
    <s v="LUCETO - ALBISOLA CAPO - PIAZZA MAMELI - SAVONA FF.SS."/>
    <s v="ANN"/>
    <s v="FES"/>
    <m/>
    <n v="1"/>
    <n v="1531"/>
    <d v="1899-12-30T19:00:00"/>
    <d v="1899-12-30T19:20:00"/>
    <n v="7.6089376439094698"/>
    <m/>
    <m/>
    <n v="58"/>
    <n v="441.31838334674927"/>
    <n v="0"/>
    <m/>
    <d v="1899-12-30T00:20:00"/>
    <d v="1899-12-30T19:20:00"/>
    <m/>
  </r>
  <r>
    <n v="7463"/>
    <x v="6"/>
    <s v="SUBURBANO SAVONA"/>
    <n v="2"/>
    <n v="346"/>
    <s v="LUCETO - ALBISOLA CAPO - PIAZZA MAMELI - SAVONA FF.SS."/>
    <s v="INV"/>
    <s v="SF"/>
    <m/>
    <n v="1"/>
    <n v="4497"/>
    <d v="1899-12-30T19:00:00"/>
    <d v="1899-12-30T19:25:00"/>
    <n v="7.6089376439094698"/>
    <m/>
    <m/>
    <n v="5"/>
    <n v="38.044688219547346"/>
    <n v="0"/>
    <m/>
    <d v="1899-12-30T00:25:00"/>
    <d v="1899-12-30T02:05:00"/>
    <m/>
  </r>
  <r>
    <n v="7299"/>
    <x v="6"/>
    <s v="SUBURBANO SAVONA"/>
    <n v="2"/>
    <n v="346"/>
    <s v="LUCETO - ALBISOLA CAPO - PIAZZA MAMELI - SAVONA FF.SS."/>
    <s v="ANN"/>
    <s v="SET"/>
    <m/>
    <n v="1"/>
    <n v="687"/>
    <d v="1899-12-30T19:20:00"/>
    <d v="1899-12-30T19:40:00"/>
    <n v="7.6089376439094698"/>
    <m/>
    <m/>
    <n v="302"/>
    <n v="2297.8991684606599"/>
    <n v="0"/>
    <m/>
    <d v="1899-12-30T00:20:00"/>
    <d v="1900-01-03T04:40:00"/>
    <m/>
  </r>
  <r>
    <n v="7289"/>
    <x v="6"/>
    <s v="SUBURBANO SAVONA"/>
    <n v="2"/>
    <n v="346"/>
    <s v="LUCETO - ALBISOLA CAPO - PIAZZA MAMELI - SAVONA FF.SS."/>
    <s v="ANN"/>
    <s v="SET"/>
    <m/>
    <n v="1"/>
    <n v="677"/>
    <d v="1899-12-30T19:50:00"/>
    <d v="1899-12-30T20:10:00"/>
    <n v="7.6089376439094698"/>
    <m/>
    <m/>
    <n v="302"/>
    <n v="2297.8991684606599"/>
    <n v="0"/>
    <m/>
    <d v="1899-12-30T00:20:00"/>
    <d v="1900-01-03T04:40:00"/>
    <m/>
  </r>
  <r>
    <n v="7400"/>
    <x v="6"/>
    <s v="SUBURBANO SAVONA"/>
    <n v="2"/>
    <n v="346"/>
    <s v="LUCETO - ALBISOLA CAPO - PIAZZA MAMELI - SAVONA FF.SS."/>
    <s v="ANN"/>
    <s v="FES"/>
    <m/>
    <n v="1"/>
    <n v="1532"/>
    <d v="1899-12-30T20:00:00"/>
    <d v="1899-12-30T20:20:00"/>
    <n v="7.6089376439094698"/>
    <m/>
    <m/>
    <n v="58"/>
    <n v="441.31838334674927"/>
    <n v="0"/>
    <m/>
    <d v="1899-12-30T00:20:00"/>
    <d v="1899-12-30T19:20:00"/>
    <m/>
  </r>
  <r>
    <n v="7464"/>
    <x v="6"/>
    <s v="SUBURBANO SAVONA"/>
    <n v="2"/>
    <n v="346"/>
    <s v="LUCETO - ALBISOLA CAPO - PIAZZA MAMELI - SAVONA FF.SS."/>
    <s v="INV"/>
    <s v="SF"/>
    <m/>
    <n v="1"/>
    <n v="4498"/>
    <d v="1899-12-30T20:00:00"/>
    <d v="1899-12-30T20:25:00"/>
    <n v="7.6089376439094698"/>
    <m/>
    <m/>
    <n v="5"/>
    <n v="38.044688219547346"/>
    <n v="0"/>
    <m/>
    <d v="1899-12-30T00:25:00"/>
    <d v="1899-12-30T02:05:00"/>
    <m/>
  </r>
  <r>
    <n v="7300"/>
    <x v="6"/>
    <s v="SUBURBANO SAVONA"/>
    <n v="2"/>
    <n v="346"/>
    <s v="LUCETO - ALBISOLA CAPO - PIAZZA MAMELI - SAVONA FF.SS."/>
    <s v="ANN"/>
    <s v="SET"/>
    <m/>
    <n v="1"/>
    <n v="688"/>
    <d v="1899-12-30T20:25:00"/>
    <d v="1899-12-30T20:45:00"/>
    <n v="7.6089376439094698"/>
    <m/>
    <m/>
    <n v="302"/>
    <n v="2297.8991684606599"/>
    <n v="0"/>
    <m/>
    <d v="1899-12-30T00:20:00"/>
    <d v="1900-01-03T04:40:00"/>
    <m/>
  </r>
  <r>
    <n v="7301"/>
    <x v="6"/>
    <s v="SUBURBANO SAVONA"/>
    <n v="2"/>
    <n v="346"/>
    <s v="LUCETO - ALBISOLA CAPO - PIAZZA MAMELI - SAVONA FF.SS."/>
    <s v="ANN"/>
    <s v="SET"/>
    <m/>
    <n v="1"/>
    <n v="689"/>
    <d v="1899-12-30T20:40:00"/>
    <d v="1899-12-30T21:00:00"/>
    <n v="7.6089376439094698"/>
    <m/>
    <m/>
    <n v="302"/>
    <n v="2297.8991684606599"/>
    <n v="0"/>
    <m/>
    <d v="1899-12-30T00:20:00"/>
    <d v="1900-01-03T04:40:00"/>
    <m/>
  </r>
  <r>
    <n v="7401"/>
    <x v="6"/>
    <s v="SUBURBANO SAVONA"/>
    <n v="2"/>
    <n v="346"/>
    <s v="LUCETO - ALBISOLA CAPO - PIAZZA MAMELI - SAVONA FF.SS."/>
    <s v="ANN"/>
    <s v="FES"/>
    <m/>
    <n v="1"/>
    <n v="1533"/>
    <d v="1899-12-30T20:50:00"/>
    <d v="1899-12-30T21:10:00"/>
    <n v="7.6089376439094698"/>
    <m/>
    <m/>
    <n v="58"/>
    <n v="441.31838334674927"/>
    <n v="0"/>
    <m/>
    <d v="1899-12-30T00:20:00"/>
    <d v="1899-12-30T19:20:00"/>
    <m/>
  </r>
  <r>
    <n v="7302"/>
    <x v="6"/>
    <s v="SUBURBANO SAVONA"/>
    <n v="2"/>
    <n v="346"/>
    <s v="LUCETO - ALBISOLA CAPO - PIAZZA MAMELI - SAVONA FF.SS."/>
    <s v="ANN"/>
    <s v="SET"/>
    <m/>
    <n v="1"/>
    <n v="690"/>
    <d v="1899-12-30T21:30:00"/>
    <d v="1899-12-30T21:50:00"/>
    <n v="7.6089376439094698"/>
    <m/>
    <m/>
    <n v="302"/>
    <n v="2297.8991684606599"/>
    <n v="0"/>
    <m/>
    <d v="1899-12-30T00:20:00"/>
    <d v="1900-01-03T04:40:00"/>
    <m/>
  </r>
  <r>
    <n v="7402"/>
    <x v="6"/>
    <s v="SUBURBANO SAVONA"/>
    <n v="2"/>
    <n v="346"/>
    <s v="LUCETO - ALBISOLA CAPO - PIAZZA MAMELI - SAVONA FF.SS."/>
    <s v="ANN"/>
    <s v="FES"/>
    <m/>
    <n v="1"/>
    <n v="1534"/>
    <d v="1899-12-30T21:50:00"/>
    <d v="1899-12-30T22:10:00"/>
    <n v="7.6089376439094698"/>
    <m/>
    <m/>
    <n v="58"/>
    <n v="441.31838334674927"/>
    <n v="0"/>
    <m/>
    <d v="1899-12-30T00:20:00"/>
    <d v="1899-12-30T19:20:00"/>
    <m/>
  </r>
  <r>
    <n v="17015"/>
    <x v="6"/>
    <s v="SUBURBANO SAVONA"/>
    <n v="2"/>
    <n v="346"/>
    <s v="LUCETO - ALBISOLA CAPO - PIAZZA MAMELI - SAVONA FF.SS."/>
    <s v="EST"/>
    <s v="SET"/>
    <m/>
    <n v="1"/>
    <n v="17015"/>
    <d v="1899-12-30T22:30:00"/>
    <d v="1899-12-30T22:50:00"/>
    <n v="7.6089376439094698"/>
    <m/>
    <m/>
    <n v="67"/>
    <n v="509.79882214193447"/>
    <n v="0"/>
    <m/>
    <d v="1899-12-30T00:20:00"/>
    <d v="1899-12-30T22:20:00"/>
    <m/>
  </r>
  <r>
    <n v="17301"/>
    <x v="6"/>
    <s v="SUBURBANO SAVONA"/>
    <n v="2"/>
    <n v="346"/>
    <s v="LUCETO - ALBISOLA CAPO - PIAZZA MAMELI - SAVONA FF.SS."/>
    <s v="EST"/>
    <s v="FES"/>
    <m/>
    <n v="1"/>
    <n v="17301"/>
    <d v="1899-12-30T22:30:00"/>
    <d v="1899-12-30T22:50:00"/>
    <n v="7.6089376439094698"/>
    <m/>
    <m/>
    <n v="12"/>
    <n v="91.307251726913634"/>
    <n v="0"/>
    <m/>
    <d v="1899-12-30T00:20:00"/>
    <d v="1899-12-30T04:00:00"/>
    <m/>
  </r>
  <r>
    <n v="17017"/>
    <x v="6"/>
    <s v="SUBURBANO SAVONA"/>
    <n v="2"/>
    <n v="346"/>
    <s v="LUCETO - ALBISOLA CAPO - PIAZZA MAMELI - SAVONA FF.SS."/>
    <s v="EST"/>
    <s v="SET"/>
    <m/>
    <n v="1"/>
    <n v="17017"/>
    <d v="1899-12-30T23:20:00"/>
    <d v="1899-12-30T23:40:00"/>
    <n v="7.6089376439094698"/>
    <m/>
    <m/>
    <n v="67"/>
    <n v="509.79882214193447"/>
    <n v="0"/>
    <m/>
    <d v="1899-12-30T00:20:00"/>
    <d v="1899-12-30T22:20:00"/>
    <m/>
  </r>
  <r>
    <n v="7303"/>
    <x v="6"/>
    <s v="SUBURBANO SAVONA"/>
    <n v="1"/>
    <n v="368"/>
    <s v="SAVONA FF.SS. - VIA XX SETTEMBRE - ALBISOLA CAPO - LUCETO"/>
    <s v="ANN"/>
    <s v="SET"/>
    <m/>
    <n v="1"/>
    <n v="691"/>
    <d v="1899-12-30T06:30:00"/>
    <d v="1899-12-30T06:50:00"/>
    <n v="9.0761910186548906"/>
    <m/>
    <m/>
    <n v="302"/>
    <n v="2741.009687633777"/>
    <n v="0"/>
    <m/>
    <d v="1899-12-30T00:20:00"/>
    <d v="1900-01-03T04:40:00"/>
    <m/>
  </r>
  <r>
    <n v="7416"/>
    <x v="6"/>
    <s v="SUBURBANO SAVONA"/>
    <n v="1"/>
    <n v="368"/>
    <s v="SAVONA FF.SS. - VIA XX SETTEMBRE - ALBISOLA CAPO - LUCETO"/>
    <s v="ANN"/>
    <s v="FES"/>
    <m/>
    <n v="1"/>
    <n v="1580"/>
    <d v="1899-12-30T06:40:00"/>
    <d v="1899-12-30T07:00:00"/>
    <n v="9.0761910186548906"/>
    <m/>
    <m/>
    <n v="58"/>
    <n v="526.41907908198368"/>
    <n v="0"/>
    <m/>
    <d v="1899-12-30T00:20:00"/>
    <d v="1899-12-30T19:20:00"/>
    <m/>
  </r>
  <r>
    <n v="7304"/>
    <x v="6"/>
    <s v="SUBURBANO SAVONA"/>
    <n v="1"/>
    <n v="368"/>
    <s v="SAVONA FF.SS. - VIA XX SETTEMBRE - ALBISOLA CAPO - LUCETO"/>
    <s v="ANN"/>
    <s v="SET"/>
    <m/>
    <n v="1"/>
    <n v="692"/>
    <d v="1899-12-30T06:50:00"/>
    <d v="1899-12-30T07:10:00"/>
    <n v="9.0761910186548906"/>
    <m/>
    <m/>
    <n v="302"/>
    <n v="2741.009687633777"/>
    <n v="0"/>
    <m/>
    <d v="1899-12-30T00:20:00"/>
    <d v="1900-01-03T04:40:00"/>
    <m/>
  </r>
  <r>
    <n v="7305"/>
    <x v="6"/>
    <s v="SUBURBANO SAVONA"/>
    <n v="1"/>
    <n v="368"/>
    <s v="SAVONA FF.SS. - VIA XX SETTEMBRE - ALBISOLA CAPO - LUCETO"/>
    <s v="ANN"/>
    <s v="SET"/>
    <m/>
    <n v="1"/>
    <n v="693"/>
    <d v="1899-12-30T07:10:00"/>
    <d v="1899-12-30T07:30:00"/>
    <n v="9.0761910186548906"/>
    <m/>
    <m/>
    <n v="302"/>
    <n v="2741.009687633777"/>
    <n v="0"/>
    <m/>
    <d v="1899-12-30T00:20:00"/>
    <d v="1900-01-03T04:40:00"/>
    <m/>
  </r>
  <r>
    <n v="7306"/>
    <x v="6"/>
    <s v="SUBURBANO SAVONA"/>
    <n v="1"/>
    <n v="368"/>
    <s v="SAVONA FF.SS. - VIA XX SETTEMBRE - ALBISOLA CAPO - LUCETO"/>
    <s v="ANN"/>
    <s v="SET"/>
    <m/>
    <n v="1"/>
    <n v="694"/>
    <d v="1899-12-30T07:35:00"/>
    <d v="1899-12-30T08:00:00"/>
    <n v="9.0761910186548906"/>
    <m/>
    <m/>
    <n v="302"/>
    <n v="2741.009687633777"/>
    <n v="0"/>
    <m/>
    <d v="1899-12-30T00:25:00"/>
    <d v="1900-01-04T05:50:00"/>
    <m/>
  </r>
  <r>
    <n v="7417"/>
    <x v="6"/>
    <s v="SUBURBANO SAVONA"/>
    <n v="1"/>
    <n v="368"/>
    <s v="SAVONA FF.SS. - VIA XX SETTEMBRE - ALBISOLA CAPO - LUCETO"/>
    <s v="ANN"/>
    <s v="FES"/>
    <m/>
    <n v="1"/>
    <n v="1581"/>
    <d v="1899-12-30T07:40:00"/>
    <d v="1899-12-30T08:00:00"/>
    <n v="9.0761910186548906"/>
    <m/>
    <m/>
    <n v="58"/>
    <n v="526.41907908198368"/>
    <n v="0"/>
    <m/>
    <d v="1899-12-30T00:20:00"/>
    <d v="1899-12-30T19:20:00"/>
    <m/>
  </r>
  <r>
    <n v="18763"/>
    <x v="6"/>
    <s v="SUBURBANO SAVONA"/>
    <n v="1"/>
    <n v="368"/>
    <s v="SAVONA FF.SS. - VIA XX SETTEMBRE - ALBISOLA CAPO - LUCETO"/>
    <s v="ANN"/>
    <s v="SET"/>
    <m/>
    <n v="1"/>
    <n v="695"/>
    <d v="1899-12-30T08:00:00"/>
    <d v="1899-12-30T08:25:00"/>
    <n v="9.0761910186548906"/>
    <m/>
    <m/>
    <n v="302"/>
    <n v="2741.009687633777"/>
    <n v="0"/>
    <m/>
    <d v="1899-12-30T00:25:00"/>
    <d v="1900-01-04T05:50:00"/>
    <m/>
  </r>
  <r>
    <n v="7308"/>
    <x v="6"/>
    <s v="SUBURBANO SAVONA"/>
    <n v="1"/>
    <n v="368"/>
    <s v="SAVONA FF.SS. - VIA XX SETTEMBRE - ALBISOLA CAPO - LUCETO"/>
    <s v="ANN"/>
    <s v="SET"/>
    <m/>
    <n v="1"/>
    <n v="696"/>
    <d v="1899-12-30T08:30:00"/>
    <d v="1899-12-30T08:55:00"/>
    <n v="9.0761910186548906"/>
    <m/>
    <m/>
    <n v="302"/>
    <n v="2741.009687633777"/>
    <n v="0"/>
    <m/>
    <d v="1899-12-30T00:25:00"/>
    <d v="1900-01-04T05:50:00"/>
    <m/>
  </r>
  <r>
    <n v="7418"/>
    <x v="6"/>
    <s v="SUBURBANO SAVONA"/>
    <n v="1"/>
    <n v="368"/>
    <s v="SAVONA FF.SS. - VIA XX SETTEMBRE - ALBISOLA CAPO - LUCETO"/>
    <s v="ANN"/>
    <s v="FES"/>
    <m/>
    <n v="1"/>
    <n v="1582"/>
    <d v="1899-12-30T08:40:00"/>
    <d v="1899-12-30T09:00:00"/>
    <n v="9.0761910186548906"/>
    <m/>
    <m/>
    <n v="58"/>
    <n v="526.41907908198368"/>
    <n v="0"/>
    <m/>
    <d v="1899-12-30T00:20:00"/>
    <d v="1899-12-30T19:20:00"/>
    <m/>
  </r>
  <r>
    <n v="7309"/>
    <x v="6"/>
    <s v="SUBURBANO SAVONA"/>
    <n v="1"/>
    <n v="368"/>
    <s v="SAVONA FF.SS. - VIA XX SETTEMBRE - ALBISOLA CAPO - LUCETO"/>
    <s v="ANN"/>
    <s v="SET"/>
    <m/>
    <n v="1"/>
    <n v="698"/>
    <d v="1899-12-30T08:55:00"/>
    <d v="1899-12-30T09:20:00"/>
    <n v="9.0761910186548906"/>
    <m/>
    <m/>
    <n v="302"/>
    <n v="2741.009687633777"/>
    <n v="0"/>
    <m/>
    <d v="1899-12-30T00:25:00"/>
    <d v="1900-01-04T05:50:00"/>
    <m/>
  </r>
  <r>
    <n v="7320"/>
    <x v="6"/>
    <s v="SUBURBANO SAVONA"/>
    <n v="1"/>
    <n v="368"/>
    <s v="SAVONA FF.SS. - VIA XX SETTEMBRE - ALBISOLA CAPO - LUCETO"/>
    <s v="ANN"/>
    <s v="SET"/>
    <m/>
    <n v="1"/>
    <n v="710"/>
    <d v="1899-12-30T09:25:00"/>
    <d v="1899-12-30T09:50:00"/>
    <n v="9.0761910186548906"/>
    <m/>
    <m/>
    <n v="302"/>
    <n v="2741.009687633777"/>
    <n v="0"/>
    <m/>
    <d v="1899-12-30T00:25:00"/>
    <d v="1900-01-04T05:50:00"/>
    <m/>
  </r>
  <r>
    <n v="7419"/>
    <x v="6"/>
    <s v="SUBURBANO SAVONA"/>
    <n v="1"/>
    <n v="368"/>
    <s v="SAVONA FF.SS. - VIA XX SETTEMBRE - ALBISOLA CAPO - LUCETO"/>
    <s v="ANN"/>
    <s v="FES"/>
    <m/>
    <n v="1"/>
    <n v="1583"/>
    <d v="1899-12-30T09:40:00"/>
    <d v="1899-12-30T10:00:00"/>
    <n v="9.0761910186548906"/>
    <m/>
    <m/>
    <n v="58"/>
    <n v="526.41907908198368"/>
    <n v="0"/>
    <m/>
    <d v="1899-12-30T00:20:00"/>
    <d v="1899-12-30T19:20:00"/>
    <m/>
  </r>
  <r>
    <n v="7310"/>
    <x v="6"/>
    <s v="SUBURBANO SAVONA"/>
    <n v="1"/>
    <n v="368"/>
    <s v="SAVONA FF.SS. - VIA XX SETTEMBRE - ALBISOLA CAPO - LUCETO"/>
    <s v="ANN"/>
    <s v="SET"/>
    <m/>
    <n v="1"/>
    <n v="699"/>
    <d v="1899-12-30T09:55:00"/>
    <d v="1899-12-30T10:20:00"/>
    <n v="9.0761910186548906"/>
    <m/>
    <m/>
    <n v="302"/>
    <n v="2741.009687633777"/>
    <n v="0"/>
    <m/>
    <d v="1899-12-30T00:25:00"/>
    <d v="1900-01-04T05:50:00"/>
    <m/>
  </r>
  <r>
    <n v="7321"/>
    <x v="6"/>
    <s v="SUBURBANO SAVONA"/>
    <n v="1"/>
    <n v="368"/>
    <s v="SAVONA FF.SS. - VIA XX SETTEMBRE - ALBISOLA CAPO - LUCETO"/>
    <s v="ANN"/>
    <s v="SET"/>
    <m/>
    <n v="1"/>
    <n v="711"/>
    <d v="1899-12-30T10:25:00"/>
    <d v="1899-12-30T10:50:00"/>
    <n v="9.0761910186548906"/>
    <m/>
    <m/>
    <n v="302"/>
    <n v="2741.009687633777"/>
    <n v="0"/>
    <m/>
    <d v="1899-12-30T00:25:00"/>
    <d v="1900-01-04T05:50:00"/>
    <m/>
  </r>
  <r>
    <n v="7420"/>
    <x v="6"/>
    <s v="SUBURBANO SAVONA"/>
    <n v="1"/>
    <n v="368"/>
    <s v="SAVONA FF.SS. - VIA XX SETTEMBRE - ALBISOLA CAPO - LUCETO"/>
    <s v="ANN"/>
    <s v="FES"/>
    <m/>
    <n v="1"/>
    <n v="1584"/>
    <d v="1899-12-30T10:40:00"/>
    <d v="1899-12-30T11:00:00"/>
    <n v="9.0761910186548906"/>
    <m/>
    <m/>
    <n v="58"/>
    <n v="526.41907908198368"/>
    <n v="0"/>
    <m/>
    <d v="1899-12-30T00:20:00"/>
    <d v="1899-12-30T19:20:00"/>
    <m/>
  </r>
  <r>
    <n v="7311"/>
    <x v="6"/>
    <s v="SUBURBANO SAVONA"/>
    <n v="1"/>
    <n v="368"/>
    <s v="SAVONA FF.SS. - VIA XX SETTEMBRE - ALBISOLA CAPO - LUCETO"/>
    <s v="ANN"/>
    <s v="SET"/>
    <m/>
    <n v="1"/>
    <n v="700"/>
    <d v="1899-12-30T10:55:00"/>
    <d v="1899-12-30T11:20:00"/>
    <n v="9.0761910186548906"/>
    <m/>
    <m/>
    <n v="302"/>
    <n v="2741.009687633777"/>
    <n v="0"/>
    <m/>
    <d v="1899-12-30T00:25:00"/>
    <d v="1900-01-04T05:50:00"/>
    <m/>
  </r>
  <r>
    <n v="7322"/>
    <x v="6"/>
    <s v="SUBURBANO SAVONA"/>
    <n v="1"/>
    <n v="368"/>
    <s v="SAVONA FF.SS. - VIA XX SETTEMBRE - ALBISOLA CAPO - LUCETO"/>
    <s v="ANN"/>
    <s v="SET"/>
    <m/>
    <n v="1"/>
    <n v="712"/>
    <d v="1899-12-30T11:25:00"/>
    <d v="1899-12-30T11:50:00"/>
    <n v="9.0761910186548906"/>
    <m/>
    <m/>
    <n v="302"/>
    <n v="2741.009687633777"/>
    <n v="0"/>
    <m/>
    <d v="1899-12-30T00:25:00"/>
    <d v="1900-01-04T05:50:00"/>
    <m/>
  </r>
  <r>
    <n v="7421"/>
    <x v="6"/>
    <s v="SUBURBANO SAVONA"/>
    <n v="1"/>
    <n v="368"/>
    <s v="SAVONA FF.SS. - VIA XX SETTEMBRE - ALBISOLA CAPO - LUCETO"/>
    <s v="ANN"/>
    <s v="FES"/>
    <m/>
    <n v="1"/>
    <n v="1585"/>
    <d v="1899-12-30T11:40:00"/>
    <d v="1899-12-30T12:00:00"/>
    <n v="9.0761910186548906"/>
    <m/>
    <m/>
    <n v="58"/>
    <n v="526.41907908198368"/>
    <n v="0"/>
    <m/>
    <d v="1899-12-30T00:20:00"/>
    <d v="1899-12-30T19:20:00"/>
    <m/>
  </r>
  <r>
    <n v="7312"/>
    <x v="6"/>
    <s v="SUBURBANO SAVONA"/>
    <n v="1"/>
    <n v="368"/>
    <s v="SAVONA FF.SS. - VIA XX SETTEMBRE - ALBISOLA CAPO - LUCETO"/>
    <s v="ANN"/>
    <s v="SET"/>
    <m/>
    <n v="1"/>
    <n v="701"/>
    <d v="1899-12-30T11:55:00"/>
    <d v="1899-12-30T12:20:00"/>
    <n v="9.0761910186548906"/>
    <m/>
    <m/>
    <n v="302"/>
    <n v="2741.009687633777"/>
    <n v="0"/>
    <m/>
    <d v="1899-12-30T00:25:00"/>
    <d v="1900-01-04T05:50:00"/>
    <m/>
  </r>
  <r>
    <n v="7323"/>
    <x v="6"/>
    <s v="SUBURBANO SAVONA"/>
    <n v="1"/>
    <n v="368"/>
    <s v="SAVONA FF.SS. - VIA XX SETTEMBRE - ALBISOLA CAPO - LUCETO"/>
    <s v="ANN"/>
    <s v="SET"/>
    <m/>
    <n v="1"/>
    <n v="713"/>
    <d v="1899-12-30T12:25:00"/>
    <d v="1899-12-30T12:50:00"/>
    <n v="9.0761910186548906"/>
    <m/>
    <m/>
    <n v="302"/>
    <n v="2741.009687633777"/>
    <n v="0"/>
    <m/>
    <d v="1899-12-30T00:25:00"/>
    <d v="1900-01-04T05:50:00"/>
    <m/>
  </r>
  <r>
    <n v="7422"/>
    <x v="6"/>
    <s v="SUBURBANO SAVONA"/>
    <n v="1"/>
    <n v="368"/>
    <s v="SAVONA FF.SS. - VIA XX SETTEMBRE - ALBISOLA CAPO - LUCETO"/>
    <s v="ANN"/>
    <s v="FES"/>
    <m/>
    <n v="1"/>
    <n v="1586"/>
    <d v="1899-12-30T12:40:00"/>
    <d v="1899-12-30T13:00:00"/>
    <n v="9.0761910186548906"/>
    <m/>
    <m/>
    <n v="58"/>
    <n v="526.41907908198368"/>
    <n v="0"/>
    <m/>
    <d v="1899-12-30T00:20:00"/>
    <d v="1899-12-30T19:20:00"/>
    <m/>
  </r>
  <r>
    <n v="7313"/>
    <x v="6"/>
    <s v="SUBURBANO SAVONA"/>
    <n v="1"/>
    <n v="368"/>
    <s v="SAVONA FF.SS. - VIA XX SETTEMBRE - ALBISOLA CAPO - LUCETO"/>
    <s v="ANN"/>
    <s v="SET"/>
    <m/>
    <n v="1"/>
    <n v="702"/>
    <d v="1899-12-30T12:55:00"/>
    <d v="1899-12-30T13:20:00"/>
    <n v="9.0761910186548906"/>
    <m/>
    <m/>
    <n v="302"/>
    <n v="2741.009687633777"/>
    <n v="0"/>
    <m/>
    <d v="1899-12-30T00:25:00"/>
    <d v="1900-01-04T05:50:00"/>
    <m/>
  </r>
  <r>
    <n v="17854"/>
    <x v="6"/>
    <s v="SUBURBANO SAVONA"/>
    <n v="1"/>
    <n v="368"/>
    <s v="SAVONA FF.SS. - VIA XX SETTEMBRE - ALBISOLA CAPO - LUCETO"/>
    <s v="ANN"/>
    <s v="SET"/>
    <m/>
    <n v="1"/>
    <n v="714"/>
    <d v="1899-12-30T13:25:00"/>
    <d v="1899-12-30T13:50:00"/>
    <n v="9.0761910186548906"/>
    <m/>
    <m/>
    <n v="302"/>
    <n v="2741.009687633777"/>
    <n v="0"/>
    <m/>
    <d v="1899-12-30T00:25:00"/>
    <d v="1900-01-04T05:50:00"/>
    <m/>
  </r>
  <r>
    <n v="7423"/>
    <x v="6"/>
    <s v="SUBURBANO SAVONA"/>
    <n v="1"/>
    <n v="368"/>
    <s v="SAVONA FF.SS. - VIA XX SETTEMBRE - ALBISOLA CAPO - LUCETO"/>
    <s v="ANN"/>
    <s v="FES"/>
    <m/>
    <n v="1"/>
    <n v="1587"/>
    <d v="1899-12-30T13:40:00"/>
    <d v="1899-12-30T14:00:00"/>
    <n v="9.0761910186548906"/>
    <m/>
    <m/>
    <n v="58"/>
    <n v="526.41907908198368"/>
    <n v="0"/>
    <m/>
    <d v="1899-12-30T00:20:00"/>
    <d v="1899-12-30T19:20:00"/>
    <m/>
  </r>
  <r>
    <n v="7314"/>
    <x v="6"/>
    <s v="SUBURBANO SAVONA"/>
    <n v="1"/>
    <n v="368"/>
    <s v="SAVONA FF.SS. - VIA XX SETTEMBRE - ALBISOLA CAPO - LUCETO"/>
    <s v="ANN"/>
    <s v="SET"/>
    <m/>
    <n v="1"/>
    <n v="703"/>
    <d v="1899-12-30T13:55:00"/>
    <d v="1899-12-30T14:20:00"/>
    <n v="9.0761910186548906"/>
    <m/>
    <m/>
    <n v="302"/>
    <n v="2741.009687633777"/>
    <n v="0"/>
    <m/>
    <d v="1899-12-30T00:25:00"/>
    <d v="1900-01-04T05:50:00"/>
    <m/>
  </r>
  <r>
    <n v="18425"/>
    <x v="6"/>
    <s v="SUBURBANO SAVONA"/>
    <n v="1"/>
    <n v="368"/>
    <s v="SAVONA FF.SS. - VIA XX SETTEMBRE - ALBISOLA CAPO - LUCETO"/>
    <s v="EST"/>
    <s v="SET"/>
    <m/>
    <n v="1"/>
    <n v="18425"/>
    <d v="1899-12-30T14:25:00"/>
    <d v="1899-12-30T14:50:00"/>
    <n v="9.0761910186548906"/>
    <m/>
    <m/>
    <n v="67"/>
    <n v="608.10479824987772"/>
    <n v="0"/>
    <m/>
    <d v="1899-12-30T00:25:00"/>
    <d v="1899-12-31T03:55:00"/>
    <m/>
  </r>
  <r>
    <n v="17590"/>
    <x v="6"/>
    <s v="SUBURBANO SAVONA"/>
    <n v="1"/>
    <n v="368"/>
    <s v="SAVONA FF.SS. - VIA XX SETTEMBRE - ALBISOLA CAPO - LUCETO"/>
    <s v="INV"/>
    <s v="SET"/>
    <m/>
    <n v="1"/>
    <n v="715"/>
    <d v="1899-12-30T14:30:00"/>
    <d v="1899-12-30T14:55:00"/>
    <n v="9.0761910186548906"/>
    <m/>
    <m/>
    <n v="235"/>
    <n v="2132.9048893838994"/>
    <n v="0"/>
    <m/>
    <d v="1899-12-30T00:25:00"/>
    <d v="1900-01-03T01:55:00"/>
    <m/>
  </r>
  <r>
    <n v="7424"/>
    <x v="6"/>
    <s v="SUBURBANO SAVONA"/>
    <n v="1"/>
    <n v="368"/>
    <s v="SAVONA FF.SS. - VIA XX SETTEMBRE - ALBISOLA CAPO - LUCETO"/>
    <s v="ANN"/>
    <s v="FES"/>
    <m/>
    <n v="1"/>
    <n v="1588"/>
    <d v="1899-12-30T14:40:00"/>
    <d v="1899-12-30T15:00:00"/>
    <n v="9.0761910186548906"/>
    <m/>
    <m/>
    <n v="58"/>
    <n v="526.41907908198368"/>
    <n v="0"/>
    <m/>
    <d v="1899-12-30T00:20:00"/>
    <d v="1899-12-30T19:20:00"/>
    <m/>
  </r>
  <r>
    <n v="7315"/>
    <x v="6"/>
    <s v="SUBURBANO SAVONA"/>
    <n v="1"/>
    <n v="368"/>
    <s v="SAVONA FF.SS. - VIA XX SETTEMBRE - ALBISOLA CAPO - LUCETO"/>
    <s v="ANN"/>
    <s v="SET"/>
    <m/>
    <n v="1"/>
    <n v="704"/>
    <d v="1899-12-30T14:55:00"/>
    <d v="1899-12-30T15:20:00"/>
    <n v="9.0761910186548906"/>
    <m/>
    <m/>
    <n v="302"/>
    <n v="2741.009687633777"/>
    <n v="0"/>
    <m/>
    <d v="1899-12-30T00:25:00"/>
    <d v="1900-01-04T05:50:00"/>
    <m/>
  </r>
  <r>
    <n v="7326"/>
    <x v="6"/>
    <s v="SUBURBANO SAVONA"/>
    <n v="1"/>
    <n v="368"/>
    <s v="SAVONA FF.SS. - VIA XX SETTEMBRE - ALBISOLA CAPO - LUCETO"/>
    <s v="ANN"/>
    <s v="SET"/>
    <m/>
    <n v="1"/>
    <n v="716"/>
    <d v="1899-12-30T15:25:00"/>
    <d v="1899-12-30T15:50:00"/>
    <n v="9.0761910186548906"/>
    <m/>
    <m/>
    <n v="302"/>
    <n v="2741.009687633777"/>
    <n v="0"/>
    <m/>
    <d v="1899-12-30T00:25:00"/>
    <d v="1900-01-04T05:50:00"/>
    <m/>
  </r>
  <r>
    <n v="7425"/>
    <x v="6"/>
    <s v="SUBURBANO SAVONA"/>
    <n v="1"/>
    <n v="368"/>
    <s v="SAVONA FF.SS. - VIA XX SETTEMBRE - ALBISOLA CAPO - LUCETO"/>
    <s v="ANN"/>
    <s v="FES"/>
    <m/>
    <n v="1"/>
    <n v="1589"/>
    <d v="1899-12-30T15:40:00"/>
    <d v="1899-12-30T16:00:00"/>
    <n v="9.0761910186548906"/>
    <m/>
    <m/>
    <n v="58"/>
    <n v="526.41907908198368"/>
    <n v="0"/>
    <m/>
    <d v="1899-12-30T00:20:00"/>
    <d v="1899-12-30T19:20:00"/>
    <m/>
  </r>
  <r>
    <n v="7316"/>
    <x v="6"/>
    <s v="SUBURBANO SAVONA"/>
    <n v="1"/>
    <n v="368"/>
    <s v="SAVONA FF.SS. - VIA XX SETTEMBRE - ALBISOLA CAPO - LUCETO"/>
    <s v="ANN"/>
    <s v="SET"/>
    <m/>
    <n v="1"/>
    <n v="705"/>
    <d v="1899-12-30T15:55:00"/>
    <d v="1899-12-30T16:20:00"/>
    <n v="9.0761910186548906"/>
    <m/>
    <m/>
    <n v="302"/>
    <n v="2741.009687633777"/>
    <n v="0"/>
    <m/>
    <d v="1899-12-30T00:25:00"/>
    <d v="1900-01-04T05:50:00"/>
    <m/>
  </r>
  <r>
    <n v="7327"/>
    <x v="6"/>
    <s v="SUBURBANO SAVONA"/>
    <n v="1"/>
    <n v="368"/>
    <s v="SAVONA FF.SS. - VIA XX SETTEMBRE - ALBISOLA CAPO - LUCETO"/>
    <s v="ANN"/>
    <s v="SET"/>
    <m/>
    <n v="1"/>
    <n v="717"/>
    <d v="1899-12-30T16:25:00"/>
    <d v="1899-12-30T16:50:00"/>
    <n v="9.0761910186548906"/>
    <m/>
    <m/>
    <n v="302"/>
    <n v="2741.009687633777"/>
    <n v="0"/>
    <m/>
    <d v="1899-12-30T00:25:00"/>
    <d v="1900-01-04T05:50:00"/>
    <m/>
  </r>
  <r>
    <n v="7426"/>
    <x v="6"/>
    <s v="SUBURBANO SAVONA"/>
    <n v="1"/>
    <n v="368"/>
    <s v="SAVONA FF.SS. - VIA XX SETTEMBRE - ALBISOLA CAPO - LUCETO"/>
    <s v="ANN"/>
    <s v="FES"/>
    <m/>
    <n v="1"/>
    <n v="1590"/>
    <d v="1899-12-30T16:40:00"/>
    <d v="1899-12-30T17:00:00"/>
    <n v="9.0761910186548906"/>
    <m/>
    <m/>
    <n v="58"/>
    <n v="526.41907908198368"/>
    <n v="0"/>
    <m/>
    <d v="1899-12-30T00:20:00"/>
    <d v="1899-12-30T19:20:00"/>
    <m/>
  </r>
  <r>
    <n v="7317"/>
    <x v="6"/>
    <s v="SUBURBANO SAVONA"/>
    <n v="1"/>
    <n v="368"/>
    <s v="SAVONA FF.SS. - VIA XX SETTEMBRE - ALBISOLA CAPO - LUCETO"/>
    <s v="ANN"/>
    <s v="SET"/>
    <m/>
    <n v="1"/>
    <n v="706"/>
    <d v="1899-12-30T16:55:00"/>
    <d v="1899-12-30T17:20:00"/>
    <n v="9.0761910186548906"/>
    <m/>
    <m/>
    <n v="302"/>
    <n v="2741.009687633777"/>
    <n v="0"/>
    <m/>
    <d v="1899-12-30T00:25:00"/>
    <d v="1900-01-04T05:50:00"/>
    <m/>
  </r>
  <r>
    <n v="7328"/>
    <x v="6"/>
    <s v="SUBURBANO SAVONA"/>
    <n v="1"/>
    <n v="368"/>
    <s v="SAVONA FF.SS. - VIA XX SETTEMBRE - ALBISOLA CAPO - LUCETO"/>
    <s v="ANN"/>
    <s v="SET"/>
    <m/>
    <n v="1"/>
    <n v="718"/>
    <d v="1899-12-30T17:25:00"/>
    <d v="1899-12-30T17:50:00"/>
    <n v="9.0761910186548906"/>
    <m/>
    <m/>
    <n v="302"/>
    <n v="2741.009687633777"/>
    <n v="0"/>
    <m/>
    <d v="1899-12-30T00:25:00"/>
    <d v="1900-01-04T05:50:00"/>
    <m/>
  </r>
  <r>
    <n v="7427"/>
    <x v="6"/>
    <s v="SUBURBANO SAVONA"/>
    <n v="1"/>
    <n v="368"/>
    <s v="SAVONA FF.SS. - VIA XX SETTEMBRE - ALBISOLA CAPO - LUCETO"/>
    <s v="ANN"/>
    <s v="FES"/>
    <m/>
    <n v="1"/>
    <n v="1591"/>
    <d v="1899-12-30T17:40:00"/>
    <d v="1899-12-30T18:00:00"/>
    <n v="9.0761910186548906"/>
    <m/>
    <m/>
    <n v="58"/>
    <n v="526.41907908198368"/>
    <n v="0"/>
    <m/>
    <d v="1899-12-30T00:20:00"/>
    <d v="1899-12-30T19:20:00"/>
    <m/>
  </r>
  <r>
    <n v="7318"/>
    <x v="6"/>
    <s v="SUBURBANO SAVONA"/>
    <n v="1"/>
    <n v="368"/>
    <s v="SAVONA FF.SS. - VIA XX SETTEMBRE - ALBISOLA CAPO - LUCETO"/>
    <s v="ANN"/>
    <s v="SET"/>
    <m/>
    <n v="1"/>
    <n v="707"/>
    <d v="1899-12-30T17:55:00"/>
    <d v="1899-12-30T18:20:00"/>
    <n v="9.0761910186548906"/>
    <m/>
    <m/>
    <n v="302"/>
    <n v="2741.009687633777"/>
    <n v="0"/>
    <m/>
    <d v="1899-12-30T00:25:00"/>
    <d v="1900-01-04T05:50:00"/>
    <m/>
  </r>
  <r>
    <n v="7329"/>
    <x v="6"/>
    <s v="SUBURBANO SAVONA"/>
    <n v="1"/>
    <n v="368"/>
    <s v="SAVONA FF.SS. - VIA XX SETTEMBRE - ALBISOLA CAPO - LUCETO"/>
    <s v="ANN"/>
    <s v="SET"/>
    <m/>
    <n v="1"/>
    <n v="719"/>
    <d v="1899-12-30T18:25:00"/>
    <d v="1899-12-30T18:50:00"/>
    <n v="9.0761910186548906"/>
    <m/>
    <m/>
    <n v="302"/>
    <n v="2741.009687633777"/>
    <n v="0"/>
    <m/>
    <d v="1899-12-30T00:25:00"/>
    <d v="1900-01-04T05:50:00"/>
    <m/>
  </r>
  <r>
    <n v="7428"/>
    <x v="6"/>
    <s v="SUBURBANO SAVONA"/>
    <n v="1"/>
    <n v="368"/>
    <s v="SAVONA FF.SS. - VIA XX SETTEMBRE - ALBISOLA CAPO - LUCETO"/>
    <s v="ANN"/>
    <s v="FES"/>
    <m/>
    <n v="1"/>
    <n v="1592"/>
    <d v="1899-12-30T18:40:00"/>
    <d v="1899-12-30T19:00:00"/>
    <n v="9.0761910186548906"/>
    <m/>
    <m/>
    <n v="58"/>
    <n v="526.41907908198368"/>
    <n v="0"/>
    <m/>
    <d v="1899-12-30T00:20:00"/>
    <d v="1899-12-30T19:20:00"/>
    <m/>
  </r>
  <r>
    <n v="7319"/>
    <x v="6"/>
    <s v="SUBURBANO SAVONA"/>
    <n v="1"/>
    <n v="368"/>
    <s v="SAVONA FF.SS. - VIA XX SETTEMBRE - ALBISOLA CAPO - LUCETO"/>
    <s v="ANN"/>
    <s v="SET"/>
    <m/>
    <n v="1"/>
    <n v="708"/>
    <d v="1899-12-30T18:55:00"/>
    <d v="1899-12-30T19:20:00"/>
    <n v="9.0761910186548906"/>
    <m/>
    <m/>
    <n v="302"/>
    <n v="2741.009687633777"/>
    <n v="0"/>
    <m/>
    <d v="1899-12-30T00:25:00"/>
    <d v="1900-01-04T05:50:00"/>
    <m/>
  </r>
  <r>
    <n v="7330"/>
    <x v="6"/>
    <s v="SUBURBANO SAVONA"/>
    <n v="1"/>
    <n v="368"/>
    <s v="SAVONA FF.SS. - VIA XX SETTEMBRE - ALBISOLA CAPO - LUCETO"/>
    <s v="ANN"/>
    <s v="SET"/>
    <m/>
    <n v="1"/>
    <n v="720"/>
    <d v="1899-12-30T19:30:00"/>
    <d v="1899-12-30T19:50:00"/>
    <n v="9.0761910186548906"/>
    <m/>
    <m/>
    <n v="302"/>
    <n v="2741.009687633777"/>
    <n v="0"/>
    <m/>
    <d v="1899-12-30T00:20:00"/>
    <d v="1900-01-03T04:40:00"/>
    <m/>
  </r>
  <r>
    <n v="7429"/>
    <x v="6"/>
    <s v="SUBURBANO SAVONA"/>
    <n v="1"/>
    <n v="368"/>
    <s v="SAVONA FF.SS. - VIA XX SETTEMBRE - ALBISOLA CAPO - LUCETO"/>
    <s v="ANN"/>
    <s v="FES"/>
    <m/>
    <n v="1"/>
    <n v="1593"/>
    <d v="1899-12-30T19:40:00"/>
    <d v="1899-12-30T20:00:00"/>
    <n v="9.0761910186548906"/>
    <m/>
    <m/>
    <n v="58"/>
    <n v="526.41907908198368"/>
    <n v="0"/>
    <m/>
    <d v="1899-12-30T00:20:00"/>
    <d v="1899-12-30T19:20:00"/>
    <m/>
  </r>
  <r>
    <n v="7331"/>
    <x v="6"/>
    <s v="SUBURBANO SAVONA"/>
    <n v="1"/>
    <n v="368"/>
    <s v="SAVONA FF.SS. - VIA XX SETTEMBRE - ALBISOLA CAPO - LUCETO"/>
    <s v="ANN"/>
    <s v="SET"/>
    <m/>
    <n v="1"/>
    <n v="721"/>
    <d v="1899-12-30T20:20:00"/>
    <d v="1899-12-30T20:40:00"/>
    <n v="9.0761910186548906"/>
    <m/>
    <m/>
    <n v="302"/>
    <n v="2741.009687633777"/>
    <n v="0"/>
    <m/>
    <d v="1899-12-30T00:20:00"/>
    <d v="1900-01-03T04:40:00"/>
    <m/>
  </r>
  <r>
    <n v="7430"/>
    <x v="6"/>
    <s v="SUBURBANO SAVONA"/>
    <n v="1"/>
    <n v="368"/>
    <s v="SAVONA FF.SS. - VIA XX SETTEMBRE - ALBISOLA CAPO - LUCETO"/>
    <s v="ANN"/>
    <s v="FES"/>
    <m/>
    <n v="1"/>
    <n v="1594"/>
    <d v="1899-12-30T20:30:00"/>
    <d v="1899-12-30T20:50:00"/>
    <n v="9.0761910186548906"/>
    <m/>
    <m/>
    <n v="58"/>
    <n v="526.41907908198368"/>
    <n v="0"/>
    <m/>
    <d v="1899-12-30T00:20:00"/>
    <d v="1899-12-30T19:20:00"/>
    <m/>
  </r>
  <r>
    <n v="7332"/>
    <x v="6"/>
    <s v="SUBURBANO SAVONA"/>
    <n v="1"/>
    <n v="368"/>
    <s v="SAVONA FF.SS. - VIA XX SETTEMBRE - ALBISOLA CAPO - LUCETO"/>
    <s v="ANN"/>
    <s v="SET"/>
    <m/>
    <n v="1"/>
    <n v="722"/>
    <d v="1899-12-30T21:10:00"/>
    <d v="1899-12-30T21:30:00"/>
    <n v="9.0761910186548906"/>
    <m/>
    <m/>
    <n v="302"/>
    <n v="2741.009687633777"/>
    <n v="0"/>
    <m/>
    <d v="1899-12-30T00:20:00"/>
    <d v="1900-01-03T04:40:00"/>
    <m/>
  </r>
  <r>
    <n v="7431"/>
    <x v="6"/>
    <s v="SUBURBANO SAVONA"/>
    <n v="1"/>
    <n v="368"/>
    <s v="SAVONA FF.SS. - VIA XX SETTEMBRE - ALBISOLA CAPO - LUCETO"/>
    <s v="ANN"/>
    <s v="FES"/>
    <m/>
    <n v="1"/>
    <n v="1595"/>
    <d v="1899-12-30T21:30:00"/>
    <d v="1899-12-30T21:50:00"/>
    <n v="9.0761910186548906"/>
    <m/>
    <m/>
    <n v="58"/>
    <n v="526.41907908198368"/>
    <n v="0"/>
    <m/>
    <d v="1899-12-30T00:20:00"/>
    <d v="1899-12-30T19:20:00"/>
    <m/>
  </r>
  <r>
    <n v="17014"/>
    <x v="6"/>
    <s v="SUBURBANO SAVONA"/>
    <n v="1"/>
    <n v="368"/>
    <s v="SAVONA FF.SS. - VIA XX SETTEMBRE - ALBISOLA CAPO - LUCETO"/>
    <s v="EST"/>
    <s v="SET"/>
    <m/>
    <n v="1"/>
    <n v="17014"/>
    <d v="1899-12-30T22:10:00"/>
    <d v="1899-12-30T22:30:00"/>
    <n v="9.0761910186548906"/>
    <m/>
    <m/>
    <n v="67"/>
    <n v="608.10479824987772"/>
    <n v="0"/>
    <m/>
    <d v="1899-12-30T00:20:00"/>
    <d v="1899-12-30T22:20:00"/>
    <m/>
  </r>
  <r>
    <n v="17300"/>
    <x v="6"/>
    <s v="SUBURBANO SAVONA"/>
    <n v="1"/>
    <n v="368"/>
    <s v="SAVONA FF.SS. - VIA XX SETTEMBRE - ALBISOLA CAPO - LUCETO"/>
    <s v="EST"/>
    <s v="FES"/>
    <m/>
    <n v="1"/>
    <n v="17300"/>
    <d v="1899-12-30T22:10:00"/>
    <d v="1899-12-30T22:30:00"/>
    <n v="9.0761910186548906"/>
    <m/>
    <m/>
    <n v="12"/>
    <n v="108.91429222385869"/>
    <n v="0"/>
    <m/>
    <d v="1899-12-30T00:20:00"/>
    <d v="1899-12-30T04:00:00"/>
    <m/>
  </r>
  <r>
    <n v="17016"/>
    <x v="6"/>
    <s v="SUBURBANO SAVONA"/>
    <n v="1"/>
    <n v="368"/>
    <s v="SAVONA FF.SS. - VIA XX SETTEMBRE - ALBISOLA CAPO - LUCETO"/>
    <s v="EST"/>
    <s v="SET"/>
    <m/>
    <n v="1"/>
    <n v="17016"/>
    <d v="1899-12-30T23:00:00"/>
    <d v="1899-12-30T23:20:00"/>
    <n v="9.0761910186548906"/>
    <m/>
    <m/>
    <n v="67"/>
    <n v="608.10479824987772"/>
    <n v="0"/>
    <m/>
    <d v="1899-12-30T00:20:00"/>
    <d v="1899-12-30T22:20:00"/>
    <m/>
  </r>
  <r>
    <n v="18762"/>
    <x v="6"/>
    <s v="SUBURBANO SAVONA"/>
    <n v="1"/>
    <n v="370"/>
    <s v="SAVONA FF.SS. - VIA XX SETTEMBRE - ALBISOLA CAPO - PACE - LUCETO"/>
    <s v="ANN"/>
    <s v="SET"/>
    <m/>
    <n v="1"/>
    <n v="2456"/>
    <d v="1899-12-30T05:55:00"/>
    <d v="1899-12-30T06:23:00"/>
    <n v="12.8505414762939"/>
    <m/>
    <m/>
    <n v="302"/>
    <n v="3880.863525840758"/>
    <n v="0"/>
    <m/>
    <d v="1899-12-30T00:28:00"/>
    <d v="1900-01-04T20:56:00"/>
    <m/>
  </r>
  <r>
    <n v="7465"/>
    <x v="6"/>
    <s v="SUBURBANO SAVONA"/>
    <n v="1"/>
    <n v="370"/>
    <s v="SAVONA FF.SS. - VIA XX SETTEMBRE - ALBISOLA CAPO - PACE - LUCETO"/>
    <s v="INV"/>
    <s v="SF"/>
    <m/>
    <n v="1"/>
    <n v="4499"/>
    <d v="1899-12-30T07:30:00"/>
    <d v="1899-12-30T07:55:00"/>
    <n v="12.8505414762939"/>
    <m/>
    <m/>
    <n v="5"/>
    <n v="64.252707381469506"/>
    <n v="0"/>
    <m/>
    <d v="1899-12-30T00:25:00"/>
    <d v="1899-12-30T02:05:00"/>
    <m/>
  </r>
  <r>
    <n v="7466"/>
    <x v="6"/>
    <s v="SUBURBANO SAVONA"/>
    <n v="1"/>
    <n v="370"/>
    <s v="SAVONA FF.SS. - VIA XX SETTEMBRE - ALBISOLA CAPO - PACE - LUCETO"/>
    <s v="INV"/>
    <s v="SF"/>
    <m/>
    <n v="1"/>
    <n v="4500"/>
    <d v="1899-12-30T08:30:00"/>
    <d v="1899-12-30T08:55:00"/>
    <n v="12.8505414762939"/>
    <m/>
    <m/>
    <n v="5"/>
    <n v="64.252707381469506"/>
    <n v="0"/>
    <m/>
    <d v="1899-12-30T00:25:00"/>
    <d v="1899-12-30T02:05:00"/>
    <m/>
  </r>
  <r>
    <n v="7467"/>
    <x v="6"/>
    <s v="SUBURBANO SAVONA"/>
    <n v="1"/>
    <n v="370"/>
    <s v="SAVONA FF.SS. - VIA XX SETTEMBRE - ALBISOLA CAPO - PACE - LUCETO"/>
    <s v="INV"/>
    <s v="SF"/>
    <m/>
    <n v="1"/>
    <n v="4501"/>
    <d v="1899-12-30T09:30:00"/>
    <d v="1899-12-30T09:55:00"/>
    <n v="12.8505414762939"/>
    <m/>
    <m/>
    <n v="5"/>
    <n v="64.252707381469506"/>
    <n v="0"/>
    <m/>
    <d v="1899-12-30T00:25:00"/>
    <d v="1899-12-30T02:05:00"/>
    <m/>
  </r>
  <r>
    <n v="7468"/>
    <x v="6"/>
    <s v="SUBURBANO SAVONA"/>
    <n v="1"/>
    <n v="370"/>
    <s v="SAVONA FF.SS. - VIA XX SETTEMBRE - ALBISOLA CAPO - PACE - LUCETO"/>
    <s v="INV"/>
    <s v="SF"/>
    <m/>
    <n v="1"/>
    <n v="4502"/>
    <d v="1899-12-30T10:30:00"/>
    <d v="1899-12-30T10:55:00"/>
    <n v="12.8505414762939"/>
    <m/>
    <m/>
    <n v="5"/>
    <n v="64.252707381469506"/>
    <n v="0"/>
    <m/>
    <d v="1899-12-30T00:25:00"/>
    <d v="1899-12-30T02:05:00"/>
    <m/>
  </r>
  <r>
    <n v="7469"/>
    <x v="6"/>
    <s v="SUBURBANO SAVONA"/>
    <n v="1"/>
    <n v="370"/>
    <s v="SAVONA FF.SS. - VIA XX SETTEMBRE - ALBISOLA CAPO - PACE - LUCETO"/>
    <s v="INV"/>
    <s v="SF"/>
    <m/>
    <n v="1"/>
    <n v="4503"/>
    <d v="1899-12-30T11:30:00"/>
    <d v="1899-12-30T11:55:00"/>
    <n v="12.8505414762939"/>
    <m/>
    <m/>
    <n v="5"/>
    <n v="64.252707381469506"/>
    <n v="0"/>
    <m/>
    <d v="1899-12-30T00:25:00"/>
    <d v="1899-12-30T02:05:00"/>
    <m/>
  </r>
  <r>
    <n v="7470"/>
    <x v="6"/>
    <s v="SUBURBANO SAVONA"/>
    <n v="1"/>
    <n v="370"/>
    <s v="SAVONA FF.SS. - VIA XX SETTEMBRE - ALBISOLA CAPO - PACE - LUCETO"/>
    <s v="INV"/>
    <s v="SF"/>
    <m/>
    <n v="1"/>
    <n v="4504"/>
    <d v="1899-12-30T12:30:00"/>
    <d v="1899-12-30T12:55:00"/>
    <n v="12.8505414762939"/>
    <m/>
    <m/>
    <n v="5"/>
    <n v="64.252707381469506"/>
    <n v="0"/>
    <m/>
    <d v="1899-12-30T00:25:00"/>
    <d v="1899-12-30T02:05:00"/>
    <m/>
  </r>
  <r>
    <n v="7471"/>
    <x v="6"/>
    <s v="SUBURBANO SAVONA"/>
    <n v="1"/>
    <n v="370"/>
    <s v="SAVONA FF.SS. - VIA XX SETTEMBRE - ALBISOLA CAPO - PACE - LUCETO"/>
    <s v="INV"/>
    <s v="SF"/>
    <m/>
    <n v="1"/>
    <n v="4505"/>
    <d v="1899-12-30T14:30:00"/>
    <d v="1899-12-30T14:55:00"/>
    <n v="12.8505414762939"/>
    <m/>
    <m/>
    <n v="5"/>
    <n v="64.252707381469506"/>
    <n v="0"/>
    <m/>
    <d v="1899-12-30T00:25:00"/>
    <d v="1899-12-30T02:05:00"/>
    <m/>
  </r>
  <r>
    <n v="7472"/>
    <x v="6"/>
    <s v="SUBURBANO SAVONA"/>
    <n v="1"/>
    <n v="370"/>
    <s v="SAVONA FF.SS. - VIA XX SETTEMBRE - ALBISOLA CAPO - PACE - LUCETO"/>
    <s v="INV"/>
    <s v="SF"/>
    <m/>
    <n v="1"/>
    <n v="4506"/>
    <d v="1899-12-30T15:30:00"/>
    <d v="1899-12-30T15:55:00"/>
    <n v="12.8505414762939"/>
    <m/>
    <m/>
    <n v="5"/>
    <n v="64.252707381469506"/>
    <n v="0"/>
    <m/>
    <d v="1899-12-30T00:25:00"/>
    <d v="1899-12-30T02:05:00"/>
    <m/>
  </r>
  <r>
    <n v="7473"/>
    <x v="6"/>
    <s v="SUBURBANO SAVONA"/>
    <n v="1"/>
    <n v="370"/>
    <s v="SAVONA FF.SS. - VIA XX SETTEMBRE - ALBISOLA CAPO - PACE - LUCETO"/>
    <s v="INV"/>
    <s v="SF"/>
    <m/>
    <n v="1"/>
    <n v="4507"/>
    <d v="1899-12-30T16:30:00"/>
    <d v="1899-12-30T16:55:00"/>
    <n v="12.8505414762939"/>
    <m/>
    <m/>
    <n v="5"/>
    <n v="64.252707381469506"/>
    <n v="0"/>
    <m/>
    <d v="1899-12-30T00:25:00"/>
    <d v="1899-12-30T02:05:00"/>
    <m/>
  </r>
  <r>
    <n v="7474"/>
    <x v="6"/>
    <s v="SUBURBANO SAVONA"/>
    <n v="1"/>
    <n v="370"/>
    <s v="SAVONA FF.SS. - VIA XX SETTEMBRE - ALBISOLA CAPO - PACE - LUCETO"/>
    <s v="INV"/>
    <s v="SF"/>
    <m/>
    <n v="1"/>
    <n v="4508"/>
    <d v="1899-12-30T17:30:00"/>
    <d v="1899-12-30T17:55:00"/>
    <n v="12.8505414762939"/>
    <m/>
    <m/>
    <n v="5"/>
    <n v="64.252707381469506"/>
    <n v="0"/>
    <m/>
    <d v="1899-12-30T00:25:00"/>
    <d v="1899-12-30T02:05:00"/>
    <m/>
  </r>
  <r>
    <n v="7475"/>
    <x v="6"/>
    <s v="SUBURBANO SAVONA"/>
    <n v="1"/>
    <n v="370"/>
    <s v="SAVONA FF.SS. - VIA XX SETTEMBRE - ALBISOLA CAPO - PACE - LUCETO"/>
    <s v="INV"/>
    <s v="SF"/>
    <m/>
    <n v="1"/>
    <n v="4509"/>
    <d v="1899-12-30T18:30:00"/>
    <d v="1899-12-30T18:55:00"/>
    <n v="12.8505414762939"/>
    <m/>
    <m/>
    <n v="5"/>
    <n v="64.252707381469506"/>
    <n v="0"/>
    <m/>
    <d v="1899-12-30T00:25:00"/>
    <d v="1899-12-30T02:05:00"/>
    <m/>
  </r>
  <r>
    <n v="7476"/>
    <x v="6"/>
    <s v="SUBURBANO SAVONA"/>
    <n v="1"/>
    <n v="370"/>
    <s v="SAVONA FF.SS. - VIA XX SETTEMBRE - ALBISOLA CAPO - PACE - LUCETO"/>
    <s v="INV"/>
    <s v="SF"/>
    <m/>
    <n v="1"/>
    <n v="4510"/>
    <d v="1899-12-30T19:30:00"/>
    <d v="1899-12-30T19:55:00"/>
    <n v="12.8505414762939"/>
    <m/>
    <m/>
    <n v="5"/>
    <n v="64.252707381469506"/>
    <n v="0"/>
    <m/>
    <d v="1899-12-30T00:25:00"/>
    <d v="1899-12-30T02:05:00"/>
    <m/>
  </r>
  <r>
    <n v="7386"/>
    <x v="6"/>
    <s v="SUBURBANO SAVONA"/>
    <n v="1"/>
    <n v="370"/>
    <s v="SAVONA FF.SS. - VIA XX SETTEMBRE - ALBISOLA CAPO - PACE - LUCETO"/>
    <s v="ANN"/>
    <s v="SET"/>
    <m/>
    <n v="1"/>
    <n v="837"/>
    <d v="1899-12-30T19:55:00"/>
    <d v="1899-12-30T20:25:00"/>
    <n v="12.8505414762939"/>
    <m/>
    <m/>
    <n v="302"/>
    <n v="3880.863525840758"/>
    <n v="0"/>
    <m/>
    <d v="1899-12-30T00:30:00"/>
    <d v="1900-01-05T07:00:00"/>
    <m/>
  </r>
  <r>
    <n v="7566"/>
    <x v="7"/>
    <s v="SUBURBANO SAVONA"/>
    <n v="2"/>
    <n v="356"/>
    <s v="QUILIANO - LEGINO"/>
    <s v="ANN"/>
    <s v="SET"/>
    <m/>
    <n v="1"/>
    <n v="3440"/>
    <d v="1899-12-30T20:25:00"/>
    <d v="1899-12-30T20:42:00"/>
    <n v="8.5783625572952502"/>
    <m/>
    <m/>
    <n v="302"/>
    <n v="2590.6654923031656"/>
    <n v="0"/>
    <m/>
    <d v="1899-12-30T00:17:00"/>
    <d v="1900-01-02T13:34:00"/>
    <m/>
  </r>
  <r>
    <n v="13524"/>
    <x v="7"/>
    <s v="SUBURBANO SAVONA"/>
    <n v="2"/>
    <n v="357"/>
    <s v="QUILIANO -  ZINOLA - V.NIZZA - P.MAMELI - V.ALESSANDRIA"/>
    <s v="ANN"/>
    <s v="SET"/>
    <m/>
    <n v="1"/>
    <n v="834"/>
    <d v="1899-12-30T20:55:00"/>
    <d v="1899-12-30T21:25:00"/>
    <n v="12.5563741056227"/>
    <m/>
    <m/>
    <n v="302"/>
    <n v="3792.0249798980553"/>
    <n v="0"/>
    <m/>
    <d v="1899-12-30T00:30:00"/>
    <d v="1900-01-05T07:00:00"/>
    <m/>
  </r>
  <r>
    <n v="7534"/>
    <x v="7"/>
    <s v="SUBURBANO SAVONA"/>
    <n v="2"/>
    <n v="357"/>
    <s v="QUILIANO -  ZINOLA - V.NIZZA - P.MAMELI - V.ALESSANDRIA"/>
    <s v="ANN"/>
    <s v="FES"/>
    <m/>
    <n v="1"/>
    <n v="1578"/>
    <d v="1899-12-30T21:05:00"/>
    <d v="1899-12-30T21:30:00"/>
    <n v="12.5563741056227"/>
    <m/>
    <m/>
    <n v="58"/>
    <n v="728.26969812611662"/>
    <n v="0"/>
    <m/>
    <d v="1899-12-30T00:25:00"/>
    <d v="1899-12-31T00:10:00"/>
    <m/>
  </r>
  <r>
    <n v="7533"/>
    <x v="7"/>
    <s v="SUBURBANO SAVONA"/>
    <n v="2"/>
    <n v="357"/>
    <s v="QUILIANO -  ZINOLA - V.NIZZA - P.MAMELI - V.ALESSANDRIA"/>
    <s v="ANN"/>
    <s v="SET"/>
    <m/>
    <n v="1"/>
    <n v="835"/>
    <d v="1899-12-30T21:55:00"/>
    <d v="1899-12-30T22:20:00"/>
    <n v="12.5563741056227"/>
    <m/>
    <m/>
    <n v="302"/>
    <n v="3792.0249798980553"/>
    <n v="0"/>
    <m/>
    <d v="1899-12-30T00:25:00"/>
    <d v="1900-01-04T05:50:00"/>
    <m/>
  </r>
  <r>
    <n v="14005"/>
    <x v="7"/>
    <s v="SUBURBANO SAVONA"/>
    <n v="1"/>
    <n v="377"/>
    <s v="SAVONA -  VADO - QUILIANO"/>
    <s v="ANN"/>
    <s v="SET"/>
    <m/>
    <n v="1"/>
    <n v="806"/>
    <d v="1899-12-30T20:16:00"/>
    <d v="1899-12-30T20:46:00"/>
    <n v="11.6845075398122"/>
    <m/>
    <m/>
    <n v="302"/>
    <n v="3528.7212770232845"/>
    <n v="0"/>
    <m/>
    <d v="1899-12-30T00:30:00"/>
    <d v="1900-01-05T07:00:00"/>
    <m/>
  </r>
  <r>
    <n v="17280"/>
    <x v="7"/>
    <s v="SUBURBANO SAVONA"/>
    <n v="1"/>
    <n v="377"/>
    <s v="SAVONA -  VADO - QUILIANO"/>
    <s v="ANN"/>
    <s v="FES"/>
    <m/>
    <n v="1"/>
    <n v="17280"/>
    <d v="1899-12-30T20:30:00"/>
    <d v="1899-12-30T20:55:00"/>
    <n v="11.6845075398122"/>
    <m/>
    <m/>
    <n v="58"/>
    <n v="677.70143730910763"/>
    <n v="0"/>
    <m/>
    <d v="1899-12-30T00:25:00"/>
    <d v="1899-12-31T00:10:00"/>
    <m/>
  </r>
  <r>
    <n v="13525"/>
    <x v="7"/>
    <s v="SUBURBANO SAVONA"/>
    <n v="1"/>
    <n v="377"/>
    <s v="SAVONA -  VADO - QUILIANO"/>
    <s v="ANN"/>
    <s v="SET"/>
    <m/>
    <n v="1"/>
    <n v="807"/>
    <d v="1899-12-30T21:25:00"/>
    <d v="1899-12-30T21:50:00"/>
    <n v="11.6845075398122"/>
    <m/>
    <m/>
    <n v="302"/>
    <n v="3528.7212770232845"/>
    <n v="0"/>
    <m/>
    <d v="1899-12-30T00:25:00"/>
    <d v="1900-01-04T05:50:00"/>
    <m/>
  </r>
  <r>
    <n v="7536"/>
    <x v="7"/>
    <s v="SUBURBANO SAVONA"/>
    <n v="1"/>
    <n v="377"/>
    <s v="SAVONA -  VADO - QUILIANO"/>
    <s v="ANN"/>
    <s v="FES"/>
    <m/>
    <n v="1"/>
    <n v="1640"/>
    <d v="1899-12-30T22:00:00"/>
    <d v="1899-12-30T22:25:00"/>
    <n v="11.6845075398122"/>
    <m/>
    <m/>
    <n v="58"/>
    <n v="677.70143730910763"/>
    <n v="0"/>
    <m/>
    <d v="1899-12-30T00:25:00"/>
    <d v="1899-12-31T00:10:00"/>
    <m/>
  </r>
  <r>
    <n v="7508"/>
    <x v="7"/>
    <s v="SUBURBANO SAVONA"/>
    <n v="1"/>
    <n v="377"/>
    <s v="SAVONA -  VADO - QUILIANO"/>
    <s v="ANN"/>
    <s v="SET"/>
    <m/>
    <n v="1"/>
    <n v="808"/>
    <d v="1899-12-30T22:20:00"/>
    <d v="1899-12-30T22:45:00"/>
    <n v="11.6845075398122"/>
    <m/>
    <m/>
    <n v="302"/>
    <n v="3528.7212770232845"/>
    <n v="0"/>
    <m/>
    <d v="1899-12-30T00:25:00"/>
    <d v="1900-01-04T05:50:00"/>
    <m/>
  </r>
  <r>
    <n v="17858"/>
    <x v="7"/>
    <s v="SUBURBANO SAVONA"/>
    <n v="1"/>
    <n v="699"/>
    <s v="P.BRENNERO - P.MAMELI - STAZIONE FF.SS. - VADO - VALLEGGIA"/>
    <s v="SCO"/>
    <s v="1-5"/>
    <m/>
    <n v="1"/>
    <n v="17726"/>
    <d v="1899-12-30T13:45:00"/>
    <d v="1899-12-30T14:05:00"/>
    <n v="9.4241357260584007"/>
    <m/>
    <m/>
    <n v="173"/>
    <n v="1630.3754806081033"/>
    <n v="0"/>
    <m/>
    <d v="1899-12-30T00:20:00"/>
    <d v="1900-01-01T09:40:00"/>
    <m/>
  </r>
  <r>
    <n v="17602"/>
    <x v="7"/>
    <s v="SUBURBANO SAVONA"/>
    <n v="2"/>
    <n v="723"/>
    <s v="QUILIANO - SAVONA (T.&amp; B.-fino Via Alessandria)"/>
    <s v="SCO"/>
    <s v="1-5"/>
    <m/>
    <n v="1"/>
    <n v="809"/>
    <d v="1899-12-30T07:10:00"/>
    <d v="1899-12-30T07:45:00"/>
    <n v="14.683217126459001"/>
    <m/>
    <m/>
    <n v="173"/>
    <n v="2540.1965628774069"/>
    <n v="0"/>
    <m/>
    <d v="1899-12-30T00:35:00"/>
    <d v="1900-01-03T04:55:00"/>
    <m/>
  </r>
  <r>
    <n v="7509"/>
    <x v="7"/>
    <s v="SUBURBANO SAVONA"/>
    <n v="2"/>
    <n v="725"/>
    <s v="QUILIANO - VADO - ZINOLA - VIA STALINGRADO - FF.SS. - PIAZZA MAMELI"/>
    <s v="ANN"/>
    <s v="SET"/>
    <m/>
    <n v="1"/>
    <n v="810"/>
    <d v="1899-12-30T06:20:00"/>
    <d v="1899-12-30T06:45:00"/>
    <n v="11.975378947072899"/>
    <m/>
    <m/>
    <n v="302"/>
    <n v="3616.5644420160156"/>
    <n v="0"/>
    <m/>
    <d v="1899-12-30T00:25:00"/>
    <d v="1900-01-04T05:50:00"/>
    <m/>
  </r>
  <r>
    <n v="17551"/>
    <x v="7"/>
    <s v="SUBURBANO SAVONA"/>
    <n v="2"/>
    <n v="725"/>
    <s v="QUILIANO - VADO - ZINOLA - VIA STALINGRADO - FF.SS. - PIAZZA MAMELI"/>
    <s v="INV"/>
    <s v="SET"/>
    <m/>
    <n v="1"/>
    <n v="811"/>
    <d v="1899-12-30T06:45:00"/>
    <d v="1899-12-30T07:15:00"/>
    <n v="11.975378947072899"/>
    <m/>
    <m/>
    <n v="235"/>
    <n v="2814.2140525621312"/>
    <n v="0"/>
    <m/>
    <d v="1899-12-30T00:30:00"/>
    <d v="1900-01-03T21:30:00"/>
    <m/>
  </r>
  <r>
    <n v="18419"/>
    <x v="7"/>
    <s v="SUBURBANO SAVONA"/>
    <n v="2"/>
    <n v="725"/>
    <s v="QUILIANO - VADO - ZINOLA - VIA STALINGRADO - FF.SS. - PIAZZA MAMELI"/>
    <s v="EST"/>
    <s v="SET"/>
    <m/>
    <n v="1"/>
    <n v="18419"/>
    <d v="1899-12-30T06:50:00"/>
    <d v="1899-12-30T07:20:00"/>
    <n v="11.975378947072899"/>
    <m/>
    <m/>
    <n v="67"/>
    <n v="802.3503894538843"/>
    <n v="0"/>
    <m/>
    <d v="1899-12-30T00:30:00"/>
    <d v="1899-12-31T09:30:00"/>
    <m/>
  </r>
  <r>
    <n v="17856"/>
    <x v="7"/>
    <s v="SUBURBANO SAVONA"/>
    <n v="2"/>
    <n v="725"/>
    <s v="QUILIANO - VADO - ZINOLA - VIA STALINGRADO - FF.SS. - PIAZZA MAMELI"/>
    <s v="INV"/>
    <s v="SET"/>
    <m/>
    <n v="1"/>
    <n v="812"/>
    <d v="1899-12-30T07:20:00"/>
    <d v="1899-12-30T07:50:00"/>
    <n v="11.975378947072899"/>
    <m/>
    <m/>
    <n v="235"/>
    <n v="2814.2140525621312"/>
    <n v="0"/>
    <m/>
    <d v="1899-12-30T00:30:00"/>
    <d v="1900-01-03T21:30:00"/>
    <m/>
  </r>
  <r>
    <n v="18363"/>
    <x v="7"/>
    <s v="SUBURBANO SAVONA"/>
    <n v="2"/>
    <n v="725"/>
    <s v="QUILIANO - VADO - ZINOLA - VIA STALINGRADO - FF.SS. - PIAZZA MAMELI"/>
    <s v="EST"/>
    <s v="SET"/>
    <m/>
    <n v="1"/>
    <n v="16076"/>
    <d v="1899-12-30T07:25:00"/>
    <d v="1899-12-30T07:55:00"/>
    <n v="11.975378947072899"/>
    <m/>
    <m/>
    <n v="67"/>
    <n v="802.3503894538843"/>
    <n v="0"/>
    <m/>
    <d v="1899-12-30T00:30:00"/>
    <d v="1899-12-31T09:30:00"/>
    <m/>
  </r>
  <r>
    <n v="7575"/>
    <x v="7"/>
    <s v="SUBURBANO SAVONA"/>
    <n v="2"/>
    <n v="725"/>
    <s v="QUILIANO - VADO - ZINOLA - VIA STALINGRADO - FF.SS. - PIAZZA MAMELI"/>
    <s v="INV"/>
    <s v="SF"/>
    <m/>
    <n v="1"/>
    <n v="4555"/>
    <d v="1899-12-30T07:45:00"/>
    <d v="1899-12-30T08:10:00"/>
    <n v="11.975378947072899"/>
    <m/>
    <m/>
    <n v="5"/>
    <n v="59.876894735364495"/>
    <n v="0"/>
    <m/>
    <d v="1899-12-30T00:25:00"/>
    <d v="1899-12-30T02:05:00"/>
    <m/>
  </r>
  <r>
    <n v="17553"/>
    <x v="7"/>
    <s v="SUBURBANO SAVONA"/>
    <n v="2"/>
    <n v="725"/>
    <s v="QUILIANO - VADO - ZINOLA - VIA STALINGRADO - FF.SS. - PIAZZA MAMELI"/>
    <s v="INV"/>
    <s v="SET"/>
    <m/>
    <n v="1"/>
    <n v="813"/>
    <d v="1899-12-30T07:50:00"/>
    <d v="1899-12-30T08:20:00"/>
    <n v="11.975378947072899"/>
    <m/>
    <m/>
    <n v="235"/>
    <n v="2814.2140525621312"/>
    <n v="0"/>
    <m/>
    <d v="1899-12-30T00:30:00"/>
    <d v="1900-01-03T21:30:00"/>
    <m/>
  </r>
  <r>
    <n v="17420"/>
    <x v="7"/>
    <s v="SUBURBANO SAVONA"/>
    <n v="2"/>
    <n v="725"/>
    <s v="QUILIANO - VADO - ZINOLA - VIA STALINGRADO - FF.SS. - PIAZZA MAMELI"/>
    <s v="EST"/>
    <s v="SET"/>
    <m/>
    <n v="1"/>
    <n v="16085"/>
    <d v="1899-12-30T08:00:00"/>
    <d v="1899-12-30T08:30:00"/>
    <n v="11.975378947072899"/>
    <m/>
    <m/>
    <n v="67"/>
    <n v="802.3503894538843"/>
    <n v="0"/>
    <m/>
    <d v="1899-12-30T00:30:00"/>
    <d v="1899-12-31T09:30:00"/>
    <m/>
  </r>
  <r>
    <n v="7513"/>
    <x v="7"/>
    <s v="SUBURBANO SAVONA"/>
    <n v="2"/>
    <n v="725"/>
    <s v="QUILIANO - VADO - ZINOLA - VIA STALINGRADO - FF.SS. - PIAZZA MAMELI"/>
    <s v="ANN"/>
    <s v="SET"/>
    <m/>
    <n v="1"/>
    <n v="814"/>
    <d v="1899-12-30T08:35:00"/>
    <d v="1899-12-30T09:05:00"/>
    <n v="11.975378947072899"/>
    <m/>
    <m/>
    <n v="302"/>
    <n v="3616.5644420160156"/>
    <n v="0"/>
    <m/>
    <d v="1899-12-30T00:30:00"/>
    <d v="1900-01-05T07:00:00"/>
    <m/>
  </r>
  <r>
    <n v="7537"/>
    <x v="7"/>
    <s v="SUBURBANO SAVONA"/>
    <n v="2"/>
    <n v="725"/>
    <s v="QUILIANO - VADO - ZINOLA - VIA STALINGRADO - FF.SS. - PIAZZA MAMELI"/>
    <s v="ANN"/>
    <s v="FES"/>
    <m/>
    <n v="1"/>
    <n v="1661"/>
    <d v="1899-12-30T08:35:00"/>
    <d v="1899-12-30T09:00:00"/>
    <n v="11.975378947072899"/>
    <m/>
    <m/>
    <n v="58"/>
    <n v="694.57197893022817"/>
    <n v="0"/>
    <m/>
    <d v="1899-12-30T00:25:00"/>
    <d v="1899-12-31T00:10:00"/>
    <m/>
  </r>
  <r>
    <n v="7514"/>
    <x v="7"/>
    <s v="SUBURBANO SAVONA"/>
    <n v="2"/>
    <n v="725"/>
    <s v="QUILIANO - VADO - ZINOLA - VIA STALINGRADO - FF.SS. - PIAZZA MAMELI"/>
    <s v="ANN"/>
    <s v="SET"/>
    <m/>
    <n v="1"/>
    <n v="815"/>
    <d v="1899-12-30T09:10:00"/>
    <d v="1899-12-30T09:40:00"/>
    <n v="11.975378947072899"/>
    <m/>
    <m/>
    <n v="302"/>
    <n v="3616.5644420160156"/>
    <n v="0"/>
    <m/>
    <d v="1899-12-30T00:30:00"/>
    <d v="1900-01-05T07:00:00"/>
    <m/>
  </r>
  <r>
    <n v="7515"/>
    <x v="7"/>
    <s v="SUBURBANO SAVONA"/>
    <n v="2"/>
    <n v="725"/>
    <s v="QUILIANO - VADO - ZINOLA - VIA STALINGRADO - FF.SS. - PIAZZA MAMELI"/>
    <s v="ANN"/>
    <s v="SET"/>
    <m/>
    <n v="1"/>
    <n v="816"/>
    <d v="1899-12-30T09:45:00"/>
    <d v="1899-12-30T10:15:00"/>
    <n v="11.975378947072899"/>
    <m/>
    <m/>
    <n v="302"/>
    <n v="3616.5644420160156"/>
    <n v="0"/>
    <m/>
    <d v="1899-12-30T00:30:00"/>
    <d v="1900-01-05T07:00:00"/>
    <m/>
  </r>
  <r>
    <n v="7576"/>
    <x v="7"/>
    <s v="SUBURBANO SAVONA"/>
    <n v="2"/>
    <n v="725"/>
    <s v="QUILIANO - VADO - ZINOLA - VIA STALINGRADO - FF.SS. - PIAZZA MAMELI"/>
    <s v="INV"/>
    <s v="SF"/>
    <m/>
    <n v="1"/>
    <n v="4556"/>
    <d v="1899-12-30T09:45:00"/>
    <d v="1899-12-30T10:10:00"/>
    <n v="11.975378947072899"/>
    <m/>
    <m/>
    <n v="5"/>
    <n v="59.876894735364495"/>
    <n v="0"/>
    <m/>
    <d v="1899-12-30T00:25:00"/>
    <d v="1899-12-30T02:05:00"/>
    <m/>
  </r>
  <r>
    <n v="7516"/>
    <x v="7"/>
    <s v="SUBURBANO SAVONA"/>
    <n v="2"/>
    <n v="725"/>
    <s v="QUILIANO - VADO - ZINOLA - VIA STALINGRADO - FF.SS. - PIAZZA MAMELI"/>
    <s v="ANN"/>
    <s v="SET"/>
    <m/>
    <n v="1"/>
    <n v="817"/>
    <d v="1899-12-30T10:15:00"/>
    <d v="1899-12-30T10:45:00"/>
    <n v="11.975378947072899"/>
    <m/>
    <m/>
    <n v="302"/>
    <n v="3616.5644420160156"/>
    <n v="0"/>
    <m/>
    <d v="1899-12-30T00:30:00"/>
    <d v="1900-01-05T07:00:00"/>
    <m/>
  </r>
  <r>
    <n v="7517"/>
    <x v="7"/>
    <s v="SUBURBANO SAVONA"/>
    <n v="2"/>
    <n v="725"/>
    <s v="QUILIANO - VADO - ZINOLA - VIA STALINGRADO - FF.SS. - PIAZZA MAMELI"/>
    <s v="ANN"/>
    <s v="SET"/>
    <m/>
    <n v="1"/>
    <n v="818"/>
    <d v="1899-12-30T10:55:00"/>
    <d v="1899-12-30T11:25:00"/>
    <n v="11.975378947072899"/>
    <m/>
    <m/>
    <n v="302"/>
    <n v="3616.5644420160156"/>
    <n v="0"/>
    <m/>
    <d v="1899-12-30T00:30:00"/>
    <d v="1900-01-05T07:00:00"/>
    <m/>
  </r>
  <r>
    <n v="7577"/>
    <x v="7"/>
    <s v="SUBURBANO SAVONA"/>
    <n v="2"/>
    <n v="725"/>
    <s v="QUILIANO - VADO - ZINOLA - VIA STALINGRADO - FF.SS. - PIAZZA MAMELI"/>
    <s v="INV"/>
    <s v="SF"/>
    <m/>
    <n v="1"/>
    <n v="4557"/>
    <d v="1899-12-30T11:45:00"/>
    <d v="1899-12-30T12:10:00"/>
    <n v="11.975378947072899"/>
    <m/>
    <m/>
    <n v="5"/>
    <n v="59.876894735364495"/>
    <n v="0"/>
    <m/>
    <d v="1899-12-30T00:25:00"/>
    <d v="1899-12-30T02:05:00"/>
    <m/>
  </r>
  <r>
    <n v="7479"/>
    <x v="7"/>
    <s v="SUBURBANO SAVONA"/>
    <n v="2"/>
    <n v="725"/>
    <s v="QUILIANO - VADO - ZINOLA - VIA STALINGRADO - FF.SS. - PIAZZA MAMELI"/>
    <s v="ANN"/>
    <s v="SET"/>
    <m/>
    <n v="1"/>
    <n v="104"/>
    <d v="1899-12-30T12:05:00"/>
    <d v="1899-12-30T12:35:00"/>
    <n v="11.975378947072899"/>
    <m/>
    <m/>
    <n v="302"/>
    <n v="3616.5644420160156"/>
    <n v="0"/>
    <m/>
    <d v="1899-12-30T00:30:00"/>
    <d v="1900-01-05T07:00:00"/>
    <m/>
  </r>
  <r>
    <n v="7518"/>
    <x v="7"/>
    <s v="SUBURBANO SAVONA"/>
    <n v="2"/>
    <n v="725"/>
    <s v="QUILIANO - VADO - ZINOLA - VIA STALINGRADO - FF.SS. - PIAZZA MAMELI"/>
    <s v="ANN"/>
    <s v="SET"/>
    <m/>
    <n v="1"/>
    <n v="819"/>
    <d v="1899-12-30T12:30:00"/>
    <d v="1899-12-30T13:00:00"/>
    <n v="11.975378947072899"/>
    <m/>
    <m/>
    <n v="302"/>
    <n v="3616.5644420160156"/>
    <n v="0"/>
    <m/>
    <d v="1899-12-30T00:30:00"/>
    <d v="1900-01-05T07:00:00"/>
    <m/>
  </r>
  <r>
    <n v="7538"/>
    <x v="7"/>
    <s v="SUBURBANO SAVONA"/>
    <n v="2"/>
    <n v="725"/>
    <s v="QUILIANO - VADO - ZINOLA - VIA STALINGRADO - FF.SS. - PIAZZA MAMELI"/>
    <s v="ANN"/>
    <s v="FES"/>
    <m/>
    <n v="1"/>
    <n v="1662"/>
    <d v="1899-12-30T12:45:00"/>
    <d v="1899-12-30T13:10:00"/>
    <n v="11.975378947072899"/>
    <m/>
    <m/>
    <n v="58"/>
    <n v="694.57197893022817"/>
    <n v="0"/>
    <m/>
    <d v="1899-12-30T00:25:00"/>
    <d v="1899-12-31T00:10:00"/>
    <m/>
  </r>
  <r>
    <n v="7519"/>
    <x v="7"/>
    <s v="SUBURBANO SAVONA"/>
    <n v="2"/>
    <n v="725"/>
    <s v="QUILIANO - VADO - ZINOLA - VIA STALINGRADO - FF.SS. - PIAZZA MAMELI"/>
    <s v="ANN"/>
    <s v="SET"/>
    <m/>
    <n v="1"/>
    <n v="820"/>
    <d v="1899-12-30T13:00:00"/>
    <d v="1899-12-30T13:30:00"/>
    <n v="11.975378947072899"/>
    <m/>
    <m/>
    <n v="302"/>
    <n v="3616.5644420160156"/>
    <n v="0"/>
    <m/>
    <d v="1899-12-30T00:30:00"/>
    <d v="1900-01-05T07:00:00"/>
    <m/>
  </r>
  <r>
    <n v="7478"/>
    <x v="7"/>
    <s v="SUBURBANO SAVONA"/>
    <n v="2"/>
    <n v="725"/>
    <s v="QUILIANO - VADO - ZINOLA - VIA STALINGRADO - FF.SS. - PIAZZA MAMELI"/>
    <s v="ANN"/>
    <s v="SET"/>
    <m/>
    <n v="1"/>
    <n v="103"/>
    <d v="1899-12-30T13:15:00"/>
    <d v="1899-12-30T13:45:00"/>
    <n v="11.975378947072899"/>
    <m/>
    <m/>
    <n v="302"/>
    <n v="3616.5644420160156"/>
    <n v="0"/>
    <m/>
    <d v="1899-12-30T00:30:00"/>
    <d v="1900-01-05T07:00:00"/>
    <m/>
  </r>
  <r>
    <n v="7578"/>
    <x v="7"/>
    <s v="SUBURBANO SAVONA"/>
    <n v="2"/>
    <n v="725"/>
    <s v="QUILIANO - VADO - ZINOLA - VIA STALINGRADO - FF.SS. - PIAZZA MAMELI"/>
    <s v="INV"/>
    <s v="SF"/>
    <m/>
    <n v="1"/>
    <n v="4558"/>
    <d v="1899-12-30T13:45:00"/>
    <d v="1899-12-30T14:10:00"/>
    <n v="11.975378947072899"/>
    <m/>
    <m/>
    <n v="5"/>
    <n v="59.876894735364495"/>
    <n v="0"/>
    <m/>
    <d v="1899-12-30T00:25:00"/>
    <d v="1899-12-30T02:05:00"/>
    <m/>
  </r>
  <r>
    <n v="18420"/>
    <x v="7"/>
    <s v="SUBURBANO SAVONA"/>
    <n v="2"/>
    <n v="725"/>
    <s v="QUILIANO - VADO - ZINOLA - VIA STALINGRADO - FF.SS. - PIAZZA MAMELI"/>
    <s v="EST"/>
    <s v="SET"/>
    <m/>
    <n v="1"/>
    <n v="18420"/>
    <d v="1899-12-30T13:45:00"/>
    <d v="1899-12-30T14:15:00"/>
    <n v="11.975378947072899"/>
    <m/>
    <m/>
    <n v="67"/>
    <n v="802.3503894538843"/>
    <n v="0"/>
    <m/>
    <d v="1899-12-30T00:30:00"/>
    <d v="1899-12-31T09:30:00"/>
    <m/>
  </r>
  <r>
    <n v="7539"/>
    <x v="7"/>
    <s v="SUBURBANO SAVONA"/>
    <n v="2"/>
    <n v="725"/>
    <s v="QUILIANO - VADO - ZINOLA - VIA STALINGRADO - FF.SS. - PIAZZA MAMELI"/>
    <s v="ANN"/>
    <s v="FES"/>
    <m/>
    <n v="1"/>
    <n v="1663"/>
    <d v="1899-12-30T13:50:00"/>
    <d v="1899-12-30T14:15:00"/>
    <n v="11.975378947072899"/>
    <m/>
    <m/>
    <n v="58"/>
    <n v="694.57197893022817"/>
    <n v="0"/>
    <m/>
    <d v="1899-12-30T00:25:00"/>
    <d v="1899-12-31T00:10:00"/>
    <m/>
  </r>
  <r>
    <n v="17577"/>
    <x v="7"/>
    <s v="SUBURBANO SAVONA"/>
    <n v="2"/>
    <n v="725"/>
    <s v="QUILIANO - VADO - ZINOLA - VIA STALINGRADO - FF.SS. - PIAZZA MAMELI"/>
    <s v="INV"/>
    <s v="SET"/>
    <m/>
    <n v="1"/>
    <n v="821"/>
    <d v="1899-12-30T13:55:00"/>
    <d v="1899-12-30T14:25:00"/>
    <n v="11.975378947072899"/>
    <m/>
    <m/>
    <n v="235"/>
    <n v="2814.2140525621312"/>
    <n v="0"/>
    <m/>
    <d v="1899-12-30T00:30:00"/>
    <d v="1900-01-03T21:30:00"/>
    <m/>
  </r>
  <r>
    <n v="18421"/>
    <x v="7"/>
    <s v="SUBURBANO SAVONA"/>
    <n v="2"/>
    <n v="725"/>
    <s v="QUILIANO - VADO - ZINOLA - VIA STALINGRADO - FF.SS. - PIAZZA MAMELI"/>
    <s v="EST"/>
    <s v="SET"/>
    <m/>
    <n v="1"/>
    <n v="18421"/>
    <d v="1899-12-30T14:15:00"/>
    <d v="1899-12-30T14:45:00"/>
    <n v="11.975378947072899"/>
    <m/>
    <m/>
    <n v="67"/>
    <n v="802.3503894538843"/>
    <n v="0"/>
    <m/>
    <d v="1899-12-30T00:30:00"/>
    <d v="1899-12-31T09:30:00"/>
    <m/>
  </r>
  <r>
    <n v="17583"/>
    <x v="7"/>
    <s v="SUBURBANO SAVONA"/>
    <n v="2"/>
    <n v="725"/>
    <s v="QUILIANO - VADO - ZINOLA - VIA STALINGRADO - FF.SS. - PIAZZA MAMELI"/>
    <s v="INV"/>
    <s v="SET"/>
    <m/>
    <n v="1"/>
    <n v="822"/>
    <d v="1899-12-30T14:20:00"/>
    <d v="1899-12-30T14:50:00"/>
    <n v="11.975378947072899"/>
    <m/>
    <m/>
    <n v="235"/>
    <n v="2814.2140525621312"/>
    <n v="0"/>
    <m/>
    <d v="1899-12-30T00:30:00"/>
    <d v="1900-01-03T21:30:00"/>
    <m/>
  </r>
  <r>
    <n v="7540"/>
    <x v="7"/>
    <s v="SUBURBANO SAVONA"/>
    <n v="2"/>
    <n v="725"/>
    <s v="QUILIANO - VADO - ZINOLA - VIA STALINGRADO - FF.SS. - PIAZZA MAMELI"/>
    <s v="ANN"/>
    <s v="FES"/>
    <m/>
    <n v="1"/>
    <n v="1664"/>
    <d v="1899-12-30T14:50:00"/>
    <d v="1899-12-30T15:15:00"/>
    <n v="11.975378947072899"/>
    <m/>
    <m/>
    <n v="58"/>
    <n v="694.57197893022817"/>
    <n v="0"/>
    <m/>
    <d v="1899-12-30T00:25:00"/>
    <d v="1899-12-31T00:10:00"/>
    <m/>
  </r>
  <r>
    <n v="18422"/>
    <x v="7"/>
    <s v="SUBURBANO SAVONA"/>
    <n v="2"/>
    <n v="725"/>
    <s v="QUILIANO - VADO - ZINOLA - VIA STALINGRADO - FF.SS. - PIAZZA MAMELI"/>
    <s v="EST"/>
    <s v="SET"/>
    <m/>
    <n v="1"/>
    <n v="18422"/>
    <d v="1899-12-30T14:50:00"/>
    <d v="1899-12-30T15:20:00"/>
    <n v="11.975378947072899"/>
    <m/>
    <m/>
    <n v="67"/>
    <n v="802.3503894538843"/>
    <n v="0"/>
    <m/>
    <d v="1899-12-30T00:30:00"/>
    <d v="1899-12-31T09:30:00"/>
    <m/>
  </r>
  <r>
    <n v="17579"/>
    <x v="7"/>
    <s v="SUBURBANO SAVONA"/>
    <n v="2"/>
    <n v="725"/>
    <s v="QUILIANO - VADO - ZINOLA - VIA STALINGRADO - FF.SS. - PIAZZA MAMELI"/>
    <s v="INV"/>
    <s v="SET"/>
    <m/>
    <n v="1"/>
    <n v="823"/>
    <d v="1899-12-30T14:55:00"/>
    <d v="1899-12-30T15:25:00"/>
    <n v="11.975378947072899"/>
    <m/>
    <m/>
    <n v="235"/>
    <n v="2814.2140525621312"/>
    <n v="0"/>
    <m/>
    <d v="1899-12-30T00:30:00"/>
    <d v="1900-01-03T21:30:00"/>
    <m/>
  </r>
  <r>
    <n v="7523"/>
    <x v="7"/>
    <s v="SUBURBANO SAVONA"/>
    <n v="2"/>
    <n v="725"/>
    <s v="QUILIANO - VADO - ZINOLA - VIA STALINGRADO - FF.SS. - PIAZZA MAMELI"/>
    <s v="ANN"/>
    <s v="SET"/>
    <m/>
    <n v="1"/>
    <n v="824"/>
    <d v="1899-12-30T15:20:00"/>
    <d v="1899-12-30T15:50:00"/>
    <n v="11.975378947072899"/>
    <m/>
    <m/>
    <n v="302"/>
    <n v="3616.5644420160156"/>
    <n v="0"/>
    <m/>
    <d v="1899-12-30T00:30:00"/>
    <d v="1900-01-05T07:00:00"/>
    <m/>
  </r>
  <r>
    <n v="7579"/>
    <x v="7"/>
    <s v="SUBURBANO SAVONA"/>
    <n v="2"/>
    <n v="725"/>
    <s v="QUILIANO - VADO - ZINOLA - VIA STALINGRADO - FF.SS. - PIAZZA MAMELI"/>
    <s v="INV"/>
    <s v="SF"/>
    <m/>
    <n v="1"/>
    <n v="4559"/>
    <d v="1899-12-30T15:45:00"/>
    <d v="1899-12-30T16:10:00"/>
    <n v="11.975378947072899"/>
    <m/>
    <m/>
    <n v="5"/>
    <n v="59.876894735364495"/>
    <n v="0"/>
    <m/>
    <d v="1899-12-30T00:25:00"/>
    <d v="1899-12-30T02:05:00"/>
    <m/>
  </r>
  <r>
    <n v="7541"/>
    <x v="7"/>
    <s v="SUBURBANO SAVONA"/>
    <n v="2"/>
    <n v="725"/>
    <s v="QUILIANO - VADO - ZINOLA - VIA STALINGRADO - FF.SS. - PIAZZA MAMELI"/>
    <s v="ANN"/>
    <s v="FES"/>
    <m/>
    <n v="1"/>
    <n v="1665"/>
    <d v="1899-12-30T15:50:00"/>
    <d v="1899-12-30T16:15:00"/>
    <n v="11.975378947072899"/>
    <m/>
    <m/>
    <n v="58"/>
    <n v="694.57197893022817"/>
    <n v="0"/>
    <m/>
    <d v="1899-12-30T00:25:00"/>
    <d v="1899-12-31T00:10:00"/>
    <m/>
  </r>
  <r>
    <n v="7524"/>
    <x v="7"/>
    <s v="SUBURBANO SAVONA"/>
    <n v="2"/>
    <n v="725"/>
    <s v="QUILIANO - VADO - ZINOLA - VIA STALINGRADO - FF.SS. - PIAZZA MAMELI"/>
    <s v="ANN"/>
    <s v="SET"/>
    <m/>
    <n v="1"/>
    <n v="825"/>
    <d v="1899-12-30T16:25:00"/>
    <d v="1899-12-30T16:55:00"/>
    <n v="11.975378947072899"/>
    <m/>
    <m/>
    <n v="302"/>
    <n v="3616.5644420160156"/>
    <n v="0"/>
    <m/>
    <d v="1899-12-30T00:30:00"/>
    <d v="1900-01-05T07:00:00"/>
    <m/>
  </r>
  <r>
    <n v="7542"/>
    <x v="7"/>
    <s v="SUBURBANO SAVONA"/>
    <n v="2"/>
    <n v="725"/>
    <s v="QUILIANO - VADO - ZINOLA - VIA STALINGRADO - FF.SS. - PIAZZA MAMELI"/>
    <s v="ANN"/>
    <s v="FES"/>
    <m/>
    <n v="1"/>
    <n v="1666"/>
    <d v="1899-12-30T16:50:00"/>
    <d v="1899-12-30T17:15:00"/>
    <n v="11.975378947072899"/>
    <m/>
    <m/>
    <n v="58"/>
    <n v="694.57197893022817"/>
    <n v="0"/>
    <m/>
    <d v="1899-12-30T00:25:00"/>
    <d v="1899-12-31T00:10:00"/>
    <m/>
  </r>
  <r>
    <n v="7565"/>
    <x v="7"/>
    <s v="SUBURBANO SAVONA"/>
    <n v="2"/>
    <n v="725"/>
    <s v="QUILIANO - VADO - ZINOLA - VIA STALINGRADO - FF.SS. - PIAZZA MAMELI"/>
    <s v="ANN"/>
    <s v="SET"/>
    <m/>
    <n v="1"/>
    <n v="2572"/>
    <d v="1899-12-30T17:40:00"/>
    <d v="1899-12-30T18:10:00"/>
    <n v="11.975378947072899"/>
    <m/>
    <m/>
    <n v="302"/>
    <n v="3616.5644420160156"/>
    <n v="0"/>
    <m/>
    <d v="1899-12-30T00:30:00"/>
    <d v="1900-01-05T07:00:00"/>
    <m/>
  </r>
  <r>
    <n v="7543"/>
    <x v="7"/>
    <s v="SUBURBANO SAVONA"/>
    <n v="2"/>
    <n v="725"/>
    <s v="QUILIANO - VADO - ZINOLA - VIA STALINGRADO - FF.SS. - PIAZZA MAMELI"/>
    <s v="ANN"/>
    <s v="FES"/>
    <m/>
    <n v="1"/>
    <n v="1667"/>
    <d v="1899-12-30T17:50:00"/>
    <d v="1899-12-30T18:15:00"/>
    <n v="11.975378947072899"/>
    <m/>
    <m/>
    <n v="58"/>
    <n v="694.57197893022817"/>
    <n v="0"/>
    <m/>
    <d v="1899-12-30T00:25:00"/>
    <d v="1899-12-31T00:10:00"/>
    <m/>
  </r>
  <r>
    <n v="7580"/>
    <x v="7"/>
    <s v="SUBURBANO SAVONA"/>
    <n v="2"/>
    <n v="725"/>
    <s v="QUILIANO - VADO - ZINOLA - VIA STALINGRADO - FF.SS. - PIAZZA MAMELI"/>
    <s v="INV"/>
    <s v="SF"/>
    <m/>
    <n v="1"/>
    <n v="4560"/>
    <d v="1899-12-30T18:00:00"/>
    <d v="1899-12-30T18:25:00"/>
    <n v="11.975378947072899"/>
    <m/>
    <m/>
    <n v="5"/>
    <n v="59.876894735364495"/>
    <n v="0"/>
    <m/>
    <d v="1899-12-30T00:25:00"/>
    <d v="1899-12-30T02:05:00"/>
    <m/>
  </r>
  <r>
    <n v="7525"/>
    <x v="7"/>
    <s v="SUBURBANO SAVONA"/>
    <n v="2"/>
    <n v="725"/>
    <s v="QUILIANO - VADO - ZINOLA - VIA STALINGRADO - FF.SS. - PIAZZA MAMELI"/>
    <s v="ANN"/>
    <s v="SET"/>
    <m/>
    <n v="1"/>
    <n v="827"/>
    <d v="1899-12-30T18:15:00"/>
    <d v="1899-12-30T18:45:00"/>
    <n v="11.975378947072899"/>
    <m/>
    <m/>
    <n v="302"/>
    <n v="3616.5644420160156"/>
    <n v="0"/>
    <m/>
    <d v="1899-12-30T00:30:00"/>
    <d v="1900-01-05T07:00:00"/>
    <m/>
  </r>
  <r>
    <n v="7526"/>
    <x v="7"/>
    <s v="SUBURBANO SAVONA"/>
    <n v="2"/>
    <n v="725"/>
    <s v="QUILIANO - VADO - ZINOLA - VIA STALINGRADO - FF.SS. - PIAZZA MAMELI"/>
    <s v="ANN"/>
    <s v="SET"/>
    <m/>
    <n v="1"/>
    <n v="828"/>
    <d v="1899-12-30T18:45:00"/>
    <d v="1899-12-30T19:15:00"/>
    <n v="11.975378947072899"/>
    <m/>
    <m/>
    <n v="302"/>
    <n v="3616.5644420160156"/>
    <n v="0"/>
    <m/>
    <d v="1899-12-30T00:30:00"/>
    <d v="1900-01-05T07:00:00"/>
    <m/>
  </r>
  <r>
    <n v="7583"/>
    <x v="7"/>
    <s v="SUBURBANO SAVONA"/>
    <n v="2"/>
    <n v="725"/>
    <s v="QUILIANO - VADO - ZINOLA - VIA STALINGRADO - FF.SS. - PIAZZA MAMELI"/>
    <s v="ANN"/>
    <s v="FES"/>
    <m/>
    <n v="1"/>
    <n v="1668"/>
    <d v="1899-12-30T18:45:00"/>
    <d v="1899-12-30T19:10:00"/>
    <n v="11.975378947072899"/>
    <m/>
    <m/>
    <n v="58"/>
    <n v="694.57197893022817"/>
    <n v="0"/>
    <m/>
    <d v="1899-12-30T00:25:00"/>
    <d v="1899-12-31T00:10:00"/>
    <m/>
  </r>
  <r>
    <n v="7544"/>
    <x v="7"/>
    <s v="SUBURBANO SAVONA"/>
    <n v="2"/>
    <n v="725"/>
    <s v="QUILIANO - VADO - ZINOLA - VIA STALINGRADO - FF.SS. - PIAZZA MAMELI"/>
    <s v="ANN"/>
    <s v="FES"/>
    <m/>
    <n v="1"/>
    <n v="1669"/>
    <d v="1899-12-30T19:20:00"/>
    <d v="1899-12-30T19:45:00"/>
    <n v="11.975378947072899"/>
    <m/>
    <m/>
    <n v="58"/>
    <n v="694.57197893022817"/>
    <n v="0"/>
    <m/>
    <d v="1899-12-30T00:25:00"/>
    <d v="1899-12-31T00:10:00"/>
    <m/>
  </r>
  <r>
    <n v="7527"/>
    <x v="7"/>
    <s v="SUBURBANO SAVONA"/>
    <n v="2"/>
    <n v="725"/>
    <s v="QUILIANO - VADO - ZINOLA - VIA STALINGRADO - FF.SS. - PIAZZA MAMELI"/>
    <s v="ANN"/>
    <s v="SET"/>
    <m/>
    <n v="1"/>
    <n v="829"/>
    <d v="1899-12-30T19:25:00"/>
    <d v="1899-12-30T19:55:00"/>
    <n v="11.975378947072899"/>
    <m/>
    <m/>
    <n v="302"/>
    <n v="3616.5644420160156"/>
    <n v="0"/>
    <m/>
    <d v="1899-12-30T00:30:00"/>
    <d v="1900-01-05T07:00:00"/>
    <m/>
  </r>
  <r>
    <n v="7528"/>
    <x v="7"/>
    <s v="SUBURBANO SAVONA"/>
    <n v="2"/>
    <n v="725"/>
    <s v="QUILIANO - VADO - ZINOLA - VIA STALINGRADO - FF.SS. - PIAZZA MAMELI"/>
    <s v="ANN"/>
    <s v="SET"/>
    <m/>
    <n v="1"/>
    <n v="830"/>
    <d v="1899-12-30T19:55:00"/>
    <d v="1899-12-30T20:25:00"/>
    <n v="11.975378947072899"/>
    <m/>
    <m/>
    <n v="302"/>
    <n v="3616.5644420160156"/>
    <n v="0"/>
    <m/>
    <d v="1899-12-30T00:30:00"/>
    <d v="1900-01-05T07:00:00"/>
    <m/>
  </r>
  <r>
    <n v="7545"/>
    <x v="7"/>
    <s v="SUBURBANO SAVONA"/>
    <n v="2"/>
    <n v="725"/>
    <s v="QUILIANO - VADO - ZINOLA - VIA STALINGRADO - FF.SS. - PIAZZA MAMELI"/>
    <s v="ANN"/>
    <s v="FES"/>
    <m/>
    <n v="1"/>
    <n v="1670"/>
    <d v="1899-12-30T20:10:00"/>
    <d v="1899-12-30T20:35:00"/>
    <n v="11.975378947072899"/>
    <m/>
    <m/>
    <n v="58"/>
    <n v="694.57197893022817"/>
    <n v="0"/>
    <m/>
    <d v="1899-12-30T00:25:00"/>
    <d v="1899-12-31T00:10:00"/>
    <m/>
  </r>
  <r>
    <n v="7546"/>
    <x v="7"/>
    <s v="SUBURBANO SAVONA"/>
    <n v="2"/>
    <n v="727"/>
    <s v="QUILIANO - CIMITERO - ZINOLA - V.NIZZA - P.ZZA MAMELI"/>
    <s v="ANN"/>
    <s v="FES"/>
    <m/>
    <n v="1"/>
    <n v="1671"/>
    <d v="1899-12-30T09:30:00"/>
    <d v="1899-12-30T09:55:00"/>
    <n v="10.1375042218682"/>
    <m/>
    <m/>
    <n v="58"/>
    <n v="587.97524486835562"/>
    <n v="0"/>
    <m/>
    <d v="1899-12-30T00:25:00"/>
    <d v="1899-12-31T00:10:00"/>
    <m/>
  </r>
  <r>
    <n v="7547"/>
    <x v="7"/>
    <s v="SUBURBANO SAVONA"/>
    <n v="2"/>
    <n v="727"/>
    <s v="QUILIANO - CIMITERO - ZINOLA - V.NIZZA - P.ZZA MAMELI"/>
    <s v="ANN"/>
    <s v="FES"/>
    <m/>
    <n v="1"/>
    <n v="1672"/>
    <d v="1899-12-30T10:35:00"/>
    <d v="1899-12-30T11:00:00"/>
    <n v="10.1375042218682"/>
    <m/>
    <m/>
    <n v="58"/>
    <n v="587.97524486835562"/>
    <n v="0"/>
    <m/>
    <d v="1899-12-30T00:25:00"/>
    <d v="1899-12-31T00:10:00"/>
    <m/>
  </r>
  <r>
    <n v="7529"/>
    <x v="7"/>
    <s v="SUBURBANO SAVONA"/>
    <n v="2"/>
    <n v="727"/>
    <s v="QUILIANO - CIMITERO - ZINOLA - V.NIZZA - P.ZZA MAMELI"/>
    <s v="ANN"/>
    <s v="SET"/>
    <m/>
    <n v="1"/>
    <n v="831"/>
    <d v="1899-12-30T11:25:00"/>
    <d v="1899-12-30T11:50:00"/>
    <n v="10.1375042218682"/>
    <m/>
    <m/>
    <n v="302"/>
    <n v="3061.5262750041966"/>
    <n v="0"/>
    <m/>
    <d v="1899-12-30T00:25:00"/>
    <d v="1900-01-04T05:50:00"/>
    <m/>
  </r>
  <r>
    <n v="7548"/>
    <x v="7"/>
    <s v="SUBURBANO SAVONA"/>
    <n v="2"/>
    <n v="727"/>
    <s v="QUILIANO - CIMITERO - ZINOLA - V.NIZZA - P.ZZA MAMELI"/>
    <s v="ANN"/>
    <s v="FES"/>
    <m/>
    <n v="1"/>
    <n v="1673"/>
    <d v="1899-12-30T11:35:00"/>
    <d v="1899-12-30T12:00:00"/>
    <n v="10.1375042218682"/>
    <m/>
    <m/>
    <n v="58"/>
    <n v="587.97524486835562"/>
    <n v="0"/>
    <m/>
    <d v="1899-12-30T00:25:00"/>
    <d v="1899-12-31T00:10:00"/>
    <m/>
  </r>
  <r>
    <n v="18423"/>
    <x v="7"/>
    <s v="SUBURBANO SAVONA"/>
    <n v="2"/>
    <n v="727"/>
    <s v="QUILIANO - CIMITERO - ZINOLA - V.NIZZA - P.ZZA MAMELI"/>
    <s v="EST"/>
    <s v="SET"/>
    <m/>
    <n v="1"/>
    <n v="18423"/>
    <d v="1899-12-30T16:00:00"/>
    <d v="1899-12-30T16:25:00"/>
    <n v="10.1375042218682"/>
    <m/>
    <m/>
    <n v="67"/>
    <n v="679.2127828651694"/>
    <n v="0"/>
    <m/>
    <d v="1899-12-30T00:25:00"/>
    <d v="1899-12-31T03:55:00"/>
    <m/>
  </r>
  <r>
    <n v="17581"/>
    <x v="7"/>
    <s v="SUBURBANO SAVONA"/>
    <n v="2"/>
    <n v="727"/>
    <s v="QUILIANO - CIMITERO - ZINOLA - V.NIZZA - P.ZZA MAMELI"/>
    <s v="INV"/>
    <s v="SET"/>
    <m/>
    <n v="1"/>
    <n v="832"/>
    <d v="1899-12-30T16:05:00"/>
    <d v="1899-12-30T16:30:00"/>
    <n v="10.1375042218682"/>
    <m/>
    <m/>
    <n v="235"/>
    <n v="2382.3134921390269"/>
    <n v="0"/>
    <m/>
    <d v="1899-12-30T00:25:00"/>
    <d v="1900-01-03T01:55:00"/>
    <m/>
  </r>
  <r>
    <n v="7531"/>
    <x v="7"/>
    <s v="SUBURBANO SAVONA"/>
    <n v="2"/>
    <n v="727"/>
    <s v="QUILIANO - CIMITERO - ZINOLA - V.NIZZA - P.ZZA MAMELI"/>
    <s v="ANN"/>
    <s v="SET"/>
    <m/>
    <n v="1"/>
    <n v="833"/>
    <d v="1899-12-30T17:00:00"/>
    <d v="1899-12-30T17:25:00"/>
    <n v="10.1375042218682"/>
    <m/>
    <m/>
    <n v="302"/>
    <n v="3061.5262750041966"/>
    <n v="0"/>
    <m/>
    <d v="1899-12-30T00:25:00"/>
    <d v="1900-01-04T05:50:00"/>
    <m/>
  </r>
  <r>
    <n v="7480"/>
    <x v="7"/>
    <s v="SUBURBANO SAVONA"/>
    <n v="1"/>
    <n v="739"/>
    <s v="PIAZZA MAMELI - FF.SS. - VIA STALINGRADO - ZINOLA - VADO - QUILIANO"/>
    <s v="ANN"/>
    <s v="SET"/>
    <m/>
    <n v="1"/>
    <n v="779"/>
    <d v="1899-12-30T05:55:00"/>
    <d v="1899-12-30T06:20:00"/>
    <n v="11.0807627477579"/>
    <m/>
    <m/>
    <n v="302"/>
    <n v="3346.390349822886"/>
    <n v="0"/>
    <m/>
    <d v="1899-12-30T00:25:00"/>
    <d v="1900-01-04T05:50:00"/>
    <m/>
  </r>
  <r>
    <n v="17550"/>
    <x v="7"/>
    <s v="SUBURBANO SAVONA"/>
    <n v="1"/>
    <n v="739"/>
    <s v="PIAZZA MAMELI - FF.SS. - VIA STALINGRADO - ZINOLA - VADO - QUILIANO"/>
    <s v="INV"/>
    <s v="SET"/>
    <m/>
    <n v="1"/>
    <n v="780"/>
    <d v="1899-12-30T06:20:00"/>
    <d v="1899-12-30T06:45:00"/>
    <n v="11.0807627477579"/>
    <m/>
    <m/>
    <n v="235"/>
    <n v="2603.9792457231065"/>
    <n v="0"/>
    <m/>
    <d v="1899-12-30T00:25:00"/>
    <d v="1900-01-03T01:55:00"/>
    <m/>
  </r>
  <r>
    <n v="18413"/>
    <x v="7"/>
    <s v="SUBURBANO SAVONA"/>
    <n v="1"/>
    <n v="739"/>
    <s v="PIAZZA MAMELI - FF.SS. - VIA STALINGRADO - ZINOLA - VADO - QUILIANO"/>
    <s v="EST"/>
    <s v="SET"/>
    <m/>
    <n v="1"/>
    <n v="18413"/>
    <d v="1899-12-30T06:25:00"/>
    <d v="1899-12-30T06:50:00"/>
    <n v="11.0807627477579"/>
    <m/>
    <m/>
    <n v="67"/>
    <n v="742.41110409977932"/>
    <n v="0"/>
    <m/>
    <d v="1899-12-30T00:25:00"/>
    <d v="1899-12-31T03:55:00"/>
    <m/>
  </r>
  <r>
    <n v="17857"/>
    <x v="7"/>
    <s v="SUBURBANO SAVONA"/>
    <n v="1"/>
    <n v="739"/>
    <s v="PIAZZA MAMELI - FF.SS. - VIA STALINGRADO - ZINOLA - VADO - QUILIANO"/>
    <s v="INV"/>
    <s v="SET"/>
    <m/>
    <n v="1"/>
    <n v="781"/>
    <d v="1899-12-30T06:50:00"/>
    <d v="1899-12-30T07:20:00"/>
    <n v="11.0807627477579"/>
    <m/>
    <m/>
    <n v="235"/>
    <n v="2603.9792457231065"/>
    <n v="0"/>
    <m/>
    <d v="1899-12-30T00:30:00"/>
    <d v="1900-01-03T21:30:00"/>
    <m/>
  </r>
  <r>
    <n v="18362"/>
    <x v="7"/>
    <s v="SUBURBANO SAVONA"/>
    <n v="1"/>
    <n v="739"/>
    <s v="PIAZZA MAMELI - FF.SS. - VIA STALINGRADO - ZINOLA - VADO - QUILIANO"/>
    <s v="EST"/>
    <s v="SET"/>
    <m/>
    <n v="1"/>
    <n v="16075"/>
    <d v="1899-12-30T06:55:00"/>
    <d v="1899-12-30T07:25:00"/>
    <n v="11.0807627477579"/>
    <m/>
    <m/>
    <n v="67"/>
    <n v="742.41110409977932"/>
    <n v="0"/>
    <m/>
    <d v="1899-12-30T00:30:00"/>
    <d v="1899-12-31T09:30:00"/>
    <m/>
  </r>
  <r>
    <n v="7569"/>
    <x v="7"/>
    <s v="SUBURBANO SAVONA"/>
    <n v="1"/>
    <n v="739"/>
    <s v="PIAZZA MAMELI - FF.SS. - VIA STALINGRADO - ZINOLA - VADO - QUILIANO"/>
    <s v="INV"/>
    <s v="SF"/>
    <m/>
    <n v="1"/>
    <n v="4549"/>
    <d v="1899-12-30T07:20:00"/>
    <d v="1899-12-30T07:45:00"/>
    <n v="11.0807627477579"/>
    <m/>
    <m/>
    <n v="5"/>
    <n v="55.403813738789502"/>
    <n v="0"/>
    <m/>
    <d v="1899-12-30T00:25:00"/>
    <d v="1899-12-30T02:05:00"/>
    <m/>
  </r>
  <r>
    <n v="17552"/>
    <x v="7"/>
    <s v="SUBURBANO SAVONA"/>
    <n v="1"/>
    <n v="739"/>
    <s v="PIAZZA MAMELI - FF.SS. - VIA STALINGRADO - ZINOLA - VADO - QUILIANO"/>
    <s v="INV"/>
    <s v="SET"/>
    <m/>
    <n v="1"/>
    <n v="782"/>
    <d v="1899-12-30T07:20:00"/>
    <d v="1899-12-30T07:50:00"/>
    <n v="11.0807627477579"/>
    <m/>
    <m/>
    <n v="235"/>
    <n v="2603.9792457231065"/>
    <n v="0"/>
    <m/>
    <d v="1899-12-30T00:30:00"/>
    <d v="1900-01-03T21:30:00"/>
    <m/>
  </r>
  <r>
    <n v="18414"/>
    <x v="7"/>
    <s v="SUBURBANO SAVONA"/>
    <n v="1"/>
    <n v="739"/>
    <s v="PIAZZA MAMELI - FF.SS. - VIA STALINGRADO - ZINOLA - VADO - QUILIANO"/>
    <s v="EST"/>
    <s v="SET"/>
    <m/>
    <n v="1"/>
    <n v="18414"/>
    <d v="1899-12-30T07:30:00"/>
    <d v="1899-12-30T08:00:00"/>
    <n v="11.0807627477579"/>
    <m/>
    <m/>
    <n v="67"/>
    <n v="742.41110409977932"/>
    <n v="0"/>
    <m/>
    <d v="1899-12-30T00:30:00"/>
    <d v="1899-12-31T09:30:00"/>
    <m/>
  </r>
  <r>
    <n v="7484"/>
    <x v="7"/>
    <s v="SUBURBANO SAVONA"/>
    <n v="1"/>
    <n v="739"/>
    <s v="PIAZZA MAMELI - FF.SS. - VIA STALINGRADO - ZINOLA - VADO - QUILIANO"/>
    <s v="ANN"/>
    <s v="SET"/>
    <m/>
    <n v="1"/>
    <n v="783"/>
    <d v="1899-12-30T08:05:00"/>
    <d v="1899-12-30T08:35:00"/>
    <n v="11.0807627477579"/>
    <m/>
    <m/>
    <n v="302"/>
    <n v="3346.390349822886"/>
    <n v="0"/>
    <m/>
    <d v="1899-12-30T00:30:00"/>
    <d v="1900-01-05T07:00:00"/>
    <m/>
  </r>
  <r>
    <n v="7549"/>
    <x v="7"/>
    <s v="SUBURBANO SAVONA"/>
    <n v="1"/>
    <n v="739"/>
    <s v="PIAZZA MAMELI - FF.SS. - VIA STALINGRADO - ZINOLA - VADO - QUILIANO"/>
    <s v="ANN"/>
    <s v="FES"/>
    <m/>
    <n v="1"/>
    <n v="1688"/>
    <d v="1899-12-30T08:10:00"/>
    <d v="1899-12-30T08:35:00"/>
    <n v="11.0807627477579"/>
    <m/>
    <m/>
    <n v="58"/>
    <n v="642.68423936995816"/>
    <n v="0"/>
    <m/>
    <d v="1899-12-30T00:25:00"/>
    <d v="1899-12-31T00:10:00"/>
    <m/>
  </r>
  <r>
    <n v="7485"/>
    <x v="7"/>
    <s v="SUBURBANO SAVONA"/>
    <n v="1"/>
    <n v="739"/>
    <s v="PIAZZA MAMELI - FF.SS. - VIA STALINGRADO - ZINOLA - VADO - QUILIANO"/>
    <s v="ANN"/>
    <s v="SET"/>
    <m/>
    <n v="1"/>
    <n v="784"/>
    <d v="1899-12-30T08:40:00"/>
    <d v="1899-12-30T09:10:00"/>
    <n v="11.0807627477579"/>
    <m/>
    <m/>
    <n v="302"/>
    <n v="3346.390349822886"/>
    <n v="0"/>
    <m/>
    <d v="1899-12-30T00:30:00"/>
    <d v="1900-01-05T07:00:00"/>
    <m/>
  </r>
  <r>
    <n v="7486"/>
    <x v="7"/>
    <s v="SUBURBANO SAVONA"/>
    <n v="1"/>
    <n v="739"/>
    <s v="PIAZZA MAMELI - FF.SS. - VIA STALINGRADO - ZINOLA - VADO - QUILIANO"/>
    <s v="ANN"/>
    <s v="SET"/>
    <m/>
    <n v="1"/>
    <n v="785"/>
    <d v="1899-12-30T09:15:00"/>
    <d v="1899-12-30T09:45:00"/>
    <n v="11.0807627477579"/>
    <m/>
    <m/>
    <n v="302"/>
    <n v="3346.390349822886"/>
    <n v="0"/>
    <m/>
    <d v="1899-12-30T00:30:00"/>
    <d v="1900-01-05T07:00:00"/>
    <m/>
  </r>
  <r>
    <n v="7570"/>
    <x v="7"/>
    <s v="SUBURBANO SAVONA"/>
    <n v="1"/>
    <n v="739"/>
    <s v="PIAZZA MAMELI - FF.SS. - VIA STALINGRADO - ZINOLA - VADO - QUILIANO"/>
    <s v="INV"/>
    <s v="SF"/>
    <m/>
    <n v="1"/>
    <n v="4550"/>
    <d v="1899-12-30T09:20:00"/>
    <d v="1899-12-30T09:45:00"/>
    <n v="11.0807627477579"/>
    <m/>
    <m/>
    <n v="5"/>
    <n v="55.403813738789502"/>
    <n v="0"/>
    <m/>
    <d v="1899-12-30T00:25:00"/>
    <d v="1899-12-30T02:05:00"/>
    <m/>
  </r>
  <r>
    <n v="7487"/>
    <x v="7"/>
    <s v="SUBURBANO SAVONA"/>
    <n v="1"/>
    <n v="739"/>
    <s v="PIAZZA MAMELI - FF.SS. - VIA STALINGRADO - ZINOLA - VADO - QUILIANO"/>
    <s v="ANN"/>
    <s v="SET"/>
    <m/>
    <n v="1"/>
    <n v="786"/>
    <d v="1899-12-30T10:25:00"/>
    <d v="1899-12-30T10:55:00"/>
    <n v="11.0807627477579"/>
    <m/>
    <m/>
    <n v="302"/>
    <n v="3346.390349822886"/>
    <n v="0"/>
    <m/>
    <d v="1899-12-30T00:30:00"/>
    <d v="1900-01-05T07:00:00"/>
    <m/>
  </r>
  <r>
    <n v="7488"/>
    <x v="7"/>
    <s v="SUBURBANO SAVONA"/>
    <n v="1"/>
    <n v="739"/>
    <s v="PIAZZA MAMELI - FF.SS. - VIA STALINGRADO - ZINOLA - VADO - QUILIANO"/>
    <s v="ANN"/>
    <s v="SET"/>
    <m/>
    <n v="1"/>
    <n v="787"/>
    <d v="1899-12-30T10:55:00"/>
    <d v="1899-12-30T11:25:00"/>
    <n v="11.0807627477579"/>
    <m/>
    <m/>
    <n v="302"/>
    <n v="3346.390349822886"/>
    <n v="0"/>
    <m/>
    <d v="1899-12-30T00:30:00"/>
    <d v="1900-01-05T07:00:00"/>
    <m/>
  </r>
  <r>
    <n v="7550"/>
    <x v="7"/>
    <s v="SUBURBANO SAVONA"/>
    <n v="1"/>
    <n v="739"/>
    <s v="PIAZZA MAMELI - FF.SS. - VIA STALINGRADO - ZINOLA - VADO - QUILIANO"/>
    <s v="ANN"/>
    <s v="FES"/>
    <m/>
    <n v="1"/>
    <n v="1689"/>
    <d v="1899-12-30T11:10:00"/>
    <d v="1899-12-30T11:35:00"/>
    <n v="11.0807627477579"/>
    <m/>
    <m/>
    <n v="58"/>
    <n v="642.68423936995816"/>
    <n v="0"/>
    <m/>
    <d v="1899-12-30T00:25:00"/>
    <d v="1899-12-31T00:10:00"/>
    <m/>
  </r>
  <r>
    <n v="7571"/>
    <x v="7"/>
    <s v="SUBURBANO SAVONA"/>
    <n v="1"/>
    <n v="739"/>
    <s v="PIAZZA MAMELI - FF.SS. - VIA STALINGRADO - ZINOLA - VADO - QUILIANO"/>
    <s v="INV"/>
    <s v="SF"/>
    <m/>
    <n v="1"/>
    <n v="4551"/>
    <d v="1899-12-30T11:20:00"/>
    <d v="1899-12-30T11:45:00"/>
    <n v="11.0807627477579"/>
    <m/>
    <m/>
    <n v="5"/>
    <n v="55.403813738789502"/>
    <n v="0"/>
    <m/>
    <d v="1899-12-30T00:25:00"/>
    <d v="1899-12-30T02:05:00"/>
    <m/>
  </r>
  <r>
    <n v="7489"/>
    <x v="7"/>
    <s v="SUBURBANO SAVONA"/>
    <n v="1"/>
    <n v="739"/>
    <s v="PIAZZA MAMELI - FF.SS. - VIA STALINGRADO - ZINOLA - VADO - QUILIANO"/>
    <s v="ANN"/>
    <s v="SET"/>
    <m/>
    <n v="1"/>
    <n v="788"/>
    <d v="1899-12-30T11:35:00"/>
    <d v="1899-12-30T12:05:00"/>
    <n v="11.0807627477579"/>
    <m/>
    <m/>
    <n v="302"/>
    <n v="3346.390349822886"/>
    <n v="0"/>
    <m/>
    <d v="1899-12-30T00:30:00"/>
    <d v="1900-01-05T07:00:00"/>
    <m/>
  </r>
  <r>
    <n v="7490"/>
    <x v="7"/>
    <s v="SUBURBANO SAVONA"/>
    <n v="1"/>
    <n v="739"/>
    <s v="PIAZZA MAMELI - FF.SS. - VIA STALINGRADO - ZINOLA - VADO - QUILIANO"/>
    <s v="ANN"/>
    <s v="SET"/>
    <m/>
    <n v="1"/>
    <n v="789"/>
    <d v="1899-12-30T12:00:00"/>
    <d v="1899-12-30T12:30:00"/>
    <n v="11.0807627477579"/>
    <m/>
    <m/>
    <n v="302"/>
    <n v="3346.390349822886"/>
    <n v="0"/>
    <m/>
    <d v="1899-12-30T00:30:00"/>
    <d v="1900-01-05T07:00:00"/>
    <m/>
  </r>
  <r>
    <n v="7551"/>
    <x v="7"/>
    <s v="SUBURBANO SAVONA"/>
    <n v="1"/>
    <n v="739"/>
    <s v="PIAZZA MAMELI - FF.SS. - VIA STALINGRADO - ZINOLA - VADO - QUILIANO"/>
    <s v="ANN"/>
    <s v="FES"/>
    <m/>
    <n v="1"/>
    <n v="1690"/>
    <d v="1899-12-30T12:20:00"/>
    <d v="1899-12-30T12:45:00"/>
    <n v="11.0807627477579"/>
    <m/>
    <m/>
    <n v="58"/>
    <n v="642.68423936995816"/>
    <n v="0"/>
    <m/>
    <d v="1899-12-30T00:25:00"/>
    <d v="1899-12-31T00:10:00"/>
    <m/>
  </r>
  <r>
    <n v="7491"/>
    <x v="7"/>
    <s v="SUBURBANO SAVONA"/>
    <n v="1"/>
    <n v="739"/>
    <s v="PIAZZA MAMELI - FF.SS. - VIA STALINGRADO - ZINOLA - VADO - QUILIANO"/>
    <s v="ANN"/>
    <s v="SET"/>
    <m/>
    <n v="1"/>
    <n v="790"/>
    <d v="1899-12-30T12:30:00"/>
    <d v="1899-12-30T13:00:00"/>
    <n v="11.0807627477579"/>
    <m/>
    <m/>
    <n v="302"/>
    <n v="3346.390349822886"/>
    <n v="0"/>
    <m/>
    <d v="1899-12-30T00:30:00"/>
    <d v="1900-01-05T07:00:00"/>
    <m/>
  </r>
  <r>
    <n v="7477"/>
    <x v="7"/>
    <s v="SUBURBANO SAVONA"/>
    <n v="1"/>
    <n v="739"/>
    <s v="PIAZZA MAMELI - FF.SS. - VIA STALINGRADO - ZINOLA - VADO - QUILIANO"/>
    <s v="ANN"/>
    <s v="SET"/>
    <m/>
    <n v="1"/>
    <n v="102"/>
    <d v="1899-12-30T12:45:00"/>
    <d v="1899-12-30T13:15:00"/>
    <n v="11.0807627477579"/>
    <m/>
    <m/>
    <n v="302"/>
    <n v="3346.390349822886"/>
    <n v="0"/>
    <m/>
    <d v="1899-12-30T00:30:00"/>
    <d v="1900-01-05T07:00:00"/>
    <m/>
  </r>
  <r>
    <n v="18415"/>
    <x v="7"/>
    <s v="SUBURBANO SAVONA"/>
    <n v="1"/>
    <n v="739"/>
    <s v="PIAZZA MAMELI - FF.SS. - VIA STALINGRADO - ZINOLA - VADO - QUILIANO"/>
    <s v="EST"/>
    <s v="SET"/>
    <m/>
    <n v="1"/>
    <n v="18415"/>
    <d v="1899-12-30T13:15:00"/>
    <d v="1899-12-30T13:45:00"/>
    <n v="11.0807627477579"/>
    <m/>
    <m/>
    <n v="67"/>
    <n v="742.41110409977932"/>
    <n v="0"/>
    <m/>
    <d v="1899-12-30T00:30:00"/>
    <d v="1899-12-31T09:30:00"/>
    <m/>
  </r>
  <r>
    <n v="7572"/>
    <x v="7"/>
    <s v="SUBURBANO SAVONA"/>
    <n v="1"/>
    <n v="739"/>
    <s v="PIAZZA MAMELI - FF.SS. - VIA STALINGRADO - ZINOLA - VADO - QUILIANO"/>
    <s v="INV"/>
    <s v="SF"/>
    <m/>
    <n v="1"/>
    <n v="4552"/>
    <d v="1899-12-30T13:20:00"/>
    <d v="1899-12-30T13:45:00"/>
    <n v="11.0807627477579"/>
    <m/>
    <m/>
    <n v="5"/>
    <n v="55.403813738789502"/>
    <n v="0"/>
    <m/>
    <d v="1899-12-30T00:25:00"/>
    <d v="1899-12-30T02:05:00"/>
    <m/>
  </r>
  <r>
    <n v="7552"/>
    <x v="7"/>
    <s v="SUBURBANO SAVONA"/>
    <n v="1"/>
    <n v="739"/>
    <s v="PIAZZA MAMELI - FF.SS. - VIA STALINGRADO - ZINOLA - VADO - QUILIANO"/>
    <s v="ANN"/>
    <s v="FES"/>
    <m/>
    <n v="1"/>
    <n v="1691"/>
    <d v="1899-12-30T13:25:00"/>
    <d v="1899-12-30T13:50:00"/>
    <n v="11.0807627477579"/>
    <m/>
    <m/>
    <n v="58"/>
    <n v="642.68423936995816"/>
    <n v="0"/>
    <m/>
    <d v="1899-12-30T00:25:00"/>
    <d v="1899-12-31T00:10:00"/>
    <m/>
  </r>
  <r>
    <n v="17576"/>
    <x v="7"/>
    <s v="SUBURBANO SAVONA"/>
    <n v="1"/>
    <n v="739"/>
    <s v="PIAZZA MAMELI - FF.SS. - VIA STALINGRADO - ZINOLA - VADO - QUILIANO"/>
    <s v="INV"/>
    <s v="SET"/>
    <m/>
    <n v="1"/>
    <n v="791"/>
    <d v="1899-12-30T13:25:00"/>
    <d v="1899-12-30T13:55:00"/>
    <n v="11.0807627477579"/>
    <m/>
    <m/>
    <n v="235"/>
    <n v="2603.9792457231065"/>
    <n v="0"/>
    <m/>
    <d v="1899-12-30T00:30:00"/>
    <d v="1900-01-03T21:30:00"/>
    <m/>
  </r>
  <r>
    <n v="18416"/>
    <x v="7"/>
    <s v="SUBURBANO SAVONA"/>
    <n v="1"/>
    <n v="739"/>
    <s v="PIAZZA MAMELI - FF.SS. - VIA STALINGRADO - ZINOLA - VADO - QUILIANO"/>
    <s v="EST"/>
    <s v="SET"/>
    <m/>
    <n v="1"/>
    <n v="18416"/>
    <d v="1899-12-30T13:45:00"/>
    <d v="1899-12-30T14:15:00"/>
    <n v="11.0807627477579"/>
    <m/>
    <m/>
    <n v="67"/>
    <n v="742.41110409977932"/>
    <n v="0"/>
    <m/>
    <d v="1899-12-30T00:30:00"/>
    <d v="1899-12-31T09:30:00"/>
    <m/>
  </r>
  <r>
    <n v="17582"/>
    <x v="7"/>
    <s v="SUBURBANO SAVONA"/>
    <n v="1"/>
    <n v="739"/>
    <s v="PIAZZA MAMELI - FF.SS. - VIA STALINGRADO - ZINOLA - VADO - QUILIANO"/>
    <s v="INV"/>
    <s v="SET"/>
    <m/>
    <n v="1"/>
    <n v="792"/>
    <d v="1899-12-30T13:50:00"/>
    <d v="1899-12-30T14:20:00"/>
    <n v="11.0807627477579"/>
    <m/>
    <m/>
    <n v="235"/>
    <n v="2603.9792457231065"/>
    <n v="0"/>
    <m/>
    <d v="1899-12-30T00:30:00"/>
    <d v="1900-01-03T21:30:00"/>
    <m/>
  </r>
  <r>
    <n v="18417"/>
    <x v="7"/>
    <s v="SUBURBANO SAVONA"/>
    <n v="1"/>
    <n v="739"/>
    <s v="PIAZZA MAMELI - FF.SS. - VIA STALINGRADO - ZINOLA - VADO - QUILIANO"/>
    <s v="EST"/>
    <s v="SET"/>
    <m/>
    <n v="1"/>
    <n v="18417"/>
    <d v="1899-12-30T14:20:00"/>
    <d v="1899-12-30T14:50:00"/>
    <n v="11.0807627477579"/>
    <m/>
    <m/>
    <n v="67"/>
    <n v="742.41110409977932"/>
    <n v="0"/>
    <m/>
    <d v="1899-12-30T00:30:00"/>
    <d v="1899-12-31T09:30:00"/>
    <m/>
  </r>
  <r>
    <n v="7553"/>
    <x v="7"/>
    <s v="SUBURBANO SAVONA"/>
    <n v="1"/>
    <n v="739"/>
    <s v="PIAZZA MAMELI - FF.SS. - VIA STALINGRADO - ZINOLA - VADO - QUILIANO"/>
    <s v="ANN"/>
    <s v="FES"/>
    <m/>
    <n v="1"/>
    <n v="1692"/>
    <d v="1899-12-30T14:25:00"/>
    <d v="1899-12-30T14:50:00"/>
    <n v="11.0807627477579"/>
    <m/>
    <m/>
    <n v="58"/>
    <n v="642.68423936995816"/>
    <n v="0"/>
    <m/>
    <d v="1899-12-30T00:25:00"/>
    <d v="1899-12-31T00:10:00"/>
    <m/>
  </r>
  <r>
    <n v="17578"/>
    <x v="7"/>
    <s v="SUBURBANO SAVONA"/>
    <n v="1"/>
    <n v="739"/>
    <s v="PIAZZA MAMELI - FF.SS. - VIA STALINGRADO - ZINOLA - VADO - QUILIANO"/>
    <s v="INV"/>
    <s v="SET"/>
    <m/>
    <n v="1"/>
    <n v="793"/>
    <d v="1899-12-30T14:25:00"/>
    <d v="1899-12-30T14:55:00"/>
    <n v="11.0807627477579"/>
    <m/>
    <m/>
    <n v="235"/>
    <n v="2603.9792457231065"/>
    <n v="0"/>
    <m/>
    <d v="1899-12-30T00:30:00"/>
    <d v="1900-01-03T21:30:00"/>
    <m/>
  </r>
  <r>
    <n v="7573"/>
    <x v="7"/>
    <s v="SUBURBANO SAVONA"/>
    <n v="1"/>
    <n v="739"/>
    <s v="PIAZZA MAMELI - FF.SS. - VIA STALINGRADO - ZINOLA - VADO - QUILIANO"/>
    <s v="INV"/>
    <s v="SF"/>
    <m/>
    <n v="1"/>
    <n v="4553"/>
    <d v="1899-12-30T15:20:00"/>
    <d v="1899-12-30T15:45:00"/>
    <n v="11.0807627477579"/>
    <m/>
    <m/>
    <n v="5"/>
    <n v="55.403813738789502"/>
    <n v="0"/>
    <m/>
    <d v="1899-12-30T00:25:00"/>
    <d v="1899-12-30T02:05:00"/>
    <m/>
  </r>
  <r>
    <n v="7554"/>
    <x v="7"/>
    <s v="SUBURBANO SAVONA"/>
    <n v="1"/>
    <n v="739"/>
    <s v="PIAZZA MAMELI - FF.SS. - VIA STALINGRADO - ZINOLA - VADO - QUILIANO"/>
    <s v="ANN"/>
    <s v="FES"/>
    <m/>
    <n v="1"/>
    <n v="1693"/>
    <d v="1899-12-30T15:25:00"/>
    <d v="1899-12-30T15:50:00"/>
    <n v="11.0807627477579"/>
    <m/>
    <m/>
    <n v="58"/>
    <n v="642.68423936995816"/>
    <n v="0"/>
    <m/>
    <d v="1899-12-30T00:25:00"/>
    <d v="1899-12-31T00:10:00"/>
    <m/>
  </r>
  <r>
    <n v="18418"/>
    <x v="7"/>
    <s v="SUBURBANO SAVONA"/>
    <n v="1"/>
    <n v="739"/>
    <s v="PIAZZA MAMELI - FF.SS. - VIA STALINGRADO - ZINOLA - VADO - QUILIANO"/>
    <s v="EST"/>
    <s v="SET"/>
    <m/>
    <n v="1"/>
    <n v="18418"/>
    <d v="1899-12-30T15:30:00"/>
    <d v="1899-12-30T16:00:00"/>
    <n v="11.0807627477579"/>
    <m/>
    <m/>
    <n v="67"/>
    <n v="742.41110409977932"/>
    <n v="0"/>
    <m/>
    <d v="1899-12-30T00:30:00"/>
    <d v="1899-12-31T09:30:00"/>
    <m/>
  </r>
  <r>
    <n v="17580"/>
    <x v="7"/>
    <s v="SUBURBANO SAVONA"/>
    <n v="1"/>
    <n v="739"/>
    <s v="PIAZZA MAMELI - FF.SS. - VIA STALINGRADO - ZINOLA - VADO - QUILIANO"/>
    <s v="INV"/>
    <s v="SET"/>
    <m/>
    <n v="1"/>
    <n v="794"/>
    <d v="1899-12-30T15:35:00"/>
    <d v="1899-12-30T16:05:00"/>
    <n v="11.0807627477579"/>
    <m/>
    <m/>
    <n v="235"/>
    <n v="2603.9792457231065"/>
    <n v="0"/>
    <m/>
    <d v="1899-12-30T00:30:00"/>
    <d v="1900-01-03T21:30:00"/>
    <m/>
  </r>
  <r>
    <n v="7555"/>
    <x v="7"/>
    <s v="SUBURBANO SAVONA"/>
    <n v="1"/>
    <n v="739"/>
    <s v="PIAZZA MAMELI - FF.SS. - VIA STALINGRADO - ZINOLA - VADO - QUILIANO"/>
    <s v="ANN"/>
    <s v="FES"/>
    <m/>
    <n v="1"/>
    <n v="1694"/>
    <d v="1899-12-30T16:25:00"/>
    <d v="1899-12-30T16:50:00"/>
    <n v="11.0807627477579"/>
    <m/>
    <m/>
    <n v="58"/>
    <n v="642.68423936995816"/>
    <n v="0"/>
    <m/>
    <d v="1899-12-30T00:25:00"/>
    <d v="1899-12-31T00:10:00"/>
    <m/>
  </r>
  <r>
    <n v="7496"/>
    <x v="7"/>
    <s v="SUBURBANO SAVONA"/>
    <n v="1"/>
    <n v="739"/>
    <s v="PIAZZA MAMELI - FF.SS. - VIA STALINGRADO - ZINOLA - VADO - QUILIANO"/>
    <s v="ANN"/>
    <s v="SET"/>
    <m/>
    <n v="1"/>
    <n v="795"/>
    <d v="1899-12-30T16:30:00"/>
    <d v="1899-12-30T17:00:00"/>
    <n v="11.0807627477579"/>
    <m/>
    <m/>
    <n v="302"/>
    <n v="3346.390349822886"/>
    <n v="0"/>
    <m/>
    <d v="1899-12-30T00:30:00"/>
    <d v="1900-01-05T07:00:00"/>
    <m/>
  </r>
  <r>
    <n v="7564"/>
    <x v="7"/>
    <s v="SUBURBANO SAVONA"/>
    <n v="1"/>
    <n v="739"/>
    <s v="PIAZZA MAMELI - FF.SS. - VIA STALINGRADO - ZINOLA - VADO - QUILIANO"/>
    <s v="ANN"/>
    <s v="SET"/>
    <m/>
    <n v="1"/>
    <n v="2571"/>
    <d v="1899-12-30T17:10:00"/>
    <d v="1899-12-30T17:40:00"/>
    <n v="11.0807627477579"/>
    <m/>
    <m/>
    <n v="302"/>
    <n v="3346.390349822886"/>
    <n v="0"/>
    <m/>
    <d v="1899-12-30T00:30:00"/>
    <d v="1900-01-05T07:00:00"/>
    <m/>
  </r>
  <r>
    <n v="7556"/>
    <x v="7"/>
    <s v="SUBURBANO SAVONA"/>
    <n v="1"/>
    <n v="739"/>
    <s v="PIAZZA MAMELI - FF.SS. - VIA STALINGRADO - ZINOLA - VADO - QUILIANO"/>
    <s v="ANN"/>
    <s v="FES"/>
    <m/>
    <n v="1"/>
    <n v="1695"/>
    <d v="1899-12-30T17:25:00"/>
    <d v="1899-12-30T17:50:00"/>
    <n v="11.0807627477579"/>
    <m/>
    <m/>
    <n v="58"/>
    <n v="642.68423936995816"/>
    <n v="0"/>
    <m/>
    <d v="1899-12-30T00:25:00"/>
    <d v="1899-12-31T00:10:00"/>
    <m/>
  </r>
  <r>
    <n v="7574"/>
    <x v="7"/>
    <s v="SUBURBANO SAVONA"/>
    <n v="1"/>
    <n v="739"/>
    <s v="PIAZZA MAMELI - FF.SS. - VIA STALINGRADO - ZINOLA - VADO - QUILIANO"/>
    <s v="INV"/>
    <s v="SF"/>
    <m/>
    <n v="1"/>
    <n v="4554"/>
    <d v="1899-12-30T17:35:00"/>
    <d v="1899-12-30T18:00:00"/>
    <n v="11.0807627477579"/>
    <m/>
    <m/>
    <n v="5"/>
    <n v="55.403813738789502"/>
    <n v="0"/>
    <m/>
    <d v="1899-12-30T00:25:00"/>
    <d v="1899-12-30T02:05:00"/>
    <m/>
  </r>
  <r>
    <n v="7497"/>
    <x v="7"/>
    <s v="SUBURBANO SAVONA"/>
    <n v="1"/>
    <n v="739"/>
    <s v="PIAZZA MAMELI - FF.SS. - VIA STALINGRADO - ZINOLA - VADO - QUILIANO"/>
    <s v="ANN"/>
    <s v="SET"/>
    <m/>
    <n v="1"/>
    <n v="797"/>
    <d v="1899-12-30T17:45:00"/>
    <d v="1899-12-30T18:15:00"/>
    <n v="11.0807627477579"/>
    <m/>
    <m/>
    <n v="302"/>
    <n v="3346.390349822886"/>
    <n v="0"/>
    <m/>
    <d v="1899-12-30T00:30:00"/>
    <d v="1900-01-05T07:00:00"/>
    <m/>
  </r>
  <r>
    <n v="7498"/>
    <x v="7"/>
    <s v="SUBURBANO SAVONA"/>
    <n v="1"/>
    <n v="739"/>
    <s v="PIAZZA MAMELI - FF.SS. - VIA STALINGRADO - ZINOLA - VADO - QUILIANO"/>
    <s v="ANN"/>
    <s v="SET"/>
    <m/>
    <n v="1"/>
    <n v="798"/>
    <d v="1899-12-30T18:15:00"/>
    <d v="1899-12-30T18:45:00"/>
    <n v="11.0807627477579"/>
    <m/>
    <m/>
    <n v="302"/>
    <n v="3346.390349822886"/>
    <n v="0"/>
    <m/>
    <d v="1899-12-30T00:30:00"/>
    <d v="1900-01-05T07:00:00"/>
    <m/>
  </r>
  <r>
    <n v="7557"/>
    <x v="7"/>
    <s v="SUBURBANO SAVONA"/>
    <n v="1"/>
    <n v="739"/>
    <s v="PIAZZA MAMELI - FF.SS. - VIA STALINGRADO - ZINOLA - VADO - QUILIANO"/>
    <s v="ANN"/>
    <s v="FES"/>
    <m/>
    <n v="1"/>
    <n v="1696"/>
    <d v="1899-12-30T18:20:00"/>
    <d v="1899-12-30T18:45:00"/>
    <n v="11.0807627477579"/>
    <m/>
    <m/>
    <n v="58"/>
    <n v="642.68423936995816"/>
    <n v="0"/>
    <m/>
    <d v="1899-12-30T00:25:00"/>
    <d v="1899-12-31T00:10:00"/>
    <m/>
  </r>
  <r>
    <n v="7499"/>
    <x v="7"/>
    <s v="SUBURBANO SAVONA"/>
    <n v="1"/>
    <n v="739"/>
    <s v="PIAZZA MAMELI - FF.SS. - VIA STALINGRADO - ZINOLA - VADO - QUILIANO"/>
    <s v="ANN"/>
    <s v="SET"/>
    <m/>
    <n v="1"/>
    <n v="799"/>
    <d v="1899-12-30T18:55:00"/>
    <d v="1899-12-30T19:25:00"/>
    <n v="11.0807627477579"/>
    <m/>
    <m/>
    <n v="302"/>
    <n v="3346.390349822886"/>
    <n v="0"/>
    <m/>
    <d v="1899-12-30T00:30:00"/>
    <d v="1900-01-05T07:00:00"/>
    <m/>
  </r>
  <r>
    <n v="7558"/>
    <x v="7"/>
    <s v="SUBURBANO SAVONA"/>
    <n v="1"/>
    <n v="739"/>
    <s v="PIAZZA MAMELI - FF.SS. - VIA STALINGRADO - ZINOLA - VADO - QUILIANO"/>
    <s v="ANN"/>
    <s v="FES"/>
    <m/>
    <n v="1"/>
    <n v="1697"/>
    <d v="1899-12-30T18:55:00"/>
    <d v="1899-12-30T19:20:00"/>
    <n v="11.0807627477579"/>
    <m/>
    <m/>
    <n v="58"/>
    <n v="642.68423936995816"/>
    <n v="0"/>
    <m/>
    <d v="1899-12-30T00:25:00"/>
    <d v="1899-12-31T00:10:00"/>
    <m/>
  </r>
  <r>
    <n v="7500"/>
    <x v="7"/>
    <s v="SUBURBANO SAVONA"/>
    <n v="1"/>
    <n v="739"/>
    <s v="PIAZZA MAMELI - FF.SS. - VIA STALINGRADO - ZINOLA - VADO - QUILIANO"/>
    <s v="ANN"/>
    <s v="SET"/>
    <m/>
    <n v="1"/>
    <n v="800"/>
    <d v="1899-12-30T19:25:00"/>
    <d v="1899-12-30T19:55:00"/>
    <n v="11.0807627477579"/>
    <m/>
    <m/>
    <n v="302"/>
    <n v="3346.390349822886"/>
    <n v="0"/>
    <m/>
    <d v="1899-12-30T00:30:00"/>
    <d v="1900-01-05T07:00:00"/>
    <m/>
  </r>
  <r>
    <n v="7559"/>
    <x v="7"/>
    <s v="SUBURBANO SAVONA"/>
    <n v="1"/>
    <n v="739"/>
    <s v="PIAZZA MAMELI - FF.SS. - VIA STALINGRADO - ZINOLA - VADO - QUILIANO"/>
    <s v="ANN"/>
    <s v="FES"/>
    <m/>
    <n v="1"/>
    <n v="1698"/>
    <d v="1899-12-30T19:45:00"/>
    <d v="1899-12-30T20:10:00"/>
    <n v="11.0807627477579"/>
    <m/>
    <m/>
    <n v="58"/>
    <n v="642.68423936995816"/>
    <n v="0"/>
    <m/>
    <d v="1899-12-30T00:25:00"/>
    <d v="1899-12-31T00:10:00"/>
    <m/>
  </r>
  <r>
    <n v="7501"/>
    <x v="7"/>
    <s v="SUBURBANO SAVONA"/>
    <n v="1"/>
    <n v="739"/>
    <s v="PIAZZA MAMELI - FF.SS. - VIA STALINGRADO - ZINOLA - VADO - QUILIANO"/>
    <s v="ANN"/>
    <s v="SET"/>
    <m/>
    <n v="1"/>
    <n v="801"/>
    <d v="1899-12-30T20:00:00"/>
    <d v="1899-12-30T20:25:00"/>
    <n v="11.0807627477579"/>
    <m/>
    <m/>
    <n v="302"/>
    <n v="3346.390349822886"/>
    <n v="0"/>
    <m/>
    <d v="1899-12-30T00:25:00"/>
    <d v="1900-01-04T05:50:00"/>
    <m/>
  </r>
  <r>
    <n v="7560"/>
    <x v="7"/>
    <s v="SUBURBANO SAVONA"/>
    <n v="1"/>
    <n v="740"/>
    <s v="PIAZZA MAMELI - VIA XX SETTEMBRE - ZINOLA - CIMITERO - QUILIANO"/>
    <s v="ANN"/>
    <s v="FES"/>
    <m/>
    <n v="1"/>
    <n v="1699"/>
    <d v="1899-12-30T09:05:00"/>
    <d v="1899-12-30T09:30:00"/>
    <n v="9.2688063905718696"/>
    <m/>
    <m/>
    <n v="58"/>
    <n v="537.59077065316842"/>
    <n v="0"/>
    <m/>
    <d v="1899-12-30T00:25:00"/>
    <d v="1899-12-31T00:10:00"/>
    <m/>
  </r>
  <r>
    <n v="7502"/>
    <x v="7"/>
    <s v="SUBURBANO SAVONA"/>
    <n v="1"/>
    <n v="740"/>
    <s v="PIAZZA MAMELI - VIA XX SETTEMBRE - ZINOLA - CIMITERO - QUILIANO"/>
    <s v="ANN"/>
    <s v="SET"/>
    <m/>
    <n v="1"/>
    <n v="802"/>
    <d v="1899-12-30T09:50:00"/>
    <d v="1899-12-30T10:15:00"/>
    <n v="9.2688063905718696"/>
    <m/>
    <m/>
    <n v="302"/>
    <n v="2799.1795299527048"/>
    <n v="0"/>
    <m/>
    <d v="1899-12-30T00:25:00"/>
    <d v="1900-01-04T05:50:00"/>
    <m/>
  </r>
  <r>
    <n v="7561"/>
    <x v="7"/>
    <s v="SUBURBANO SAVONA"/>
    <n v="1"/>
    <n v="740"/>
    <s v="PIAZZA MAMELI - VIA XX SETTEMBRE - ZINOLA - CIMITERO - QUILIANO"/>
    <s v="ANN"/>
    <s v="FES"/>
    <m/>
    <n v="1"/>
    <n v="1700"/>
    <d v="1899-12-30T10:10:00"/>
    <d v="1899-12-30T10:35:00"/>
    <n v="9.2688063905718696"/>
    <m/>
    <m/>
    <n v="58"/>
    <n v="537.59077065316842"/>
    <n v="0"/>
    <m/>
    <d v="1899-12-30T00:25:00"/>
    <d v="1899-12-31T00:10:00"/>
    <m/>
  </r>
  <r>
    <n v="7503"/>
    <x v="7"/>
    <s v="SUBURBANO SAVONA"/>
    <n v="1"/>
    <n v="740"/>
    <s v="PIAZZA MAMELI - VIA XX SETTEMBRE - ZINOLA - CIMITERO - QUILIANO"/>
    <s v="ANN"/>
    <s v="SET"/>
    <m/>
    <n v="1"/>
    <n v="803"/>
    <d v="1899-12-30T14:55:00"/>
    <d v="1899-12-30T15:20:00"/>
    <n v="9.2688063905718696"/>
    <m/>
    <m/>
    <n v="302"/>
    <n v="2799.1795299527048"/>
    <n v="0"/>
    <m/>
    <d v="1899-12-30T00:25:00"/>
    <d v="1900-01-04T05:50:00"/>
    <m/>
  </r>
  <r>
    <n v="7504"/>
    <x v="7"/>
    <s v="SUBURBANO SAVONA"/>
    <n v="1"/>
    <n v="740"/>
    <s v="PIAZZA MAMELI - VIA XX SETTEMBRE - ZINOLA - CIMITERO - QUILIANO"/>
    <s v="ANN"/>
    <s v="SET"/>
    <m/>
    <n v="1"/>
    <n v="804"/>
    <d v="1899-12-30T16:00:00"/>
    <d v="1899-12-30T16:25:00"/>
    <n v="9.2688063905718696"/>
    <m/>
    <m/>
    <n v="302"/>
    <n v="2799.1795299527048"/>
    <n v="0"/>
    <m/>
    <d v="1899-12-30T00:25:00"/>
    <d v="1900-01-04T05:50:00"/>
    <m/>
  </r>
  <r>
    <n v="7563"/>
    <x v="7"/>
    <s v="SUBURBANO SAVONA"/>
    <n v="2"/>
    <n v="749"/>
    <s v="VALLEGGIA - VADO - LEGINO - C.SO T&amp;B - VIA ALESSANDRIA"/>
    <s v="SCO"/>
    <s v="1-5"/>
    <m/>
    <n v="1"/>
    <n v="2234"/>
    <d v="1899-12-30T07:20:00"/>
    <d v="1899-12-30T07:50:00"/>
    <n v="8.7528545691637607"/>
    <m/>
    <m/>
    <n v="173"/>
    <n v="1514.2438404653305"/>
    <n v="0"/>
    <m/>
    <d v="1899-12-30T00:30:00"/>
    <d v="1900-01-02T14:30:00"/>
    <m/>
  </r>
  <r>
    <n v="18528"/>
    <x v="7"/>
    <s v="SUBURBANO SAVONA"/>
    <n v="2"/>
    <n v="804"/>
    <s v="QUILIANO VIA PILALUNGA - VADO - ZINOLA - SAVONA PIAZZA MAMELI"/>
    <s v="SCO"/>
    <n v="6"/>
    <m/>
    <n v="1"/>
    <n v="18528"/>
    <d v="1899-12-30T07:10:00"/>
    <d v="1899-12-30T07:40:00"/>
    <n v="13.9073789470729"/>
    <m/>
    <m/>
    <n v="35"/>
    <n v="486.75826314755147"/>
    <n v="0"/>
    <m/>
    <d v="1899-12-30T00:30:00"/>
    <d v="1899-12-30T17:30:00"/>
    <m/>
  </r>
  <r>
    <n v="18690"/>
    <x v="7"/>
    <s v="SUBURBANO SAVONA"/>
    <n v="2"/>
    <n v="804"/>
    <s v="QUILIANO VIA PILALUNGA - VADO - ZINOLA - SAVONA PIAZZA MAMELI"/>
    <s v="NSCO"/>
    <s v="SET"/>
    <m/>
    <n v="1"/>
    <n v="3314"/>
    <d v="1899-12-30T07:10:00"/>
    <d v="1899-12-30T07:40:00"/>
    <n v="13.9073789470729"/>
    <m/>
    <m/>
    <n v="94"/>
    <n v="1307.2936210248527"/>
    <n v="0"/>
    <m/>
    <d v="1899-12-30T00:30:00"/>
    <d v="1899-12-31T23:00:00"/>
    <m/>
  </r>
  <r>
    <n v="7567"/>
    <x v="7"/>
    <s v="SUBURBANO SAVONA"/>
    <n v="2"/>
    <n v="804"/>
    <s v="QUILIANO VIA PILALUNGA - VADO - ZINOLA - SAVONA PIAZZA MAMELI"/>
    <s v="ANN"/>
    <s v="FES"/>
    <m/>
    <n v="1"/>
    <n v="1660"/>
    <d v="1899-12-30T07:30:00"/>
    <d v="1899-12-30T08:00:00"/>
    <n v="13.9073789470729"/>
    <m/>
    <m/>
    <n v="58"/>
    <n v="806.62797893022821"/>
    <n v="0"/>
    <m/>
    <d v="1899-12-30T00:30:00"/>
    <d v="1899-12-31T05:00:00"/>
    <m/>
  </r>
  <r>
    <n v="7562"/>
    <x v="7"/>
    <s v="SUBURBANO SAVONA"/>
    <n v="2"/>
    <n v="844"/>
    <s v="QUILIANO - VADO - ZINOLA - V.NIZZA - P.MAMELI "/>
    <s v="ANN"/>
    <s v="FES"/>
    <m/>
    <n v="1"/>
    <n v="1717"/>
    <d v="1899-12-30T22:25:00"/>
    <d v="1899-12-30T22:46:00"/>
    <n v="11.444699377187799"/>
    <m/>
    <m/>
    <n v="58"/>
    <n v="663.79256387689236"/>
    <n v="0"/>
    <m/>
    <d v="1899-12-30T00:21:00"/>
    <d v="1899-12-30T20:18:00"/>
    <m/>
  </r>
  <r>
    <n v="7505"/>
    <x v="7"/>
    <s v="SUBURBANO SAVONA"/>
    <n v="2"/>
    <n v="844"/>
    <s v="QUILIANO - VADO - ZINOLA - V.NIZZA - P.MAMELI "/>
    <s v="ANN"/>
    <s v="SET"/>
    <m/>
    <n v="1"/>
    <n v="805"/>
    <d v="1899-12-30T22:45:00"/>
    <d v="1899-12-30T23:06:00"/>
    <n v="11.444699377187799"/>
    <m/>
    <m/>
    <n v="302"/>
    <n v="3456.2992119107153"/>
    <n v="0"/>
    <m/>
    <d v="1899-12-30T00:21:00"/>
    <d v="1900-01-03T09:42:00"/>
    <m/>
  </r>
  <r>
    <n v="9100"/>
    <x v="8"/>
    <s v="SUBURBANO SAVONA"/>
    <n v="0"/>
    <n v="341"/>
    <s v="VADO - M.C.T.C. - S. ERMETE"/>
    <s v="INV"/>
    <s v="1-5"/>
    <m/>
    <n v="1"/>
    <n v="5859"/>
    <d v="1899-12-30T07:00:00"/>
    <d v="1899-12-30T07:12:00"/>
    <n v="4.9581117534480299"/>
    <m/>
    <m/>
    <n v="194"/>
    <n v="961.87368016891776"/>
    <n v="0"/>
    <m/>
    <d v="1899-12-30T00:12:00"/>
    <d v="1899-12-31T14:48:00"/>
    <m/>
  </r>
  <r>
    <n v="18769"/>
    <x v="8"/>
    <s v="SUBURBANO SAVONA"/>
    <n v="0"/>
    <n v="383"/>
    <s v="P.ZZA MAMELI - VADO - SEGNO CUNIO - VADO"/>
    <s v="ANN"/>
    <s v="SET"/>
    <m/>
    <n v="1"/>
    <n v="18769"/>
    <d v="1899-12-30T12:20:00"/>
    <d v="1899-12-30T13:20:00"/>
    <n v="21.730780702453199"/>
    <m/>
    <m/>
    <n v="302"/>
    <n v="6562.6957721408662"/>
    <n v="0"/>
    <m/>
    <d v="1899-12-30T01:00:00"/>
    <d v="1900-01-11T14:00:00"/>
    <m/>
  </r>
  <r>
    <n v="9090"/>
    <x v="8"/>
    <s v="SUBURBANO SAVONA"/>
    <n v="0"/>
    <n v="384"/>
    <s v="VADO L. - CIMITERO - SEGNO CUNIO - CIMITERO - VADO L."/>
    <s v="ANN"/>
    <n v="246"/>
    <m/>
    <n v="1"/>
    <n v="841"/>
    <d v="1899-12-30T15:35:00"/>
    <d v="1899-12-30T16:35:00"/>
    <n v="18.720034148054101"/>
    <m/>
    <m/>
    <n v="153"/>
    <n v="2864.1652246522772"/>
    <n v="0"/>
    <m/>
    <d v="1899-12-30T01:00:00"/>
    <d v="1900-01-05T09:00:00"/>
    <m/>
  </r>
  <r>
    <n v="9058"/>
    <x v="8"/>
    <s v="SUBURBANO SAVONA"/>
    <n v="0"/>
    <n v="387"/>
    <s v="VADO - M.C.T.C. - SEGNO - M.C.T.C. - S.GENESIO - VADO"/>
    <s v="EST"/>
    <s v="SET"/>
    <m/>
    <n v="1"/>
    <n v="842"/>
    <d v="1899-12-30T07:00:00"/>
    <d v="1899-12-30T07:55:00"/>
    <n v="19.8319752204781"/>
    <m/>
    <m/>
    <n v="67"/>
    <n v="1328.7423397720327"/>
    <n v="0"/>
    <m/>
    <d v="1899-12-30T00:55:00"/>
    <d v="1900-01-01T13:25:00"/>
    <m/>
  </r>
  <r>
    <n v="9059"/>
    <x v="8"/>
    <s v="SUBURBANO SAVONA"/>
    <n v="0"/>
    <n v="388"/>
    <s v="VADO - M.C.T.C - SEGNO CUNIO - M.C.T.C - VADO"/>
    <s v="ANN"/>
    <s v="SET"/>
    <m/>
    <n v="1"/>
    <n v="843"/>
    <d v="1899-12-30T08:15:00"/>
    <d v="1899-12-30T09:05:00"/>
    <n v="18.025951394407201"/>
    <m/>
    <m/>
    <n v="302"/>
    <n v="5443.8373211109747"/>
    <n v="0"/>
    <m/>
    <d v="1899-12-30T00:50:00"/>
    <d v="1900-01-09T11:40:00"/>
    <m/>
  </r>
  <r>
    <n v="9060"/>
    <x v="8"/>
    <s v="SUBURBANO SAVONA"/>
    <n v="0"/>
    <n v="388"/>
    <s v="VADO - M.C.T.C - SEGNO CUNIO - M.C.T.C - VADO"/>
    <s v="ANN"/>
    <s v="SET"/>
    <m/>
    <n v="1"/>
    <n v="844"/>
    <d v="1899-12-30T10:30:00"/>
    <d v="1899-12-30T11:20:00"/>
    <n v="18.025951394407201"/>
    <m/>
    <m/>
    <n v="302"/>
    <n v="5443.8373211109747"/>
    <n v="0"/>
    <m/>
    <d v="1899-12-30T00:50:00"/>
    <d v="1900-01-09T11:40:00"/>
    <m/>
  </r>
  <r>
    <n v="9061"/>
    <x v="8"/>
    <s v="SUBURBANO SAVONA"/>
    <n v="0"/>
    <n v="388"/>
    <s v="VADO - M.C.T.C - SEGNO CUNIO - M.C.T.C - VADO"/>
    <s v="ANN"/>
    <s v="SET"/>
    <m/>
    <n v="1"/>
    <n v="845"/>
    <d v="1899-12-30T11:20:00"/>
    <d v="1899-12-30T12:10:00"/>
    <n v="18.025951394407201"/>
    <m/>
    <m/>
    <n v="302"/>
    <n v="5443.8373211109747"/>
    <n v="0"/>
    <m/>
    <d v="1899-12-30T00:50:00"/>
    <d v="1900-01-09T11:40:00"/>
    <m/>
  </r>
  <r>
    <n v="9098"/>
    <x v="8"/>
    <s v="SUBURBANO SAVONA"/>
    <n v="0"/>
    <n v="389"/>
    <s v="SAN GENESIO - SEGNO - S. ERMETE PONTE"/>
    <s v="INV"/>
    <s v="SET"/>
    <m/>
    <n v="1"/>
    <n v="5861"/>
    <d v="1899-12-30T06:43:00"/>
    <d v="1899-12-30T07:12:00"/>
    <n v="10.7074525288181"/>
    <m/>
    <m/>
    <n v="235"/>
    <n v="2516.2513442722534"/>
    <n v="0"/>
    <m/>
    <d v="1899-12-30T00:29:00"/>
    <d v="1900-01-03T17:35:00"/>
    <m/>
  </r>
  <r>
    <n v="9097"/>
    <x v="8"/>
    <s v="SUBURBANO SAVONA"/>
    <n v="0"/>
    <n v="390"/>
    <s v="VADO - SEGNO CUNIO - SAN GENESIO"/>
    <s v="INV"/>
    <s v="SET"/>
    <m/>
    <n v="1"/>
    <n v="5860"/>
    <d v="1899-12-30T06:00:00"/>
    <d v="1899-12-30T06:43:00"/>
    <n v="17.0653008719238"/>
    <m/>
    <m/>
    <n v="235"/>
    <n v="4010.3457049020931"/>
    <n v="0"/>
    <m/>
    <d v="1899-12-30T00:43:00"/>
    <d v="1900-01-06T00:25:00"/>
    <m/>
  </r>
  <r>
    <n v="9062"/>
    <x v="8"/>
    <s v="SUBURBANO SAVONA"/>
    <n v="0"/>
    <n v="391"/>
    <s v="VADO - SAN GENESIO - SEGNO CUNIO - M.C.T.C - VADO"/>
    <s v="ANN"/>
    <s v="SET"/>
    <m/>
    <n v="1"/>
    <n v="846"/>
    <d v="1899-12-30T13:35:00"/>
    <d v="1899-12-30T14:30:00"/>
    <n v="18.768117181668099"/>
    <m/>
    <m/>
    <n v="302"/>
    <n v="5667.9713888637662"/>
    <n v="0"/>
    <m/>
    <d v="1899-12-30T00:55:00"/>
    <d v="1900-01-10T12:50:00"/>
    <m/>
  </r>
  <r>
    <n v="9063"/>
    <x v="8"/>
    <s v="SUBURBANO SAVONA"/>
    <n v="0"/>
    <n v="392"/>
    <s v="VADO - SEGNO CUNIO - SAN GENESIO - VADO"/>
    <s v="EST"/>
    <s v="SET"/>
    <m/>
    <n v="1"/>
    <n v="847"/>
    <d v="1899-12-30T06:05:00"/>
    <d v="1899-12-30T07:00:00"/>
    <n v="17.7077407113668"/>
    <m/>
    <m/>
    <n v="67"/>
    <n v="1186.4186276615756"/>
    <n v="0"/>
    <m/>
    <d v="1899-12-30T00:55:00"/>
    <d v="1900-01-01T13:25:00"/>
    <m/>
  </r>
  <r>
    <n v="9068"/>
    <x v="8"/>
    <s v="SUBURBANO SAVONA"/>
    <n v="0"/>
    <n v="393"/>
    <s v="VADO - SEGNO - CUNIO (Circolare)"/>
    <s v="ANN"/>
    <s v="FES"/>
    <m/>
    <n v="1"/>
    <n v="1641"/>
    <d v="1899-12-30T07:46:00"/>
    <d v="1899-12-30T08:34:00"/>
    <n v="15.9017168852958"/>
    <m/>
    <m/>
    <n v="58"/>
    <n v="922.2995793471564"/>
    <n v="0"/>
    <m/>
    <d v="1899-12-30T00:48:00"/>
    <d v="1899-12-31T22:24:00"/>
    <m/>
  </r>
  <r>
    <n v="9069"/>
    <x v="8"/>
    <s v="SUBURBANO SAVONA"/>
    <n v="0"/>
    <n v="393"/>
    <s v="VADO - SEGNO - CUNIO (Circolare)"/>
    <s v="ANN"/>
    <s v="FES"/>
    <m/>
    <n v="1"/>
    <n v="1642"/>
    <d v="1899-12-30T13:16:00"/>
    <d v="1899-12-30T14:04:00"/>
    <n v="15.9017168852958"/>
    <m/>
    <m/>
    <n v="58"/>
    <n v="922.2995793471564"/>
    <n v="0"/>
    <m/>
    <d v="1899-12-30T00:48:00"/>
    <d v="1899-12-31T22:24:00"/>
    <m/>
  </r>
  <r>
    <n v="9070"/>
    <x v="8"/>
    <s v="SUBURBANO SAVONA"/>
    <n v="0"/>
    <n v="393"/>
    <s v="VADO - SEGNO - CUNIO (Circolare)"/>
    <s v="ANN"/>
    <s v="FES"/>
    <m/>
    <n v="1"/>
    <n v="1643"/>
    <d v="1899-12-30T14:46:00"/>
    <d v="1899-12-30T15:34:00"/>
    <n v="15.9017168852958"/>
    <m/>
    <m/>
    <n v="58"/>
    <n v="922.2995793471564"/>
    <n v="0"/>
    <m/>
    <d v="1899-12-30T00:48:00"/>
    <d v="1899-12-31T22:24:00"/>
    <m/>
  </r>
  <r>
    <n v="9091"/>
    <x v="8"/>
    <s v="SUBURBANO SAVONA"/>
    <n v="0"/>
    <n v="393"/>
    <s v="VADO - SEGNO - CUNIO (Circolare)"/>
    <s v="ANN"/>
    <n v="135"/>
    <m/>
    <n v="1"/>
    <n v="3849"/>
    <d v="1899-12-30T15:35:00"/>
    <d v="1899-12-30T16:35:00"/>
    <n v="15.9017168852958"/>
    <m/>
    <m/>
    <n v="149"/>
    <n v="2369.355815909074"/>
    <n v="0"/>
    <m/>
    <d v="1899-12-30T01:00:00"/>
    <d v="1900-01-05T05:00:00"/>
    <m/>
  </r>
  <r>
    <n v="9071"/>
    <x v="8"/>
    <s v="SUBURBANO SAVONA"/>
    <n v="0"/>
    <n v="393"/>
    <s v="VADO - SEGNO - CUNIO (Circolare)"/>
    <s v="ANN"/>
    <s v="FES"/>
    <m/>
    <n v="1"/>
    <n v="1644"/>
    <d v="1899-12-30T17:16:00"/>
    <d v="1899-12-30T18:04:00"/>
    <n v="15.9017168852958"/>
    <m/>
    <m/>
    <n v="58"/>
    <n v="922.2995793471564"/>
    <n v="0"/>
    <m/>
    <d v="1899-12-30T00:48:00"/>
    <d v="1899-12-31T22:24:00"/>
    <m/>
  </r>
  <r>
    <n v="9064"/>
    <x v="8"/>
    <s v="SUBURBANO SAVONA"/>
    <n v="0"/>
    <n v="393"/>
    <s v="VADO - SEGNO - CUNIO (Circolare)"/>
    <s v="ANN"/>
    <s v="SET"/>
    <m/>
    <n v="1"/>
    <n v="849"/>
    <d v="1899-12-30T18:40:00"/>
    <d v="1899-12-30T19:30:00"/>
    <n v="15.9017168852958"/>
    <m/>
    <m/>
    <n v="302"/>
    <n v="4802.3184993593313"/>
    <n v="0"/>
    <m/>
    <d v="1899-12-30T00:50:00"/>
    <d v="1900-01-09T11:40:00"/>
    <m/>
  </r>
  <r>
    <n v="9072"/>
    <x v="8"/>
    <s v="SUBURBANO SAVONA"/>
    <n v="0"/>
    <n v="393"/>
    <s v="VADO - SEGNO - CUNIO (Circolare)"/>
    <s v="ANN"/>
    <s v="FES"/>
    <m/>
    <n v="1"/>
    <n v="1645"/>
    <d v="1899-12-30T19:16:00"/>
    <d v="1899-12-30T20:04:00"/>
    <n v="15.9017168852958"/>
    <m/>
    <m/>
    <n v="58"/>
    <n v="922.2995793471564"/>
    <n v="0"/>
    <m/>
    <d v="1899-12-30T00:48:00"/>
    <d v="1899-12-31T22:24:00"/>
    <m/>
  </r>
  <r>
    <n v="9065"/>
    <x v="8"/>
    <s v="SUBURBANO SAVONA"/>
    <n v="0"/>
    <n v="393"/>
    <s v="VADO - SEGNO - CUNIO (Circolare)"/>
    <s v="ANN"/>
    <s v="SET"/>
    <m/>
    <n v="1"/>
    <n v="850"/>
    <d v="1899-12-30T19:40:00"/>
    <d v="1899-12-30T20:30:00"/>
    <n v="15.9017168852958"/>
    <m/>
    <m/>
    <n v="302"/>
    <n v="4802.3184993593313"/>
    <n v="0"/>
    <m/>
    <d v="1899-12-30T00:50:00"/>
    <d v="1900-01-09T11:40:00"/>
    <m/>
  </r>
  <r>
    <n v="9066"/>
    <x v="8"/>
    <s v="SUBURBANO SAVONA"/>
    <n v="0"/>
    <n v="394"/>
    <s v="VADO - SEGNO - M.C.T.C. - VADO "/>
    <s v="ANN"/>
    <s v="SET"/>
    <m/>
    <n v="1"/>
    <n v="851"/>
    <d v="1899-12-30T17:40:00"/>
    <d v="1899-12-30T18:30:00"/>
    <n v="16.964254001947001"/>
    <m/>
    <m/>
    <n v="302"/>
    <n v="5123.204708587994"/>
    <n v="0"/>
    <m/>
    <d v="1899-12-30T00:50:00"/>
    <d v="1900-01-09T11:40:00"/>
    <m/>
  </r>
  <r>
    <n v="9089"/>
    <x v="8"/>
    <s v="SUBURBANO SAVONA"/>
    <n v="0"/>
    <n v="395"/>
    <s v="VADO - SAN GENESIO - SEGNO CUNIO - VADO"/>
    <s v="ANN"/>
    <s v="SET"/>
    <m/>
    <n v="1"/>
    <n v="3150"/>
    <d v="1899-12-30T14:35:00"/>
    <d v="1899-12-30T15:30:00"/>
    <n v="17.705580065016999"/>
    <m/>
    <m/>
    <n v="302"/>
    <n v="5347.0851796351335"/>
    <n v="0"/>
    <m/>
    <d v="1899-12-30T00:55:00"/>
    <d v="1900-01-10T12:50:00"/>
    <m/>
  </r>
  <r>
    <n v="17712"/>
    <x v="8"/>
    <s v="SUBURBANO SAVONA"/>
    <n v="0"/>
    <n v="467"/>
    <s v="S.ERMETE - SEGNO CUNIO - S.GENESIO - VADO"/>
    <s v="INV"/>
    <s v="SET"/>
    <m/>
    <n v="1"/>
    <n v="17712"/>
    <d v="1899-12-30T07:12:00"/>
    <d v="1899-12-30T07:50:00"/>
    <n v="14.0292297534659"/>
    <m/>
    <m/>
    <n v="235"/>
    <n v="3296.8689920644865"/>
    <n v="0"/>
    <m/>
    <d v="1899-12-30T00:38:00"/>
    <d v="1900-01-05T04:50:00"/>
    <m/>
  </r>
  <r>
    <n v="12433"/>
    <x v="8"/>
    <s v="SUBURBANO SAVONA"/>
    <n v="0"/>
    <n v="731"/>
    <s v="SAVONA FF.SS. - M.C.T.C."/>
    <s v="NSCO"/>
    <s v="SET"/>
    <m/>
    <n v="1"/>
    <n v="4674"/>
    <d v="1899-12-30T07:50:00"/>
    <d v="1899-12-30T08:15:00"/>
    <n v="8.5286024206235709"/>
    <m/>
    <m/>
    <n v="94"/>
    <n v="801.68862753861572"/>
    <n v="0"/>
    <m/>
    <d v="1899-12-30T00:25:00"/>
    <d v="1899-12-31T15:10:00"/>
    <m/>
  </r>
  <r>
    <n v="12449"/>
    <x v="8"/>
    <s v="SUBURBANO SAVONA"/>
    <n v="0"/>
    <n v="731"/>
    <s v="SAVONA FF.SS. - M.C.T.C."/>
    <s v="SCO"/>
    <n v="6"/>
    <m/>
    <n v="1"/>
    <n v="12449"/>
    <d v="1899-12-30T07:50:00"/>
    <d v="1899-12-30T08:15:00"/>
    <n v="8.5286024206235709"/>
    <m/>
    <m/>
    <n v="35"/>
    <n v="298.50108472182501"/>
    <n v="0"/>
    <m/>
    <d v="1899-12-30T00:25:00"/>
    <d v="1899-12-30T14:35:00"/>
    <m/>
  </r>
  <r>
    <n v="17953"/>
    <x v="8"/>
    <s v="SUBURBANO SAVONA"/>
    <n v="0"/>
    <n v="731"/>
    <s v="SAVONA FF.SS. - M.C.T.C."/>
    <s v="SCO"/>
    <s v="1-5"/>
    <m/>
    <n v="1"/>
    <n v="4160"/>
    <d v="1899-12-30T07:50:00"/>
    <d v="1899-12-30T08:15:00"/>
    <n v="8.5286024206235709"/>
    <m/>
    <m/>
    <n v="173"/>
    <n v="1475.4482187678777"/>
    <n v="0"/>
    <m/>
    <d v="1899-12-30T00:25:00"/>
    <d v="1900-01-02T00:05:00"/>
    <m/>
  </r>
  <r>
    <n v="9073"/>
    <x v="8"/>
    <s v="SUBURBANO SAVONA"/>
    <n v="0"/>
    <n v="743"/>
    <s v="VADO - CIMITERO - SEGNO - VADO"/>
    <s v="ANN"/>
    <s v="FES"/>
    <m/>
    <n v="1"/>
    <n v="1701"/>
    <d v="1899-12-30T09:46:00"/>
    <d v="1899-12-30T10:34:00"/>
    <n v="17.310455654579499"/>
    <m/>
    <m/>
    <n v="58"/>
    <n v="1004.006427965611"/>
    <n v="0"/>
    <m/>
    <d v="1899-12-30T00:48:00"/>
    <d v="1899-12-31T22:24:00"/>
    <m/>
  </r>
  <r>
    <n v="9074"/>
    <x v="8"/>
    <s v="SUBURBANO SAVONA"/>
    <n v="0"/>
    <n v="745"/>
    <s v="VADO - S.ERMETE - CIMITERO - VADO"/>
    <s v="ANN"/>
    <s v="FES"/>
    <m/>
    <n v="1"/>
    <n v="1702"/>
    <d v="1899-12-30T10:46:00"/>
    <d v="1899-12-30T11:07:00"/>
    <n v="9.6628995356451099"/>
    <m/>
    <m/>
    <n v="58"/>
    <n v="560.44817306741641"/>
    <n v="0"/>
    <m/>
    <d v="1899-12-30T00:21:00"/>
    <d v="1899-12-30T20:18:00"/>
    <m/>
  </r>
  <r>
    <n v="9075"/>
    <x v="8"/>
    <s v="SUBURBANO SAVONA"/>
    <n v="0"/>
    <n v="746"/>
    <s v="VADO - SANT'ERMETE - VADO"/>
    <s v="ANN"/>
    <s v="FES"/>
    <m/>
    <n v="1"/>
    <n v="1703"/>
    <d v="1899-12-30T06:46:00"/>
    <d v="1899-12-30T07:04:00"/>
    <n v="8.2533210421705192"/>
    <m/>
    <m/>
    <n v="58"/>
    <n v="478.6926204458901"/>
    <n v="0"/>
    <m/>
    <d v="1899-12-30T00:18:00"/>
    <d v="1899-12-30T17:24:00"/>
    <m/>
  </r>
  <r>
    <n v="9076"/>
    <x v="8"/>
    <s v="SUBURBANO SAVONA"/>
    <n v="0"/>
    <n v="746"/>
    <s v="VADO - SANT'ERMETE - VADO"/>
    <s v="ANN"/>
    <s v="FES"/>
    <m/>
    <n v="1"/>
    <n v="1704"/>
    <d v="1899-12-30T07:16:00"/>
    <d v="1899-12-30T07:34:00"/>
    <n v="8.2533210421705192"/>
    <m/>
    <m/>
    <n v="58"/>
    <n v="478.6926204458901"/>
    <n v="0"/>
    <m/>
    <d v="1899-12-30T00:18:00"/>
    <d v="1899-12-30T17:24:00"/>
    <m/>
  </r>
  <r>
    <n v="9077"/>
    <x v="8"/>
    <s v="SUBURBANO SAVONA"/>
    <n v="0"/>
    <n v="746"/>
    <s v="VADO - SANT'ERMETE - VADO"/>
    <s v="ANN"/>
    <s v="FES"/>
    <m/>
    <n v="1"/>
    <n v="1705"/>
    <d v="1899-12-30T08:46:00"/>
    <d v="1899-12-30T09:04:00"/>
    <n v="8.2533210421705192"/>
    <m/>
    <m/>
    <n v="58"/>
    <n v="478.6926204458901"/>
    <n v="0"/>
    <m/>
    <d v="1899-12-30T00:18:00"/>
    <d v="1899-12-30T17:24:00"/>
    <m/>
  </r>
  <r>
    <n v="9078"/>
    <x v="8"/>
    <s v="SUBURBANO SAVONA"/>
    <n v="0"/>
    <n v="746"/>
    <s v="VADO - SANT'ERMETE - VADO"/>
    <s v="ANN"/>
    <s v="FES"/>
    <m/>
    <n v="1"/>
    <n v="1706"/>
    <d v="1899-12-30T09:16:00"/>
    <d v="1899-12-30T09:34:00"/>
    <n v="8.2533210421705192"/>
    <m/>
    <m/>
    <n v="58"/>
    <n v="478.6926204458901"/>
    <n v="0"/>
    <m/>
    <d v="1899-12-30T00:18:00"/>
    <d v="1899-12-30T17:24:00"/>
    <m/>
  </r>
  <r>
    <n v="9079"/>
    <x v="8"/>
    <s v="SUBURBANO SAVONA"/>
    <n v="0"/>
    <n v="746"/>
    <s v="VADO - SANT'ERMETE - VADO"/>
    <s v="ANN"/>
    <s v="FES"/>
    <m/>
    <n v="1"/>
    <n v="1707"/>
    <d v="1899-12-30T11:16:00"/>
    <d v="1899-12-30T11:34:00"/>
    <n v="8.2533210421705192"/>
    <m/>
    <m/>
    <n v="58"/>
    <n v="478.6926204458901"/>
    <n v="0"/>
    <m/>
    <d v="1899-12-30T00:18:00"/>
    <d v="1899-12-30T17:24:00"/>
    <m/>
  </r>
  <r>
    <n v="9080"/>
    <x v="8"/>
    <s v="SUBURBANO SAVONA"/>
    <n v="0"/>
    <n v="746"/>
    <s v="VADO - SANT'ERMETE - VADO"/>
    <s v="ANN"/>
    <s v="FES"/>
    <m/>
    <n v="1"/>
    <n v="1708"/>
    <d v="1899-12-30T11:46:00"/>
    <d v="1899-12-30T12:04:00"/>
    <n v="8.2533210421705192"/>
    <m/>
    <m/>
    <n v="58"/>
    <n v="478.6926204458901"/>
    <n v="0"/>
    <m/>
    <d v="1899-12-30T00:18:00"/>
    <d v="1899-12-30T17:24:00"/>
    <m/>
  </r>
  <r>
    <n v="9081"/>
    <x v="8"/>
    <s v="SUBURBANO SAVONA"/>
    <n v="0"/>
    <n v="746"/>
    <s v="VADO - SANT'ERMETE - VADO"/>
    <s v="ANN"/>
    <s v="FES"/>
    <m/>
    <n v="1"/>
    <n v="1709"/>
    <d v="1899-12-30T12:16:00"/>
    <d v="1899-12-30T12:34:00"/>
    <n v="8.2533210421705192"/>
    <m/>
    <m/>
    <n v="58"/>
    <n v="478.6926204458901"/>
    <n v="0"/>
    <m/>
    <d v="1899-12-30T00:18:00"/>
    <d v="1899-12-30T17:24:00"/>
    <m/>
  </r>
  <r>
    <n v="9082"/>
    <x v="8"/>
    <s v="SUBURBANO SAVONA"/>
    <n v="0"/>
    <n v="746"/>
    <s v="VADO - SANT'ERMETE - VADO"/>
    <s v="ANN"/>
    <s v="FES"/>
    <m/>
    <n v="1"/>
    <n v="1710"/>
    <d v="1899-12-30T12:46:00"/>
    <d v="1899-12-30T13:04:00"/>
    <n v="8.2533210421705192"/>
    <m/>
    <m/>
    <n v="58"/>
    <n v="478.6926204458901"/>
    <n v="0"/>
    <m/>
    <d v="1899-12-30T00:18:00"/>
    <d v="1899-12-30T17:24:00"/>
    <m/>
  </r>
  <r>
    <n v="9083"/>
    <x v="8"/>
    <s v="SUBURBANO SAVONA"/>
    <n v="0"/>
    <n v="746"/>
    <s v="VADO - SANT'ERMETE - VADO"/>
    <s v="ANN"/>
    <s v="FES"/>
    <m/>
    <n v="1"/>
    <n v="1711"/>
    <d v="1899-12-30T14:16:00"/>
    <d v="1899-12-30T14:34:00"/>
    <n v="8.2533210421705192"/>
    <m/>
    <m/>
    <n v="58"/>
    <n v="478.6926204458901"/>
    <n v="0"/>
    <m/>
    <d v="1899-12-30T00:18:00"/>
    <d v="1899-12-30T17:24:00"/>
    <m/>
  </r>
  <r>
    <n v="9084"/>
    <x v="8"/>
    <s v="SUBURBANO SAVONA"/>
    <n v="0"/>
    <n v="746"/>
    <s v="VADO - SANT'ERMETE - VADO"/>
    <s v="ANN"/>
    <s v="FES"/>
    <m/>
    <n v="1"/>
    <n v="1712"/>
    <d v="1899-12-30T15:46:00"/>
    <d v="1899-12-30T16:04:00"/>
    <n v="8.2533210421705192"/>
    <m/>
    <m/>
    <n v="58"/>
    <n v="478.6926204458901"/>
    <n v="0"/>
    <m/>
    <d v="1899-12-30T00:18:00"/>
    <d v="1899-12-30T17:24:00"/>
    <m/>
  </r>
  <r>
    <n v="9085"/>
    <x v="8"/>
    <s v="SUBURBANO SAVONA"/>
    <n v="0"/>
    <n v="746"/>
    <s v="VADO - SANT'ERMETE - VADO"/>
    <s v="ANN"/>
    <s v="FES"/>
    <m/>
    <n v="1"/>
    <n v="1713"/>
    <d v="1899-12-30T16:16:00"/>
    <d v="1899-12-30T16:34:00"/>
    <n v="8.2533210421705192"/>
    <m/>
    <m/>
    <n v="58"/>
    <n v="478.6926204458901"/>
    <n v="0"/>
    <m/>
    <d v="1899-12-30T00:18:00"/>
    <d v="1899-12-30T17:24:00"/>
    <m/>
  </r>
  <r>
    <n v="9086"/>
    <x v="8"/>
    <s v="SUBURBANO SAVONA"/>
    <n v="0"/>
    <n v="746"/>
    <s v="VADO - SANT'ERMETE - VADO"/>
    <s v="ANN"/>
    <s v="FES"/>
    <m/>
    <n v="1"/>
    <n v="1714"/>
    <d v="1899-12-30T16:46:00"/>
    <d v="1899-12-30T17:04:00"/>
    <n v="8.2533210421705192"/>
    <m/>
    <m/>
    <n v="58"/>
    <n v="478.6926204458901"/>
    <n v="0"/>
    <m/>
    <d v="1899-12-30T00:18:00"/>
    <d v="1899-12-30T17:24:00"/>
    <m/>
  </r>
  <r>
    <n v="9087"/>
    <x v="8"/>
    <s v="SUBURBANO SAVONA"/>
    <n v="0"/>
    <n v="746"/>
    <s v="VADO - SANT'ERMETE - VADO"/>
    <s v="ANN"/>
    <s v="FES"/>
    <m/>
    <n v="1"/>
    <n v="1715"/>
    <d v="1899-12-30T18:16:00"/>
    <d v="1899-12-30T18:34:00"/>
    <n v="8.2533210421705192"/>
    <m/>
    <m/>
    <n v="58"/>
    <n v="478.6926204458901"/>
    <n v="0"/>
    <m/>
    <d v="1899-12-30T00:18:00"/>
    <d v="1899-12-30T17:24:00"/>
    <m/>
  </r>
  <r>
    <n v="9088"/>
    <x v="8"/>
    <s v="SUBURBANO SAVONA"/>
    <n v="0"/>
    <n v="746"/>
    <s v="VADO - SANT'ERMETE - VADO"/>
    <s v="ANN"/>
    <s v="FES"/>
    <m/>
    <n v="1"/>
    <n v="1716"/>
    <d v="1899-12-30T18:46:00"/>
    <d v="1899-12-30T19:04:00"/>
    <n v="8.2533210421705192"/>
    <m/>
    <m/>
    <n v="58"/>
    <n v="478.6926204458901"/>
    <n v="0"/>
    <m/>
    <d v="1899-12-30T00:18:00"/>
    <d v="1899-12-30T17:24:00"/>
    <m/>
  </r>
  <r>
    <n v="9067"/>
    <x v="8"/>
    <s v="SUBURBANO SAVONA"/>
    <n v="0"/>
    <n v="845"/>
    <s v="VADO - SAN GENESIO - M.C.T.C - CIMITERO - SEGNO CUNIO - CIMITERO - VADO"/>
    <s v="ANN"/>
    <s v="SET"/>
    <m/>
    <n v="1"/>
    <n v="852"/>
    <d v="1899-12-30T09:10:00"/>
    <d v="1899-12-30T10:05:00"/>
    <n v="21.044395907920698"/>
    <m/>
    <m/>
    <n v="302"/>
    <n v="6355.4075641920508"/>
    <n v="0"/>
    <m/>
    <d v="1899-12-30T00:55:00"/>
    <d v="1900-01-10T12:50:00"/>
    <m/>
  </r>
  <r>
    <n v="9093"/>
    <x v="8"/>
    <s v="SUBURBANO SAVONA"/>
    <n v="0"/>
    <n v="3019"/>
    <s v="VADO - SEGNO - CUNIO (Circolare)"/>
    <s v="ANN"/>
    <s v="SET"/>
    <m/>
    <n v="8"/>
    <n v="4347"/>
    <d v="1899-12-30T20:35:00"/>
    <d v="1899-12-30T21:25:00"/>
    <n v="15.9017168852958"/>
    <m/>
    <n v="15.9017168852958"/>
    <n v="302"/>
    <n v="4802.3184993593313"/>
    <n v="0"/>
    <n v="4802.3184993593313"/>
    <d v="1899-12-30T00:50:00"/>
    <d v="1900-01-09T11:40:00"/>
    <m/>
  </r>
  <r>
    <n v="9094"/>
    <x v="8"/>
    <s v="SUBURBANO SAVONA"/>
    <n v="0"/>
    <n v="3020"/>
    <s v="VADO - SEGNO - M.C.T.C. - VADO"/>
    <s v="ANN"/>
    <s v="SET"/>
    <m/>
    <n v="8"/>
    <n v="4348"/>
    <d v="1899-12-30T16:45:00"/>
    <d v="1899-12-30T17:35:00"/>
    <n v="16.964254001947001"/>
    <m/>
    <n v="16.964254001947001"/>
    <n v="302"/>
    <n v="5123.204708587994"/>
    <n v="0"/>
    <n v="5123.204708587994"/>
    <d v="1899-12-30T00:50:00"/>
    <d v="1900-01-09T11:40:00"/>
    <m/>
  </r>
  <r>
    <n v="10719"/>
    <x v="9"/>
    <s v="SUBURBANO SAVONA"/>
    <n v="0"/>
    <n v="358"/>
    <s v="QUILIANO - ROVIASCA - QUILIANO"/>
    <s v="ANN"/>
    <s v="SET"/>
    <m/>
    <n v="1"/>
    <n v="854"/>
    <d v="1899-12-30T06:25:00"/>
    <d v="1899-12-30T07:05:00"/>
    <n v="16.0924869913114"/>
    <m/>
    <m/>
    <n v="302"/>
    <n v="4859.9310713760433"/>
    <n v="0"/>
    <m/>
    <d v="1899-12-30T00:40:00"/>
    <d v="1900-01-07T09:20:00"/>
    <m/>
  </r>
  <r>
    <n v="10720"/>
    <x v="9"/>
    <s v="SUBURBANO SAVONA"/>
    <n v="0"/>
    <n v="358"/>
    <s v="QUILIANO - ROVIASCA - QUILIANO"/>
    <s v="ANN"/>
    <s v="SET"/>
    <m/>
    <n v="1"/>
    <n v="855"/>
    <d v="1899-12-30T07:05:00"/>
    <d v="1899-12-30T07:50:00"/>
    <n v="16.0924869913114"/>
    <m/>
    <m/>
    <n v="302"/>
    <n v="4859.9310713760433"/>
    <n v="0"/>
    <m/>
    <d v="1899-12-30T00:45:00"/>
    <d v="1900-01-08T10:30:00"/>
    <m/>
  </r>
  <r>
    <n v="10721"/>
    <x v="9"/>
    <s v="SUBURBANO SAVONA"/>
    <n v="0"/>
    <n v="358"/>
    <s v="QUILIANO - ROVIASCA - QUILIANO"/>
    <s v="ANN"/>
    <s v="SET"/>
    <m/>
    <n v="1"/>
    <n v="856"/>
    <d v="1899-12-30T12:05:00"/>
    <d v="1899-12-30T12:50:00"/>
    <n v="16.0924869913114"/>
    <m/>
    <m/>
    <n v="302"/>
    <n v="4859.9310713760433"/>
    <n v="0"/>
    <m/>
    <d v="1899-12-30T00:45:00"/>
    <d v="1900-01-08T10:30:00"/>
    <m/>
  </r>
  <r>
    <n v="10722"/>
    <x v="9"/>
    <s v="SUBURBANO SAVONA"/>
    <n v="0"/>
    <n v="358"/>
    <s v="QUILIANO - ROVIASCA - QUILIANO"/>
    <s v="ANN"/>
    <s v="SET"/>
    <m/>
    <n v="1"/>
    <n v="857"/>
    <d v="1899-12-30T13:15:00"/>
    <d v="1899-12-30T13:50:00"/>
    <n v="16.0924869913114"/>
    <m/>
    <m/>
    <n v="302"/>
    <n v="4859.9310713760433"/>
    <n v="0"/>
    <m/>
    <d v="1899-12-30T00:35:00"/>
    <d v="1900-01-06T08:10:00"/>
    <m/>
  </r>
  <r>
    <n v="17585"/>
    <x v="9"/>
    <s v="SUBURBANO SAVONA"/>
    <n v="0"/>
    <n v="358"/>
    <s v="QUILIANO - ROVIASCA - QUILIANO"/>
    <s v="ANN"/>
    <s v="SET"/>
    <m/>
    <n v="1"/>
    <n v="858"/>
    <d v="1899-12-30T13:55:00"/>
    <d v="1899-12-30T14:35:00"/>
    <n v="16.0924869913114"/>
    <m/>
    <m/>
    <n v="302"/>
    <n v="4859.9310713760433"/>
    <n v="0"/>
    <m/>
    <d v="1899-12-30T00:40:00"/>
    <d v="1900-01-07T09:20:00"/>
    <m/>
  </r>
  <r>
    <n v="18428"/>
    <x v="9"/>
    <s v="SUBURBANO SAVONA"/>
    <n v="0"/>
    <n v="358"/>
    <s v="QUILIANO - ROVIASCA - QUILIANO"/>
    <s v="EST"/>
    <s v="SET"/>
    <m/>
    <n v="1"/>
    <n v="859"/>
    <d v="1899-12-30T17:40:00"/>
    <d v="1899-12-30T18:20:00"/>
    <n v="16.0924869913114"/>
    <m/>
    <m/>
    <n v="67"/>
    <n v="1078.1966284178638"/>
    <n v="0"/>
    <m/>
    <d v="1899-12-30T00:40:00"/>
    <d v="1899-12-31T20:40:00"/>
    <m/>
  </r>
  <r>
    <n v="18497"/>
    <x v="9"/>
    <s v="SUBURBANO SAVONA"/>
    <n v="0"/>
    <n v="358"/>
    <s v="QUILIANO - ROVIASCA - QUILIANO"/>
    <s v="INV"/>
    <s v="SET"/>
    <m/>
    <n v="1"/>
    <n v="18497"/>
    <d v="1899-12-30T17:45:00"/>
    <d v="1899-12-30T18:25:00"/>
    <n v="16.0924869913114"/>
    <m/>
    <m/>
    <n v="235"/>
    <n v="3781.734442958179"/>
    <n v="0"/>
    <m/>
    <d v="1899-12-30T00:40:00"/>
    <d v="1900-01-05T12:40:00"/>
    <m/>
  </r>
  <r>
    <n v="10726"/>
    <x v="9"/>
    <s v="SUBURBANO SAVONA"/>
    <n v="0"/>
    <n v="363"/>
    <s v="QUILIANO ORSO - VADO LIGURE"/>
    <s v="NSCO"/>
    <s v="SET"/>
    <m/>
    <n v="1"/>
    <n v="4014"/>
    <d v="1899-12-30T07:50:00"/>
    <d v="1899-12-30T08:05:00"/>
    <n v="3.9079999999999999"/>
    <m/>
    <m/>
    <n v="94"/>
    <n v="367.35199999999998"/>
    <n v="0"/>
    <m/>
    <d v="1899-12-30T00:15:00"/>
    <d v="1899-12-30T23:30:00"/>
    <m/>
  </r>
  <r>
    <n v="13732"/>
    <x v="9"/>
    <s v="SUBURBANO SAVONA"/>
    <n v="0"/>
    <n v="363"/>
    <s v="QUILIANO ORSO - VADO LIGURE"/>
    <s v="SCO"/>
    <n v="6"/>
    <m/>
    <n v="1"/>
    <n v="13732"/>
    <d v="1899-12-30T07:50:00"/>
    <d v="1899-12-30T08:05:00"/>
    <n v="3.9079999999999999"/>
    <m/>
    <m/>
    <n v="35"/>
    <n v="136.78"/>
    <n v="0"/>
    <m/>
    <d v="1899-12-30T00:15:00"/>
    <d v="1899-12-30T08:45:00"/>
    <m/>
  </r>
  <r>
    <n v="10725"/>
    <x v="9"/>
    <s v="SUBURBANO SAVONA"/>
    <n v="0"/>
    <n v="364"/>
    <s v="QUILIANO ORSO - VADO LIGURE"/>
    <s v="SCO"/>
    <s v="1-5"/>
    <m/>
    <n v="1"/>
    <n v="860"/>
    <d v="1899-12-30T07:50:00"/>
    <d v="1899-12-30T08:05:00"/>
    <n v="4.3289999999999997"/>
    <m/>
    <m/>
    <n v="173"/>
    <n v="748.91699999999992"/>
    <n v="0"/>
    <m/>
    <d v="1899-12-30T00:15:00"/>
    <d v="1899-12-31T19:15:00"/>
    <m/>
  </r>
  <r>
    <n v="17569"/>
    <x v="10"/>
    <s v="URBANO SAVONA"/>
    <n v="0"/>
    <n v="439"/>
    <s v="CIANTAGALLETTO - LAVAGNOLA - PIAZZA MAMELI"/>
    <s v="ANN"/>
    <s v="SET"/>
    <m/>
    <n v="1"/>
    <n v="2552"/>
    <d v="1899-12-30T08:20:00"/>
    <d v="1899-12-30T08:28:00"/>
    <n v="3.1554096835268699"/>
    <m/>
    <m/>
    <n v="302"/>
    <n v="952.93372442511475"/>
    <n v="0"/>
    <m/>
    <d v="1899-12-30T00:08:00"/>
    <d v="1899-12-31T16:16:00"/>
    <m/>
  </r>
  <r>
    <n v="17567"/>
    <x v="10"/>
    <s v="URBANO SAVONA"/>
    <n v="0"/>
    <n v="449"/>
    <s v="LAVAGNOLA - MARMORASSI - LAVAGNOLA - P.ZZA SAFFI"/>
    <s v="ANN"/>
    <s v="SET"/>
    <m/>
    <n v="1"/>
    <n v="2551"/>
    <d v="1899-12-30T07:00:00"/>
    <d v="1899-12-30T07:32:00"/>
    <n v="7.4993211944758098"/>
    <m/>
    <m/>
    <n v="302"/>
    <n v="2264.7950007316945"/>
    <n v="0"/>
    <m/>
    <d v="1899-12-30T00:32:00"/>
    <d v="1900-01-05T17:04:00"/>
    <m/>
  </r>
  <r>
    <n v="10737"/>
    <x v="10"/>
    <s v="URBANO SAVONA"/>
    <n v="0"/>
    <n v="450"/>
    <s v="LAVAGNOLA - MARMORASSI - LAVAGNOLA"/>
    <s v="ANN"/>
    <s v="SET"/>
    <m/>
    <n v="1"/>
    <n v="304"/>
    <d v="1899-12-30T13:45:00"/>
    <d v="1899-12-30T14:15:00"/>
    <n v="5.8643900588156299"/>
    <m/>
    <m/>
    <n v="302"/>
    <n v="1771.0457977623203"/>
    <n v="0"/>
    <m/>
    <d v="1899-12-30T00:30:00"/>
    <d v="1900-01-05T07:00:00"/>
    <m/>
  </r>
  <r>
    <n v="10728"/>
    <x v="10"/>
    <s v="URBANO SAVONA"/>
    <n v="0"/>
    <n v="451"/>
    <s v="PIAZZA MAMELI - LAVAGNOLA - MARMORASSI"/>
    <s v="ANN"/>
    <s v="SET"/>
    <m/>
    <n v="1"/>
    <n v="2522"/>
    <d v="1899-12-30T11:50:00"/>
    <d v="1899-12-30T12:10:00"/>
    <n v="5.19301654042604"/>
    <m/>
    <m/>
    <n v="302"/>
    <n v="1568.2909952086641"/>
    <n v="0"/>
    <m/>
    <d v="1899-12-30T00:20:00"/>
    <d v="1900-01-03T04:40:00"/>
    <m/>
  </r>
  <r>
    <n v="10729"/>
    <x v="10"/>
    <s v="URBANO SAVONA"/>
    <n v="0"/>
    <n v="452"/>
    <s v="MARMORASSI - LAVAGNOLA - PIAZZA MAMELI"/>
    <s v="ANN"/>
    <s v="SET"/>
    <m/>
    <n v="1"/>
    <n v="2523"/>
    <d v="1899-12-30T12:10:00"/>
    <d v="1899-12-30T12:27:00"/>
    <n v="4.9127012328072004"/>
    <m/>
    <m/>
    <n v="302"/>
    <n v="1483.6357723077745"/>
    <n v="0"/>
    <m/>
    <d v="1899-12-30T00:17:00"/>
    <d v="1900-01-02T13:34:00"/>
    <m/>
  </r>
  <r>
    <n v="17714"/>
    <x v="10"/>
    <s v="URBANO SAVONA"/>
    <n v="0"/>
    <n v="468"/>
    <s v="LAVAGNOLA - CIANTAGALLETTO - LAVAGNOLA - PIAZZA MAMELI - STAZIONE FF.SS."/>
    <s v="ANN"/>
    <s v="SET"/>
    <m/>
    <n v="1"/>
    <n v="4351"/>
    <d v="1899-12-30T17:05:00"/>
    <d v="1899-12-30T17:25:00"/>
    <n v="5.3078594874100098"/>
    <m/>
    <m/>
    <n v="302"/>
    <n v="1602.9735651978231"/>
    <n v="0"/>
    <m/>
    <d v="1899-12-30T00:20:00"/>
    <d v="1900-01-03T04:40:00"/>
    <m/>
  </r>
  <r>
    <n v="17715"/>
    <x v="10"/>
    <s v="URBANO SAVONA"/>
    <n v="0"/>
    <n v="469"/>
    <s v="LAVAGNOAL - MARMORASSI - LAVAGNOLA - PIAZZA MAMELI - STAZIONE FF.SS."/>
    <s v="INV"/>
    <s v="SET"/>
    <m/>
    <n v="8"/>
    <n v="17715"/>
    <d v="1899-12-30T18:35:00"/>
    <d v="1899-12-30T19:15:00"/>
    <n v="8.6703211944758092"/>
    <m/>
    <n v="8.6703211944758092"/>
    <n v="235"/>
    <n v="2037.5254807018152"/>
    <n v="0"/>
    <n v="2037.5254807018152"/>
    <d v="1899-12-30T00:40:00"/>
    <d v="1900-01-05T12:40:00"/>
    <m/>
  </r>
  <r>
    <n v="18685"/>
    <x v="10"/>
    <s v="URBANO SAVONA"/>
    <n v="0"/>
    <n v="469"/>
    <s v="LAVAGNOAL - MARMORASSI - LAVAGNOLA - PIAZZA MAMELI - STAZIONE FF.SS."/>
    <s v="EST"/>
    <s v="SET"/>
    <m/>
    <n v="8"/>
    <n v="18685"/>
    <d v="1899-12-30T19:00:00"/>
    <d v="1899-12-30T19:40:00"/>
    <n v="8.6703211944758092"/>
    <m/>
    <n v="8.6703211944758092"/>
    <n v="67"/>
    <n v="580.91152002987917"/>
    <n v="0"/>
    <n v="580.91152002987917"/>
    <d v="1899-12-30T00:40:00"/>
    <d v="1899-12-31T20:40:00"/>
    <m/>
  </r>
  <r>
    <n v="17568"/>
    <x v="10"/>
    <s v="URBANO SAVONA"/>
    <n v="0"/>
    <n v="478"/>
    <s v="PIAZZA MAMELI - LAVAGNOLA - CIANTAGALLETTO"/>
    <s v="ANN"/>
    <s v="SET"/>
    <m/>
    <n v="1"/>
    <n v="305"/>
    <d v="1899-12-30T08:10:00"/>
    <d v="1899-12-30T08:20:00"/>
    <n v="3.58784638264058"/>
    <m/>
    <m/>
    <n v="302"/>
    <n v="1083.5296075574552"/>
    <n v="0"/>
    <m/>
    <d v="1899-12-30T00:10:00"/>
    <d v="1900-01-01T02:20:00"/>
    <m/>
  </r>
  <r>
    <n v="17605"/>
    <x v="10"/>
    <s v="URBANO SAVONA"/>
    <n v="0"/>
    <n v="846"/>
    <s v="LAVAGNOLA - CIANTAGALLETTO - LAVAGNOLA - PIAZZA MAMELI"/>
    <s v="ANN"/>
    <s v="SET"/>
    <m/>
    <n v="1"/>
    <n v="17605"/>
    <d v="1899-12-30T09:55:00"/>
    <d v="1899-12-30T10:10:00"/>
    <n v="4.5618594874100102"/>
    <m/>
    <m/>
    <n v="302"/>
    <n v="1377.6815651978231"/>
    <n v="0"/>
    <m/>
    <d v="1899-12-30T00:15:00"/>
    <d v="1900-01-02T03:30:00"/>
    <m/>
  </r>
  <r>
    <n v="10738"/>
    <x v="10"/>
    <s v="URBANO SAVONA"/>
    <n v="0"/>
    <n v="846"/>
    <s v="LAVAGNOLA - CIANTAGALLETTO - LAVAGNOLA - PIAZZA MAMELI"/>
    <s v="ANN"/>
    <s v="SET"/>
    <m/>
    <n v="1"/>
    <n v="303"/>
    <d v="1899-12-30T14:15:00"/>
    <d v="1899-12-30T14:28:00"/>
    <n v="4.5618594874100102"/>
    <m/>
    <m/>
    <n v="302"/>
    <n v="1377.6815651978231"/>
    <n v="0"/>
    <m/>
    <d v="1899-12-30T00:13:00"/>
    <d v="1900-01-01T17:26:00"/>
    <m/>
  </r>
  <r>
    <n v="17606"/>
    <x v="10"/>
    <s v="URBANO SAVONA"/>
    <n v="0"/>
    <n v="3024"/>
    <s v="PIAZZA MAMELI - LAVAGNOLA - MARMORASSI - LAVAGNOLA"/>
    <s v="ANN"/>
    <s v="SET"/>
    <m/>
    <n v="1"/>
    <n v="17606"/>
    <d v="1899-12-30T09:20:00"/>
    <d v="1899-12-30T09:55:00"/>
    <n v="8.0457866375730696"/>
    <m/>
    <m/>
    <n v="302"/>
    <n v="2429.8275645470671"/>
    <n v="0"/>
    <m/>
    <d v="1899-12-30T00:35:00"/>
    <d v="1900-01-06T08:10:00"/>
    <m/>
  </r>
  <r>
    <n v="10735"/>
    <x v="10"/>
    <s v="URBANO SAVONA"/>
    <n v="0"/>
    <n v="3024"/>
    <s v="PIAZZA MAMELI - LAVAGNOLA - MARMORASSI - LAVAGNOLA"/>
    <s v="ANN"/>
    <s v="SET"/>
    <m/>
    <n v="1"/>
    <n v="4353"/>
    <d v="1899-12-30T16:30:00"/>
    <d v="1899-12-30T17:05:00"/>
    <n v="8.0457866375730696"/>
    <m/>
    <m/>
    <n v="302"/>
    <n v="2429.8275645470671"/>
    <n v="0"/>
    <m/>
    <d v="1899-12-30T00:35:00"/>
    <d v="1900-01-06T08:10:00"/>
    <m/>
  </r>
  <r>
    <n v="10716"/>
    <x v="11"/>
    <s v="URBANO SAVONA"/>
    <n v="0"/>
    <n v="461"/>
    <s v="PIAZZA MAMELI - LA RUSCA - LA RUSCA ALTA - LAVAGNOLA"/>
    <s v="ANN"/>
    <s v="SET"/>
    <m/>
    <n v="1"/>
    <n v="865"/>
    <d v="1899-12-30T13:15:00"/>
    <d v="1899-12-30T13:35:00"/>
    <n v="5.3829580086383801"/>
    <m/>
    <m/>
    <n v="302"/>
    <n v="1625.6533186087909"/>
    <n v="0"/>
    <m/>
    <d v="1899-12-30T00:20:00"/>
    <d v="1900-01-03T04:40:00"/>
    <m/>
  </r>
  <r>
    <n v="17713"/>
    <x v="11"/>
    <s v="URBANO SAVONA"/>
    <n v="0"/>
    <n v="461"/>
    <s v="PIAZZA MAMELI - LA RUSCA - LA RUSCA ALTA - LAVAGNOLA"/>
    <s v="INV"/>
    <s v="SET"/>
    <m/>
    <n v="8"/>
    <n v="17713"/>
    <d v="1899-12-30T18:15:00"/>
    <d v="1899-12-30T18:35:00"/>
    <n v="5.3829580086383801"/>
    <m/>
    <n v="5.3829580086383801"/>
    <n v="235"/>
    <n v="1264.9951320300192"/>
    <n v="0"/>
    <n v="1264.9951320300192"/>
    <d v="1899-12-30T00:20:00"/>
    <d v="1900-01-02T06:20:00"/>
    <m/>
  </r>
  <r>
    <n v="18684"/>
    <x v="11"/>
    <s v="URBANO SAVONA"/>
    <n v="0"/>
    <n v="461"/>
    <s v="PIAZZA MAMELI - LA RUSCA - LA RUSCA ALTA - LAVAGNOLA"/>
    <s v="EST"/>
    <s v="SET"/>
    <m/>
    <n v="8"/>
    <n v="18684"/>
    <d v="1899-12-30T18:40:00"/>
    <d v="1899-12-30T19:00:00"/>
    <n v="5.3829580086383801"/>
    <m/>
    <n v="5.3829580086383801"/>
    <n v="67"/>
    <n v="360.65818657877145"/>
    <n v="0"/>
    <n v="360.65818657877145"/>
    <d v="1899-12-30T00:20:00"/>
    <d v="1899-12-30T22:20:00"/>
    <m/>
  </r>
  <r>
    <n v="17570"/>
    <x v="11"/>
    <s v="URBANO SAVONA"/>
    <n v="0"/>
    <n v="925"/>
    <s v="P.MAMELI - LA RUSCA - LA RUSCA ALTA -  P.MAMELI "/>
    <s v="ANN"/>
    <s v="SET"/>
    <m/>
    <n v="1"/>
    <n v="17570"/>
    <d v="1899-12-30T07:45:00"/>
    <d v="1899-12-30T08:03:00"/>
    <n v="5.7704026918850202"/>
    <m/>
    <m/>
    <n v="302"/>
    <n v="1742.6616129492761"/>
    <n v="0"/>
    <m/>
    <d v="1899-12-30T00:18:00"/>
    <d v="1900-01-02T18:36:00"/>
    <m/>
  </r>
  <r>
    <n v="10717"/>
    <x v="11"/>
    <s v="URBANO SAVONA"/>
    <n v="0"/>
    <n v="925"/>
    <s v="P.MAMELI - LA RUSCA - LA RUSCA ALTA -  P.MAMELI "/>
    <s v="ANN"/>
    <s v="SET"/>
    <m/>
    <n v="1"/>
    <n v="2521"/>
    <d v="1899-12-30T11:30:00"/>
    <d v="1899-12-30T11:48:00"/>
    <n v="5.7704026918850202"/>
    <m/>
    <m/>
    <n v="302"/>
    <n v="1742.6616129492761"/>
    <n v="0"/>
    <m/>
    <d v="1899-12-30T00:18:00"/>
    <d v="1900-01-02T18:36:00"/>
    <m/>
  </r>
  <r>
    <n v="17936"/>
    <x v="12"/>
    <s v="URBANO CELLE"/>
    <n v="0"/>
    <n v="402"/>
    <s v="CELLE - PECORILE - CELLE"/>
    <s v="ANN"/>
    <s v="SET"/>
    <m/>
    <n v="1"/>
    <n v="17936"/>
    <d v="1899-12-30T10:10:00"/>
    <d v="1899-12-30T10:25:00"/>
    <n v="5.28286109025521"/>
    <m/>
    <m/>
    <n v="302"/>
    <n v="1595.4240492570734"/>
    <n v="0"/>
    <m/>
    <d v="1899-12-30T00:15:00"/>
    <d v="1900-01-02T03:30:00"/>
    <m/>
  </r>
  <r>
    <n v="7585"/>
    <x v="12"/>
    <s v="URBANO CELLE"/>
    <n v="0"/>
    <n v="402"/>
    <s v="CELLE - PECORILE - CELLE"/>
    <s v="ANN"/>
    <s v="SET"/>
    <m/>
    <n v="1"/>
    <n v="1011"/>
    <d v="1899-12-30T11:40:00"/>
    <d v="1899-12-30T11:55:00"/>
    <n v="5.28286109025521"/>
    <m/>
    <m/>
    <n v="302"/>
    <n v="1595.4240492570734"/>
    <n v="0"/>
    <m/>
    <d v="1899-12-30T00:15:00"/>
    <d v="1900-01-02T03:30:00"/>
    <m/>
  </r>
  <r>
    <n v="18669"/>
    <x v="13"/>
    <s v="URBANO SAVONA"/>
    <n v="0"/>
    <n v="589"/>
    <s v="VIA P.OLIVETTA - OSPEDALE - V.TURATI - PIAZZA MAMELI"/>
    <s v="ANN"/>
    <s v="SET"/>
    <m/>
    <n v="1"/>
    <n v="16604"/>
    <d v="1899-12-30T08:08:00"/>
    <d v="1899-12-30T08:23:00"/>
    <n v="3.5614512976706698"/>
    <m/>
    <m/>
    <n v="302"/>
    <n v="1075.5582918965422"/>
    <n v="0"/>
    <m/>
    <d v="1899-12-30T00:15:00"/>
    <d v="1900-01-02T03:30:00"/>
    <m/>
  </r>
  <r>
    <n v="17607"/>
    <x v="13"/>
    <s v="URBANO SAVONA"/>
    <n v="0"/>
    <n v="657"/>
    <s v="VIA TURATI - P.ZZA MAMELI"/>
    <s v="SCO"/>
    <s v="1-5"/>
    <m/>
    <n v="1"/>
    <n v="17607"/>
    <d v="1899-12-30T07:37:00"/>
    <d v="1899-12-30T07:45:00"/>
    <n v="2.4133714232592598"/>
    <m/>
    <m/>
    <n v="173"/>
    <n v="417.51325622385195"/>
    <n v="0"/>
    <m/>
    <d v="1899-12-30T00:08:00"/>
    <d v="1899-12-30T23:04:00"/>
    <m/>
  </r>
  <r>
    <n v="10248"/>
    <x v="13"/>
    <s v="URBANO SAVONA"/>
    <n v="0"/>
    <n v="791"/>
    <s v="PIAZZA MAMELI - LA RUSCA - VALLORIA - VIA OLIVETTA"/>
    <s v="ANN"/>
    <s v="SET"/>
    <m/>
    <n v="1"/>
    <n v="2501"/>
    <d v="1899-12-30T06:06:00"/>
    <d v="1899-12-30T06:32:00"/>
    <n v="7.70333627018291"/>
    <m/>
    <m/>
    <n v="302"/>
    <n v="2326.4075535952388"/>
    <n v="0"/>
    <m/>
    <d v="1899-12-30T00:26:00"/>
    <d v="1900-01-04T10:52:00"/>
    <m/>
  </r>
  <r>
    <n v="10293"/>
    <x v="13"/>
    <s v="URBANO SAVONA"/>
    <n v="0"/>
    <n v="797"/>
    <s v="V. P. OLIVETTA - OSPEDALE - V. TURATI - LA RUSCA - OSPEDALE - V. P. OLIVETTA"/>
    <s v="ANN"/>
    <s v="SET"/>
    <m/>
    <n v="1"/>
    <n v="2503"/>
    <d v="1899-12-30T07:28:00"/>
    <d v="1899-12-30T08:08:00"/>
    <n v="11.2927076934422"/>
    <m/>
    <m/>
    <n v="302"/>
    <n v="3410.3977234195445"/>
    <n v="0"/>
    <m/>
    <d v="1899-12-30T00:40:00"/>
    <d v="1900-01-07T09:20:00"/>
    <m/>
  </r>
  <r>
    <n v="10292"/>
    <x v="13"/>
    <s v="URBANO SAVONA"/>
    <n v="0"/>
    <n v="812"/>
    <s v="V. P. OLIVETTA - OSPEDALE - V.TURATI - LA RUSCA - OSPEDALE - CABUR - V. NEGRI - V. P. OLIVETTA"/>
    <s v="ANN"/>
    <s v="SET"/>
    <m/>
    <n v="1"/>
    <n v="2502"/>
    <d v="1899-12-30T06:32:00"/>
    <d v="1899-12-30T07:28:00"/>
    <n v="20.456343284670702"/>
    <m/>
    <m/>
    <n v="302"/>
    <n v="6177.8156719705521"/>
    <n v="0"/>
    <m/>
    <d v="1899-12-30T00:56:00"/>
    <d v="1900-01-10T17:52:00"/>
    <m/>
  </r>
  <r>
    <n v="10289"/>
    <x v="13"/>
    <s v="URBANO SAVONA"/>
    <n v="0"/>
    <n v="815"/>
    <s v="SAVONA FF.SS. - PIAZZA MAMELI - OSPEDALE - VIA OLIVETTA - GRANA - INES NEGRI"/>
    <s v="ANN"/>
    <s v="SET"/>
    <m/>
    <n v="1"/>
    <n v="2518"/>
    <d v="1899-12-30T19:25:00"/>
    <d v="1899-12-30T19:57:00"/>
    <n v="11.402099992417"/>
    <m/>
    <m/>
    <n v="302"/>
    <n v="3443.4341977099339"/>
    <n v="0"/>
    <m/>
    <d v="1899-12-30T00:32:00"/>
    <d v="1900-01-05T17:04:00"/>
    <m/>
  </r>
  <r>
    <n v="10290"/>
    <x v="13"/>
    <s v="URBANO SAVONA"/>
    <n v="0"/>
    <n v="819"/>
    <s v="VIA INES NEGRI - OSPEDALE "/>
    <s v="ANN"/>
    <s v="SET"/>
    <m/>
    <n v="1"/>
    <n v="2519"/>
    <d v="1899-12-30T19:57:00"/>
    <d v="1899-12-30T20:05:00"/>
    <n v="3.9980881341493801"/>
    <m/>
    <m/>
    <n v="302"/>
    <n v="1207.4226165131129"/>
    <n v="0"/>
    <m/>
    <d v="1899-12-30T00:08:00"/>
    <d v="1899-12-31T16:16:00"/>
    <m/>
  </r>
  <r>
    <n v="10295"/>
    <x v="13"/>
    <s v="URBANO SAVONA"/>
    <n v="0"/>
    <n v="832"/>
    <s v="OSPEDALE VALLORIA - VIA TURATI - STAZIONE FF.SS."/>
    <s v="ANN"/>
    <s v="SET"/>
    <m/>
    <n v="1"/>
    <n v="4822"/>
    <d v="1899-12-30T20:05:00"/>
    <d v="1899-12-30T20:25:00"/>
    <n v="3.9574512976706702"/>
    <m/>
    <m/>
    <n v="302"/>
    <n v="1195.1502918965423"/>
    <n v="0"/>
    <m/>
    <d v="1899-12-30T00:20:00"/>
    <d v="1900-01-03T04:40:00"/>
    <m/>
  </r>
  <r>
    <n v="18670"/>
    <x v="13"/>
    <s v="URBANO SAVONA"/>
    <n v="0"/>
    <n v="1109"/>
    <s v="P.MAMELI - LA RUSCA - VALLORIA - VIA OLIVETTA - OSPEDALE - VIA TURATI - P.MAMELI"/>
    <s v="ANN"/>
    <s v="SET"/>
    <m/>
    <n v="1"/>
    <n v="18670"/>
    <d v="1899-12-30T08:41:00"/>
    <d v="1899-12-30T09:21:00"/>
    <n v="11.4007875678536"/>
    <m/>
    <m/>
    <n v="302"/>
    <n v="3443.0378454917873"/>
    <n v="0"/>
    <m/>
    <d v="1899-12-30T00:40:00"/>
    <d v="1900-01-07T09:20:00"/>
    <m/>
  </r>
  <r>
    <n v="18671"/>
    <x v="13"/>
    <s v="URBANO SAVONA"/>
    <n v="0"/>
    <n v="1109"/>
    <s v="P.MAMELI - LA RUSCA - VALLORIA - VIA OLIVETTA - OSPEDALE - VIA TURATI - P.MAMELI"/>
    <s v="ANN"/>
    <s v="SET"/>
    <m/>
    <n v="1"/>
    <n v="18671"/>
    <d v="1899-12-30T09:31:00"/>
    <d v="1899-12-30T10:11:00"/>
    <n v="11.4007875678536"/>
    <m/>
    <m/>
    <n v="302"/>
    <n v="3443.0378454917873"/>
    <n v="0"/>
    <m/>
    <d v="1899-12-30T00:40:00"/>
    <d v="1900-01-07T09:20:00"/>
    <m/>
  </r>
  <r>
    <n v="18672"/>
    <x v="13"/>
    <s v="URBANO SAVONA"/>
    <n v="0"/>
    <n v="1109"/>
    <s v="P.MAMELI - LA RUSCA - VALLORIA - VIA OLIVETTA - OSPEDALE - VIA TURATI - P.MAMELI"/>
    <s v="ANN"/>
    <s v="SET"/>
    <m/>
    <n v="1"/>
    <n v="18672"/>
    <d v="1899-12-30T10:21:00"/>
    <d v="1899-12-30T11:01:00"/>
    <n v="11.4007875678536"/>
    <m/>
    <m/>
    <n v="302"/>
    <n v="3443.0378454917873"/>
    <n v="0"/>
    <m/>
    <d v="1899-12-30T00:40:00"/>
    <d v="1900-01-07T09:20:00"/>
    <m/>
  </r>
  <r>
    <n v="18673"/>
    <x v="13"/>
    <s v="URBANO SAVONA"/>
    <n v="0"/>
    <n v="1109"/>
    <s v="P.MAMELI - LA RUSCA - VALLORIA - VIA OLIVETTA - OSPEDALE - VIA TURATI - P.MAMELI"/>
    <s v="ANN"/>
    <s v="SET"/>
    <m/>
    <n v="1"/>
    <n v="18673"/>
    <d v="1899-12-30T11:11:00"/>
    <d v="1899-12-30T11:51:00"/>
    <n v="11.4007875678536"/>
    <m/>
    <m/>
    <n v="302"/>
    <n v="3443.0378454917873"/>
    <n v="0"/>
    <m/>
    <d v="1899-12-30T00:40:00"/>
    <d v="1900-01-07T09:20:00"/>
    <m/>
  </r>
  <r>
    <n v="18674"/>
    <x v="13"/>
    <s v="URBANO SAVONA"/>
    <n v="0"/>
    <n v="1109"/>
    <s v="P.MAMELI - LA RUSCA - VALLORIA - VIA OLIVETTA - OSPEDALE - VIA TURATI - P.MAMELI"/>
    <s v="ANN"/>
    <s v="SET"/>
    <m/>
    <n v="1"/>
    <n v="18674"/>
    <d v="1899-12-30T12:01:00"/>
    <d v="1899-12-30T12:41:00"/>
    <n v="11.4007875678536"/>
    <m/>
    <m/>
    <n v="302"/>
    <n v="3443.0378454917873"/>
    <n v="0"/>
    <m/>
    <d v="1899-12-30T00:40:00"/>
    <d v="1900-01-07T09:20:00"/>
    <m/>
  </r>
  <r>
    <n v="18675"/>
    <x v="13"/>
    <s v="URBANO SAVONA"/>
    <n v="0"/>
    <n v="1109"/>
    <s v="P.MAMELI - LA RUSCA - VALLORIA - VIA OLIVETTA - OSPEDALE - VIA TURATI - P.MAMELI"/>
    <s v="ANN"/>
    <s v="SET"/>
    <m/>
    <n v="1"/>
    <n v="18675"/>
    <d v="1899-12-30T13:57:00"/>
    <d v="1899-12-30T14:37:00"/>
    <n v="11.4007875678536"/>
    <m/>
    <m/>
    <n v="302"/>
    <n v="3443.0378454917873"/>
    <n v="0"/>
    <m/>
    <d v="1899-12-30T00:40:00"/>
    <d v="1900-01-07T09:20:00"/>
    <m/>
  </r>
  <r>
    <n v="18676"/>
    <x v="13"/>
    <s v="URBANO SAVONA"/>
    <n v="0"/>
    <n v="1109"/>
    <s v="P.MAMELI - LA RUSCA - VALLORIA - VIA OLIVETTA - OSPEDALE - VIA TURATI - P.MAMELI"/>
    <s v="ANN"/>
    <s v="SET"/>
    <m/>
    <n v="1"/>
    <n v="18676"/>
    <d v="1899-12-30T14:51:00"/>
    <d v="1899-12-30T15:31:00"/>
    <n v="11.4007875678536"/>
    <m/>
    <m/>
    <n v="302"/>
    <n v="3443.0378454917873"/>
    <n v="0"/>
    <m/>
    <d v="1899-12-30T00:40:00"/>
    <d v="1900-01-07T09:20:00"/>
    <m/>
  </r>
  <r>
    <n v="18677"/>
    <x v="13"/>
    <s v="URBANO SAVONA"/>
    <n v="0"/>
    <n v="1109"/>
    <s v="P.MAMELI - LA RUSCA - VALLORIA - VIA OLIVETTA - OSPEDALE - VIA TURATI - P.MAMELI"/>
    <s v="ANN"/>
    <s v="SET"/>
    <m/>
    <n v="1"/>
    <n v="18677"/>
    <d v="1899-12-30T15:41:00"/>
    <d v="1899-12-30T16:21:00"/>
    <n v="11.4007875678536"/>
    <m/>
    <m/>
    <n v="302"/>
    <n v="3443.0378454917873"/>
    <n v="0"/>
    <m/>
    <d v="1899-12-30T00:40:00"/>
    <d v="1900-01-07T09:20:00"/>
    <m/>
  </r>
  <r>
    <n v="18678"/>
    <x v="13"/>
    <s v="URBANO SAVONA"/>
    <n v="0"/>
    <n v="1109"/>
    <s v="P.MAMELI - LA RUSCA - VALLORIA - VIA OLIVETTA - OSPEDALE - VIA TURATI - P.MAMELI"/>
    <s v="ANN"/>
    <s v="SET"/>
    <m/>
    <n v="1"/>
    <n v="18678"/>
    <d v="1899-12-30T16:31:00"/>
    <d v="1899-12-30T17:11:00"/>
    <n v="11.4007875678536"/>
    <m/>
    <m/>
    <n v="302"/>
    <n v="3443.0378454917873"/>
    <n v="0"/>
    <m/>
    <d v="1899-12-30T00:40:00"/>
    <d v="1900-01-07T09:20:00"/>
    <m/>
  </r>
  <r>
    <n v="18679"/>
    <x v="13"/>
    <s v="URBANO SAVONA"/>
    <n v="0"/>
    <n v="1109"/>
    <s v="P.MAMELI - LA RUSCA - VALLORIA - VIA OLIVETTA - OSPEDALE - VIA TURATI - P.MAMELI"/>
    <s v="ANN"/>
    <s v="SET"/>
    <m/>
    <n v="1"/>
    <n v="18679"/>
    <d v="1899-12-30T17:21:00"/>
    <d v="1899-12-30T18:01:00"/>
    <n v="11.4007875678536"/>
    <m/>
    <m/>
    <n v="302"/>
    <n v="3443.0378454917873"/>
    <n v="0"/>
    <m/>
    <d v="1899-12-30T00:40:00"/>
    <d v="1900-01-07T09:20:00"/>
    <m/>
  </r>
  <r>
    <n v="18680"/>
    <x v="13"/>
    <s v="URBANO SAVONA"/>
    <n v="0"/>
    <n v="1109"/>
    <s v="P.MAMELI - LA RUSCA - VALLORIA - VIA OLIVETTA - OSPEDALE - VIA TURATI - P.MAMELI"/>
    <s v="ANN"/>
    <s v="SET"/>
    <m/>
    <n v="1"/>
    <n v="18680"/>
    <d v="1899-12-30T18:11:00"/>
    <d v="1899-12-30T18:51:00"/>
    <n v="11.4007875678536"/>
    <m/>
    <m/>
    <n v="302"/>
    <n v="3443.0378454917873"/>
    <n v="0"/>
    <m/>
    <d v="1899-12-30T00:40:00"/>
    <d v="1900-01-07T09:20:00"/>
    <m/>
  </r>
  <r>
    <n v="18681"/>
    <x v="13"/>
    <s v="URBANO SAVONA"/>
    <n v="0"/>
    <n v="1109"/>
    <s v="P.MAMELI - LA RUSCA - VALLORIA - VIA OLIVETTA - OSPEDALE - VIA TURATI - P.MAMELI"/>
    <s v="ANN"/>
    <s v="SET"/>
    <m/>
    <n v="1"/>
    <n v="18681"/>
    <d v="1899-12-30T19:01:00"/>
    <d v="1899-12-30T19:41:00"/>
    <n v="11.4007875678536"/>
    <m/>
    <m/>
    <n v="302"/>
    <n v="3443.0378454917873"/>
    <n v="0"/>
    <m/>
    <d v="1899-12-30T00:40:00"/>
    <d v="1900-01-07T09:20:00"/>
    <m/>
  </r>
  <r>
    <n v="18682"/>
    <x v="13"/>
    <s v="URBANO SAVONA"/>
    <n v="0"/>
    <n v="1110"/>
    <s v="P.MAMELI - LA RUSCA - VIA TURATI - OSPEDALE - CABUR - V. NEGRI - V. P. OLIVETTA - OSPEDALE - VIA TURATI - P.MAMELI"/>
    <s v="ANN"/>
    <s v="SET"/>
    <m/>
    <n v="1"/>
    <n v="18682"/>
    <d v="1899-12-30T13:01:00"/>
    <d v="1899-12-30T13:57:00"/>
    <n v="20.5644231590821"/>
    <m/>
    <m/>
    <n v="302"/>
    <n v="6210.455794042794"/>
    <n v="0"/>
    <m/>
    <d v="1899-12-30T00:56:00"/>
    <d v="1900-01-10T17:52:00"/>
    <m/>
  </r>
  <r>
    <n v="18683"/>
    <x v="13"/>
    <s v="URBANO SAVONA"/>
    <n v="0"/>
    <n v="1111"/>
    <s v="P.MAMELI - LA RUSCA - P.MAMELI"/>
    <s v="ANN"/>
    <s v="SET"/>
    <m/>
    <n v="1"/>
    <n v="18683"/>
    <d v="1899-12-30T19:41:00"/>
    <d v="1899-12-30T19:52:00"/>
    <n v="3.84439127658549"/>
    <m/>
    <m/>
    <n v="302"/>
    <n v="1161.006165528818"/>
    <n v="0"/>
    <m/>
    <d v="1899-12-30T00:11:00"/>
    <d v="1900-01-01T07:22:00"/>
    <m/>
  </r>
  <r>
    <n v="17677"/>
    <x v="14"/>
    <s v="CL: Extraurbano di Levante da Albissola a Varazze"/>
    <n v="2"/>
    <n v="239"/>
    <s v="PARETO - PONTINVREA - GIOVO - STELLA - SAVONA FF.SS"/>
    <s v="INV"/>
    <s v="SET"/>
    <m/>
    <n v="1"/>
    <n v="12054"/>
    <d v="1899-12-30T06:20:00"/>
    <d v="1899-12-30T07:40:00"/>
    <n v="34.312319934799397"/>
    <m/>
    <m/>
    <n v="235"/>
    <n v="8063.3951846778582"/>
    <n v="0"/>
    <m/>
    <d v="1899-12-30T01:20:00"/>
    <d v="1900-01-12T01:20:00"/>
    <m/>
  </r>
  <r>
    <n v="7751"/>
    <x v="14"/>
    <s v="CL: Extraurbano di Levante da Albissola a Varazze"/>
    <n v="2"/>
    <n v="239"/>
    <s v="PARETO - PONTINVREA - GIOVO - STELLA - SAVONA FF.SS"/>
    <s v="EST"/>
    <s v="SET"/>
    <m/>
    <n v="1"/>
    <n v="3258"/>
    <d v="1899-12-30T06:30:00"/>
    <d v="1899-12-30T07:55:00"/>
    <n v="34.312319934799397"/>
    <m/>
    <m/>
    <n v="67"/>
    <n v="2298.9254356315596"/>
    <n v="0"/>
    <m/>
    <d v="1899-12-30T01:25:00"/>
    <d v="1900-01-02T22:55:00"/>
    <m/>
  </r>
  <r>
    <n v="7740"/>
    <x v="14"/>
    <s v="CL: Extraurbano di Levante da Albissola a Varazze"/>
    <n v="2"/>
    <n v="239"/>
    <s v="PARETO - PONTINVREA - GIOVO - STELLA - SAVONA FF.SS"/>
    <s v="ANN"/>
    <s v="FES"/>
    <m/>
    <n v="1"/>
    <n v="1866"/>
    <d v="1899-12-30T07:30:00"/>
    <d v="1899-12-30T08:55:00"/>
    <n v="34.312319934799397"/>
    <m/>
    <m/>
    <n v="58"/>
    <n v="1990.1145562183651"/>
    <n v="0"/>
    <m/>
    <d v="1899-12-30T01:25:00"/>
    <d v="1900-01-02T10:10:00"/>
    <m/>
  </r>
  <r>
    <n v="17049"/>
    <x v="14"/>
    <s v="CL: Extraurbano di Levante da Albissola a Varazze"/>
    <n v="2"/>
    <n v="239"/>
    <s v="PARETO - PONTINVREA - GIOVO - STELLA - SAVONA FF.SS"/>
    <s v="EST"/>
    <s v="SET"/>
    <m/>
    <n v="1"/>
    <n v="16503"/>
    <d v="1899-12-30T14:40:00"/>
    <d v="1899-12-30T16:05:00"/>
    <n v="34.312319934799397"/>
    <m/>
    <m/>
    <n v="67"/>
    <n v="2298.9254356315596"/>
    <n v="0"/>
    <m/>
    <d v="1899-12-30T01:25:00"/>
    <d v="1900-01-02T22:55:00"/>
    <m/>
  </r>
  <r>
    <n v="7749"/>
    <x v="14"/>
    <s v="CL: Extraurbano di Levante da Albissola a Varazze"/>
    <n v="2"/>
    <n v="239"/>
    <s v="PARETO - PONTINVREA - GIOVO - STELLA - SAVONA FF.SS"/>
    <s v="INV"/>
    <s v="SET"/>
    <m/>
    <n v="1"/>
    <n v="3083"/>
    <d v="1899-12-30T15:40:00"/>
    <d v="1899-12-30T17:00:00"/>
    <n v="34.312319934799397"/>
    <m/>
    <m/>
    <n v="235"/>
    <n v="8063.3951846778582"/>
    <n v="0"/>
    <m/>
    <d v="1899-12-30T01:20:00"/>
    <d v="1900-01-12T01:20:00"/>
    <m/>
  </r>
  <r>
    <n v="7741"/>
    <x v="14"/>
    <s v="CL: Extraurbano di Levante da Albissola a Varazze"/>
    <n v="2"/>
    <n v="239"/>
    <s v="PARETO - PONTINVREA - GIOVO - STELLA - SAVONA FF.SS"/>
    <s v="ANN"/>
    <s v="FES"/>
    <m/>
    <n v="1"/>
    <n v="1867"/>
    <d v="1899-12-30T17:30:00"/>
    <d v="1899-12-30T18:55:00"/>
    <n v="34.312319934799397"/>
    <m/>
    <m/>
    <n v="58"/>
    <n v="1990.1145562183651"/>
    <n v="0"/>
    <m/>
    <d v="1899-12-30T01:25:00"/>
    <d v="1900-01-02T10:10:00"/>
    <m/>
  </r>
  <r>
    <n v="17047"/>
    <x v="14"/>
    <s v="CL: Extraurbano di Levante da Albissola a Varazze"/>
    <n v="2"/>
    <n v="240"/>
    <s v="PARETO - PONTINVREA - GIOVO"/>
    <s v="EST"/>
    <s v="SET"/>
    <m/>
    <n v="1"/>
    <n v="16501"/>
    <d v="1899-12-30T13:30:00"/>
    <d v="1899-12-30T14:00:00"/>
    <n v="15.109230159575599"/>
    <m/>
    <m/>
    <n v="67"/>
    <n v="1012.3184206915652"/>
    <n v="0"/>
    <m/>
    <d v="1899-12-30T00:30:00"/>
    <d v="1899-12-31T09:30:00"/>
    <m/>
  </r>
  <r>
    <n v="7742"/>
    <x v="14"/>
    <s v="CL: Extraurbano di Levante da Albissola a Varazze"/>
    <n v="1"/>
    <n v="255"/>
    <s v="SAVONA FF.SS - STELLA - GIOVO - PONTINVREA - PARETO"/>
    <s v="ANN"/>
    <s v="FES"/>
    <m/>
    <n v="1"/>
    <n v="1873"/>
    <d v="1899-12-30T08:55:00"/>
    <d v="1899-12-30T10:20:00"/>
    <n v="35.723542418561003"/>
    <m/>
    <m/>
    <n v="58"/>
    <n v="2071.9654602765381"/>
    <n v="0"/>
    <m/>
    <d v="1899-12-30T01:25:00"/>
    <d v="1900-01-02T10:10:00"/>
    <m/>
  </r>
  <r>
    <n v="12457"/>
    <x v="14"/>
    <s v="CL: Extraurbano di Levante da Albissola a Varazze"/>
    <n v="1"/>
    <n v="255"/>
    <s v="SAVONA FF.SS - STELLA - GIOVO - PONTINVREA - PARETO"/>
    <s v="ANN"/>
    <s v="SET"/>
    <m/>
    <n v="1"/>
    <n v="887"/>
    <d v="1899-12-30T11:50:00"/>
    <d v="1899-12-30T13:10:00"/>
    <n v="35.723542418561003"/>
    <m/>
    <m/>
    <n v="302"/>
    <n v="10788.509810405423"/>
    <n v="0"/>
    <m/>
    <d v="1899-12-30T01:20:00"/>
    <d v="1900-01-15T18:40:00"/>
    <m/>
  </r>
  <r>
    <n v="7750"/>
    <x v="14"/>
    <s v="CL: Extraurbano di Levante da Albissola a Varazze"/>
    <n v="1"/>
    <n v="255"/>
    <s v="SAVONA FF.SS - STELLA - GIOVO - PONTINVREA - PARETO"/>
    <s v="ANN"/>
    <s v="SET"/>
    <m/>
    <n v="1"/>
    <n v="888"/>
    <d v="1899-12-30T18:15:00"/>
    <d v="1899-12-30T19:35:00"/>
    <n v="35.723542418561003"/>
    <m/>
    <m/>
    <n v="302"/>
    <n v="10788.509810405423"/>
    <n v="0"/>
    <m/>
    <d v="1899-12-30T01:20:00"/>
    <d v="1900-01-15T18:40:00"/>
    <m/>
  </r>
  <r>
    <n v="7743"/>
    <x v="14"/>
    <s v="CL: Extraurbano di Levante da Albissola a Varazze"/>
    <n v="1"/>
    <n v="255"/>
    <s v="SAVONA FF.SS - STELLA - GIOVO - PONTINVREA - PARETO"/>
    <s v="ANN"/>
    <s v="FES"/>
    <m/>
    <n v="1"/>
    <n v="1874"/>
    <d v="1899-12-30T18:55:00"/>
    <d v="1899-12-30T20:20:00"/>
    <n v="35.723542418561003"/>
    <m/>
    <m/>
    <n v="58"/>
    <n v="2071.9654602765381"/>
    <n v="0"/>
    <m/>
    <d v="1899-12-30T01:25:00"/>
    <d v="1900-01-02T10:10:00"/>
    <m/>
  </r>
  <r>
    <n v="17048"/>
    <x v="14"/>
    <s v="CL: Extraurbano di Levante da Albissola a Varazze"/>
    <n v="1"/>
    <n v="256"/>
    <s v="GIOVO - PONTINVREA - PARETO"/>
    <s v="EST"/>
    <s v="SET"/>
    <m/>
    <n v="1"/>
    <n v="16502"/>
    <d v="1899-12-30T14:00:00"/>
    <d v="1899-12-30T14:30:00"/>
    <n v="14.9243547218732"/>
    <m/>
    <m/>
    <n v="67"/>
    <n v="999.93176636550447"/>
    <n v="0"/>
    <m/>
    <d v="1899-12-30T00:30:00"/>
    <d v="1899-12-31T09:30:00"/>
    <m/>
  </r>
  <r>
    <n v="7738"/>
    <x v="14"/>
    <s v="CL: Extraurbano di Levante da Albissola a Varazze"/>
    <n v="2"/>
    <n v="840"/>
    <s v="PARETO - PONTINVREA - GIOVO - STELLA SAN GIOVANNI"/>
    <s v="INV"/>
    <s v="SET"/>
    <m/>
    <n v="1"/>
    <n v="986"/>
    <d v="1899-12-30T13:20:00"/>
    <d v="1899-12-30T14:00:00"/>
    <n v="20.725752092637499"/>
    <m/>
    <m/>
    <n v="235"/>
    <n v="4870.551741769812"/>
    <n v="0"/>
    <m/>
    <d v="1899-12-30T00:40:00"/>
    <d v="1900-01-05T12:40:00"/>
    <m/>
  </r>
  <r>
    <n v="17678"/>
    <x v="14"/>
    <s v="CL: Extraurbano di Levante da Albissola a Varazze"/>
    <n v="2"/>
    <n v="899"/>
    <s v="PARETO - PONTINVREA"/>
    <s v="INV"/>
    <s v="SET"/>
    <m/>
    <n v="1"/>
    <n v="2595"/>
    <d v="1899-12-30T14:50:00"/>
    <d v="1899-12-30T15:15:00"/>
    <n v="11.4257075786259"/>
    <m/>
    <m/>
    <n v="235"/>
    <n v="2685.0412809770864"/>
    <n v="0"/>
    <m/>
    <d v="1899-12-30T00:25:00"/>
    <d v="1900-01-03T01:55:00"/>
    <m/>
  </r>
  <r>
    <n v="17676"/>
    <x v="14"/>
    <s v="CL: Extraurbano di Levante da Albissola a Varazze"/>
    <n v="1"/>
    <n v="904"/>
    <s v="PONTINVREA - PARETO"/>
    <s v="INV"/>
    <s v="SET"/>
    <m/>
    <n v="1"/>
    <n v="2596"/>
    <d v="1899-12-30T15:20:00"/>
    <d v="1899-12-30T15:40:00"/>
    <n v="11.4231809310379"/>
    <m/>
    <m/>
    <n v="235"/>
    <n v="2684.4475187939065"/>
    <n v="0"/>
    <m/>
    <d v="1899-12-30T00:20:00"/>
    <d v="1900-01-02T06:20:00"/>
    <m/>
  </r>
  <r>
    <n v="18571"/>
    <x v="14"/>
    <s v="CL: Extraurbano di Levante da Albissola a Varazze"/>
    <n v="1"/>
    <n v="1085"/>
    <s v="MADONNA DEL SALTO - GIOVO - PONTINVREA - PARETO"/>
    <s v="INV"/>
    <s v="SET"/>
    <m/>
    <n v="1"/>
    <n v="18571"/>
    <d v="1899-12-30T14:13:00"/>
    <d v="1899-12-30T14:50:00"/>
    <n v="19.376900931514299"/>
    <m/>
    <m/>
    <n v="235"/>
    <n v="4553.5717189058605"/>
    <n v="0"/>
    <m/>
    <d v="1899-12-30T00:37:00"/>
    <d v="1900-01-05T00:55:00"/>
    <m/>
  </r>
  <r>
    <n v="18570"/>
    <x v="14"/>
    <s v="CL: Extraurbano di Levante da Albissola a Varazze"/>
    <n v="1"/>
    <n v="1086"/>
    <s v="STELLA S.GIOVANNI - MADONNA DEL SALTO"/>
    <s v="INV"/>
    <s v="SET"/>
    <m/>
    <n v="1"/>
    <n v="987"/>
    <d v="1899-12-30T14:00:00"/>
    <d v="1899-12-30T14:03:00"/>
    <n v="1.3132035431206801"/>
    <m/>
    <m/>
    <n v="235"/>
    <n v="308.60283263335981"/>
    <n v="0"/>
    <m/>
    <d v="1899-12-30T00:03:00"/>
    <d v="1899-12-30T11:45:00"/>
    <m/>
  </r>
  <r>
    <n v="18795"/>
    <x v="15"/>
    <s v="CL: Extraurbano di Levante da Albissola a Varazze"/>
    <n v="2"/>
    <n v="222"/>
    <s v="ELLERA - ALBISOLA - SAVONA FF.SS."/>
    <s v="INV"/>
    <s v="1-5"/>
    <m/>
    <n v="1"/>
    <n v="3482"/>
    <d v="1899-12-30T08:20:00"/>
    <d v="1899-12-30T08:50:00"/>
    <n v="12.6550993553215"/>
    <n v="1.83"/>
    <m/>
    <n v="194"/>
    <n v="2455.0892749323712"/>
    <n v="355.02000000000004"/>
    <m/>
    <d v="1899-12-30T00:30:00"/>
    <d v="1900-01-03T01:00:00"/>
    <s v="ALBISOLA SUPERIORE"/>
  </r>
  <r>
    <n v="10629"/>
    <x v="15"/>
    <s v="CL: Extraurbano di Levante da Albissola a Varazze"/>
    <n v="2"/>
    <n v="222"/>
    <s v="ELLERA - ALBISOLA - SAVONA FF.SS."/>
    <s v="INV"/>
    <s v="SET"/>
    <m/>
    <n v="1"/>
    <n v="867"/>
    <d v="1899-12-30T11:45:00"/>
    <d v="1899-12-30T12:10:00"/>
    <n v="12.6550993553215"/>
    <n v="1.83"/>
    <m/>
    <n v="235"/>
    <n v="2973.9483485005526"/>
    <n v="430.05"/>
    <m/>
    <d v="1899-12-30T00:25:00"/>
    <d v="1900-01-03T01:55:00"/>
    <s v="ALBISOLA SUPERIORE"/>
  </r>
  <r>
    <n v="10630"/>
    <x v="15"/>
    <s v="CL: Extraurbano di Levante da Albissola a Varazze"/>
    <n v="1"/>
    <n v="257"/>
    <s v="ALBISSOLA MARE - ELLERA"/>
    <s v="ANN"/>
    <s v="SET"/>
    <m/>
    <n v="1"/>
    <n v="889"/>
    <d v="1899-12-30T11:30:00"/>
    <d v="1899-12-30T11:45:00"/>
    <n v="8.5892199643558698"/>
    <n v="1.83"/>
    <m/>
    <n v="302"/>
    <n v="2593.9444292354729"/>
    <n v="552.66"/>
    <m/>
    <d v="1899-12-30T00:15:00"/>
    <d v="1900-01-02T03:30:00"/>
    <s v="ALBISOLA SUPERIORE"/>
  </r>
  <r>
    <n v="10645"/>
    <x v="15"/>
    <s v="CL: Extraurbano di Levante da Albissola a Varazze"/>
    <n v="1"/>
    <n v="257"/>
    <s v="ALBISSOLA MARE - ELLERA"/>
    <s v="EST"/>
    <s v="SET"/>
    <m/>
    <n v="1"/>
    <n v="3262"/>
    <d v="1899-12-30T15:55:00"/>
    <d v="1899-12-30T16:10:00"/>
    <n v="8.5892199643558698"/>
    <n v="1.83"/>
    <m/>
    <n v="67"/>
    <n v="575.47773761184328"/>
    <n v="122.61"/>
    <m/>
    <d v="1899-12-30T00:15:00"/>
    <d v="1899-12-30T16:45:00"/>
    <s v="ALBISOLA SUPERIORE"/>
  </r>
  <r>
    <n v="10631"/>
    <x v="15"/>
    <s v="CL: Extraurbano di Levante da Albissola a Varazze"/>
    <n v="1"/>
    <n v="258"/>
    <s v="SAVONA FF.SS - ALB.CAPO - ELLERA - STELLA S.BERNARDO"/>
    <s v="ANN"/>
    <s v="SET"/>
    <m/>
    <n v="1"/>
    <n v="890"/>
    <d v="1899-12-30T05:50:00"/>
    <d v="1899-12-30T06:40:00"/>
    <n v="22.249022073870101"/>
    <m/>
    <m/>
    <n v="302"/>
    <n v="6719.2046663087704"/>
    <n v="0"/>
    <m/>
    <d v="1899-12-30T00:50:00"/>
    <d v="1900-01-09T11:40:00"/>
    <m/>
  </r>
  <r>
    <n v="10637"/>
    <x v="15"/>
    <s v="CL: Extraurbano di Levante da Albissola a Varazze"/>
    <n v="1"/>
    <n v="258"/>
    <s v="SAVONA FF.SS - ALB.CAPO - ELLERA - STELLA S.BERNARDO"/>
    <s v="ANN"/>
    <s v="FES"/>
    <m/>
    <n v="1"/>
    <n v="1875"/>
    <d v="1899-12-30T07:45:00"/>
    <d v="1899-12-30T08:35:00"/>
    <n v="22.249022073870101"/>
    <m/>
    <m/>
    <n v="58"/>
    <n v="1290.4432802844658"/>
    <n v="0"/>
    <m/>
    <d v="1899-12-30T00:50:00"/>
    <d v="1900-01-01T00:20:00"/>
    <m/>
  </r>
  <r>
    <n v="10632"/>
    <x v="15"/>
    <s v="CL: Extraurbano di Levante da Albissola a Varazze"/>
    <n v="1"/>
    <n v="258"/>
    <s v="SAVONA FF.SS - ALB.CAPO - ELLERA - STELLA S.BERNARDO"/>
    <s v="ANN"/>
    <s v="SET"/>
    <m/>
    <n v="1"/>
    <n v="891"/>
    <d v="1899-12-30T07:55:00"/>
    <d v="1899-12-30T08:50:00"/>
    <n v="22.249022073870101"/>
    <m/>
    <m/>
    <n v="302"/>
    <n v="6719.2046663087704"/>
    <n v="0"/>
    <m/>
    <d v="1899-12-30T00:55:00"/>
    <d v="1900-01-10T12:50:00"/>
    <m/>
  </r>
  <r>
    <n v="10633"/>
    <x v="15"/>
    <s v="CL: Extraurbano di Levante da Albissola a Varazze"/>
    <n v="1"/>
    <n v="258"/>
    <s v="SAVONA FF.SS - ALB.CAPO - ELLERA - STELLA S.BERNARDO"/>
    <s v="ANN"/>
    <s v="SET"/>
    <m/>
    <n v="1"/>
    <n v="892"/>
    <d v="1899-12-30T13:10:00"/>
    <d v="1899-12-30T14:05:00"/>
    <n v="22.249022073870101"/>
    <m/>
    <m/>
    <n v="302"/>
    <n v="6719.2046663087704"/>
    <n v="0"/>
    <m/>
    <d v="1899-12-30T00:55:00"/>
    <d v="1900-01-10T12:50:00"/>
    <m/>
  </r>
  <r>
    <n v="10658"/>
    <x v="15"/>
    <s v="CL: Extraurbano di Levante da Albissola a Varazze"/>
    <n v="1"/>
    <n v="258"/>
    <s v="SAVONA FF.SS - ALB.CAPO - ELLERA - STELLA S.BERNARDO"/>
    <s v="SCO"/>
    <s v="1-5"/>
    <m/>
    <n v="1"/>
    <n v="2590"/>
    <d v="1899-12-30T14:10:00"/>
    <d v="1899-12-30T15:05:00"/>
    <n v="22.249022073870101"/>
    <m/>
    <m/>
    <n v="173"/>
    <n v="3849.0808187795274"/>
    <n v="0"/>
    <m/>
    <d v="1899-12-30T00:55:00"/>
    <d v="1900-01-05T14:35:00"/>
    <m/>
  </r>
  <r>
    <n v="10656"/>
    <x v="15"/>
    <s v="CL: Extraurbano di Levante da Albissola a Varazze"/>
    <n v="1"/>
    <n v="258"/>
    <s v="SAVONA FF.SS - ALB.CAPO - ELLERA - STELLA S.BERNARDO"/>
    <s v="ANN"/>
    <s v="SET"/>
    <m/>
    <n v="1"/>
    <n v="2609"/>
    <d v="1899-12-30T16:40:00"/>
    <d v="1899-12-30T17:35:00"/>
    <n v="22.249022073870101"/>
    <m/>
    <m/>
    <n v="302"/>
    <n v="6719.2046663087704"/>
    <n v="0"/>
    <m/>
    <d v="1899-12-30T00:55:00"/>
    <d v="1900-01-10T12:50:00"/>
    <m/>
  </r>
  <r>
    <n v="12432"/>
    <x v="15"/>
    <s v="CL: Extraurbano di Levante da Albissola a Varazze"/>
    <n v="1"/>
    <n v="258"/>
    <s v="SAVONA FF.SS - ALB.CAPO - ELLERA - STELLA S.BERNARDO"/>
    <s v="ANN"/>
    <s v="FES"/>
    <m/>
    <n v="1"/>
    <n v="1876"/>
    <d v="1899-12-30T16:55:00"/>
    <d v="1899-12-30T17:47:00"/>
    <n v="22.249022073870101"/>
    <m/>
    <m/>
    <n v="58"/>
    <n v="1290.4432802844658"/>
    <n v="0"/>
    <m/>
    <d v="1899-12-30T00:52:00"/>
    <d v="1900-01-01T02:16:00"/>
    <m/>
  </r>
  <r>
    <n v="10657"/>
    <x v="15"/>
    <s v="CL: Extraurbano di Levante da Albissola a Varazze"/>
    <n v="1"/>
    <n v="258"/>
    <s v="SAVONA FF.SS - ALB.CAPO - ELLERA - STELLA S.BERNARDO"/>
    <s v="ANN"/>
    <s v="SET"/>
    <m/>
    <n v="1"/>
    <n v="2592"/>
    <d v="1899-12-30T18:30:00"/>
    <d v="1899-12-30T19:25:00"/>
    <n v="22.249022073870101"/>
    <m/>
    <m/>
    <n v="302"/>
    <n v="6719.2046663087704"/>
    <n v="0"/>
    <m/>
    <d v="1899-12-30T00:55:00"/>
    <d v="1900-01-10T12:50:00"/>
    <m/>
  </r>
  <r>
    <n v="10648"/>
    <x v="15"/>
    <s v="CL: Extraurbano di Levante da Albissola a Varazze"/>
    <n v="2"/>
    <n v="272"/>
    <s v="STELLA S.BERNARDO - ELLERA - ALB.CAPO - SAVONA FF.SS"/>
    <s v="ANN"/>
    <s v="SET"/>
    <m/>
    <n v="1"/>
    <n v="3495"/>
    <d v="1899-12-30T06:40:00"/>
    <d v="1899-12-30T07:35:00"/>
    <n v="20.7712043361451"/>
    <m/>
    <m/>
    <n v="302"/>
    <n v="6272.9037095158201"/>
    <n v="0"/>
    <m/>
    <d v="1899-12-30T00:55:00"/>
    <d v="1900-01-10T12:50:00"/>
    <m/>
  </r>
  <r>
    <n v="10634"/>
    <x v="15"/>
    <s v="CL: Extraurbano di Levante da Albissola a Varazze"/>
    <n v="2"/>
    <n v="272"/>
    <s v="STELLA S.BERNARDO - ELLERA - ALB.CAPO - SAVONA FF.SS"/>
    <s v="ANN"/>
    <s v="SET"/>
    <m/>
    <n v="1"/>
    <n v="904"/>
    <d v="1899-12-30T14:05:00"/>
    <d v="1899-12-30T15:00:00"/>
    <n v="20.7712043361451"/>
    <m/>
    <m/>
    <n v="302"/>
    <n v="6272.9037095158201"/>
    <n v="0"/>
    <m/>
    <d v="1899-12-30T00:55:00"/>
    <d v="1900-01-10T12:50:00"/>
    <m/>
  </r>
  <r>
    <n v="10642"/>
    <x v="15"/>
    <s v="CL: Extraurbano di Levante da Albissola a Varazze"/>
    <n v="2"/>
    <n v="272"/>
    <s v="STELLA S.BERNARDO - ELLERA - ALB.CAPO - SAVONA FF.SS"/>
    <s v="SCO"/>
    <s v="1-5"/>
    <m/>
    <n v="1"/>
    <n v="2591"/>
    <d v="1899-12-30T15:05:00"/>
    <d v="1899-12-30T15:55:00"/>
    <n v="20.7712043361451"/>
    <m/>
    <m/>
    <n v="173"/>
    <n v="3593.4183501531024"/>
    <n v="0"/>
    <m/>
    <d v="1899-12-30T00:50:00"/>
    <d v="1900-01-05T00:10:00"/>
    <m/>
  </r>
  <r>
    <n v="10651"/>
    <x v="15"/>
    <s v="CL: Extraurbano di Levante da Albissola a Varazze"/>
    <n v="2"/>
    <n v="272"/>
    <s v="STELLA S.BERNARDO - ELLERA - ALB.CAPO - SAVONA FF.SS"/>
    <s v="NSCO"/>
    <s v="SET"/>
    <m/>
    <n v="1"/>
    <n v="3967"/>
    <d v="1899-12-30T17:35:00"/>
    <d v="1899-12-30T18:30:00"/>
    <n v="20.7712043361451"/>
    <m/>
    <m/>
    <n v="94"/>
    <n v="1952.4932075976394"/>
    <n v="0"/>
    <m/>
    <d v="1899-12-30T00:55:00"/>
    <d v="1900-01-02T14:10:00"/>
    <m/>
  </r>
  <r>
    <n v="14004"/>
    <x v="15"/>
    <s v="CL: Extraurbano di Levante da Albissola a Varazze"/>
    <n v="2"/>
    <n v="272"/>
    <s v="STELLA S.BERNARDO - ELLERA - ALB.CAPO - SAVONA FF.SS"/>
    <s v="SCO"/>
    <s v="13-5"/>
    <m/>
    <n v="1"/>
    <n v="4159"/>
    <d v="1899-12-30T17:35:00"/>
    <d v="1899-12-30T18:25:00"/>
    <n v="20.7712043361451"/>
    <m/>
    <m/>
    <n v="174"/>
    <n v="3614.1895544892473"/>
    <n v="0"/>
    <m/>
    <d v="1899-12-30T00:50:00"/>
    <d v="1900-01-05T01:00:00"/>
    <m/>
  </r>
  <r>
    <n v="10643"/>
    <x v="15"/>
    <s v="CL: Extraurbano di Levante da Albissola a Varazze"/>
    <n v="2"/>
    <n v="272"/>
    <s v="STELLA S.BERNARDO - ELLERA - ALB.CAPO - SAVONA FF.SS"/>
    <s v="SCO"/>
    <n v="2"/>
    <m/>
    <n v="1"/>
    <n v="2610"/>
    <d v="1899-12-30T18:40:00"/>
    <d v="1899-12-30T19:35:00"/>
    <n v="20.7712043361451"/>
    <m/>
    <m/>
    <n v="34"/>
    <n v="706.22094742893341"/>
    <n v="0"/>
    <m/>
    <d v="1899-12-30T00:55:00"/>
    <d v="1899-12-31T07:10:00"/>
    <m/>
  </r>
  <r>
    <n v="17062"/>
    <x v="15"/>
    <s v="CL: Extraurbano di Levante da Albissola a Varazze"/>
    <n v="2"/>
    <n v="272"/>
    <s v="STELLA S.BERNARDO - ELLERA - ALB.CAPO - SAVONA FF.SS"/>
    <s v="EST"/>
    <s v="SET"/>
    <m/>
    <n v="1"/>
    <n v="17062"/>
    <d v="1899-12-30T19:25:00"/>
    <d v="1899-12-30T20:15:00"/>
    <n v="20.7712043361451"/>
    <m/>
    <m/>
    <n v="67"/>
    <n v="1391.6706905217218"/>
    <n v="0"/>
    <m/>
    <d v="1899-12-30T00:50:00"/>
    <d v="1900-01-01T07:50:00"/>
    <m/>
  </r>
  <r>
    <n v="10639"/>
    <x v="15"/>
    <s v="CL: Extraurbano di Levante da Albissola a Varazze"/>
    <n v="2"/>
    <n v="273"/>
    <s v="STELLA SAN BERNARDO - ELLERA - ALBISOLA CAPO"/>
    <s v="ANN"/>
    <s v="FES"/>
    <m/>
    <n v="1"/>
    <n v="1879"/>
    <d v="1899-12-30T08:35:00"/>
    <d v="1899-12-30T09:07:00"/>
    <n v="15.715949827906099"/>
    <m/>
    <m/>
    <n v="58"/>
    <n v="911.52509001855378"/>
    <n v="0"/>
    <m/>
    <d v="1899-12-30T00:32:00"/>
    <d v="1899-12-31T06:56:00"/>
    <m/>
  </r>
  <r>
    <n v="10640"/>
    <x v="15"/>
    <s v="CL: Extraurbano di Levante da Albissola a Varazze"/>
    <n v="2"/>
    <n v="273"/>
    <s v="STELLA SAN BERNARDO - ELLERA - ALBISOLA CAPO"/>
    <s v="ANN"/>
    <s v="FES"/>
    <m/>
    <n v="1"/>
    <n v="1880"/>
    <d v="1899-12-30T17:50:00"/>
    <d v="1899-12-30T18:22:00"/>
    <n v="15.715949827906099"/>
    <m/>
    <m/>
    <n v="58"/>
    <n v="911.52509001855378"/>
    <n v="0"/>
    <m/>
    <d v="1899-12-30T00:32:00"/>
    <d v="1899-12-31T06:56:00"/>
    <m/>
  </r>
  <r>
    <n v="10653"/>
    <x v="15"/>
    <s v="CL: Extraurbano di Levante da Albissola a Varazze"/>
    <n v="1"/>
    <n v="911"/>
    <s v="STELLA SAN BERNARDO - GIOVO - SASSELLO"/>
    <s v="SCO"/>
    <n v="2"/>
    <m/>
    <n v="1"/>
    <n v="2615"/>
    <d v="1899-12-30T17:35:00"/>
    <d v="1899-12-30T18:10:00"/>
    <n v="15.065321575420301"/>
    <m/>
    <m/>
    <n v="34"/>
    <n v="512.22093356429025"/>
    <n v="0"/>
    <m/>
    <d v="1899-12-30T00:35:00"/>
    <d v="1899-12-30T19:50:00"/>
    <m/>
  </r>
  <r>
    <n v="13707"/>
    <x v="15"/>
    <s v="CL: Extraurbano di Levante da Albissola a Varazze"/>
    <n v="1"/>
    <n v="911"/>
    <s v="STELLA SAN BERNARDO - GIOVO - SASSELLO"/>
    <s v="INV"/>
    <s v="SET"/>
    <m/>
    <n v="1"/>
    <n v="13707"/>
    <d v="1899-12-30T19:25:00"/>
    <d v="1899-12-30T19:50:00"/>
    <n v="15.065321575420301"/>
    <m/>
    <m/>
    <n v="235"/>
    <n v="3540.3505702237708"/>
    <n v="0"/>
    <m/>
    <d v="1899-12-30T00:25:00"/>
    <d v="1900-01-03T01:55:00"/>
    <m/>
  </r>
  <r>
    <n v="10646"/>
    <x v="15"/>
    <s v="CL: Extraurbano di Levante da Albissola a Varazze"/>
    <n v="2"/>
    <n v="912"/>
    <s v="ELLERA - ALBISOLA CAPO"/>
    <s v="EST"/>
    <s v="SET"/>
    <m/>
    <n v="1"/>
    <n v="3263"/>
    <d v="1899-12-30T16:10:00"/>
    <d v="1899-12-30T16:22:00"/>
    <n v="7.5958448470825397"/>
    <n v="1.83"/>
    <m/>
    <n v="67"/>
    <n v="508.92160475453016"/>
    <n v="122.61"/>
    <m/>
    <d v="1899-12-30T00:12:00"/>
    <d v="1899-12-30T13:24:00"/>
    <s v="ALBISOLA SUPERIORE"/>
  </r>
  <r>
    <n v="10635"/>
    <x v="15"/>
    <s v="CL: Extraurbano di Levante da Albissola a Varazze"/>
    <n v="2"/>
    <n v="964"/>
    <s v="STELLA S. BERNARDO - SAVONA (fino ad Albisola Mare)"/>
    <s v="ANN"/>
    <s v="SET"/>
    <m/>
    <n v="1"/>
    <n v="906"/>
    <d v="1899-12-30T08:50:00"/>
    <d v="1899-12-30T09:28:00"/>
    <n v="16.7402800146026"/>
    <m/>
    <m/>
    <n v="302"/>
    <n v="5055.564564409985"/>
    <n v="0"/>
    <m/>
    <d v="1899-12-30T00:38:00"/>
    <d v="1900-01-06T23:16:00"/>
    <m/>
  </r>
  <r>
    <n v="18802"/>
    <x v="15"/>
    <s v="CL: Extraurbano di Levante da Albissola a Varazze"/>
    <n v="2"/>
    <n v="988"/>
    <s v="ELLERA - ALBISSOLA MARE"/>
    <s v="INV"/>
    <n v="6"/>
    <m/>
    <n v="1"/>
    <n v="18802"/>
    <d v="1899-12-30T08:20:00"/>
    <d v="1899-12-30T08:35:00"/>
    <n v="8.5276729256596902"/>
    <n v="1.83"/>
    <m/>
    <n v="41"/>
    <n v="349.63458995204729"/>
    <n v="75.03"/>
    <m/>
    <d v="1899-12-30T00:15:00"/>
    <d v="1899-12-30T10:15:00"/>
    <s v="ALBISOLA SUPERIORE"/>
  </r>
  <r>
    <n v="17679"/>
    <x v="15"/>
    <s v="CL: Extraurbano di Levante da Albissola a Varazze"/>
    <n v="2"/>
    <n v="988"/>
    <s v="ELLERA - ALBISSOLA MARE"/>
    <s v="EST"/>
    <s v="SET"/>
    <m/>
    <n v="1"/>
    <n v="2563"/>
    <d v="1899-12-30T08:20:00"/>
    <d v="1899-12-30T08:35:00"/>
    <n v="8.5276729256596902"/>
    <n v="1.83"/>
    <m/>
    <n v="67"/>
    <n v="571.35408601919926"/>
    <n v="122.61"/>
    <m/>
    <d v="1899-12-30T00:15:00"/>
    <d v="1899-12-30T16:45:00"/>
    <s v="ALBISOLA SUPERIORE"/>
  </r>
  <r>
    <n v="17736"/>
    <x v="15"/>
    <s v="CL: Extraurbano di Levante da Albissola a Varazze"/>
    <n v="2"/>
    <n v="988"/>
    <s v="ELLERA - ALBISSOLA MARE"/>
    <s v="EST"/>
    <s v="SET"/>
    <m/>
    <n v="1"/>
    <n v="17736"/>
    <d v="1899-12-30T11:45:00"/>
    <d v="1899-12-30T12:00:00"/>
    <n v="8.5276729256596902"/>
    <n v="1.83"/>
    <m/>
    <n v="67"/>
    <n v="571.35408601919926"/>
    <n v="122.61"/>
    <m/>
    <d v="1899-12-30T00:15:00"/>
    <d v="1899-12-30T16:45:00"/>
    <s v="ALBISOLA SUPERIORE"/>
  </r>
  <r>
    <n v="10654"/>
    <x v="15"/>
    <s v="CL: Extraurbano di Levante da Albissola a Varazze"/>
    <n v="1"/>
    <n v="3017"/>
    <s v="ALBISSOLA MARE - ELLERA"/>
    <s v="ANN"/>
    <s v="SET"/>
    <m/>
    <n v="8"/>
    <n v="4345"/>
    <d v="1899-12-30T10:45:00"/>
    <d v="1899-12-30T11:00:00"/>
    <n v="8.5892199643558698"/>
    <n v="1.83"/>
    <n v="8.5892199643558698"/>
    <n v="302"/>
    <n v="2593.9444292354729"/>
    <n v="552.66"/>
    <n v="2593.9444292354729"/>
    <d v="1899-12-30T00:15:00"/>
    <d v="1900-01-02T03:30:00"/>
    <s v="ALBISOLA SUPERIORE"/>
  </r>
  <r>
    <n v="10655"/>
    <x v="15"/>
    <s v="CL: Extraurbano di Levante da Albissola a Varazze"/>
    <n v="2"/>
    <n v="3018"/>
    <s v="ELLERA - ALBISSOLA MARE"/>
    <s v="ANN"/>
    <s v="SET"/>
    <m/>
    <n v="8"/>
    <n v="4346"/>
    <d v="1899-12-30T11:00:00"/>
    <d v="1899-12-30T11:15:00"/>
    <n v="8.5276729256596902"/>
    <n v="1.83"/>
    <n v="8.5276729256596902"/>
    <n v="302"/>
    <n v="2575.3572235492265"/>
    <n v="552.66"/>
    <n v="2575.3572235492265"/>
    <d v="1899-12-30T00:15:00"/>
    <d v="1900-01-02T03:30:00"/>
    <s v="ALBISOLA SUPERIORE"/>
  </r>
  <r>
    <n v="10673"/>
    <x v="16"/>
    <s v="CL: Extraurbano di Levante da Albissola a Varazze"/>
    <n v="1"/>
    <n v="227"/>
    <s v="GIOVO - SASSELLO"/>
    <s v="ANN"/>
    <s v="FES"/>
    <m/>
    <n v="1"/>
    <n v="1861"/>
    <d v="1899-12-30T08:05:00"/>
    <d v="1899-12-30T08:20:00"/>
    <n v="6.9861590697301201"/>
    <m/>
    <m/>
    <n v="58"/>
    <n v="405.19722604434696"/>
    <n v="0"/>
    <m/>
    <d v="1899-12-30T00:15:00"/>
    <d v="1899-12-30T14:30:00"/>
    <m/>
  </r>
  <r>
    <n v="12459"/>
    <x v="16"/>
    <s v="CL: Extraurbano di Levante da Albissola a Varazze"/>
    <n v="1"/>
    <n v="227"/>
    <s v="GIOVO - SASSELLO"/>
    <s v="ANN"/>
    <s v="SET"/>
    <m/>
    <n v="1"/>
    <n v="870"/>
    <d v="1899-12-30T12:40:00"/>
    <d v="1899-12-30T12:55:00"/>
    <n v="6.9861590697301201"/>
    <m/>
    <m/>
    <n v="302"/>
    <n v="2109.8200390584961"/>
    <n v="0"/>
    <m/>
    <d v="1899-12-30T00:15:00"/>
    <d v="1900-01-02T03:30:00"/>
    <m/>
  </r>
  <r>
    <n v="17051"/>
    <x v="16"/>
    <s v="CL: Extraurbano di Levante da Albissola a Varazze"/>
    <n v="1"/>
    <n v="227"/>
    <s v="GIOVO - SASSELLO"/>
    <s v="EST"/>
    <s v="SET"/>
    <m/>
    <n v="1"/>
    <n v="17051"/>
    <d v="1899-12-30T15:05:00"/>
    <d v="1899-12-30T15:20:00"/>
    <n v="6.9861590697301201"/>
    <m/>
    <m/>
    <n v="67"/>
    <n v="468.07265767191802"/>
    <n v="0"/>
    <m/>
    <d v="1899-12-30T00:15:00"/>
    <d v="1899-12-30T16:45:00"/>
    <m/>
  </r>
  <r>
    <n v="10674"/>
    <x v="16"/>
    <s v="CL: Extraurbano di Levante da Albissola a Varazze"/>
    <n v="1"/>
    <n v="227"/>
    <s v="GIOVO - SASSELLO"/>
    <s v="ANN"/>
    <s v="FES"/>
    <m/>
    <n v="1"/>
    <n v="1862"/>
    <d v="1899-12-30T18:05:00"/>
    <d v="1899-12-30T18:20:00"/>
    <n v="6.9861590697301201"/>
    <m/>
    <m/>
    <n v="58"/>
    <n v="405.19722604434696"/>
    <n v="0"/>
    <m/>
    <d v="1899-12-30T00:15:00"/>
    <d v="1899-12-30T14:30:00"/>
    <m/>
  </r>
  <r>
    <n v="10660"/>
    <x v="16"/>
    <s v="CL: Extraurbano di Levante da Albissola a Varazze"/>
    <n v="1"/>
    <n v="227"/>
    <s v="GIOVO - SASSELLO"/>
    <s v="ANN"/>
    <s v="SET"/>
    <m/>
    <n v="1"/>
    <n v="872"/>
    <d v="1899-12-30T19:05:00"/>
    <d v="1899-12-30T19:20:00"/>
    <n v="6.9861590697301201"/>
    <m/>
    <m/>
    <n v="302"/>
    <n v="2109.8200390584961"/>
    <n v="0"/>
    <m/>
    <d v="1899-12-30T00:15:00"/>
    <d v="1900-01-02T03:30:00"/>
    <m/>
  </r>
  <r>
    <n v="10675"/>
    <x v="16"/>
    <s v="CL: Extraurbano di Levante da Albissola a Varazze"/>
    <n v="1"/>
    <n v="227"/>
    <s v="GIOVO - SASSELLO"/>
    <s v="ANN"/>
    <s v="FES"/>
    <m/>
    <n v="1"/>
    <n v="1863"/>
    <d v="1899-12-30T19:45:00"/>
    <d v="1899-12-30T20:00:00"/>
    <n v="6.9861590697301201"/>
    <m/>
    <m/>
    <n v="58"/>
    <n v="405.19722604434696"/>
    <n v="0"/>
    <m/>
    <d v="1899-12-30T00:15:00"/>
    <d v="1899-12-30T14:30:00"/>
    <m/>
  </r>
  <r>
    <n v="10676"/>
    <x v="16"/>
    <s v="CL: Extraurbano di Levante da Albissola a Varazze"/>
    <n v="2"/>
    <n v="235"/>
    <s v="MARTINA - SASSELLO"/>
    <s v="ANN"/>
    <s v="FES"/>
    <m/>
    <n v="1"/>
    <n v="1864"/>
    <d v="1899-12-30T10:40:00"/>
    <d v="1899-12-30T11:20:00"/>
    <n v="17.956019149824701"/>
    <m/>
    <m/>
    <n v="58"/>
    <n v="1041.4491106898327"/>
    <n v="0"/>
    <m/>
    <d v="1899-12-30T00:40:00"/>
    <d v="1899-12-31T14:40:00"/>
    <m/>
  </r>
  <r>
    <n v="10685"/>
    <x v="16"/>
    <s v="CL: Extraurbano di Levante da Albissola a Varazze"/>
    <n v="2"/>
    <n v="235"/>
    <s v="MARTINA - SASSELLO"/>
    <s v="INV"/>
    <s v="SET"/>
    <m/>
    <n v="1"/>
    <n v="2559"/>
    <d v="1899-12-30T15:45:00"/>
    <d v="1899-12-30T16:20:00"/>
    <n v="17.956019149824701"/>
    <m/>
    <m/>
    <n v="235"/>
    <n v="4219.6645002088053"/>
    <n v="0"/>
    <m/>
    <d v="1899-12-30T00:35:00"/>
    <d v="1900-01-04T17:05:00"/>
    <m/>
  </r>
  <r>
    <n v="16964"/>
    <x v="16"/>
    <s v="CL: Extraurbano di Levante da Albissola a Varazze"/>
    <n v="2"/>
    <n v="235"/>
    <s v="MARTINA - SASSELLO"/>
    <s v="EST"/>
    <s v="SET"/>
    <m/>
    <n v="1"/>
    <n v="16964"/>
    <d v="1899-12-30T16:50:00"/>
    <d v="1899-12-30T17:30:00"/>
    <n v="17.956019149824701"/>
    <m/>
    <m/>
    <n v="67"/>
    <n v="1203.0532830382549"/>
    <n v="0"/>
    <m/>
    <d v="1899-12-30T00:40:00"/>
    <d v="1899-12-31T20:40:00"/>
    <m/>
  </r>
  <r>
    <n v="10677"/>
    <x v="16"/>
    <s v="CL: Extraurbano di Levante da Albissola a Varazze"/>
    <n v="2"/>
    <n v="235"/>
    <s v="MARTINA - SASSELLO"/>
    <s v="ANN"/>
    <s v="FES"/>
    <m/>
    <n v="1"/>
    <n v="1865"/>
    <d v="1899-12-30T17:10:00"/>
    <d v="1899-12-30T17:50:00"/>
    <n v="17.956019149824701"/>
    <m/>
    <m/>
    <n v="58"/>
    <n v="1041.4491106898327"/>
    <n v="0"/>
    <m/>
    <d v="1899-12-30T00:40:00"/>
    <d v="1899-12-31T14:40:00"/>
    <m/>
  </r>
  <r>
    <n v="13709"/>
    <x v="16"/>
    <s v="CL: Extraurbano di Levante da Albissola a Varazze"/>
    <n v="2"/>
    <n v="235"/>
    <s v="MARTINA - SASSELLO"/>
    <s v="INV"/>
    <s v="SET"/>
    <m/>
    <n v="1"/>
    <n v="13709"/>
    <d v="1899-12-30T19:00:00"/>
    <d v="1899-12-30T19:50:00"/>
    <n v="17.956019149824701"/>
    <m/>
    <m/>
    <n v="235"/>
    <n v="4219.6645002088053"/>
    <n v="0"/>
    <m/>
    <d v="1899-12-30T00:50:00"/>
    <d v="1900-01-07T03:50:00"/>
    <m/>
  </r>
  <r>
    <n v="12451"/>
    <x v="16"/>
    <s v="CL: Extraurbano di Levante da Albissola a Varazze"/>
    <n v="2"/>
    <n v="236"/>
    <s v="SASSELLO - GIOVO - STELLA - SAVONA FF.SS."/>
    <s v="INV"/>
    <s v="SET"/>
    <m/>
    <n v="1"/>
    <n v="873"/>
    <d v="1899-12-30T12:55:00"/>
    <d v="1899-12-30T13:55:00"/>
    <n v="27.2430236497128"/>
    <m/>
    <m/>
    <n v="235"/>
    <n v="6402.1105576825084"/>
    <n v="0"/>
    <m/>
    <d v="1899-12-30T01:00:00"/>
    <d v="1900-01-08T19:00:00"/>
    <m/>
  </r>
  <r>
    <n v="16962"/>
    <x v="16"/>
    <s v="CL: Extraurbano di Levante da Albissola a Varazze"/>
    <n v="2"/>
    <n v="236"/>
    <s v="SASSELLO - GIOVO - STELLA - SAVONA FF.SS."/>
    <s v="EST"/>
    <s v="SET"/>
    <m/>
    <n v="1"/>
    <n v="16962"/>
    <d v="1899-12-30T13:50:00"/>
    <d v="1899-12-30T14:55:00"/>
    <n v="27.2430236497128"/>
    <m/>
    <m/>
    <n v="67"/>
    <n v="1825.2825845307575"/>
    <n v="0"/>
    <m/>
    <d v="1899-12-30T01:05:00"/>
    <d v="1900-01-02T00:35:00"/>
    <m/>
  </r>
  <r>
    <n v="10683"/>
    <x v="16"/>
    <s v="CL: Extraurbano di Levante da Albissola a Varazze"/>
    <n v="2"/>
    <n v="236"/>
    <s v="SASSELLO - GIOVO - STELLA - SAVONA FF.SS."/>
    <s v="ANN"/>
    <s v="FES"/>
    <m/>
    <n v="1"/>
    <n v="2488"/>
    <d v="1899-12-30T14:10:00"/>
    <d v="1899-12-30T15:15:00"/>
    <n v="27.2430236497128"/>
    <m/>
    <m/>
    <n v="58"/>
    <n v="1580.0953716833424"/>
    <n v="0"/>
    <m/>
    <d v="1899-12-30T01:05:00"/>
    <d v="1900-01-01T14:50:00"/>
    <m/>
  </r>
  <r>
    <n v="17668"/>
    <x v="16"/>
    <s v="CL: Extraurbano di Levante da Albissola a Varazze"/>
    <n v="2"/>
    <n v="236"/>
    <s v="SASSELLO - GIOVO - STELLA - SAVONA FF.SS."/>
    <s v="INV"/>
    <s v="SET"/>
    <m/>
    <n v="1"/>
    <n v="2604"/>
    <d v="1899-12-30T15:35:00"/>
    <d v="1899-12-30T16:35:00"/>
    <n v="27.2430236497128"/>
    <m/>
    <m/>
    <n v="235"/>
    <n v="6402.1105576825084"/>
    <n v="0"/>
    <m/>
    <d v="1899-12-30T01:00:00"/>
    <d v="1900-01-08T19:00:00"/>
    <m/>
  </r>
  <r>
    <n v="17052"/>
    <x v="16"/>
    <s v="CL: Extraurbano di Levante da Albissola a Varazze"/>
    <n v="2"/>
    <n v="236"/>
    <s v="SASSELLO - GIOVO - STELLA - SAVONA FF.SS."/>
    <s v="EST"/>
    <s v="SET"/>
    <m/>
    <n v="1"/>
    <n v="17052"/>
    <d v="1899-12-30T15:55:00"/>
    <d v="1899-12-30T17:00:00"/>
    <n v="27.2430236497128"/>
    <m/>
    <m/>
    <n v="67"/>
    <n v="1825.2825845307575"/>
    <n v="0"/>
    <m/>
    <d v="1899-12-30T01:05:00"/>
    <d v="1900-01-02T00:35:00"/>
    <m/>
  </r>
  <r>
    <n v="10688"/>
    <x v="16"/>
    <s v="CL: Extraurbano di Levante da Albissola a Varazze"/>
    <n v="2"/>
    <n v="236"/>
    <s v="SASSELLO - GIOVO - STELLA - SAVONA FF.SS."/>
    <s v="INV"/>
    <s v="SET"/>
    <m/>
    <n v="1"/>
    <n v="2599"/>
    <d v="1899-12-30T16:20:00"/>
    <d v="1899-12-30T17:20:00"/>
    <n v="27.2430236497128"/>
    <m/>
    <m/>
    <n v="235"/>
    <n v="6402.1105576825084"/>
    <n v="0"/>
    <m/>
    <d v="1899-12-30T01:00:00"/>
    <d v="1900-01-08T19:00:00"/>
    <m/>
  </r>
  <r>
    <n v="13725"/>
    <x v="16"/>
    <s v="CL: Extraurbano di Levante da Albissola a Varazze"/>
    <n v="2"/>
    <n v="237"/>
    <s v="SASSELLO - GIOVO - STELLA - ELLERA - SAVONA FF.SS."/>
    <s v="ANN"/>
    <s v="SET"/>
    <m/>
    <n v="1"/>
    <n v="895"/>
    <d v="1899-12-30T05:50:00"/>
    <d v="1899-12-30T06:50:00"/>
    <n v="30.547573582566098"/>
    <m/>
    <m/>
    <n v="302"/>
    <n v="9225.367221934961"/>
    <n v="0"/>
    <m/>
    <d v="1899-12-30T01:00:00"/>
    <d v="1900-01-11T14:00:00"/>
    <m/>
  </r>
  <r>
    <n v="10687"/>
    <x v="16"/>
    <s v="CL: Extraurbano di Levante da Albissola a Varazze"/>
    <n v="2"/>
    <n v="237"/>
    <s v="SASSELLO - GIOVO - STELLA - ELLERA - SAVONA FF.SS."/>
    <s v="SCO"/>
    <s v="1-5"/>
    <m/>
    <n v="1"/>
    <n v="2562"/>
    <d v="1899-12-30T06:25:00"/>
    <d v="1899-12-30T07:40:00"/>
    <n v="30.547573582566098"/>
    <m/>
    <m/>
    <n v="173"/>
    <n v="5284.7302297839351"/>
    <n v="0"/>
    <m/>
    <d v="1899-12-30T01:15:00"/>
    <d v="1900-01-08T00:15:00"/>
    <m/>
  </r>
  <r>
    <n v="13708"/>
    <x v="16"/>
    <s v="CL: Extraurbano di Levante da Albissola a Varazze"/>
    <n v="2"/>
    <n v="237"/>
    <s v="SASSELLO - GIOVO - STELLA - ELLERA - SAVONA FF.SS."/>
    <s v="INV"/>
    <s v="SET"/>
    <m/>
    <n v="1"/>
    <n v="13708"/>
    <d v="1899-12-30T20:00:00"/>
    <d v="1899-12-30T21:10:00"/>
    <n v="30.547573582566098"/>
    <m/>
    <m/>
    <n v="235"/>
    <n v="7178.6797919030332"/>
    <n v="0"/>
    <m/>
    <d v="1899-12-30T01:10:00"/>
    <d v="1900-01-10T10:10:00"/>
    <m/>
  </r>
  <r>
    <n v="10662"/>
    <x v="16"/>
    <s v="CL: Extraurbano di Levante da Albissola a Varazze"/>
    <n v="2"/>
    <n v="238"/>
    <s v="MARTINA - SASSELLO - GIOVO - STELLA - SAVONA FF.SS"/>
    <s v="INV"/>
    <s v="SET"/>
    <m/>
    <n v="1"/>
    <n v="874"/>
    <d v="1899-12-30T05:50:00"/>
    <d v="1899-12-30T07:40:00"/>
    <n v="44.387042799537497"/>
    <m/>
    <m/>
    <n v="235"/>
    <n v="10430.955057891311"/>
    <n v="0"/>
    <m/>
    <d v="1899-12-30T01:50:00"/>
    <d v="1900-01-16T22:50:00"/>
    <m/>
  </r>
  <r>
    <n v="10694"/>
    <x v="16"/>
    <s v="CL: Extraurbano di Levante da Albissola a Varazze"/>
    <n v="2"/>
    <n v="238"/>
    <s v="MARTINA - SASSELLO - GIOVO - STELLA - SAVONA FF.SS"/>
    <s v="EST"/>
    <s v="SET"/>
    <m/>
    <n v="1"/>
    <n v="3268"/>
    <d v="1899-12-30T06:00:00"/>
    <d v="1899-12-30T07:50:00"/>
    <n v="44.387042799537497"/>
    <m/>
    <m/>
    <n v="67"/>
    <n v="2973.9318675690124"/>
    <n v="0"/>
    <m/>
    <d v="1899-12-30T01:50:00"/>
    <d v="1900-01-04T02:50:00"/>
    <m/>
  </r>
  <r>
    <n v="10663"/>
    <x v="16"/>
    <s v="CL: Extraurbano di Levante da Albissola a Varazze"/>
    <n v="2"/>
    <n v="238"/>
    <s v="MARTINA - SASSELLO - GIOVO - STELLA - SAVONA FF.SS"/>
    <s v="INV"/>
    <s v="SET"/>
    <m/>
    <n v="1"/>
    <n v="875"/>
    <d v="1899-12-30T08:30:00"/>
    <d v="1899-12-30T10:20:00"/>
    <n v="44.387042799537497"/>
    <m/>
    <m/>
    <n v="235"/>
    <n v="10430.955057891311"/>
    <n v="0"/>
    <m/>
    <d v="1899-12-30T01:50:00"/>
    <d v="1900-01-16T22:50:00"/>
    <m/>
  </r>
  <r>
    <n v="10695"/>
    <x v="16"/>
    <s v="CL: Extraurbano di Levante da Albissola a Varazze"/>
    <n v="2"/>
    <n v="238"/>
    <s v="MARTINA - SASSELLO - GIOVO - STELLA - SAVONA FF.SS"/>
    <s v="EST"/>
    <s v="SET"/>
    <m/>
    <n v="1"/>
    <n v="3269"/>
    <d v="1899-12-30T08:45:00"/>
    <d v="1899-12-30T10:35:00"/>
    <n v="44.387042799537497"/>
    <m/>
    <m/>
    <n v="67"/>
    <n v="2973.9318675690124"/>
    <n v="0"/>
    <m/>
    <d v="1899-12-30T01:50:00"/>
    <d v="1900-01-04T02:50:00"/>
    <m/>
  </r>
  <r>
    <n v="10696"/>
    <x v="16"/>
    <s v="CL: Extraurbano di Levante da Albissola a Varazze"/>
    <n v="2"/>
    <n v="238"/>
    <s v="MARTINA - SASSELLO - GIOVO - STELLA - SAVONA FF.SS"/>
    <s v="EST"/>
    <s v="SET"/>
    <m/>
    <n v="1"/>
    <n v="3270"/>
    <d v="1899-12-30T19:10:00"/>
    <d v="1899-12-30T21:00:00"/>
    <n v="44.387042799537497"/>
    <m/>
    <m/>
    <n v="67"/>
    <n v="2973.9318675690124"/>
    <n v="0"/>
    <m/>
    <d v="1899-12-30T01:50:00"/>
    <d v="1900-01-04T02:50:00"/>
    <m/>
  </r>
  <r>
    <n v="17661"/>
    <x v="16"/>
    <s v="CL: Extraurbano di Levante da Albissola a Varazze"/>
    <n v="1"/>
    <n v="242"/>
    <s v="SAVONA FF.SS. - GIOVO - PONTINVREA - GIOVO - SASSELLO"/>
    <s v="INV"/>
    <s v="SET"/>
    <m/>
    <n v="1"/>
    <n v="2558"/>
    <d v="1899-12-30T14:30:00"/>
    <d v="1899-12-30T15:35:00"/>
    <n v="36.901823225042001"/>
    <m/>
    <m/>
    <n v="235"/>
    <n v="8671.928457884871"/>
    <n v="0"/>
    <m/>
    <d v="1899-12-30T01:05:00"/>
    <d v="1900-01-09T14:35:00"/>
    <m/>
  </r>
  <r>
    <n v="10678"/>
    <x v="16"/>
    <s v="CL: Extraurbano di Levante da Albissola a Varazze"/>
    <n v="2"/>
    <n v="244"/>
    <s v="SASSELLO - GIOVO"/>
    <s v="ANN"/>
    <s v="FES"/>
    <m/>
    <n v="1"/>
    <n v="1868"/>
    <d v="1899-12-30T07:50:00"/>
    <d v="1899-12-30T08:05:00"/>
    <n v="8.0190193949314903"/>
    <m/>
    <m/>
    <n v="58"/>
    <n v="465.10312490602644"/>
    <n v="0"/>
    <m/>
    <d v="1899-12-30T00:15:00"/>
    <d v="1899-12-30T14:30:00"/>
    <m/>
  </r>
  <r>
    <n v="10679"/>
    <x v="16"/>
    <s v="CL: Extraurbano di Levante da Albissola a Varazze"/>
    <n v="2"/>
    <n v="244"/>
    <s v="SASSELLO - GIOVO"/>
    <s v="ANN"/>
    <s v="FES"/>
    <m/>
    <n v="1"/>
    <n v="1869"/>
    <d v="1899-12-30T09:30:00"/>
    <d v="1899-12-30T09:45:00"/>
    <n v="8.0190193949314903"/>
    <m/>
    <m/>
    <n v="58"/>
    <n v="465.10312490602644"/>
    <n v="0"/>
    <m/>
    <d v="1899-12-30T00:15:00"/>
    <d v="1899-12-30T14:30:00"/>
    <m/>
  </r>
  <r>
    <n v="12458"/>
    <x v="16"/>
    <s v="CL: Extraurbano di Levante da Albissola a Varazze"/>
    <n v="2"/>
    <n v="244"/>
    <s v="SASSELLO - GIOVO"/>
    <s v="ANN"/>
    <s v="SET"/>
    <m/>
    <n v="1"/>
    <n v="879"/>
    <d v="1899-12-30T12:25:00"/>
    <d v="1899-12-30T12:40:00"/>
    <n v="8.0190193949314903"/>
    <m/>
    <m/>
    <n v="302"/>
    <n v="2421.74385726931"/>
    <n v="0"/>
    <m/>
    <d v="1899-12-30T00:15:00"/>
    <d v="1900-01-02T03:30:00"/>
    <m/>
  </r>
  <r>
    <n v="17050"/>
    <x v="16"/>
    <s v="CL: Extraurbano di Levante da Albissola a Varazze"/>
    <n v="2"/>
    <n v="244"/>
    <s v="SASSELLO - GIOVO"/>
    <s v="EST"/>
    <s v="SET"/>
    <m/>
    <n v="1"/>
    <n v="17050"/>
    <d v="1899-12-30T14:50:00"/>
    <d v="1899-12-30T15:05:00"/>
    <n v="8.0190193949314903"/>
    <m/>
    <m/>
    <n v="67"/>
    <n v="537.27429946040979"/>
    <n v="0"/>
    <m/>
    <d v="1899-12-30T00:15:00"/>
    <d v="1899-12-30T16:45:00"/>
    <m/>
  </r>
  <r>
    <n v="10680"/>
    <x v="16"/>
    <s v="CL: Extraurbano di Levante da Albissola a Varazze"/>
    <n v="2"/>
    <n v="244"/>
    <s v="SASSELLO - GIOVO"/>
    <s v="ANN"/>
    <s v="FES"/>
    <m/>
    <n v="1"/>
    <n v="1870"/>
    <d v="1899-12-30T17:50:00"/>
    <d v="1899-12-30T18:05:00"/>
    <n v="8.0190193949314903"/>
    <m/>
    <m/>
    <n v="58"/>
    <n v="465.10312490602644"/>
    <n v="0"/>
    <m/>
    <d v="1899-12-30T00:15:00"/>
    <d v="1899-12-30T14:30:00"/>
    <m/>
  </r>
  <r>
    <n v="10665"/>
    <x v="16"/>
    <s v="CL: Extraurbano di Levante da Albissola a Varazze"/>
    <n v="2"/>
    <n v="244"/>
    <s v="SASSELLO - GIOVO"/>
    <s v="ANN"/>
    <s v="SET"/>
    <m/>
    <n v="1"/>
    <n v="881"/>
    <d v="1899-12-30T18:50:00"/>
    <d v="1899-12-30T19:05:00"/>
    <n v="8.0190193949314903"/>
    <m/>
    <m/>
    <n v="302"/>
    <n v="2421.74385726931"/>
    <n v="0"/>
    <m/>
    <d v="1899-12-30T00:15:00"/>
    <d v="1900-01-02T03:30:00"/>
    <m/>
  </r>
  <r>
    <n v="10681"/>
    <x v="16"/>
    <s v="CL: Extraurbano di Levante da Albissola a Varazze"/>
    <n v="2"/>
    <n v="244"/>
    <s v="SASSELLO - GIOVO"/>
    <s v="ANN"/>
    <s v="FES"/>
    <m/>
    <n v="1"/>
    <n v="1871"/>
    <d v="1899-12-30T19:30:00"/>
    <d v="1899-12-30T19:45:00"/>
    <n v="8.0190193949314903"/>
    <m/>
    <m/>
    <n v="58"/>
    <n v="465.10312490602644"/>
    <n v="0"/>
    <m/>
    <d v="1899-12-30T00:15:00"/>
    <d v="1899-12-30T14:30:00"/>
    <m/>
  </r>
  <r>
    <n v="10709"/>
    <x v="16"/>
    <s v="CL: Extraurbano di Levante da Albissola a Varazze"/>
    <n v="2"/>
    <n v="245"/>
    <s v="SASSELLO SCUOLE - SASSELLO"/>
    <s v="SCO"/>
    <s v="1-5"/>
    <m/>
    <n v="1"/>
    <n v="2560"/>
    <d v="1899-12-30T16:22:00"/>
    <d v="1899-12-30T16:25:00"/>
    <n v="2.36547038234175"/>
    <m/>
    <m/>
    <n v="173"/>
    <n v="409.22637614512274"/>
    <n v="0"/>
    <m/>
    <d v="1899-12-30T00:03:00"/>
    <d v="1899-12-30T08:39:00"/>
    <m/>
  </r>
  <r>
    <n v="10706"/>
    <x v="16"/>
    <s v="CL: Extraurbano di Levante da Albissola a Varazze"/>
    <n v="1"/>
    <n v="247"/>
    <s v="SASSELLO - SASSELLO SCUOLE"/>
    <s v="SCO"/>
    <s v="1-5"/>
    <m/>
    <n v="1"/>
    <n v="2556"/>
    <d v="1899-12-30T08:05:00"/>
    <d v="1899-12-30T08:10:00"/>
    <n v="0.61210287719411804"/>
    <m/>
    <m/>
    <n v="173"/>
    <n v="105.89379775458242"/>
    <n v="0"/>
    <m/>
    <d v="1899-12-30T00:05:00"/>
    <d v="1899-12-30T14:25:00"/>
    <m/>
  </r>
  <r>
    <n v="10690"/>
    <x v="16"/>
    <s v="CL: Extraurbano di Levante da Albissola a Varazze"/>
    <n v="1"/>
    <n v="253"/>
    <s v="SAVONA FF.SS - STELLA - GIOVO - SASSELLO - MARTINA"/>
    <s v="EST"/>
    <s v="SET"/>
    <m/>
    <n v="1"/>
    <n v="3264"/>
    <d v="1899-12-30T06:10:00"/>
    <d v="1899-12-30T08:00:00"/>
    <n v="45.905447823822499"/>
    <m/>
    <m/>
    <n v="67"/>
    <n v="3075.6650041961075"/>
    <n v="0"/>
    <m/>
    <d v="1899-12-30T01:50:00"/>
    <d v="1900-01-04T02:50:00"/>
    <m/>
  </r>
  <r>
    <n v="10666"/>
    <x v="16"/>
    <s v="CL: Extraurbano di Levante da Albissola a Varazze"/>
    <n v="1"/>
    <n v="253"/>
    <s v="SAVONA FF.SS - STELLA - GIOVO - SASSELLO - MARTINA"/>
    <s v="INV"/>
    <s v="SET"/>
    <m/>
    <n v="1"/>
    <n v="883"/>
    <d v="1899-12-30T06:30:00"/>
    <d v="1899-12-30T08:15:00"/>
    <n v="45.905447823822499"/>
    <m/>
    <m/>
    <n v="235"/>
    <n v="10787.780238598287"/>
    <n v="0"/>
    <m/>
    <d v="1899-12-30T01:45:00"/>
    <d v="1900-01-16T03:15:00"/>
    <m/>
  </r>
  <r>
    <n v="16963"/>
    <x v="16"/>
    <s v="CL: Extraurbano di Levante da Albissola a Varazze"/>
    <n v="1"/>
    <n v="253"/>
    <s v="SAVONA FF.SS - STELLA - GIOVO - SASSELLO - MARTINA"/>
    <s v="EST"/>
    <s v="SET"/>
    <m/>
    <n v="1"/>
    <n v="16963"/>
    <d v="1899-12-30T15:05:00"/>
    <d v="1899-12-30T16:50:00"/>
    <n v="45.905447823822499"/>
    <m/>
    <m/>
    <n v="67"/>
    <n v="3075.6650041961075"/>
    <n v="0"/>
    <m/>
    <d v="1899-12-30T01:45:00"/>
    <d v="1900-01-03T21:15:00"/>
    <m/>
  </r>
  <r>
    <n v="10682"/>
    <x v="16"/>
    <s v="CL: Extraurbano di Levante da Albissola a Varazze"/>
    <n v="1"/>
    <n v="253"/>
    <s v="SAVONA FF.SS - STELLA - GIOVO - SASSELLO - MARTINA"/>
    <s v="ANN"/>
    <s v="FES"/>
    <m/>
    <n v="1"/>
    <n v="1872"/>
    <d v="1899-12-30T15:25:00"/>
    <d v="1899-12-30T17:10:00"/>
    <n v="45.905447823822499"/>
    <m/>
    <m/>
    <n v="58"/>
    <n v="2662.5159737817048"/>
    <n v="0"/>
    <m/>
    <d v="1899-12-30T01:45:00"/>
    <d v="1900-01-03T05:30:00"/>
    <m/>
  </r>
  <r>
    <n v="10700"/>
    <x v="16"/>
    <s v="CL: Extraurbano di Levante da Albissola a Varazze"/>
    <n v="1"/>
    <n v="253"/>
    <s v="SAVONA FF.SS - STELLA - GIOVO - SASSELLO - MARTINA"/>
    <s v="EST"/>
    <s v="SET"/>
    <m/>
    <n v="1"/>
    <n v="3966"/>
    <d v="1899-12-30T17:10:00"/>
    <d v="1899-12-30T19:00:00"/>
    <n v="45.905447823822499"/>
    <m/>
    <m/>
    <n v="67"/>
    <n v="3075.6650041961075"/>
    <n v="0"/>
    <m/>
    <d v="1899-12-30T01:50:00"/>
    <d v="1900-01-04T02:50:00"/>
    <m/>
  </r>
  <r>
    <n v="10667"/>
    <x v="16"/>
    <s v="CL: Extraurbano di Levante da Albissola a Varazze"/>
    <n v="1"/>
    <n v="254"/>
    <s v="SAVONA FF.SS. - STELLA - GIOVO - SASSELLO"/>
    <s v="EST"/>
    <s v="SET"/>
    <m/>
    <n v="1"/>
    <n v="885"/>
    <d v="1899-12-30T13:15:00"/>
    <d v="1899-12-30T14:15:00"/>
    <n v="27.834552649683999"/>
    <m/>
    <m/>
    <n v="67"/>
    <n v="1864.915027528828"/>
    <n v="0"/>
    <m/>
    <d v="1899-12-30T01:00:00"/>
    <d v="1900-01-01T19:00:00"/>
    <m/>
  </r>
  <r>
    <n v="17801"/>
    <x v="16"/>
    <s v="CL: Extraurbano di Levante da Albissola a Varazze"/>
    <n v="1"/>
    <n v="254"/>
    <s v="SAVONA FF.SS. - STELLA - GIOVO - SASSELLO"/>
    <s v="INV"/>
    <s v="SET"/>
    <m/>
    <n v="1"/>
    <n v="17801"/>
    <d v="1899-12-30T13:30:00"/>
    <d v="1899-12-30T14:30:00"/>
    <n v="27.834552649683999"/>
    <m/>
    <m/>
    <n v="235"/>
    <n v="6541.1198726757402"/>
    <n v="0"/>
    <m/>
    <d v="1899-12-30T01:00:00"/>
    <d v="1900-01-08T19:00:00"/>
    <m/>
  </r>
  <r>
    <n v="10668"/>
    <x v="16"/>
    <s v="CL: Extraurbano di Levante da Albissola a Varazze"/>
    <n v="1"/>
    <n v="254"/>
    <s v="SAVONA FF.SS. - STELLA - GIOVO - SASSELLO"/>
    <s v="INV"/>
    <s v="SET"/>
    <m/>
    <n v="1"/>
    <n v="886"/>
    <d v="1899-12-30T15:25:00"/>
    <d v="1899-12-30T16:20:00"/>
    <n v="27.834552649683999"/>
    <m/>
    <m/>
    <n v="235"/>
    <n v="6541.1198726757402"/>
    <n v="0"/>
    <m/>
    <d v="1899-12-30T00:55:00"/>
    <d v="1900-01-07T23:25:00"/>
    <m/>
  </r>
  <r>
    <n v="16983"/>
    <x v="16"/>
    <s v="CL: Extraurbano di Levante da Albissola a Varazze"/>
    <n v="1"/>
    <n v="254"/>
    <s v="SAVONA FF.SS. - STELLA - GIOVO - SASSELLO"/>
    <s v="EST"/>
    <s v="SET"/>
    <m/>
    <n v="1"/>
    <n v="16983"/>
    <d v="1899-12-30T19:30:00"/>
    <d v="1899-12-30T20:30:00"/>
    <n v="27.834552649683999"/>
    <m/>
    <m/>
    <n v="67"/>
    <n v="1864.915027528828"/>
    <n v="0"/>
    <m/>
    <d v="1899-12-30T01:00:00"/>
    <d v="1900-01-01T19:00:00"/>
    <m/>
  </r>
  <r>
    <n v="10684"/>
    <x v="16"/>
    <s v="CL: Extraurbano di Levante da Albissola a Varazze"/>
    <n v="1"/>
    <n v="758"/>
    <s v="STAZIONE FF.SS. - ELLERA - SASSELLO"/>
    <s v="SCO"/>
    <s v="1-5"/>
    <m/>
    <n v="1"/>
    <n v="2555"/>
    <d v="1899-12-30T13:50:00"/>
    <d v="1899-12-30T15:00:00"/>
    <n v="32.092287125242798"/>
    <m/>
    <m/>
    <n v="173"/>
    <n v="5551.9656726670037"/>
    <n v="0"/>
    <m/>
    <d v="1899-12-30T01:10:00"/>
    <d v="1900-01-07T09:50:00"/>
    <m/>
  </r>
  <r>
    <n v="10703"/>
    <x v="16"/>
    <s v="CL: Extraurbano di Levante da Albissola a Varazze"/>
    <n v="1"/>
    <n v="758"/>
    <s v="STAZIONE FF.SS. - ELLERA - SASSELLO"/>
    <s v="INV"/>
    <s v="SET"/>
    <m/>
    <n v="1"/>
    <n v="2605"/>
    <d v="1899-12-30T17:05:00"/>
    <d v="1899-12-30T18:15:00"/>
    <n v="32.092287125242798"/>
    <m/>
    <m/>
    <n v="235"/>
    <n v="7541.6874744320576"/>
    <n v="0"/>
    <m/>
    <d v="1899-12-30T01:10:00"/>
    <d v="1900-01-10T10:10:00"/>
    <m/>
  </r>
  <r>
    <n v="10708"/>
    <x v="16"/>
    <s v="CL: Extraurbano di Levante da Albissola a Varazze"/>
    <n v="1"/>
    <n v="837"/>
    <s v="GIOVO - SASSELO - MARTINA"/>
    <s v="ANN"/>
    <s v="FES"/>
    <m/>
    <n v="1"/>
    <n v="1883"/>
    <d v="1899-12-30T09:45:00"/>
    <d v="1899-12-30T10:40:00"/>
    <n v="25.057054243868599"/>
    <m/>
    <m/>
    <n v="58"/>
    <n v="1453.3091461443787"/>
    <n v="0"/>
    <m/>
    <d v="1899-12-30T00:55:00"/>
    <d v="1900-01-01T05:10:00"/>
    <m/>
  </r>
  <r>
    <n v="12437"/>
    <x v="16"/>
    <s v="CL: Extraurbano di Levante da Albissola a Varazze"/>
    <n v="1"/>
    <n v="838"/>
    <s v="MADONNA DEL SALTO - SASSELLO"/>
    <s v="INV"/>
    <s v="SET"/>
    <m/>
    <n v="1"/>
    <n v="983"/>
    <d v="1899-12-30T06:15:00"/>
    <d v="1899-12-30T06:35:00"/>
    <n v="11.591830564596901"/>
    <m/>
    <m/>
    <n v="235"/>
    <n v="2724.0801826802717"/>
    <n v="0"/>
    <m/>
    <d v="1899-12-30T00:20:00"/>
    <d v="1900-01-02T06:20:00"/>
    <m/>
  </r>
  <r>
    <n v="10702"/>
    <x v="16"/>
    <s v="CL: Extraurbano di Levante da Albissola a Varazze"/>
    <n v="1"/>
    <n v="906"/>
    <s v="SASSELLO - MARTINA"/>
    <s v="INV"/>
    <s v="SET"/>
    <m/>
    <n v="1"/>
    <n v="4326"/>
    <d v="1899-12-30T15:10:00"/>
    <d v="1899-12-30T15:40:00"/>
    <n v="18.0708951741384"/>
    <m/>
    <m/>
    <n v="235"/>
    <n v="4246.6603659225239"/>
    <n v="0"/>
    <m/>
    <d v="1899-12-30T00:30:00"/>
    <d v="1900-01-03T21:30:00"/>
    <m/>
  </r>
  <r>
    <n v="10704"/>
    <x v="16"/>
    <s v="CL: Extraurbano di Levante da Albissola a Varazze"/>
    <n v="1"/>
    <n v="906"/>
    <s v="SASSELLO - MARTINA"/>
    <s v="INV"/>
    <s v="SET"/>
    <m/>
    <n v="1"/>
    <n v="4328"/>
    <d v="1899-12-30T18:15:00"/>
    <d v="1899-12-30T19:00:00"/>
    <n v="18.0708951741384"/>
    <m/>
    <m/>
    <n v="235"/>
    <n v="4246.6603659225239"/>
    <n v="0"/>
    <m/>
    <d v="1899-12-30T00:45:00"/>
    <d v="1900-01-06T08:15:00"/>
    <m/>
  </r>
  <r>
    <n v="13420"/>
    <x v="17"/>
    <s v="CL: Extraurbano di Levante da Albissola a Varazze"/>
    <n v="1"/>
    <n v="259"/>
    <s v="CELLE LIGURE - BRICCO DELLE FORCHE"/>
    <s v="INV"/>
    <s v="SET"/>
    <m/>
    <n v="1"/>
    <n v="898"/>
    <d v="1899-12-30T07:10:00"/>
    <d v="1899-12-30T07:30:00"/>
    <n v="6.4938258601198902"/>
    <m/>
    <m/>
    <n v="235"/>
    <n v="1526.0490771281741"/>
    <n v="0"/>
    <m/>
    <d v="1899-12-30T00:20:00"/>
    <d v="1900-01-02T06:20:00"/>
    <m/>
  </r>
  <r>
    <n v="10313"/>
    <x v="17"/>
    <s v="CL: Extraurbano di Levante da Albissola a Varazze"/>
    <n v="1"/>
    <n v="260"/>
    <s v="CELLE LIGURE - GAMERAGNA"/>
    <s v="INV"/>
    <s v="SET"/>
    <m/>
    <n v="1"/>
    <n v="2533"/>
    <d v="1899-12-30T09:35:00"/>
    <d v="1899-12-30T09:50:00"/>
    <n v="6.0503689649224199"/>
    <m/>
    <m/>
    <n v="235"/>
    <n v="1421.8367067567688"/>
    <n v="0"/>
    <m/>
    <d v="1899-12-30T00:15:00"/>
    <d v="1900-01-01T10:45:00"/>
    <m/>
  </r>
  <r>
    <n v="10312"/>
    <x v="17"/>
    <s v="CL: Extraurbano di Levante da Albissola a Varazze"/>
    <n v="1"/>
    <n v="260"/>
    <s v="CELLE LIGURE - GAMERAGNA"/>
    <s v="ANN"/>
    <s v="SET"/>
    <m/>
    <n v="1"/>
    <n v="899"/>
    <d v="1899-12-30T11:05:00"/>
    <d v="1899-12-30T11:20:00"/>
    <n v="6.0503689649224199"/>
    <m/>
    <m/>
    <n v="302"/>
    <n v="1827.2114274065709"/>
    <n v="0"/>
    <m/>
    <d v="1899-12-30T00:15:00"/>
    <d v="1900-01-02T03:30:00"/>
    <m/>
  </r>
  <r>
    <n v="10317"/>
    <x v="17"/>
    <s v="CL: Extraurbano di Levante da Albissola a Varazze"/>
    <n v="1"/>
    <n v="261"/>
    <s v="CELLE LIGURE - GAMERAGNA - STELLA SAN MARTINO - TEGLIA"/>
    <s v="EST"/>
    <s v="SET"/>
    <m/>
    <n v="1"/>
    <n v="3274"/>
    <d v="1899-12-30T07:45:00"/>
    <d v="1899-12-30T08:20:00"/>
    <n v="14.374590273225699"/>
    <m/>
    <m/>
    <n v="67"/>
    <n v="963.09754830612189"/>
    <n v="0"/>
    <m/>
    <d v="1899-12-30T00:35:00"/>
    <d v="1899-12-31T15:05:00"/>
    <m/>
  </r>
  <r>
    <n v="13423"/>
    <x v="17"/>
    <s v="CL: Extraurbano di Levante da Albissola a Varazze"/>
    <n v="1"/>
    <n v="261"/>
    <s v="CELLE LIGURE - GAMERAGNA - STELLA SAN MARTINO - TEGLIA"/>
    <s v="INV"/>
    <s v="SET"/>
    <m/>
    <n v="1"/>
    <n v="900"/>
    <d v="1899-12-30T14:10:00"/>
    <d v="1899-12-30T14:45:00"/>
    <n v="14.374590273225699"/>
    <m/>
    <m/>
    <n v="235"/>
    <n v="3378.0287142080392"/>
    <n v="0"/>
    <m/>
    <d v="1899-12-30T00:35:00"/>
    <d v="1900-01-04T17:05:00"/>
    <m/>
  </r>
  <r>
    <n v="10315"/>
    <x v="17"/>
    <s v="CL: Extraurbano di Levante da Albissola a Varazze"/>
    <n v="1"/>
    <n v="261"/>
    <s v="CELLE LIGURE - GAMERAGNA - STELLA SAN MARTINO - TEGLIA"/>
    <s v="ANN"/>
    <s v="SET"/>
    <m/>
    <n v="1"/>
    <n v="901"/>
    <d v="1899-12-30T17:05:00"/>
    <d v="1899-12-30T17:40:00"/>
    <n v="14.374590273225699"/>
    <m/>
    <m/>
    <n v="302"/>
    <n v="4341.1262625141608"/>
    <n v="0"/>
    <m/>
    <d v="1899-12-30T00:35:00"/>
    <d v="1900-01-06T08:10:00"/>
    <m/>
  </r>
  <r>
    <n v="10316"/>
    <x v="17"/>
    <s v="CL: Extraurbano di Levante da Albissola a Varazze"/>
    <n v="1"/>
    <n v="261"/>
    <s v="CELLE LIGURE - GAMERAGNA - STELLA SAN MARTINO - TEGLIA"/>
    <s v="ANN"/>
    <s v="SET"/>
    <m/>
    <n v="1"/>
    <n v="902"/>
    <d v="1899-12-30T18:40:00"/>
    <d v="1899-12-30T19:15:00"/>
    <n v="14.374590273225699"/>
    <m/>
    <m/>
    <n v="302"/>
    <n v="4341.1262625141608"/>
    <n v="0"/>
    <m/>
    <d v="1899-12-30T00:35:00"/>
    <d v="1900-01-06T08:10:00"/>
    <m/>
  </r>
  <r>
    <n v="10318"/>
    <x v="17"/>
    <s v="CL: Extraurbano di Levante da Albissola a Varazze"/>
    <n v="1"/>
    <n v="262"/>
    <s v="CELLE LIGURE - STELLA SAN MARTINO - TEGLIA"/>
    <s v="ANN"/>
    <s v="FES"/>
    <m/>
    <n v="1"/>
    <n v="1877"/>
    <d v="1899-12-30T09:15:00"/>
    <d v="1899-12-30T09:45:00"/>
    <n v="10.1017311647099"/>
    <m/>
    <m/>
    <n v="58"/>
    <n v="585.9004075531742"/>
    <n v="0"/>
    <m/>
    <d v="1899-12-30T00:30:00"/>
    <d v="1899-12-31T05:00:00"/>
    <m/>
  </r>
  <r>
    <n v="17447"/>
    <x v="17"/>
    <s v="CL: Extraurbano di Levante da Albissola a Varazze"/>
    <n v="1"/>
    <n v="262"/>
    <s v="CELLE LIGURE - STELLA SAN MARTINO - TEGLIA"/>
    <s v="EST"/>
    <s v="SET"/>
    <m/>
    <n v="1"/>
    <n v="17447"/>
    <d v="1899-12-30T12:35:00"/>
    <d v="1899-12-30T13:05:00"/>
    <n v="10.1017311647099"/>
    <m/>
    <m/>
    <n v="67"/>
    <n v="676.81598803556335"/>
    <n v="0"/>
    <m/>
    <d v="1899-12-30T00:30:00"/>
    <d v="1899-12-31T09:30:00"/>
    <m/>
  </r>
  <r>
    <n v="10319"/>
    <x v="17"/>
    <s v="CL: Extraurbano di Levante da Albissola a Varazze"/>
    <n v="1"/>
    <n v="262"/>
    <s v="CELLE LIGURE - STELLA SAN MARTINO - TEGLIA"/>
    <s v="ANN"/>
    <s v="FES"/>
    <m/>
    <n v="1"/>
    <n v="1878"/>
    <d v="1899-12-30T18:30:00"/>
    <d v="1899-12-30T19:00:00"/>
    <n v="10.1017311647099"/>
    <m/>
    <m/>
    <n v="58"/>
    <n v="585.9004075531742"/>
    <n v="0"/>
    <m/>
    <d v="1899-12-30T00:30:00"/>
    <d v="1899-12-31T05:00:00"/>
    <m/>
  </r>
  <r>
    <n v="10333"/>
    <x v="17"/>
    <s v="CL: Extraurbano di Levante da Albissola a Varazze"/>
    <n v="1"/>
    <n v="270"/>
    <s v="SAVONA FF.SS - CELLE LIGURE - GAMERAGNA - STELLA S.MARTINO- TEGLIA"/>
    <s v="EST"/>
    <s v="SET"/>
    <m/>
    <n v="1"/>
    <n v="3276"/>
    <d v="1899-12-30T13:35:00"/>
    <d v="1899-12-30T14:35:00"/>
    <n v="24.0145852934651"/>
    <m/>
    <m/>
    <n v="67"/>
    <n v="1608.9772146621617"/>
    <n v="0"/>
    <m/>
    <d v="1899-12-30T01:00:00"/>
    <d v="1900-01-01T19:00:00"/>
    <m/>
  </r>
  <r>
    <n v="13421"/>
    <x v="17"/>
    <s v="CL: Extraurbano di Levante da Albissola a Varazze"/>
    <n v="2"/>
    <n v="274"/>
    <s v="BRICCO DELLE FORCHE - CELLE SCUOLE - CELLE"/>
    <s v="INV"/>
    <s v="SET"/>
    <m/>
    <n v="1"/>
    <n v="907"/>
    <d v="1899-12-30T07:30:00"/>
    <d v="1899-12-30T07:50:00"/>
    <n v="6.8953393163113699"/>
    <m/>
    <m/>
    <n v="235"/>
    <n v="1620.4047393331718"/>
    <n v="0"/>
    <m/>
    <d v="1899-12-30T00:20:00"/>
    <d v="1900-01-02T06:20:00"/>
    <m/>
  </r>
  <r>
    <n v="13419"/>
    <x v="17"/>
    <s v="CL: Extraurbano di Levante da Albissola a Varazze"/>
    <n v="2"/>
    <n v="275"/>
    <s v="TEGLIA - STELLA SAN MARTINO - GAMERAGNA - CELLE LIGURE"/>
    <s v="INV"/>
    <s v="SET"/>
    <m/>
    <n v="1"/>
    <n v="13419"/>
    <d v="1899-12-30T06:35:00"/>
    <d v="1899-12-30T07:10:00"/>
    <n v="14.792684203527401"/>
    <m/>
    <m/>
    <n v="235"/>
    <n v="3476.2807878289391"/>
    <n v="0"/>
    <m/>
    <d v="1899-12-30T00:35:00"/>
    <d v="1900-01-04T17:05:00"/>
    <m/>
  </r>
  <r>
    <n v="13418"/>
    <x v="17"/>
    <s v="CL: Extraurbano di Levante da Albissola a Varazze"/>
    <n v="2"/>
    <n v="275"/>
    <s v="TEGLIA - STELLA SAN MARTINO - GAMERAGNA - CELLE LIGURE"/>
    <s v="EST"/>
    <s v="SET"/>
    <m/>
    <n v="1"/>
    <n v="908"/>
    <d v="1899-12-30T06:45:00"/>
    <d v="1899-12-30T07:20:00"/>
    <n v="14.792684203527401"/>
    <m/>
    <m/>
    <n v="67"/>
    <n v="991.10984163633589"/>
    <n v="0"/>
    <m/>
    <d v="1899-12-30T00:35:00"/>
    <d v="1899-12-31T15:05:00"/>
    <m/>
  </r>
  <r>
    <n v="10325"/>
    <x v="17"/>
    <s v="CL: Extraurbano di Levante da Albissola a Varazze"/>
    <n v="2"/>
    <n v="275"/>
    <s v="TEGLIA - STELLA SAN MARTINO - GAMERAGNA - CELLE LIGURE"/>
    <s v="EST"/>
    <s v="SET"/>
    <m/>
    <n v="1"/>
    <n v="3278"/>
    <d v="1899-12-30T08:20:00"/>
    <d v="1899-12-30T08:55:00"/>
    <n v="14.792684203527401"/>
    <m/>
    <m/>
    <n v="67"/>
    <n v="991.10984163633589"/>
    <n v="0"/>
    <m/>
    <d v="1899-12-30T00:35:00"/>
    <d v="1899-12-31T15:05:00"/>
    <m/>
  </r>
  <r>
    <n v="13424"/>
    <x v="17"/>
    <s v="CL: Extraurbano di Levante da Albissola a Varazze"/>
    <n v="2"/>
    <n v="275"/>
    <s v="TEGLIA - STELLA SAN MARTINO - GAMERAGNA - CELLE LIGURE"/>
    <s v="ANN"/>
    <s v="SET"/>
    <m/>
    <n v="1"/>
    <n v="909"/>
    <d v="1899-12-30T14:45:00"/>
    <d v="1899-12-30T15:20:00"/>
    <n v="14.792684203527401"/>
    <m/>
    <m/>
    <n v="302"/>
    <n v="4467.3906294652752"/>
    <n v="0"/>
    <m/>
    <d v="1899-12-30T00:35:00"/>
    <d v="1900-01-06T08:10:00"/>
    <m/>
  </r>
  <r>
    <n v="10324"/>
    <x v="17"/>
    <s v="CL: Extraurbano di Levante da Albissola a Varazze"/>
    <n v="2"/>
    <n v="275"/>
    <s v="TEGLIA - STELLA SAN MARTINO - GAMERAGNA - CELLE LIGURE"/>
    <s v="ANN"/>
    <s v="SET"/>
    <m/>
    <n v="1"/>
    <n v="910"/>
    <d v="1899-12-30T17:40:00"/>
    <d v="1899-12-30T18:15:00"/>
    <n v="14.792684203527401"/>
    <m/>
    <m/>
    <n v="302"/>
    <n v="4467.3906294652752"/>
    <n v="0"/>
    <m/>
    <d v="1899-12-30T00:35:00"/>
    <d v="1900-01-06T08:10:00"/>
    <m/>
  </r>
  <r>
    <n v="13422"/>
    <x v="17"/>
    <s v="CL: Extraurbano di Levante da Albissola a Varazze"/>
    <n v="2"/>
    <n v="276"/>
    <s v="TEGLIA - STELLA SAN MARTINO - CELLE LIGURE"/>
    <s v="INV"/>
    <s v="SET"/>
    <m/>
    <n v="1"/>
    <n v="911"/>
    <d v="1899-12-30T13:35:00"/>
    <d v="1899-12-30T14:00:00"/>
    <n v="10.519825095011599"/>
    <m/>
    <m/>
    <n v="235"/>
    <n v="2472.1588973277258"/>
    <n v="0"/>
    <m/>
    <d v="1899-12-30T00:25:00"/>
    <d v="1900-01-03T01:55:00"/>
    <m/>
  </r>
  <r>
    <n v="10327"/>
    <x v="17"/>
    <s v="CL: Extraurbano di Levante da Albissola a Varazze"/>
    <n v="2"/>
    <n v="276"/>
    <s v="TEGLIA - STELLA SAN MARTINO - CELLE LIGURE"/>
    <s v="ANN"/>
    <s v="FES"/>
    <m/>
    <n v="1"/>
    <n v="1881"/>
    <d v="1899-12-30T19:00:00"/>
    <d v="1899-12-30T19:30:00"/>
    <n v="10.519825095011599"/>
    <m/>
    <m/>
    <n v="58"/>
    <n v="610.14985551067275"/>
    <n v="0"/>
    <m/>
    <d v="1899-12-30T00:30:00"/>
    <d v="1899-12-31T05:00:00"/>
    <m/>
  </r>
  <r>
    <n v="10328"/>
    <x v="17"/>
    <s v="CL: Extraurbano di Levante da Albissola a Varazze"/>
    <n v="2"/>
    <n v="278"/>
    <s v="GAMERAGNA - CELLE LIGURE"/>
    <s v="INV"/>
    <s v="SET"/>
    <m/>
    <n v="1"/>
    <n v="912"/>
    <d v="1899-12-30T09:55:00"/>
    <d v="1899-12-30T10:10:00"/>
    <n v="6.4751821992256904"/>
    <m/>
    <m/>
    <n v="235"/>
    <n v="1521.6678168180372"/>
    <n v="0"/>
    <m/>
    <d v="1899-12-30T00:15:00"/>
    <d v="1900-01-01T10:45:00"/>
    <m/>
  </r>
  <r>
    <n v="10329"/>
    <x v="17"/>
    <s v="CL: Extraurbano di Levante da Albissola a Varazze"/>
    <n v="2"/>
    <n v="278"/>
    <s v="GAMERAGNA - CELLE LIGURE"/>
    <s v="ANN"/>
    <s v="SET"/>
    <m/>
    <n v="1"/>
    <n v="3201"/>
    <d v="1899-12-30T11:25:00"/>
    <d v="1899-12-30T11:40:00"/>
    <n v="6.4751821992256904"/>
    <m/>
    <m/>
    <n v="302"/>
    <n v="1955.5050241661586"/>
    <n v="0"/>
    <m/>
    <d v="1899-12-30T00:15:00"/>
    <d v="1900-01-02T03:30:00"/>
    <m/>
  </r>
  <r>
    <n v="10334"/>
    <x v="17"/>
    <s v="CL: Extraurbano di Levante da Albissola a Varazze"/>
    <n v="2"/>
    <n v="279"/>
    <s v="TEGLIA - STELLA S.MARTINO - CELLE L. - SAVONA FF.SS"/>
    <s v="ANN"/>
    <s v="FES"/>
    <m/>
    <n v="1"/>
    <n v="1882"/>
    <d v="1899-12-30T09:45:00"/>
    <d v="1899-12-30T10:35:00"/>
    <n v="18.2376735993385"/>
    <m/>
    <m/>
    <n v="58"/>
    <n v="1057.7850687616331"/>
    <n v="0"/>
    <m/>
    <d v="1899-12-30T00:50:00"/>
    <d v="1900-01-01T00:20:00"/>
    <m/>
  </r>
  <r>
    <n v="10332"/>
    <x v="17"/>
    <s v="CL: Extraurbano di Levante da Albissola a Varazze"/>
    <n v="2"/>
    <n v="279"/>
    <s v="TEGLIA - STELLA S.MARTINO - CELLE L. - SAVONA FF.SS"/>
    <s v="EST"/>
    <s v="SET"/>
    <m/>
    <n v="1"/>
    <n v="3279"/>
    <d v="1899-12-30T13:05:00"/>
    <d v="1899-12-30T13:55:00"/>
    <n v="18.2376735993385"/>
    <m/>
    <m/>
    <n v="67"/>
    <n v="1221.9241311556796"/>
    <n v="0"/>
    <m/>
    <d v="1899-12-30T00:50:00"/>
    <d v="1900-01-01T07:50:00"/>
    <m/>
  </r>
  <r>
    <n v="10331"/>
    <x v="17"/>
    <s v="CL: Extraurbano di Levante da Albissola a Varazze"/>
    <n v="2"/>
    <n v="279"/>
    <s v="TEGLIA - STELLA S.MARTINO - CELLE L. - SAVONA FF.SS"/>
    <s v="ANN"/>
    <s v="SET"/>
    <m/>
    <n v="1"/>
    <n v="914"/>
    <d v="1899-12-30T19:15:00"/>
    <d v="1899-12-30T20:05:00"/>
    <n v="18.2376735993385"/>
    <m/>
    <m/>
    <n v="302"/>
    <n v="5507.7774270002274"/>
    <n v="0"/>
    <m/>
    <d v="1899-12-30T00:50:00"/>
    <d v="1900-01-09T11:40:00"/>
    <m/>
  </r>
  <r>
    <n v="13417"/>
    <x v="17"/>
    <s v="CL: Extraurbano di Levante da Albissola a Varazze"/>
    <n v="2"/>
    <n v="307"/>
    <s v="MADONNA DEL SALTO - TEGLIA"/>
    <s v="INV"/>
    <s v="SET"/>
    <m/>
    <n v="1"/>
    <n v="13417"/>
    <d v="1899-12-30T06:15:00"/>
    <d v="1899-12-30T06:25:00"/>
    <n v="4.4793655297836601"/>
    <m/>
    <m/>
    <n v="235"/>
    <n v="1052.6508994991602"/>
    <n v="0"/>
    <m/>
    <d v="1899-12-30T00:10:00"/>
    <d v="1899-12-31T15:10:00"/>
    <m/>
  </r>
  <r>
    <n v="13425"/>
    <x v="17"/>
    <s v="CL: Extraurbano di Levante da Albissola a Varazze"/>
    <n v="1"/>
    <n v="308"/>
    <s v="CELLE - TERRENIN"/>
    <s v="SCO"/>
    <s v="1-5"/>
    <m/>
    <n v="1"/>
    <n v="13425"/>
    <d v="1899-12-30T14:00:00"/>
    <d v="1899-12-30T14:05:00"/>
    <n v="1.4619505739129199"/>
    <m/>
    <m/>
    <n v="173"/>
    <n v="252.91744928693515"/>
    <n v="0"/>
    <m/>
    <d v="1899-12-30T00:05:00"/>
    <d v="1899-12-30T14:25:00"/>
    <m/>
  </r>
  <r>
    <n v="13426"/>
    <x v="17"/>
    <s v="CL: Extraurbano di Levante da Albissola a Varazze"/>
    <n v="2"/>
    <n v="310"/>
    <s v="TERRENIN - CELLE"/>
    <s v="SCO"/>
    <s v="1-5"/>
    <m/>
    <n v="1"/>
    <n v="13426"/>
    <d v="1899-12-30T07:55:00"/>
    <d v="1899-12-30T08:00:00"/>
    <n v="1.89152826849457"/>
    <m/>
    <m/>
    <n v="173"/>
    <n v="327.23439044956064"/>
    <n v="0"/>
    <m/>
    <d v="1899-12-30T00:05:00"/>
    <d v="1899-12-30T14:25:00"/>
    <m/>
  </r>
  <r>
    <n v="10330"/>
    <x v="17"/>
    <s v="CL: Extraurbano di Levante da Albissola a Varazze"/>
    <n v="1"/>
    <n v="842"/>
    <s v="SAVONA FF.SS. - CELLE LIGURE - STELLA SAN MARTINO - TEGLIA"/>
    <s v="INV"/>
    <s v="SET"/>
    <m/>
    <n v="1"/>
    <n v="988"/>
    <d v="1899-12-30T12:40:00"/>
    <d v="1899-12-30T13:35:00"/>
    <n v="19.7417261849493"/>
    <m/>
    <m/>
    <n v="235"/>
    <n v="4639.3056534630859"/>
    <n v="0"/>
    <m/>
    <d v="1899-12-30T00:55:00"/>
    <d v="1900-01-07T23:25:00"/>
    <m/>
  </r>
  <r>
    <n v="18686"/>
    <x v="17"/>
    <s v="CL: Extraurbano di Levante da Albissola a Varazze"/>
    <n v="2"/>
    <n v="1112"/>
    <s v="MADONNA DEL SALTO - TEGLIA - PERO"/>
    <s v="EST"/>
    <s v="SET"/>
    <m/>
    <n v="1"/>
    <n v="13927"/>
    <d v="1899-12-30T06:15:00"/>
    <d v="1899-12-30T06:35:00"/>
    <n v="7.2868586446728099"/>
    <m/>
    <m/>
    <n v="67"/>
    <n v="488.21952919307824"/>
    <n v="0"/>
    <m/>
    <d v="1899-12-30T00:20:00"/>
    <d v="1899-12-30T22:20:00"/>
    <m/>
  </r>
  <r>
    <n v="14086"/>
    <x v="18"/>
    <s v="SUBURBANO SAVONA"/>
    <n v="0"/>
    <n v="583"/>
    <s v="ALBISSOLA M - V. NEGRI - P.SOLE - P.ORIZZONTE- ALBISSOLA M."/>
    <s v="ANN"/>
    <s v="SET"/>
    <m/>
    <n v="1"/>
    <n v="6018"/>
    <d v="1899-12-30T08:50:00"/>
    <d v="1899-12-30T09:35:00"/>
    <n v="14.863106880057799"/>
    <n v="3.23"/>
    <m/>
    <n v="302"/>
    <n v="4488.6582777774556"/>
    <n v="975.46"/>
    <m/>
    <d v="1899-12-30T00:45:00"/>
    <d v="1900-01-08T10:30:00"/>
    <s v="ALBISSOLA MARINA"/>
  </r>
  <r>
    <n v="14087"/>
    <x v="18"/>
    <s v="SUBURBANO SAVONA"/>
    <n v="0"/>
    <n v="583"/>
    <s v="ALBISSOLA M - V. NEGRI - P.SOLE - P.ORIZZONTE- ALBISSOLA M."/>
    <s v="ANN"/>
    <s v="SET"/>
    <m/>
    <n v="1"/>
    <n v="6019"/>
    <d v="1899-12-30T09:45:00"/>
    <d v="1899-12-30T10:30:00"/>
    <n v="14.863106880057799"/>
    <n v="3.23"/>
    <m/>
    <n v="302"/>
    <n v="4488.6582777774556"/>
    <n v="975.46"/>
    <m/>
    <d v="1899-12-30T00:45:00"/>
    <d v="1900-01-08T10:30:00"/>
    <s v="ALBISSOLA MARINA"/>
  </r>
  <r>
    <n v="14088"/>
    <x v="18"/>
    <s v="SUBURBANO SAVONA"/>
    <n v="0"/>
    <n v="583"/>
    <s v="ALBISSOLA M - V. NEGRI - P.SOLE - P.ORIZZONTE- ALBISSOLA M."/>
    <s v="ANN"/>
    <s v="SET"/>
    <m/>
    <n v="1"/>
    <n v="6020"/>
    <d v="1899-12-30T10:40:00"/>
    <d v="1899-12-30T11:25:00"/>
    <n v="14.863106880057799"/>
    <n v="3.23"/>
    <m/>
    <n v="302"/>
    <n v="4488.6582777774556"/>
    <n v="975.46"/>
    <m/>
    <d v="1899-12-30T00:45:00"/>
    <d v="1900-01-08T10:30:00"/>
    <s v="ALBISSOLA MARINA"/>
  </r>
  <r>
    <n v="14089"/>
    <x v="18"/>
    <s v="SUBURBANO SAVONA"/>
    <n v="0"/>
    <n v="583"/>
    <s v="ALBISSOLA M - V. NEGRI - P.SOLE - P.ORIZZONTE- ALBISSOLA M."/>
    <s v="ANN"/>
    <s v="SET"/>
    <m/>
    <n v="1"/>
    <n v="6021"/>
    <d v="1899-12-30T14:55:00"/>
    <d v="1899-12-30T15:40:00"/>
    <n v="14.863106880057799"/>
    <n v="3.23"/>
    <m/>
    <n v="302"/>
    <n v="4488.6582777774556"/>
    <n v="975.46"/>
    <m/>
    <d v="1899-12-30T00:45:00"/>
    <d v="1900-01-08T10:30:00"/>
    <s v="ALBISSOLA MARINA"/>
  </r>
  <r>
    <n v="14090"/>
    <x v="18"/>
    <s v="SUBURBANO SAVONA"/>
    <n v="0"/>
    <n v="583"/>
    <s v="ALBISSOLA M - V. NEGRI - P.SOLE - P.ORIZZONTE- ALBISSOLA M."/>
    <s v="ANN"/>
    <s v="SET"/>
    <m/>
    <n v="1"/>
    <n v="6022"/>
    <d v="1899-12-30T16:15:00"/>
    <d v="1899-12-30T17:00:00"/>
    <n v="14.863106880057799"/>
    <n v="3.23"/>
    <m/>
    <n v="302"/>
    <n v="4488.6582777774556"/>
    <n v="975.46"/>
    <m/>
    <d v="1899-12-30T00:45:00"/>
    <d v="1900-01-08T10:30:00"/>
    <s v="ALBISSOLA MARINA"/>
  </r>
  <r>
    <n v="14091"/>
    <x v="18"/>
    <s v="SUBURBANO SAVONA"/>
    <n v="0"/>
    <n v="583"/>
    <s v="ALBISSOLA M - V. NEGRI - P.SOLE - P.ORIZZONTE- ALBISSOLA M."/>
    <s v="ANN"/>
    <s v="SET"/>
    <m/>
    <n v="1"/>
    <n v="6023"/>
    <d v="1899-12-30T17:45:00"/>
    <d v="1899-12-30T18:30:00"/>
    <n v="14.863106880057799"/>
    <n v="3.23"/>
    <m/>
    <n v="302"/>
    <n v="4488.6582777774556"/>
    <n v="975.46"/>
    <m/>
    <d v="1899-12-30T00:45:00"/>
    <d v="1900-01-08T10:30:00"/>
    <s v="ALBISSOLA MARINA"/>
  </r>
  <r>
    <n v="14092"/>
    <x v="18"/>
    <s v="SUBURBANO SAVONA"/>
    <n v="0"/>
    <n v="584"/>
    <s v="ALBISSOLA MARINA - GRANA - VIA INES NEGRI - ALBISSOLA MARINA - S. BENEDETTO"/>
    <s v="ANN"/>
    <s v="SET"/>
    <m/>
    <n v="1"/>
    <n v="3148"/>
    <d v="1899-12-30T12:10:00"/>
    <d v="1899-12-30T12:26:00"/>
    <n v="6.7551068800578298"/>
    <n v="0.8"/>
    <m/>
    <n v="302"/>
    <n v="2040.0422777774645"/>
    <n v="241.60000000000002"/>
    <m/>
    <d v="1899-12-30T00:16:00"/>
    <d v="1900-01-02T08:32:00"/>
    <s v="ALBISSOLA MARINA"/>
  </r>
  <r>
    <n v="14093"/>
    <x v="18"/>
    <s v="SUBURBANO SAVONA"/>
    <n v="0"/>
    <n v="584"/>
    <s v="ALBISSOLA MARINA - GRANA - VIA INES NEGRI - ALBISSOLA MARINA - S. BENEDETTO"/>
    <s v="ANN"/>
    <s v="SET"/>
    <m/>
    <n v="1"/>
    <n v="2583"/>
    <d v="1899-12-30T18:35:00"/>
    <d v="1899-12-30T18:51:00"/>
    <n v="6.7551068800578298"/>
    <n v="0.8"/>
    <m/>
    <n v="302"/>
    <n v="2040.0422777774645"/>
    <n v="241.60000000000002"/>
    <m/>
    <d v="1899-12-30T00:16:00"/>
    <d v="1900-01-02T08:32:00"/>
    <s v="ALBISSOLA MARINA"/>
  </r>
  <r>
    <n v="14066"/>
    <x v="19"/>
    <s v="URBANO CELLE"/>
    <n v="1"/>
    <n v="340"/>
    <s v="CELLE AURELIA - NATTA"/>
    <s v="ANN"/>
    <s v="SET"/>
    <m/>
    <n v="1"/>
    <n v="1018"/>
    <d v="1899-12-30T11:55:00"/>
    <d v="1899-12-30T12:00:00"/>
    <n v="2.3005338188292002"/>
    <m/>
    <m/>
    <n v="302"/>
    <n v="694.76121328641841"/>
    <n v="0"/>
    <m/>
    <d v="1899-12-30T00:05:00"/>
    <d v="1899-12-31T01:10:00"/>
    <m/>
  </r>
  <r>
    <n v="7603"/>
    <x v="19"/>
    <s v="URBANO CELLE"/>
    <n v="2"/>
    <n v="400"/>
    <s v="CASSISI - CELLE LIGURE"/>
    <s v="EST"/>
    <s v="SET"/>
    <m/>
    <n v="1"/>
    <n v="3283"/>
    <d v="1899-12-30T09:05:00"/>
    <d v="1899-12-30T09:15:00"/>
    <n v="1.81485926338748"/>
    <n v="0.25"/>
    <m/>
    <n v="67"/>
    <n v="121.59557064696116"/>
    <n v="16.75"/>
    <m/>
    <d v="1899-12-30T00:10:00"/>
    <d v="1899-12-30T11:10:00"/>
    <s v="CELLE LIGURE"/>
  </r>
  <r>
    <n v="7586"/>
    <x v="19"/>
    <s v="URBANO CELLE"/>
    <n v="2"/>
    <n v="400"/>
    <s v="CASSISI - CELLE LIGURE"/>
    <s v="INV"/>
    <s v="SET"/>
    <m/>
    <n v="1"/>
    <n v="1012"/>
    <d v="1899-12-30T09:25:00"/>
    <d v="1899-12-30T09:35:00"/>
    <n v="1.81485926338748"/>
    <n v="0.25"/>
    <m/>
    <n v="235"/>
    <n v="426.49192689605781"/>
    <n v="58.75"/>
    <m/>
    <d v="1899-12-30T00:10:00"/>
    <d v="1899-12-31T15:10:00"/>
    <s v="CELLE LIGURE"/>
  </r>
  <r>
    <n v="7605"/>
    <x v="19"/>
    <s v="URBANO CELLE"/>
    <n v="2"/>
    <n v="400"/>
    <s v="CASSISI - CELLE LIGURE"/>
    <s v="EST"/>
    <s v="SET"/>
    <m/>
    <n v="1"/>
    <n v="3285"/>
    <d v="1899-12-30T10:35:00"/>
    <d v="1899-12-30T10:45:00"/>
    <n v="1.81485926338748"/>
    <n v="0.25"/>
    <m/>
    <n v="67"/>
    <n v="121.59557064696116"/>
    <n v="16.75"/>
    <m/>
    <d v="1899-12-30T00:10:00"/>
    <d v="1899-12-30T11:10:00"/>
    <s v="CELLE LIGURE"/>
  </r>
  <r>
    <n v="7587"/>
    <x v="19"/>
    <s v="URBANO CELLE"/>
    <n v="2"/>
    <n v="400"/>
    <s v="CASSISI - CELLE LIGURE"/>
    <s v="ANN"/>
    <s v="SET"/>
    <m/>
    <n v="1"/>
    <n v="1013"/>
    <d v="1899-12-30T12:15:00"/>
    <d v="1899-12-30T12:25:00"/>
    <n v="1.81485926338748"/>
    <n v="0.25"/>
    <m/>
    <n v="302"/>
    <n v="548.08749754301903"/>
    <n v="75.5"/>
    <m/>
    <d v="1899-12-30T00:10:00"/>
    <d v="1900-01-01T02:20:00"/>
    <s v="CELLE LIGURE"/>
  </r>
  <r>
    <n v="7588"/>
    <x v="19"/>
    <s v="URBANO CELLE"/>
    <n v="2"/>
    <n v="400"/>
    <s v="CASSISI - CELLE LIGURE"/>
    <s v="INV"/>
    <s v="SET"/>
    <m/>
    <n v="1"/>
    <n v="1014"/>
    <d v="1899-12-30T13:30:00"/>
    <d v="1899-12-30T13:40:00"/>
    <n v="1.81485926338748"/>
    <n v="0.25"/>
    <m/>
    <n v="235"/>
    <n v="426.49192689605781"/>
    <n v="58.75"/>
    <m/>
    <d v="1899-12-30T00:10:00"/>
    <d v="1899-12-31T15:10:00"/>
    <s v="CELLE LIGURE"/>
  </r>
  <r>
    <n v="7607"/>
    <x v="19"/>
    <s v="URBANO CELLE"/>
    <n v="2"/>
    <n v="400"/>
    <s v="CASSISI - CELLE LIGURE"/>
    <s v="EST"/>
    <s v="SET"/>
    <m/>
    <n v="1"/>
    <n v="3287"/>
    <d v="1899-12-30T16:50:00"/>
    <d v="1899-12-30T17:00:00"/>
    <n v="1.81485926338748"/>
    <n v="0.25"/>
    <m/>
    <n v="67"/>
    <n v="121.59557064696116"/>
    <n v="16.75"/>
    <m/>
    <d v="1899-12-30T00:10:00"/>
    <d v="1899-12-30T11:10:00"/>
    <s v="CELLE LIGURE"/>
  </r>
  <r>
    <n v="7589"/>
    <x v="19"/>
    <s v="URBANO CELLE"/>
    <n v="2"/>
    <n v="400"/>
    <s v="CASSISI - CELLE LIGURE"/>
    <s v="ANN"/>
    <s v="SET"/>
    <m/>
    <n v="1"/>
    <n v="1015"/>
    <d v="1899-12-30T18:25:00"/>
    <d v="1899-12-30T18:35:00"/>
    <n v="1.81485926338748"/>
    <n v="0.25"/>
    <m/>
    <n v="302"/>
    <n v="548.08749754301903"/>
    <n v="75.5"/>
    <m/>
    <d v="1899-12-30T00:10:00"/>
    <d v="1900-01-01T02:20:00"/>
    <s v="CELLE LIGURE"/>
  </r>
  <r>
    <n v="7602"/>
    <x v="19"/>
    <s v="URBANO CELLE"/>
    <n v="1"/>
    <n v="403"/>
    <s v="CELLE LIGURE - CASSISI"/>
    <s v="EST"/>
    <s v="SET"/>
    <m/>
    <n v="1"/>
    <n v="3282"/>
    <d v="1899-12-30T08:55:00"/>
    <d v="1899-12-30T09:05:00"/>
    <n v="1.8816644629022401"/>
    <n v="0.25"/>
    <m/>
    <n v="67"/>
    <n v="126.07151901445009"/>
    <n v="16.75"/>
    <m/>
    <d v="1899-12-30T00:10:00"/>
    <d v="1899-12-30T11:10:00"/>
    <s v="CELLE LIGURE"/>
  </r>
  <r>
    <n v="7590"/>
    <x v="19"/>
    <s v="URBANO CELLE"/>
    <n v="1"/>
    <n v="403"/>
    <s v="CELLE LIGURE - CASSISI"/>
    <s v="INV"/>
    <s v="SET"/>
    <m/>
    <n v="1"/>
    <n v="1016"/>
    <d v="1899-12-30T09:15:00"/>
    <d v="1899-12-30T09:25:00"/>
    <n v="1.8816644629022401"/>
    <n v="0.25"/>
    <m/>
    <n v="235"/>
    <n v="442.1911487820264"/>
    <n v="58.75"/>
    <m/>
    <d v="1899-12-30T00:10:00"/>
    <d v="1899-12-31T15:10:00"/>
    <s v="CELLE LIGURE"/>
  </r>
  <r>
    <n v="7604"/>
    <x v="19"/>
    <s v="URBANO CELLE"/>
    <n v="1"/>
    <n v="403"/>
    <s v="CELLE LIGURE - CASSISI"/>
    <s v="EST"/>
    <s v="SET"/>
    <m/>
    <n v="1"/>
    <n v="3284"/>
    <d v="1899-12-30T10:25:00"/>
    <d v="1899-12-30T10:35:00"/>
    <n v="1.8816644629022401"/>
    <n v="0.25"/>
    <m/>
    <n v="67"/>
    <n v="126.07151901445009"/>
    <n v="16.75"/>
    <m/>
    <d v="1899-12-30T00:10:00"/>
    <d v="1899-12-30T11:10:00"/>
    <s v="CELLE LIGURE"/>
  </r>
  <r>
    <n v="7597"/>
    <x v="19"/>
    <s v="URBANO CELLE"/>
    <n v="1"/>
    <n v="403"/>
    <s v="CELLE LIGURE - CASSISI"/>
    <s v="ANN"/>
    <s v="SET"/>
    <m/>
    <n v="1"/>
    <n v="3204"/>
    <d v="1899-12-30T12:05:00"/>
    <d v="1899-12-30T12:15:00"/>
    <n v="1.8816644629022401"/>
    <n v="0.25"/>
    <m/>
    <n v="302"/>
    <n v="568.26266779647653"/>
    <n v="75.5"/>
    <m/>
    <d v="1899-12-30T00:10:00"/>
    <d v="1900-01-01T02:20:00"/>
    <s v="CELLE LIGURE"/>
  </r>
  <r>
    <n v="7599"/>
    <x v="19"/>
    <s v="URBANO CELLE"/>
    <n v="1"/>
    <n v="403"/>
    <s v="CELLE LIGURE - CASSISI"/>
    <s v="INV"/>
    <s v="SET"/>
    <m/>
    <n v="1"/>
    <n v="3206"/>
    <d v="1899-12-30T13:20:00"/>
    <d v="1899-12-30T13:30:00"/>
    <n v="1.8816644629022401"/>
    <n v="0.25"/>
    <m/>
    <n v="235"/>
    <n v="442.1911487820264"/>
    <n v="58.75"/>
    <m/>
    <d v="1899-12-30T00:10:00"/>
    <d v="1899-12-31T15:10:00"/>
    <s v="CELLE LIGURE"/>
  </r>
  <r>
    <n v="7606"/>
    <x v="19"/>
    <s v="URBANO CELLE"/>
    <n v="1"/>
    <n v="403"/>
    <s v="CELLE LIGURE - CASSISI"/>
    <s v="EST"/>
    <s v="SET"/>
    <m/>
    <n v="1"/>
    <n v="3286"/>
    <d v="1899-12-30T16:40:00"/>
    <d v="1899-12-30T16:50:00"/>
    <n v="1.8816644629022401"/>
    <n v="0.25"/>
    <m/>
    <n v="67"/>
    <n v="126.07151901445009"/>
    <n v="16.75"/>
    <m/>
    <d v="1899-12-30T00:10:00"/>
    <d v="1899-12-30T11:10:00"/>
    <s v="CELLE LIGURE"/>
  </r>
  <r>
    <n v="7591"/>
    <x v="19"/>
    <s v="URBANO CELLE"/>
    <n v="1"/>
    <n v="403"/>
    <s v="CELLE LIGURE - CASSISI"/>
    <s v="ANN"/>
    <s v="SET"/>
    <m/>
    <n v="1"/>
    <n v="1017"/>
    <d v="1899-12-30T18:15:00"/>
    <d v="1899-12-30T18:25:00"/>
    <n v="1.8816644629022401"/>
    <n v="0.25"/>
    <m/>
    <n v="302"/>
    <n v="568.26266779647653"/>
    <n v="75.5"/>
    <m/>
    <d v="1899-12-30T00:10:00"/>
    <d v="1900-01-01T02:20:00"/>
    <s v="CELLE LIGURE"/>
  </r>
  <r>
    <n v="7600"/>
    <x v="19"/>
    <s v="URBANO CELLE"/>
    <n v="1"/>
    <n v="404"/>
    <s v="CELLE LIGURE - NATTA"/>
    <s v="EST"/>
    <s v="SET"/>
    <m/>
    <n v="1"/>
    <n v="3280"/>
    <d v="1899-12-30T07:30:00"/>
    <d v="1899-12-30T07:35:00"/>
    <n v="2.7471177462221399"/>
    <m/>
    <m/>
    <n v="67"/>
    <n v="184.05688899688337"/>
    <n v="0"/>
    <m/>
    <d v="1899-12-30T00:05:00"/>
    <d v="1899-12-30T05:35:00"/>
    <m/>
  </r>
  <r>
    <n v="7595"/>
    <x v="19"/>
    <s v="URBANO CELLE"/>
    <n v="1"/>
    <n v="404"/>
    <s v="CELLE LIGURE - NATTA"/>
    <s v="INV"/>
    <s v="SET"/>
    <m/>
    <n v="1"/>
    <n v="3202"/>
    <d v="1899-12-30T08:10:00"/>
    <d v="1899-12-30T08:15:00"/>
    <n v="2.7471177462221399"/>
    <m/>
    <m/>
    <n v="235"/>
    <n v="645.57267036220287"/>
    <n v="0"/>
    <m/>
    <d v="1899-12-30T00:05:00"/>
    <d v="1899-12-30T19:35:00"/>
    <m/>
  </r>
  <r>
    <n v="7593"/>
    <x v="19"/>
    <s v="URBANO CELLE"/>
    <n v="1"/>
    <n v="404"/>
    <s v="CELLE LIGURE - NATTA"/>
    <s v="INV"/>
    <s v="SET"/>
    <m/>
    <n v="1"/>
    <n v="1019"/>
    <d v="1899-12-30T13:10:00"/>
    <d v="1899-12-30T13:15:00"/>
    <n v="2.7471177462221399"/>
    <m/>
    <m/>
    <n v="235"/>
    <n v="645.57267036220287"/>
    <n v="0"/>
    <m/>
    <d v="1899-12-30T00:05:00"/>
    <d v="1899-12-30T19:35:00"/>
    <m/>
  </r>
  <r>
    <n v="7601"/>
    <x v="19"/>
    <s v="URBANO CELLE"/>
    <n v="2"/>
    <n v="405"/>
    <s v="NATTA - CELLE LIGURE"/>
    <s v="EST"/>
    <s v="SET"/>
    <m/>
    <n v="1"/>
    <n v="3281"/>
    <d v="1899-12-30T07:35:00"/>
    <d v="1899-12-30T07:40:00"/>
    <n v="2.3687483532870899"/>
    <m/>
    <m/>
    <n v="67"/>
    <n v="158.70613967023502"/>
    <n v="0"/>
    <m/>
    <d v="1899-12-30T00:05:00"/>
    <d v="1899-12-30T05:35:00"/>
    <m/>
  </r>
  <r>
    <n v="7594"/>
    <x v="19"/>
    <s v="URBANO CELLE"/>
    <n v="2"/>
    <n v="405"/>
    <s v="NATTA - CELLE LIGURE"/>
    <s v="INV"/>
    <s v="SET"/>
    <m/>
    <n v="1"/>
    <n v="1020"/>
    <d v="1899-12-30T08:15:00"/>
    <d v="1899-12-30T08:20:00"/>
    <n v="2.3687483532870899"/>
    <m/>
    <m/>
    <n v="235"/>
    <n v="556.65586302246618"/>
    <n v="0"/>
    <m/>
    <d v="1899-12-30T00:05:00"/>
    <d v="1899-12-30T19:35:00"/>
    <m/>
  </r>
  <r>
    <n v="7596"/>
    <x v="19"/>
    <s v="URBANO CELLE"/>
    <n v="2"/>
    <n v="405"/>
    <s v="NATTA - CELLE LIGURE"/>
    <s v="ANN"/>
    <s v="SET"/>
    <m/>
    <n v="1"/>
    <n v="3203"/>
    <d v="1899-12-30T12:00:00"/>
    <d v="1899-12-30T12:05:00"/>
    <n v="2.3687483532870899"/>
    <m/>
    <m/>
    <n v="302"/>
    <n v="715.36200269270114"/>
    <n v="0"/>
    <m/>
    <d v="1899-12-30T00:05:00"/>
    <d v="1899-12-31T01:10:00"/>
    <m/>
  </r>
  <r>
    <n v="7598"/>
    <x v="19"/>
    <s v="URBANO CELLE"/>
    <n v="2"/>
    <n v="405"/>
    <s v="NATTA - CELLE LIGURE"/>
    <s v="INV"/>
    <s v="SET"/>
    <m/>
    <n v="1"/>
    <n v="3205"/>
    <d v="1899-12-30T13:15:00"/>
    <d v="1899-12-30T13:20:00"/>
    <n v="2.3687483532870899"/>
    <m/>
    <m/>
    <n v="235"/>
    <n v="556.65586302246618"/>
    <n v="0"/>
    <m/>
    <d v="1899-12-30T00:05:00"/>
    <d v="1899-12-30T19:35:00"/>
    <m/>
  </r>
  <r>
    <n v="11045"/>
    <x v="20"/>
    <s v="URBANO VARAZZE"/>
    <n v="0"/>
    <n v="263"/>
    <s v="VARAZZE FF.SS. - CASANOVA - FAIE - VARAZZE FF.SS."/>
    <s v="INV"/>
    <s v="SET"/>
    <m/>
    <n v="1"/>
    <n v="11045"/>
    <d v="1899-12-30T06:00:00"/>
    <d v="1899-12-30T06:50:00"/>
    <n v="20.155740436410099"/>
    <m/>
    <m/>
    <n v="235"/>
    <n v="4736.5990025563733"/>
    <n v="0"/>
    <m/>
    <d v="1899-12-30T00:50:00"/>
    <d v="1900-01-07T03:50:00"/>
    <m/>
  </r>
  <r>
    <n v="16937"/>
    <x v="20"/>
    <s v="URBANO VARAZZE"/>
    <n v="0"/>
    <n v="263"/>
    <s v="VARAZZE FF.SS. - CASANOVA - FAIE - VARAZZE FF.SS."/>
    <s v="EST"/>
    <s v="SET"/>
    <m/>
    <n v="1"/>
    <n v="16937"/>
    <d v="1899-12-30T06:10:00"/>
    <d v="1899-12-30T07:00:00"/>
    <n v="20.155740436410099"/>
    <m/>
    <m/>
    <n v="67"/>
    <n v="1350.4346092394767"/>
    <n v="0"/>
    <m/>
    <d v="1899-12-30T00:50:00"/>
    <d v="1900-01-01T07:50:00"/>
    <m/>
  </r>
  <r>
    <n v="17395"/>
    <x v="20"/>
    <s v="URBANO VARAZZE"/>
    <n v="0"/>
    <n v="263"/>
    <s v="VARAZZE FF.SS. - CASANOVA - FAIE - VARAZZE FF.SS."/>
    <s v="EST"/>
    <s v="FES"/>
    <m/>
    <n v="1"/>
    <n v="17395"/>
    <d v="1899-12-30T10:35:00"/>
    <d v="1899-12-30T11:25:00"/>
    <n v="20.155740436410099"/>
    <m/>
    <m/>
    <n v="12"/>
    <n v="241.86888523692119"/>
    <n v="0"/>
    <m/>
    <d v="1899-12-30T00:50:00"/>
    <d v="1899-12-30T10:00:00"/>
    <m/>
  </r>
  <r>
    <n v="17024"/>
    <x v="20"/>
    <s v="URBANO VARAZZE"/>
    <n v="0"/>
    <n v="263"/>
    <s v="VARAZZE FF.SS. - CASANOVA - FAIE - VARAZZE FF.SS."/>
    <s v="EST"/>
    <s v="SET"/>
    <m/>
    <n v="1"/>
    <n v="17024"/>
    <d v="1899-12-30T13:15:00"/>
    <d v="1899-12-30T14:05:00"/>
    <n v="20.155740436410099"/>
    <m/>
    <m/>
    <n v="67"/>
    <n v="1350.4346092394767"/>
    <n v="0"/>
    <m/>
    <d v="1899-12-30T00:50:00"/>
    <d v="1900-01-01T07:50:00"/>
    <m/>
  </r>
  <r>
    <n v="16940"/>
    <x v="20"/>
    <s v="URBANO VARAZZE"/>
    <n v="0"/>
    <n v="265"/>
    <s v="VARAZZE FF.SS. - PERO - ALPICELLA - PERO - VARAZZE COMUNE"/>
    <s v="EST"/>
    <s v="SET"/>
    <m/>
    <n v="1"/>
    <n v="16940"/>
    <d v="1899-12-30T09:00:00"/>
    <d v="1899-12-30T09:50:00"/>
    <n v="18.159357863649401"/>
    <m/>
    <m/>
    <n v="67"/>
    <n v="1216.6769768645099"/>
    <n v="0"/>
    <m/>
    <d v="1899-12-30T00:50:00"/>
    <d v="1900-01-01T07:50:00"/>
    <m/>
  </r>
  <r>
    <n v="17036"/>
    <x v="20"/>
    <s v="URBANO VARAZZE"/>
    <n v="0"/>
    <n v="265"/>
    <s v="VARAZZE FF.SS. - PERO - ALPICELLA - PERO - VARAZZE COMUNE"/>
    <s v="EST"/>
    <s v="SET"/>
    <m/>
    <n v="1"/>
    <n v="17036"/>
    <d v="1899-12-30T14:10:00"/>
    <d v="1899-12-30T14:55:00"/>
    <n v="18.159357863649401"/>
    <m/>
    <m/>
    <n v="67"/>
    <n v="1216.6769768645099"/>
    <n v="0"/>
    <m/>
    <d v="1899-12-30T00:45:00"/>
    <d v="1900-01-01T02:15:00"/>
    <m/>
  </r>
  <r>
    <n v="17391"/>
    <x v="20"/>
    <s v="URBANO VARAZZE"/>
    <n v="0"/>
    <n v="266"/>
    <s v="VARAZZE FF.SS. - CASANOVA - FAIE - VARAZZE COMUNE"/>
    <s v="EST"/>
    <s v="FES"/>
    <m/>
    <n v="1"/>
    <n v="17391"/>
    <d v="1899-12-30T07:30:00"/>
    <d v="1899-12-30T08:15:00"/>
    <n v="18.9902738069439"/>
    <m/>
    <m/>
    <n v="12"/>
    <n v="227.88328568332679"/>
    <n v="0"/>
    <m/>
    <d v="1899-12-30T00:45:00"/>
    <d v="1899-12-30T09:00:00"/>
    <m/>
  </r>
  <r>
    <n v="16933"/>
    <x v="20"/>
    <s v="URBANO VARAZZE"/>
    <n v="0"/>
    <n v="266"/>
    <s v="VARAZZE FF.SS. - CASANOVA - FAIE - VARAZZE COMUNE"/>
    <s v="EST"/>
    <s v="SET"/>
    <m/>
    <n v="1"/>
    <n v="16933"/>
    <d v="1899-12-30T10:30:00"/>
    <d v="1899-12-30T11:15:00"/>
    <n v="18.9902738069439"/>
    <m/>
    <m/>
    <n v="67"/>
    <n v="1272.3483450652413"/>
    <n v="0"/>
    <m/>
    <d v="1899-12-30T00:45:00"/>
    <d v="1900-01-01T02:15:00"/>
    <m/>
  </r>
  <r>
    <n v="17364"/>
    <x v="20"/>
    <s v="URBANO VARAZZE"/>
    <n v="0"/>
    <n v="266"/>
    <s v="VARAZZE FF.SS. - CASANOVA - FAIE - VARAZZE COMUNE"/>
    <s v="EST"/>
    <s v="FES"/>
    <m/>
    <n v="1"/>
    <n v="17364"/>
    <d v="1899-12-30T14:30:00"/>
    <d v="1899-12-30T15:15:00"/>
    <n v="18.9902738069439"/>
    <m/>
    <m/>
    <n v="12"/>
    <n v="227.88328568332679"/>
    <n v="0"/>
    <m/>
    <d v="1899-12-30T00:45:00"/>
    <d v="1899-12-30T09:00:00"/>
    <m/>
  </r>
  <r>
    <n v="17037"/>
    <x v="20"/>
    <s v="URBANO VARAZZE"/>
    <n v="0"/>
    <n v="266"/>
    <s v="VARAZZE FF.SS. - CASANOVA - FAIE - VARAZZE COMUNE"/>
    <s v="EST"/>
    <s v="SET"/>
    <m/>
    <n v="1"/>
    <n v="17037"/>
    <d v="1899-12-30T17:55:00"/>
    <d v="1899-12-30T18:40:00"/>
    <n v="18.9902738069439"/>
    <m/>
    <m/>
    <n v="67"/>
    <n v="1272.3483450652413"/>
    <n v="0"/>
    <m/>
    <d v="1899-12-30T00:45:00"/>
    <d v="1900-01-01T02:15:00"/>
    <m/>
  </r>
  <r>
    <n v="17368"/>
    <x v="20"/>
    <s v="URBANO VARAZZE"/>
    <n v="0"/>
    <n v="266"/>
    <s v="VARAZZE FF.SS. - CASANOVA - FAIE - VARAZZE COMUNE"/>
    <s v="EST"/>
    <s v="FES"/>
    <m/>
    <n v="1"/>
    <n v="17368"/>
    <d v="1899-12-30T18:00:00"/>
    <d v="1899-12-30T18:45:00"/>
    <n v="18.9902738069439"/>
    <m/>
    <m/>
    <n v="12"/>
    <n v="227.88328568332679"/>
    <n v="0"/>
    <m/>
    <d v="1899-12-30T00:45:00"/>
    <d v="1899-12-30T09:00:00"/>
    <m/>
  </r>
  <r>
    <n v="16944"/>
    <x v="20"/>
    <s v="URBANO VARAZZE"/>
    <n v="0"/>
    <n v="267"/>
    <s v="VARAZZE FF.SS. - MUGGINE - CAMPOMARZIO - VARAZZE COMUNE"/>
    <s v="EST"/>
    <s v="SET"/>
    <m/>
    <n v="1"/>
    <n v="16944"/>
    <d v="1899-12-30T12:00:00"/>
    <d v="1899-12-30T12:45:00"/>
    <n v="18.816330932839801"/>
    <m/>
    <m/>
    <n v="67"/>
    <n v="1260.6941725002666"/>
    <n v="0"/>
    <m/>
    <d v="1899-12-30T00:45:00"/>
    <d v="1900-01-01T02:15:00"/>
    <m/>
  </r>
  <r>
    <n v="17025"/>
    <x v="20"/>
    <s v="URBANO VARAZZE"/>
    <n v="0"/>
    <n v="267"/>
    <s v="VARAZZE FF.SS. - MUGGINE - CAMPOMARZIO - VARAZZE COMUNE"/>
    <s v="EST"/>
    <s v="SET"/>
    <m/>
    <n v="1"/>
    <n v="17025"/>
    <d v="1899-12-30T14:10:00"/>
    <d v="1899-12-30T14:55:00"/>
    <n v="18.816330932839801"/>
    <m/>
    <m/>
    <n v="67"/>
    <n v="1260.6941725002666"/>
    <n v="0"/>
    <m/>
    <d v="1899-12-30T00:45:00"/>
    <d v="1900-01-01T02:15:00"/>
    <m/>
  </r>
  <r>
    <n v="16936"/>
    <x v="20"/>
    <s v="URBANO VARAZZE"/>
    <n v="0"/>
    <n v="268"/>
    <s v="VARAZZE COMUNE - PERO - ALPICELLA - PERO - VARAZZE COMUNE"/>
    <s v="EST"/>
    <s v="SET"/>
    <m/>
    <n v="1"/>
    <n v="16936"/>
    <d v="1899-12-30T12:30:00"/>
    <d v="1899-12-30T13:10:00"/>
    <n v="16.3477666029743"/>
    <m/>
    <m/>
    <n v="67"/>
    <n v="1095.3003623992781"/>
    <n v="0"/>
    <m/>
    <d v="1899-12-30T00:40:00"/>
    <d v="1899-12-31T20:40:00"/>
    <m/>
  </r>
  <r>
    <n v="17026"/>
    <x v="20"/>
    <s v="URBANO VARAZZE"/>
    <n v="0"/>
    <n v="269"/>
    <s v="VARAZZE COMUNE - MUGGINE - CAMPOMARZIO - VARAZZE FF.SS."/>
    <s v="EST"/>
    <s v="SET"/>
    <m/>
    <n v="1"/>
    <n v="17026"/>
    <d v="1899-12-30T17:00:00"/>
    <d v="1899-12-30T17:45:00"/>
    <n v="18.170206301630898"/>
    <m/>
    <m/>
    <n v="67"/>
    <n v="1217.4038222092702"/>
    <n v="0"/>
    <m/>
    <d v="1899-12-30T00:45:00"/>
    <d v="1900-01-01T02:15:00"/>
    <m/>
  </r>
  <r>
    <n v="16930"/>
    <x v="20"/>
    <s v="URBANO VARAZZE"/>
    <n v="0"/>
    <n v="271"/>
    <s v="VARAZZE FF.SS. - PERO - ALPICELLA - PERO - VARAZZE FF.SS."/>
    <s v="EST"/>
    <s v="SET"/>
    <m/>
    <n v="1"/>
    <n v="16930"/>
    <d v="1899-12-30T06:15:00"/>
    <d v="1899-12-30T07:00:00"/>
    <n v="19.324824493115599"/>
    <m/>
    <m/>
    <n v="67"/>
    <n v="1294.7632410387453"/>
    <n v="0"/>
    <m/>
    <d v="1899-12-30T00:45:00"/>
    <d v="1900-01-01T02:15:00"/>
    <m/>
  </r>
  <r>
    <n v="17394"/>
    <x v="20"/>
    <s v="URBANO VARAZZE"/>
    <n v="0"/>
    <n v="271"/>
    <s v="VARAZZE FF.SS. - PERO - ALPICELLA - PERO - VARAZZE FF.SS."/>
    <s v="EST"/>
    <s v="FES"/>
    <m/>
    <n v="1"/>
    <n v="17394"/>
    <d v="1899-12-30T09:25:00"/>
    <d v="1899-12-30T10:15:00"/>
    <n v="19.324824493115599"/>
    <m/>
    <m/>
    <n v="12"/>
    <n v="231.89789391738719"/>
    <n v="0"/>
    <m/>
    <d v="1899-12-30T00:50:00"/>
    <d v="1899-12-30T10:00:00"/>
    <m/>
  </r>
  <r>
    <n v="17363"/>
    <x v="20"/>
    <s v="URBANO VARAZZE"/>
    <n v="0"/>
    <n v="271"/>
    <s v="VARAZZE FF.SS. - PERO - ALPICELLA - PERO - VARAZZE FF.SS."/>
    <s v="EST"/>
    <s v="FES"/>
    <m/>
    <n v="1"/>
    <n v="17363"/>
    <d v="1899-12-30T13:35:00"/>
    <d v="1899-12-30T14:25:00"/>
    <n v="19.324824493115599"/>
    <m/>
    <m/>
    <n v="12"/>
    <n v="231.89789391738719"/>
    <n v="0"/>
    <m/>
    <d v="1899-12-30T00:50:00"/>
    <d v="1899-12-30T10:00:00"/>
    <m/>
  </r>
  <r>
    <n v="17367"/>
    <x v="20"/>
    <s v="URBANO VARAZZE"/>
    <n v="0"/>
    <n v="271"/>
    <s v="VARAZZE FF.SS. - PERO - ALPICELLA - PERO - VARAZZE FF.SS."/>
    <s v="EST"/>
    <s v="FES"/>
    <m/>
    <n v="1"/>
    <n v="17367"/>
    <d v="1899-12-30T17:00:00"/>
    <d v="1899-12-30T17:50:00"/>
    <n v="19.324824493115599"/>
    <m/>
    <m/>
    <n v="12"/>
    <n v="231.89789391738719"/>
    <n v="0"/>
    <m/>
    <d v="1899-12-30T00:50:00"/>
    <d v="1899-12-30T10:00:00"/>
    <m/>
  </r>
  <r>
    <n v="17027"/>
    <x v="20"/>
    <s v="URBANO VARAZZE"/>
    <n v="0"/>
    <n v="271"/>
    <s v="VARAZZE FF.SS. - PERO - ALPICELLA - PERO - VARAZZE FF.SS."/>
    <s v="EST"/>
    <s v="SET"/>
    <m/>
    <n v="1"/>
    <n v="17027"/>
    <d v="1899-12-30T18:00:00"/>
    <d v="1899-12-30T19:00:00"/>
    <n v="19.324824493115599"/>
    <m/>
    <m/>
    <n v="67"/>
    <n v="1294.7632410387453"/>
    <n v="0"/>
    <m/>
    <d v="1899-12-30T01:00:00"/>
    <d v="1900-01-01T19:00:00"/>
    <m/>
  </r>
  <r>
    <n v="17028"/>
    <x v="20"/>
    <s v="URBANO VARAZZE"/>
    <n v="0"/>
    <n v="280"/>
    <s v="VARAZZE FF.SS. - MUGGINE - CAMPOMARZIO - VARAZZE FF.SS."/>
    <s v="EST"/>
    <s v="SET"/>
    <m/>
    <n v="1"/>
    <n v="17028"/>
    <d v="1899-12-30T19:00:00"/>
    <d v="1899-12-30T19:50:00"/>
    <n v="19.981797562305999"/>
    <m/>
    <m/>
    <n v="67"/>
    <n v="1338.780436674502"/>
    <n v="0"/>
    <m/>
    <d v="1899-12-30T00:50:00"/>
    <d v="1900-01-01T07:50:00"/>
    <m/>
  </r>
  <r>
    <n v="11048"/>
    <x v="20"/>
    <s v="URBANO VARAZZE"/>
    <n v="0"/>
    <n v="281"/>
    <s v="VARAZZE FF.SS. - MUGGINE - CAMPOMARZIO - PERO - VARAZZE FF.SS."/>
    <s v="INV"/>
    <s v="SET"/>
    <m/>
    <n v="1"/>
    <n v="11048"/>
    <d v="1899-12-30T08:05:00"/>
    <d v="1899-12-30T08:50:00"/>
    <n v="16.8947802354622"/>
    <m/>
    <m/>
    <n v="235"/>
    <n v="3970.273355333617"/>
    <n v="0"/>
    <m/>
    <d v="1899-12-30T00:45:00"/>
    <d v="1900-01-06T08:15:00"/>
    <m/>
  </r>
  <r>
    <n v="11051"/>
    <x v="20"/>
    <s v="URBANO VARAZZE"/>
    <n v="0"/>
    <n v="282"/>
    <s v="VARAZZE FF.SS. - PERO - ALPICELLA - CAMPOMARZIO - FAIE - VARAZZE FF.SS."/>
    <s v="INV"/>
    <s v="SET"/>
    <m/>
    <n v="1"/>
    <n v="11051"/>
    <d v="1899-12-30T09:00:00"/>
    <d v="1899-12-30T10:10:00"/>
    <n v="27.682603650753801"/>
    <m/>
    <m/>
    <n v="235"/>
    <n v="6505.4118579271435"/>
    <n v="0"/>
    <m/>
    <d v="1899-12-30T01:10:00"/>
    <d v="1900-01-10T10:10:00"/>
    <m/>
  </r>
  <r>
    <n v="11052"/>
    <x v="20"/>
    <s v="URBANO VARAZZE"/>
    <n v="0"/>
    <n v="283"/>
    <s v="VARAZZE FF.SS. - CASANOVA - FAIE - CAMPOMARZIO - ALPICELLA - VARAZZE FF.SS."/>
    <s v="INV"/>
    <s v="SET"/>
    <m/>
    <n v="1"/>
    <n v="11052"/>
    <d v="1899-12-30T10:25:00"/>
    <d v="1899-12-30T11:35:00"/>
    <n v="27.735731962014398"/>
    <m/>
    <m/>
    <n v="235"/>
    <n v="6517.8970110733835"/>
    <n v="0"/>
    <m/>
    <d v="1899-12-30T01:10:00"/>
    <d v="1900-01-10T10:10:00"/>
    <m/>
  </r>
  <r>
    <n v="17706"/>
    <x v="20"/>
    <s v="URBANO VARAZZE"/>
    <n v="0"/>
    <n v="283"/>
    <s v="VARAZZE FF.SS. - CASANOVA - FAIE - CAMPOMARZIO - ALPICELLA - VARAZZE FF.SS."/>
    <s v="INV"/>
    <s v="SET"/>
    <m/>
    <n v="1"/>
    <n v="11058"/>
    <d v="1899-12-30T14:15:00"/>
    <d v="1899-12-30T15:25:00"/>
    <n v="27.735731962014398"/>
    <m/>
    <m/>
    <n v="235"/>
    <n v="6517.8970110733835"/>
    <n v="0"/>
    <m/>
    <d v="1899-12-30T01:10:00"/>
    <d v="1900-01-10T10:10:00"/>
    <m/>
  </r>
  <r>
    <n v="11078"/>
    <x v="20"/>
    <s v="URBANO VARAZZE"/>
    <n v="0"/>
    <n v="284"/>
    <s v="VARAZZE FF.SS. - CASANOVA - FAIE - ALPICELLA - PERO - VARAZZE COMUNE"/>
    <s v="INV"/>
    <s v="FES"/>
    <m/>
    <n v="1"/>
    <n v="11078"/>
    <d v="1899-12-30T17:00:00"/>
    <d v="1899-12-30T17:55:00"/>
    <n v="22.805382662331599"/>
    <m/>
    <m/>
    <n v="46"/>
    <n v="1049.0476024672535"/>
    <n v="0"/>
    <m/>
    <d v="1899-12-30T00:55:00"/>
    <d v="1899-12-31T18:10:00"/>
    <m/>
  </r>
  <r>
    <n v="13416"/>
    <x v="20"/>
    <s v="URBANO VARAZZE"/>
    <n v="0"/>
    <n v="285"/>
    <s v="VARAZZE COMUNE - PERO - ALPICELLA - PERO - VARAZZE FF.SS."/>
    <s v="INV"/>
    <s v="SET"/>
    <m/>
    <n v="1"/>
    <n v="13416"/>
    <d v="1899-12-30T12:40:00"/>
    <d v="1899-12-30T13:25:00"/>
    <n v="17.513233232440498"/>
    <n v="17.513233232440498"/>
    <m/>
    <n v="235"/>
    <n v="4115.6098096235173"/>
    <n v="4115.6098096235173"/>
    <m/>
    <d v="1899-12-30T00:45:00"/>
    <d v="1900-01-06T08:15:00"/>
    <s v="VARAZZE"/>
  </r>
  <r>
    <n v="11063"/>
    <x v="20"/>
    <s v="URBANO VARAZZE"/>
    <n v="0"/>
    <n v="285"/>
    <s v="VARAZZE COMUNE - PERO - ALPICELLA - PERO - VARAZZE FF.SS."/>
    <s v="INV"/>
    <s v="SET"/>
    <m/>
    <n v="1"/>
    <n v="11063"/>
    <d v="1899-12-30T17:35:00"/>
    <d v="1899-12-30T18:20:00"/>
    <n v="17.513233232440498"/>
    <m/>
    <m/>
    <n v="235"/>
    <n v="4115.6098096235173"/>
    <n v="0"/>
    <m/>
    <d v="1899-12-30T00:45:00"/>
    <d v="1900-01-06T08:15:00"/>
    <m/>
  </r>
  <r>
    <n v="11066"/>
    <x v="20"/>
    <s v="URBANO VARAZZE"/>
    <n v="0"/>
    <n v="286"/>
    <s v="VARAZZE FF.SS. - CASANOVA - FAIE - CAMPOMARZIO - TEGLIA - VARAZZE COMUNE"/>
    <s v="INV"/>
    <s v="SET"/>
    <m/>
    <n v="1"/>
    <n v="11066"/>
    <d v="1899-12-30T18:20:00"/>
    <d v="1899-12-30T19:15:00"/>
    <n v="20.108437782685801"/>
    <m/>
    <m/>
    <n v="235"/>
    <n v="4725.4828789311632"/>
    <n v="0"/>
    <m/>
    <d v="1899-12-30T00:55:00"/>
    <d v="1900-01-07T23:25:00"/>
    <m/>
  </r>
  <r>
    <n v="17398"/>
    <x v="20"/>
    <s v="URBANO VARAZZE"/>
    <n v="0"/>
    <n v="288"/>
    <s v="VARAZZE COMUNE - FAIE - VARAZZE FF.SS."/>
    <s v="EST"/>
    <s v="FES"/>
    <m/>
    <n v="1"/>
    <n v="17398"/>
    <d v="1899-12-30T12:40:00"/>
    <d v="1899-12-30T13:25:00"/>
    <n v="18.344149175735001"/>
    <m/>
    <m/>
    <n v="12"/>
    <n v="220.12979010882003"/>
    <n v="0"/>
    <m/>
    <d v="1899-12-30T00:45:00"/>
    <d v="1899-12-30T09:00:00"/>
    <m/>
  </r>
  <r>
    <n v="11070"/>
    <x v="20"/>
    <s v="URBANO VARAZZE"/>
    <n v="0"/>
    <n v="289"/>
    <s v="VARAZZE FF.SS. - CASANOVA - FAIE - ALPICELLA - PERO - VARAZZE FF.SS."/>
    <s v="INV"/>
    <s v="FES"/>
    <m/>
    <n v="1"/>
    <n v="11069"/>
    <d v="1899-12-30T09:15:00"/>
    <d v="1899-12-30T10:15:00"/>
    <n v="23.970849291797901"/>
    <m/>
    <m/>
    <n v="46"/>
    <n v="1102.6590674227034"/>
    <n v="0"/>
    <m/>
    <d v="1899-12-30T01:00:00"/>
    <d v="1899-12-31T22:00:00"/>
    <m/>
  </r>
  <r>
    <n v="11074"/>
    <x v="20"/>
    <s v="URBANO VARAZZE"/>
    <n v="0"/>
    <n v="290"/>
    <s v="VARAZZE FF.SS. - PERO - ALPICELLA - FAIE - CASANOVA - VARAZZE COMUNE"/>
    <s v="INV"/>
    <s v="FES"/>
    <m/>
    <n v="1"/>
    <n v="11074"/>
    <d v="1899-12-30T13:30:00"/>
    <d v="1899-12-30T14:25:00"/>
    <n v="22.770815906380498"/>
    <m/>
    <m/>
    <n v="46"/>
    <n v="1047.4575316935029"/>
    <n v="0"/>
    <m/>
    <d v="1899-12-30T00:55:00"/>
    <d v="1899-12-31T18:10:00"/>
    <m/>
  </r>
  <r>
    <n v="13413"/>
    <x v="20"/>
    <s v="URBANO VARAZZE"/>
    <n v="0"/>
    <n v="304"/>
    <s v="VARAZZE FF.SS - CASANOVA - FAIE - CAMPOMARZIO - CASANOVA - VARAZZE FF.SS."/>
    <s v="INV"/>
    <s v="SET"/>
    <m/>
    <n v="1"/>
    <n v="13413"/>
    <d v="1899-12-30T12:30:00"/>
    <d v="1899-12-30T13:30:00"/>
    <n v="24.360921738995799"/>
    <m/>
    <m/>
    <n v="235"/>
    <n v="5724.8166086640131"/>
    <n v="0"/>
    <m/>
    <d v="1899-12-30T01:00:00"/>
    <d v="1900-01-08T19:00:00"/>
    <m/>
  </r>
  <r>
    <n v="13415"/>
    <x v="20"/>
    <s v="URBANO VARAZZE"/>
    <n v="0"/>
    <n v="305"/>
    <s v="PERO - ALPICELLA - PERO - VARAZZE COMUNE - VARAZZE FF.SS."/>
    <s v="INV"/>
    <s v="SET"/>
    <m/>
    <n v="1"/>
    <n v="13415"/>
    <d v="1899-12-30T06:31:00"/>
    <d v="1899-12-30T07:00:00"/>
    <n v="13.357361066145"/>
    <m/>
    <m/>
    <n v="235"/>
    <n v="3138.9798505440749"/>
    <n v="0"/>
    <m/>
    <d v="1899-12-30T00:29:00"/>
    <d v="1900-01-03T17:35:00"/>
    <m/>
  </r>
  <r>
    <n v="16932"/>
    <x v="20"/>
    <s v="URBANO VARAZZE"/>
    <n v="0"/>
    <n v="500"/>
    <s v="VARAZZE COMUNE - PERO - CAMPOMARZIO - MUGGINE - VARAZZE COMUNE"/>
    <s v="EST"/>
    <s v="SET"/>
    <m/>
    <n v="1"/>
    <n v="16932"/>
    <d v="1899-12-30T08:10:00"/>
    <d v="1899-12-30T08:45:00"/>
    <n v="13.854150461127199"/>
    <m/>
    <m/>
    <n v="67"/>
    <n v="928.22808089552234"/>
    <n v="0"/>
    <m/>
    <d v="1899-12-30T00:35:00"/>
    <d v="1899-12-31T15:05:00"/>
    <m/>
  </r>
  <r>
    <n v="17705"/>
    <x v="20"/>
    <s v="URBANO VARAZZE"/>
    <n v="0"/>
    <n v="3042"/>
    <s v="VARAZZE COMUNE - FAIE - CAMPOMARZIO - ALPICELLA - VARAZZE FF.SS."/>
    <s v="INV"/>
    <s v="SET"/>
    <m/>
    <n v="8"/>
    <n v="11061"/>
    <d v="1899-12-30T15:40:00"/>
    <d v="1899-12-30T16:55:00"/>
    <n v="25.924140701339301"/>
    <m/>
    <n v="25.924140701339301"/>
    <n v="235"/>
    <n v="6092.1730648147359"/>
    <n v="0"/>
    <n v="6092.1730648147359"/>
    <d v="1899-12-30T01:15:00"/>
    <d v="1900-01-11T05:45:00"/>
    <m/>
  </r>
  <r>
    <n v="11081"/>
    <x v="21"/>
    <s v="URBANO VARAZZE"/>
    <n v="0"/>
    <n v="232"/>
    <s v="VARAZZE COMUNE - TEGLIA - VARAZZE FF.SS."/>
    <s v="INV"/>
    <s v="SET"/>
    <m/>
    <n v="1"/>
    <n v="2546"/>
    <d v="1899-12-30T11:40:00"/>
    <d v="1899-12-30T12:25:00"/>
    <n v="16.604468030951502"/>
    <m/>
    <m/>
    <n v="235"/>
    <n v="3902.0499872736027"/>
    <n v="0"/>
    <m/>
    <d v="1899-12-30T00:45:00"/>
    <d v="1900-01-06T08:15:00"/>
    <m/>
  </r>
  <r>
    <n v="13414"/>
    <x v="21"/>
    <s v="URBANO VARAZZE"/>
    <n v="0"/>
    <n v="306"/>
    <s v="VARAZZE FF.SS - VARAZZE COMUNE - TEGLIA - PERO"/>
    <s v="INV"/>
    <s v="SET"/>
    <m/>
    <n v="1"/>
    <n v="13414"/>
    <d v="1899-12-30T06:00:00"/>
    <d v="1899-12-30T06:31:00"/>
    <n v="12.3696755551509"/>
    <m/>
    <m/>
    <n v="235"/>
    <n v="2906.8737554604618"/>
    <n v="0"/>
    <m/>
    <d v="1899-12-30T00:31:00"/>
    <d v="1900-01-04T01:25:00"/>
    <m/>
  </r>
  <r>
    <n v="16942"/>
    <x v="21"/>
    <s v="URBANO VARAZZE"/>
    <n v="0"/>
    <n v="848"/>
    <s v="VARAZZE FF.SS - TEGLIA - VARAZZE FF.SS"/>
    <s v="EST"/>
    <s v="SET"/>
    <m/>
    <n v="1"/>
    <n v="16942"/>
    <d v="1899-12-30T10:40:00"/>
    <d v="1899-12-30T11:30:00"/>
    <n v="18.416059291626599"/>
    <m/>
    <m/>
    <n v="67"/>
    <n v="1233.8759725389821"/>
    <n v="0"/>
    <m/>
    <d v="1899-12-30T00:50:00"/>
    <d v="1900-01-01T07:50:00"/>
    <m/>
  </r>
  <r>
    <n v="11084"/>
    <x v="21"/>
    <s v="URBANO VARAZZE"/>
    <n v="0"/>
    <n v="3028"/>
    <s v="PERO - TEGLIA - PERO"/>
    <s v="INV"/>
    <s v="SET"/>
    <m/>
    <n v="8"/>
    <n v="4356"/>
    <d v="1899-12-30T16:20:00"/>
    <d v="1899-12-30T16:30:00"/>
    <n v="6.2352890945909198"/>
    <m/>
    <n v="6.2352890945909198"/>
    <n v="235"/>
    <n v="1465.2929372288661"/>
    <n v="0"/>
    <n v="1465.2929372288661"/>
    <d v="1899-12-30T00:10:00"/>
    <d v="1899-12-31T15:10:00"/>
    <m/>
  </r>
  <r>
    <n v="11083"/>
    <x v="21"/>
    <s v="URBANO VARAZZE"/>
    <n v="0"/>
    <n v="3028"/>
    <s v="PERO - TEGLIA - PERO"/>
    <s v="EST"/>
    <s v="SET"/>
    <m/>
    <n v="8"/>
    <n v="4355"/>
    <d v="1899-12-30T18:35:00"/>
    <d v="1899-12-30T18:45:00"/>
    <n v="6.2352890945909198"/>
    <m/>
    <n v="6.2352890945909198"/>
    <n v="67"/>
    <n v="417.76436933759163"/>
    <n v="0"/>
    <n v="417.76436933759163"/>
    <d v="1899-12-30T00:10:00"/>
    <d v="1899-12-30T11:10:00"/>
    <m/>
  </r>
  <r>
    <n v="11085"/>
    <x v="21"/>
    <s v="URBANO VARAZZE"/>
    <n v="0"/>
    <n v="3028"/>
    <s v="PERO - TEGLIA - PERO"/>
    <s v="INV"/>
    <s v="SET"/>
    <m/>
    <n v="8"/>
    <n v="4357"/>
    <d v="1899-12-30T18:55:00"/>
    <d v="1899-12-30T19:05:00"/>
    <n v="6.2352890945909198"/>
    <m/>
    <n v="6.2352890945909198"/>
    <n v="235"/>
    <n v="1465.2929372288661"/>
    <n v="0"/>
    <n v="1465.2929372288661"/>
    <d v="1899-12-30T00:10:00"/>
    <d v="1899-12-31T15:10:00"/>
    <m/>
  </r>
  <r>
    <n v="17438"/>
    <x v="21"/>
    <s v="URBANO VARAZZE"/>
    <n v="0"/>
    <n v="3039"/>
    <s v="VARAZZE FF.SS. - TEGLIA - VARAZZE FF.SS."/>
    <s v="EST"/>
    <s v="SET"/>
    <m/>
    <n v="8"/>
    <n v="17438"/>
    <d v="1899-12-30T15:55:00"/>
    <d v="1899-12-30T16:45:00"/>
    <n v="18.416059291626599"/>
    <m/>
    <n v="18.416059291626599"/>
    <n v="67"/>
    <n v="1233.8759725389821"/>
    <n v="0"/>
    <n v="1233.8759725389821"/>
    <d v="1899-12-30T00:50:00"/>
    <d v="1900-01-01T07:50:00"/>
    <m/>
  </r>
  <r>
    <n v="17033"/>
    <x v="22"/>
    <s v="URBANO VARAZZE"/>
    <n v="0"/>
    <n v="490"/>
    <s v="VARAZZE COMUNE - CASTAGNABUONA - VARAZZE FF.SS."/>
    <s v="EST"/>
    <s v="SET"/>
    <m/>
    <n v="1"/>
    <n v="17033"/>
    <d v="1899-12-30T17:30:00"/>
    <d v="1899-12-30T17:55:00"/>
    <n v="7.0542111517444903"/>
    <m/>
    <m/>
    <n v="67"/>
    <n v="472.63214716688083"/>
    <n v="0"/>
    <m/>
    <d v="1899-12-30T00:25:00"/>
    <d v="1899-12-31T03:55:00"/>
    <m/>
  </r>
  <r>
    <n v="17393"/>
    <x v="22"/>
    <s v="URBANO VARAZZE"/>
    <n v="0"/>
    <n v="491"/>
    <s v="VARAZZE COMUNE - CANTALUPO - VARAZZE FF.SS."/>
    <s v="EST"/>
    <s v="FES"/>
    <m/>
    <n v="1"/>
    <n v="17393"/>
    <d v="1899-12-30T09:10:00"/>
    <d v="1899-12-30T09:25:00"/>
    <n v="4.8882015735176196"/>
    <m/>
    <m/>
    <n v="12"/>
    <n v="58.658418882211436"/>
    <n v="0"/>
    <m/>
    <d v="1899-12-30T00:15:00"/>
    <d v="1899-12-30T03:00:00"/>
    <m/>
  </r>
  <r>
    <n v="16943"/>
    <x v="22"/>
    <s v="URBANO VARAZZE"/>
    <n v="0"/>
    <n v="491"/>
    <s v="VARAZZE COMUNE - CANTALUPO - VARAZZE FF.SS."/>
    <s v="EST"/>
    <s v="SET"/>
    <m/>
    <n v="1"/>
    <n v="16943"/>
    <d v="1899-12-30T11:45:00"/>
    <d v="1899-12-30T12:00:00"/>
    <n v="4.8882015735176196"/>
    <m/>
    <m/>
    <n v="67"/>
    <n v="327.50950542568052"/>
    <n v="0"/>
    <m/>
    <d v="1899-12-30T00:15:00"/>
    <d v="1899-12-30T16:45:00"/>
    <m/>
  </r>
  <r>
    <n v="17030"/>
    <x v="22"/>
    <s v="URBANO VARAZZE"/>
    <n v="0"/>
    <n v="491"/>
    <s v="VARAZZE COMUNE - CANTALUPO - VARAZZE FF.SS."/>
    <s v="EST"/>
    <s v="SET"/>
    <m/>
    <n v="1"/>
    <n v="17030"/>
    <d v="1899-12-30T13:55:00"/>
    <d v="1899-12-30T14:10:00"/>
    <n v="4.8882015735176196"/>
    <m/>
    <m/>
    <n v="67"/>
    <n v="327.50950542568052"/>
    <n v="0"/>
    <m/>
    <d v="1899-12-30T00:15:00"/>
    <d v="1899-12-30T16:45:00"/>
    <m/>
  </r>
  <r>
    <n v="11024"/>
    <x v="22"/>
    <s v="URBANO VARAZZE"/>
    <n v="0"/>
    <n v="495"/>
    <s v="VARAZZE COMUNE - CANTALUPO - VARAZZE COMUNE"/>
    <s v="INV"/>
    <s v="SET"/>
    <m/>
    <n v="1"/>
    <n v="11024"/>
    <d v="1899-12-30T07:05:00"/>
    <d v="1899-12-30T07:25:00"/>
    <n v="6.6997928341927198"/>
    <m/>
    <m/>
    <n v="235"/>
    <n v="1574.4513160352892"/>
    <n v="0"/>
    <m/>
    <d v="1899-12-30T00:20:00"/>
    <d v="1900-01-02T06:20:00"/>
    <m/>
  </r>
  <r>
    <n v="16931"/>
    <x v="22"/>
    <s v="URBANO VARAZZE"/>
    <n v="0"/>
    <n v="495"/>
    <s v="VARAZZE COMUNE - CANTALUPO - VARAZZE COMUNE"/>
    <s v="EST"/>
    <s v="SET"/>
    <m/>
    <n v="1"/>
    <n v="16931"/>
    <d v="1899-12-30T07:50:00"/>
    <d v="1899-12-30T08:10:00"/>
    <n v="6.6997928341927198"/>
    <m/>
    <m/>
    <n v="67"/>
    <n v="448.8861198909122"/>
    <n v="0"/>
    <m/>
    <d v="1899-12-30T00:20:00"/>
    <d v="1899-12-30T22:20:00"/>
    <m/>
  </r>
  <r>
    <n v="16941"/>
    <x v="22"/>
    <s v="URBANO VARAZZE"/>
    <n v="0"/>
    <n v="495"/>
    <s v="VARAZZE COMUNE - CANTALUPO - VARAZZE COMUNE"/>
    <s v="EST"/>
    <s v="SET"/>
    <m/>
    <n v="1"/>
    <n v="16941"/>
    <d v="1899-12-30T10:00:00"/>
    <d v="1899-12-30T10:20:00"/>
    <n v="6.6997928341927198"/>
    <m/>
    <m/>
    <n v="67"/>
    <n v="448.8861198909122"/>
    <n v="0"/>
    <m/>
    <d v="1899-12-30T00:20:00"/>
    <d v="1899-12-30T22:20:00"/>
    <m/>
  </r>
  <r>
    <n v="17396"/>
    <x v="22"/>
    <s v="URBANO VARAZZE"/>
    <n v="0"/>
    <n v="495"/>
    <s v="VARAZZE COMUNE - CANTALUPO - VARAZZE COMUNE"/>
    <s v="EST"/>
    <s v="FES"/>
    <m/>
    <n v="1"/>
    <n v="17396"/>
    <d v="1899-12-30T11:45:00"/>
    <d v="1899-12-30T12:05:00"/>
    <n v="6.6997928341927198"/>
    <m/>
    <m/>
    <n v="12"/>
    <n v="80.397514010312634"/>
    <n v="0"/>
    <m/>
    <d v="1899-12-30T00:20:00"/>
    <d v="1899-12-30T04:00:00"/>
    <m/>
  </r>
  <r>
    <n v="17021"/>
    <x v="22"/>
    <s v="URBANO VARAZZE"/>
    <n v="0"/>
    <n v="495"/>
    <s v="VARAZZE COMUNE - CANTALUPO - VARAZZE COMUNE"/>
    <s v="EST"/>
    <s v="SET"/>
    <m/>
    <n v="1"/>
    <n v="17021"/>
    <d v="1899-12-30T12:45:00"/>
    <d v="1899-12-30T13:05:00"/>
    <n v="6.6997928341927198"/>
    <m/>
    <m/>
    <n v="67"/>
    <n v="448.8861198909122"/>
    <n v="0"/>
    <m/>
    <d v="1899-12-30T00:20:00"/>
    <d v="1899-12-30T22:20:00"/>
    <m/>
  </r>
  <r>
    <n v="17022"/>
    <x v="22"/>
    <s v="URBANO VARAZZE"/>
    <n v="0"/>
    <n v="495"/>
    <s v="VARAZZE COMUNE - CANTALUPO - VARAZZE COMUNE"/>
    <s v="EST"/>
    <s v="SET"/>
    <m/>
    <n v="1"/>
    <n v="17022"/>
    <d v="1899-12-30T15:00:00"/>
    <d v="1899-12-30T15:20:00"/>
    <n v="6.6997928341927198"/>
    <m/>
    <m/>
    <n v="67"/>
    <n v="448.8861198909122"/>
    <n v="0"/>
    <m/>
    <d v="1899-12-30T00:20:00"/>
    <d v="1899-12-30T22:20:00"/>
    <m/>
  </r>
  <r>
    <n v="17366"/>
    <x v="22"/>
    <s v="URBANO VARAZZE"/>
    <n v="0"/>
    <n v="495"/>
    <s v="VARAZZE COMUNE - CANTALUPO - VARAZZE COMUNE"/>
    <s v="EST"/>
    <s v="FES"/>
    <m/>
    <n v="1"/>
    <n v="17366"/>
    <d v="1899-12-30T16:10:00"/>
    <d v="1899-12-30T16:30:00"/>
    <n v="6.6997928341927198"/>
    <m/>
    <m/>
    <n v="12"/>
    <n v="80.397514010312634"/>
    <n v="0"/>
    <m/>
    <d v="1899-12-30T00:20:00"/>
    <d v="1899-12-30T04:00:00"/>
    <m/>
  </r>
  <r>
    <n v="17032"/>
    <x v="22"/>
    <s v="URBANO VARAZZE"/>
    <n v="0"/>
    <n v="495"/>
    <s v="VARAZZE COMUNE - CANTALUPO - VARAZZE COMUNE"/>
    <s v="EST"/>
    <s v="SET"/>
    <m/>
    <n v="1"/>
    <n v="17032"/>
    <d v="1899-12-30T17:10:00"/>
    <d v="1899-12-30T17:30:00"/>
    <n v="6.6997928341927198"/>
    <m/>
    <m/>
    <n v="67"/>
    <n v="448.8861198909122"/>
    <n v="0"/>
    <m/>
    <d v="1899-12-30T00:20:00"/>
    <d v="1899-12-30T22:20:00"/>
    <m/>
  </r>
  <r>
    <n v="17369"/>
    <x v="22"/>
    <s v="URBANO VARAZZE"/>
    <n v="0"/>
    <n v="495"/>
    <s v="VARAZZE COMUNE - CANTALUPO - VARAZZE COMUNE"/>
    <s v="EST"/>
    <s v="FES"/>
    <m/>
    <n v="1"/>
    <n v="17369"/>
    <d v="1899-12-30T18:45:00"/>
    <d v="1899-12-30T19:05:00"/>
    <n v="6.6997928341927198"/>
    <m/>
    <m/>
    <n v="12"/>
    <n v="80.397514010312634"/>
    <n v="0"/>
    <m/>
    <d v="1899-12-30T00:20:00"/>
    <d v="1899-12-30T04:00:00"/>
    <m/>
  </r>
  <r>
    <n v="17035"/>
    <x v="22"/>
    <s v="URBANO VARAZZE"/>
    <n v="0"/>
    <n v="495"/>
    <s v="VARAZZE COMUNE - CANTALUPO - VARAZZE COMUNE"/>
    <s v="EST"/>
    <s v="SET"/>
    <m/>
    <n v="1"/>
    <n v="17035"/>
    <d v="1899-12-30T19:25:00"/>
    <d v="1899-12-30T19:45:00"/>
    <n v="6.6997928341927198"/>
    <m/>
    <m/>
    <n v="67"/>
    <n v="448.8861198909122"/>
    <n v="0"/>
    <m/>
    <d v="1899-12-30T00:20:00"/>
    <d v="1899-12-30T22:20:00"/>
    <m/>
  </r>
  <r>
    <n v="11025"/>
    <x v="22"/>
    <s v="URBANO VARAZZE"/>
    <n v="0"/>
    <n v="496"/>
    <s v="VARAZZE COMUNE - CANTALUPO  - SANTA CATERINA - VARAZZE COMUNE"/>
    <s v="INV"/>
    <s v="SET"/>
    <m/>
    <n v="1"/>
    <n v="11025"/>
    <d v="1899-12-30T08:00:00"/>
    <d v="1899-12-30T08:25:00"/>
    <n v="8.0883201969535108"/>
    <m/>
    <m/>
    <n v="235"/>
    <n v="1900.7552462840749"/>
    <n v="0"/>
    <m/>
    <d v="1899-12-30T00:25:00"/>
    <d v="1900-01-03T01:55:00"/>
    <m/>
  </r>
  <r>
    <n v="16939"/>
    <x v="22"/>
    <s v="URBANO VARAZZE"/>
    <n v="0"/>
    <n v="496"/>
    <s v="VARAZZE COMUNE - CANTALUPO  - SANTA CATERINA - VARAZZE COMUNE"/>
    <s v="EST"/>
    <s v="SET"/>
    <m/>
    <n v="1"/>
    <n v="16939"/>
    <d v="1899-12-30T08:15:00"/>
    <d v="1899-12-30T08:45:00"/>
    <n v="8.0883201969535108"/>
    <m/>
    <m/>
    <n v="67"/>
    <n v="541.91745319588517"/>
    <n v="0"/>
    <m/>
    <d v="1899-12-30T00:30:00"/>
    <d v="1899-12-31T09:30:00"/>
    <m/>
  </r>
  <r>
    <n v="17023"/>
    <x v="22"/>
    <s v="URBANO VARAZZE"/>
    <n v="0"/>
    <n v="496"/>
    <s v="VARAZZE COMUNE - CANTALUPO  - SANTA CATERINA - VARAZZE COMUNE"/>
    <s v="EST"/>
    <s v="SET"/>
    <m/>
    <n v="1"/>
    <n v="17023"/>
    <d v="1899-12-30T16:35:00"/>
    <d v="1899-12-30T17:00:00"/>
    <n v="8.0883201969535108"/>
    <m/>
    <m/>
    <n v="67"/>
    <n v="541.91745319588517"/>
    <n v="0"/>
    <m/>
    <d v="1899-12-30T00:25:00"/>
    <d v="1899-12-31T03:55:00"/>
    <m/>
  </r>
  <r>
    <n v="11023"/>
    <x v="22"/>
    <s v="URBANO VARAZZE"/>
    <n v="0"/>
    <n v="497"/>
    <s v="VARAZZE COMUNE - CASTAGNABUONA - VARAZZE COMUNE"/>
    <s v="INV"/>
    <s v="SET"/>
    <m/>
    <n v="1"/>
    <n v="11023"/>
    <d v="1899-12-30T07:05:00"/>
    <d v="1899-12-30T07:35:00"/>
    <n v="8.8658024124195993"/>
    <m/>
    <m/>
    <n v="235"/>
    <n v="2083.4635669186059"/>
    <n v="0"/>
    <m/>
    <d v="1899-12-30T00:30:00"/>
    <d v="1900-01-03T21:30:00"/>
    <m/>
  </r>
  <r>
    <n v="16938"/>
    <x v="22"/>
    <s v="URBANO VARAZZE"/>
    <n v="0"/>
    <n v="497"/>
    <s v="VARAZZE COMUNE - CASTAGNABUONA - VARAZZE COMUNE"/>
    <s v="EST"/>
    <s v="SET"/>
    <m/>
    <n v="1"/>
    <n v="16938"/>
    <d v="1899-12-30T07:20:00"/>
    <d v="1899-12-30T07:50:00"/>
    <n v="8.8658024124195993"/>
    <m/>
    <m/>
    <n v="67"/>
    <n v="594.00876163211319"/>
    <n v="0"/>
    <m/>
    <d v="1899-12-30T00:30:00"/>
    <d v="1899-12-31T09:30:00"/>
    <m/>
  </r>
  <r>
    <n v="17392"/>
    <x v="22"/>
    <s v="URBANO VARAZZE"/>
    <n v="0"/>
    <n v="497"/>
    <s v="VARAZZE COMUNE - CASTAGNABUONA - VARAZZE COMUNE"/>
    <s v="EST"/>
    <s v="FES"/>
    <m/>
    <n v="1"/>
    <n v="17392"/>
    <d v="1899-12-30T08:15:00"/>
    <d v="1899-12-30T08:45:00"/>
    <n v="8.8658024124195993"/>
    <m/>
    <m/>
    <n v="12"/>
    <n v="106.3896289490352"/>
    <n v="0"/>
    <m/>
    <d v="1899-12-30T00:30:00"/>
    <d v="1899-12-30T06:00:00"/>
    <m/>
  </r>
  <r>
    <n v="16934"/>
    <x v="22"/>
    <s v="URBANO VARAZZE"/>
    <n v="0"/>
    <n v="497"/>
    <s v="VARAZZE COMUNE - CASTAGNABUONA - VARAZZE COMUNE"/>
    <s v="EST"/>
    <s v="SET"/>
    <m/>
    <n v="1"/>
    <n v="16934"/>
    <d v="1899-12-30T11:15:00"/>
    <d v="1899-12-30T11:45:00"/>
    <n v="8.8658024124195993"/>
    <m/>
    <m/>
    <n v="67"/>
    <n v="594.00876163211319"/>
    <n v="0"/>
    <m/>
    <d v="1899-12-30T00:30:00"/>
    <d v="1899-12-31T09:30:00"/>
    <m/>
  </r>
  <r>
    <n v="16935"/>
    <x v="22"/>
    <s v="URBANO VARAZZE"/>
    <n v="0"/>
    <n v="497"/>
    <s v="VARAZZE COMUNE - CASTAGNABUONA - VARAZZE COMUNE"/>
    <s v="EST"/>
    <s v="SET"/>
    <m/>
    <n v="1"/>
    <n v="16935"/>
    <d v="1899-12-30T12:00:00"/>
    <d v="1899-12-30T12:30:00"/>
    <n v="8.8658024124195993"/>
    <m/>
    <m/>
    <n v="67"/>
    <n v="594.00876163211319"/>
    <n v="0"/>
    <m/>
    <d v="1899-12-30T00:30:00"/>
    <d v="1899-12-31T09:30:00"/>
    <m/>
  </r>
  <r>
    <n v="17397"/>
    <x v="22"/>
    <s v="URBANO VARAZZE"/>
    <n v="0"/>
    <n v="497"/>
    <s v="VARAZZE COMUNE - CASTAGNABUONA - VARAZZE COMUNE"/>
    <s v="EST"/>
    <s v="FES"/>
    <m/>
    <n v="1"/>
    <n v="17397"/>
    <d v="1899-12-30T12:10:00"/>
    <d v="1899-12-30T12:40:00"/>
    <n v="8.8658024124195993"/>
    <m/>
    <m/>
    <n v="12"/>
    <n v="106.3896289490352"/>
    <n v="0"/>
    <m/>
    <d v="1899-12-30T00:30:00"/>
    <d v="1899-12-30T06:00:00"/>
    <m/>
  </r>
  <r>
    <n v="17029"/>
    <x v="22"/>
    <s v="URBANO VARAZZE"/>
    <n v="0"/>
    <n v="497"/>
    <s v="VARAZZE COMUNE - CASTAGNABUONA - VARAZZE COMUNE"/>
    <s v="EST"/>
    <s v="SET"/>
    <m/>
    <n v="1"/>
    <n v="17029"/>
    <d v="1899-12-30T13:20:00"/>
    <d v="1899-12-30T13:50:00"/>
    <n v="8.8658024124195993"/>
    <m/>
    <m/>
    <n v="67"/>
    <n v="594.00876163211319"/>
    <n v="0"/>
    <m/>
    <d v="1899-12-30T00:30:00"/>
    <d v="1899-12-31T09:30:00"/>
    <m/>
  </r>
  <r>
    <n v="17365"/>
    <x v="22"/>
    <s v="URBANO VARAZZE"/>
    <n v="0"/>
    <n v="497"/>
    <s v="VARAZZE COMUNE - CASTAGNABUONA - VARAZZE COMUNE"/>
    <s v="EST"/>
    <s v="FES"/>
    <m/>
    <n v="1"/>
    <n v="17365"/>
    <d v="1899-12-30T15:15:00"/>
    <d v="1899-12-30T15:45:00"/>
    <n v="8.8658024124195993"/>
    <m/>
    <m/>
    <n v="12"/>
    <n v="106.3896289490352"/>
    <n v="0"/>
    <m/>
    <d v="1899-12-30T00:30:00"/>
    <d v="1899-12-30T06:00:00"/>
    <m/>
  </r>
  <r>
    <n v="17034"/>
    <x v="22"/>
    <s v="URBANO VARAZZE"/>
    <n v="0"/>
    <n v="497"/>
    <s v="VARAZZE COMUNE - CASTAGNABUONA - VARAZZE COMUNE"/>
    <s v="EST"/>
    <s v="SET"/>
    <m/>
    <n v="1"/>
    <n v="17034"/>
    <d v="1899-12-30T18:55:00"/>
    <d v="1899-12-30T19:25:00"/>
    <n v="8.8658024124195993"/>
    <m/>
    <m/>
    <n v="67"/>
    <n v="594.00876163211319"/>
    <n v="0"/>
    <m/>
    <d v="1899-12-30T00:30:00"/>
    <d v="1899-12-31T09:30:00"/>
    <m/>
  </r>
  <r>
    <n v="17370"/>
    <x v="22"/>
    <s v="URBANO VARAZZE"/>
    <n v="0"/>
    <n v="497"/>
    <s v="VARAZZE COMUNE - CASTAGNABUONA - VARAZZE COMUNE"/>
    <s v="EST"/>
    <s v="FES"/>
    <m/>
    <n v="1"/>
    <n v="17370"/>
    <d v="1899-12-30T19:10:00"/>
    <d v="1899-12-30T19:40:00"/>
    <n v="8.8658024124195993"/>
    <m/>
    <m/>
    <n v="12"/>
    <n v="106.3896289490352"/>
    <n v="0"/>
    <m/>
    <d v="1899-12-30T00:30:00"/>
    <d v="1899-12-30T06:00:00"/>
    <m/>
  </r>
  <r>
    <n v="11008"/>
    <x v="22"/>
    <s v="URBANO VARAZZE"/>
    <n v="0"/>
    <n v="506"/>
    <s v="VARAZZE COMUNE - CASTAGNABUONA - SANTA CATERINA - VARAZZE COMUNE"/>
    <s v="ANN"/>
    <s v="SET"/>
    <m/>
    <n v="1"/>
    <n v="11008"/>
    <d v="1899-12-30T09:00:00"/>
    <d v="1899-12-30T09:32:00"/>
    <n v="10.2543297751804"/>
    <m/>
    <m/>
    <n v="302"/>
    <n v="3096.807592104481"/>
    <n v="0"/>
    <m/>
    <d v="1899-12-30T00:32:00"/>
    <d v="1900-01-05T17:04:00"/>
    <m/>
  </r>
  <r>
    <n v="17031"/>
    <x v="22"/>
    <s v="URBANO VARAZZE"/>
    <n v="0"/>
    <n v="506"/>
    <s v="VARAZZE COMUNE - CASTAGNABUONA - SANTA CATERINA - VARAZZE COMUNE"/>
    <s v="EST"/>
    <s v="SET"/>
    <m/>
    <n v="1"/>
    <n v="17031"/>
    <d v="1899-12-30T15:10:00"/>
    <d v="1899-12-30T15:42:00"/>
    <n v="10.2543297751804"/>
    <m/>
    <m/>
    <n v="67"/>
    <n v="687.04009493708679"/>
    <n v="0"/>
    <m/>
    <d v="1899-12-30T00:32:00"/>
    <d v="1899-12-31T11:44:00"/>
    <m/>
  </r>
  <r>
    <n v="11041"/>
    <x v="22"/>
    <s v="URBANO VARAZZE"/>
    <n v="0"/>
    <n v="849"/>
    <s v="VARAZZE COMUNE - CANTALUPO - CASTAGNABUONA - VARAZZE COMUNE"/>
    <s v="INV"/>
    <s v="FES"/>
    <m/>
    <n v="1"/>
    <n v="11041"/>
    <d v="1899-12-30T08:20:00"/>
    <d v="1899-12-30T09:00:00"/>
    <n v="12.020291421618699"/>
    <m/>
    <m/>
    <n v="46"/>
    <n v="552.93340539446012"/>
    <n v="0"/>
    <m/>
    <d v="1899-12-30T00:40:00"/>
    <d v="1899-12-31T06:40:00"/>
    <m/>
  </r>
  <r>
    <n v="11026"/>
    <x v="22"/>
    <s v="URBANO VARAZZE"/>
    <n v="0"/>
    <n v="849"/>
    <s v="VARAZZE COMUNE - CANTALUPO - CASTAGNABUONA - VARAZZE COMUNE"/>
    <s v="INV"/>
    <s v="SET"/>
    <m/>
    <n v="1"/>
    <n v="11026"/>
    <d v="1899-12-30T10:05:00"/>
    <d v="1899-12-30T10:45:00"/>
    <n v="12.020291421618699"/>
    <m/>
    <m/>
    <n v="235"/>
    <n v="2824.7684840803945"/>
    <n v="0"/>
    <m/>
    <d v="1899-12-30T00:40:00"/>
    <d v="1900-01-05T12:40:00"/>
    <m/>
  </r>
  <r>
    <n v="11028"/>
    <x v="22"/>
    <s v="URBANO VARAZZE"/>
    <n v="0"/>
    <n v="849"/>
    <s v="VARAZZE COMUNE - CANTALUPO - CASTAGNABUONA - VARAZZE COMUNE"/>
    <s v="INV"/>
    <s v="SET"/>
    <m/>
    <n v="1"/>
    <n v="11028"/>
    <d v="1899-12-30T12:00:00"/>
    <d v="1899-12-30T12:40:00"/>
    <n v="12.020291421618699"/>
    <m/>
    <m/>
    <n v="235"/>
    <n v="2824.7684840803945"/>
    <n v="0"/>
    <m/>
    <d v="1899-12-30T00:40:00"/>
    <d v="1900-01-05T12:40:00"/>
    <m/>
  </r>
  <r>
    <n v="11029"/>
    <x v="22"/>
    <s v="URBANO VARAZZE"/>
    <n v="0"/>
    <n v="849"/>
    <s v="VARAZZE COMUNE - CANTALUPO - CASTAGNABUONA - VARAZZE COMUNE"/>
    <s v="INV"/>
    <s v="SET"/>
    <m/>
    <n v="1"/>
    <n v="11029"/>
    <d v="1899-12-30T14:05:00"/>
    <d v="1899-12-30T14:45:00"/>
    <n v="12.020291421618699"/>
    <m/>
    <m/>
    <n v="235"/>
    <n v="2824.7684840803945"/>
    <n v="0"/>
    <m/>
    <d v="1899-12-30T00:40:00"/>
    <d v="1900-01-05T12:40:00"/>
    <m/>
  </r>
  <r>
    <n v="11043"/>
    <x v="22"/>
    <s v="URBANO VARAZZE"/>
    <n v="0"/>
    <n v="849"/>
    <s v="VARAZZE COMUNE - CANTALUPO - CASTAGNABUONA - VARAZZE COMUNE"/>
    <s v="INV"/>
    <s v="FES"/>
    <m/>
    <n v="1"/>
    <n v="11043"/>
    <d v="1899-12-30T14:25:00"/>
    <d v="1899-12-30T15:05:00"/>
    <n v="12.020291421618699"/>
    <m/>
    <m/>
    <n v="46"/>
    <n v="552.93340539446012"/>
    <n v="0"/>
    <m/>
    <d v="1899-12-30T00:40:00"/>
    <d v="1899-12-31T06:40:00"/>
    <m/>
  </r>
  <r>
    <n v="11032"/>
    <x v="22"/>
    <s v="URBANO VARAZZE"/>
    <n v="0"/>
    <n v="849"/>
    <s v="VARAZZE COMUNE - CANTALUPO - CASTAGNABUONA - VARAZZE COMUNE"/>
    <s v="INV"/>
    <s v="SET"/>
    <m/>
    <n v="1"/>
    <n v="11032"/>
    <d v="1899-12-30T19:15:00"/>
    <d v="1899-12-30T19:55:00"/>
    <n v="12.020291421618699"/>
    <m/>
    <m/>
    <n v="235"/>
    <n v="2824.7684840803945"/>
    <n v="0"/>
    <m/>
    <d v="1899-12-30T00:40:00"/>
    <d v="1900-01-05T12:40:00"/>
    <m/>
  </r>
  <r>
    <n v="11027"/>
    <x v="22"/>
    <s v="URBANO VARAZZE"/>
    <n v="0"/>
    <n v="850"/>
    <s v="VARAZZE COMUNE - CASTAGNABUONA - CANTALUPO - VARAZZE COMUNE"/>
    <s v="INV"/>
    <s v="SET"/>
    <m/>
    <n v="1"/>
    <n v="11027"/>
    <d v="1899-12-30T11:00:00"/>
    <d v="1899-12-30T11:40:00"/>
    <n v="12.1685691175584"/>
    <m/>
    <m/>
    <n v="235"/>
    <n v="2859.6137426262239"/>
    <n v="0"/>
    <m/>
    <d v="1899-12-30T00:40:00"/>
    <d v="1900-01-05T12:40:00"/>
    <m/>
  </r>
  <r>
    <n v="11042"/>
    <x v="22"/>
    <s v="URBANO VARAZZE"/>
    <n v="0"/>
    <n v="850"/>
    <s v="VARAZZE COMUNE - CASTAGNABUONA - CANTALUPO - VARAZZE COMUNE"/>
    <s v="INV"/>
    <s v="FES"/>
    <m/>
    <n v="1"/>
    <n v="11042"/>
    <d v="1899-12-30T11:05:00"/>
    <d v="1899-12-30T11:45:00"/>
    <n v="12.1685691175584"/>
    <m/>
    <m/>
    <n v="46"/>
    <n v="559.75417940768637"/>
    <n v="0"/>
    <m/>
    <d v="1899-12-30T00:40:00"/>
    <d v="1899-12-31T06:40:00"/>
    <m/>
  </r>
  <r>
    <n v="11031"/>
    <x v="22"/>
    <s v="URBANO VARAZZE"/>
    <n v="0"/>
    <n v="850"/>
    <s v="VARAZZE COMUNE - CASTAGNABUONA - CANTALUPO - VARAZZE COMUNE"/>
    <s v="INV"/>
    <s v="SET"/>
    <m/>
    <n v="1"/>
    <n v="11031"/>
    <d v="1899-12-30T16:55:00"/>
    <d v="1899-12-30T17:35:00"/>
    <n v="12.1685691175584"/>
    <m/>
    <m/>
    <n v="235"/>
    <n v="2859.6137426262239"/>
    <n v="0"/>
    <m/>
    <d v="1899-12-30T00:40:00"/>
    <d v="1900-01-05T12:40:00"/>
    <m/>
  </r>
  <r>
    <n v="11044"/>
    <x v="22"/>
    <s v="URBANO VARAZZE"/>
    <n v="0"/>
    <n v="850"/>
    <s v="VARAZZE COMUNE - CASTAGNABUONA - CANTALUPO - VARAZZE COMUNE"/>
    <s v="INV"/>
    <s v="FES"/>
    <m/>
    <n v="1"/>
    <n v="11044"/>
    <d v="1899-12-30T17:55:00"/>
    <d v="1899-12-30T18:35:00"/>
    <n v="12.1685691175584"/>
    <m/>
    <m/>
    <n v="46"/>
    <n v="559.75417940768637"/>
    <n v="0"/>
    <m/>
    <d v="1899-12-30T00:40:00"/>
    <d v="1899-12-31T06:40:00"/>
    <m/>
  </r>
  <r>
    <n v="17707"/>
    <x v="22"/>
    <s v="URBANO VARAZZE"/>
    <n v="0"/>
    <n v="3034"/>
    <s v="VARAZZE COMUNE - CASTAGNABUONA - CANTALUPO - SANTA CATERINA - VARAZZE COMUNE"/>
    <s v="INV"/>
    <s v="SET"/>
    <m/>
    <n v="8"/>
    <n v="11030"/>
    <d v="1899-12-30T15:30:00"/>
    <d v="1899-12-30T16:09:00"/>
    <n v="13.557096480319199"/>
    <m/>
    <n v="13.557096480319199"/>
    <n v="235"/>
    <n v="3185.9176728750117"/>
    <n v="0"/>
    <n v="3185.9176728750117"/>
    <d v="1899-12-30T00:39:00"/>
    <d v="1900-01-05T08:45:00"/>
    <m/>
  </r>
  <r>
    <n v="10305"/>
    <x v="23"/>
    <s v="CL: Extraurbano di Levante da Albissola a Varazze"/>
    <n v="0"/>
    <n v="248"/>
    <s v="SASSELLO - PIAMPALUDO - SASSELLO"/>
    <s v="INV"/>
    <s v="SET"/>
    <m/>
    <n v="1"/>
    <n v="896"/>
    <d v="1899-12-30T06:45:00"/>
    <d v="1899-12-30T08:05:00"/>
    <n v="37.187062545278302"/>
    <m/>
    <m/>
    <n v="235"/>
    <n v="8738.9596981404011"/>
    <n v="0"/>
    <m/>
    <d v="1899-12-30T01:20:00"/>
    <d v="1900-01-12T01:20:00"/>
    <m/>
  </r>
  <r>
    <n v="12466"/>
    <x v="23"/>
    <s v="CL: Extraurbano di Levante da Albissola a Varazze"/>
    <n v="0"/>
    <n v="248"/>
    <s v="SASSELLO - PIAMPALUDO - SASSELLO"/>
    <s v="SCO"/>
    <s v="1-5"/>
    <m/>
    <n v="1"/>
    <n v="897"/>
    <d v="1899-12-30T16:25:00"/>
    <d v="1899-12-30T17:45:00"/>
    <n v="37.187062545278302"/>
    <m/>
    <m/>
    <n v="173"/>
    <n v="6433.3618203331462"/>
    <n v="0"/>
    <m/>
    <d v="1899-12-30T01:20:00"/>
    <d v="1900-01-08T14:40:00"/>
    <m/>
  </r>
  <r>
    <n v="10713"/>
    <x v="24"/>
    <s v="CL: Extraurbano di Levante da Albissola a Varazze"/>
    <n v="0"/>
    <n v="246"/>
    <s v="SASSELLO - MADDALENA - SASSELLO"/>
    <s v="SCO"/>
    <s v="1-5"/>
    <m/>
    <n v="1"/>
    <n v="2561"/>
    <d v="1899-12-30T06:05:00"/>
    <d v="1899-12-30T06:25:00"/>
    <n v="10.9529915881545"/>
    <m/>
    <m/>
    <n v="173"/>
    <n v="1894.8675447507285"/>
    <n v="0"/>
    <m/>
    <d v="1899-12-30T00:20:00"/>
    <d v="1900-01-01T09:40:00"/>
    <m/>
  </r>
  <r>
    <n v="12438"/>
    <x v="24"/>
    <s v="CL: Extraurbano di Levante da Albissola a Varazze"/>
    <n v="0"/>
    <n v="246"/>
    <s v="SASSELLO - MADDALENA - SASSELLO"/>
    <s v="ANN"/>
    <s v="SET"/>
    <m/>
    <n v="1"/>
    <n v="882"/>
    <d v="1899-12-30T18:30:00"/>
    <d v="1899-12-30T18:50:00"/>
    <n v="10.9529915881545"/>
    <m/>
    <m/>
    <n v="302"/>
    <n v="3307.8034596226589"/>
    <n v="0"/>
    <m/>
    <d v="1899-12-30T00:20:00"/>
    <d v="1900-01-03T04:40:00"/>
    <m/>
  </r>
  <r>
    <n v="17932"/>
    <x v="25"/>
    <s v="CL: Extraurbano di Levante da Albissola a Varazze"/>
    <n v="2"/>
    <n v="362"/>
    <s v="VARAZZE PORTO - CELLE - ALBISSOLA - VIA PALEOCAPA - P.ZZA BRENNERO"/>
    <s v="SCO"/>
    <s v="1-5"/>
    <m/>
    <n v="1"/>
    <n v="4317"/>
    <d v="1899-12-30T07:10:00"/>
    <d v="1899-12-30T07:35:00"/>
    <n v="10.906254508239"/>
    <m/>
    <m/>
    <n v="173"/>
    <n v="1886.7820299253469"/>
    <n v="0"/>
    <m/>
    <d v="1899-12-30T00:25:00"/>
    <d v="1900-01-02T00:05:00"/>
    <m/>
  </r>
  <r>
    <n v="7809"/>
    <x v="25"/>
    <s v="CL: Extraurbano di Levante da Albissola a Varazze"/>
    <n v="1"/>
    <n v="700"/>
    <s v="SAVONA FF.SS - V. XX SETTEMBRE - CELLE - VARAZZE PIANI"/>
    <s v="ANN"/>
    <s v="SET"/>
    <m/>
    <n v="1"/>
    <n v="917"/>
    <d v="1899-12-30T06:40:00"/>
    <d v="1899-12-30T07:20:00"/>
    <n v="16.456566163705801"/>
    <m/>
    <m/>
    <n v="302"/>
    <n v="4969.882981439152"/>
    <n v="0"/>
    <m/>
    <d v="1899-12-30T00:40:00"/>
    <d v="1900-01-07T09:20:00"/>
    <m/>
  </r>
  <r>
    <n v="17561"/>
    <x v="25"/>
    <s v="CL: Extraurbano di Levante da Albissola a Varazze"/>
    <n v="1"/>
    <n v="700"/>
    <s v="SAVONA FF.SS - V. XX SETTEMBRE - CELLE - VARAZZE PIANI"/>
    <s v="INV"/>
    <s v="SET"/>
    <m/>
    <n v="1"/>
    <n v="70"/>
    <d v="1899-12-30T07:15:00"/>
    <d v="1899-12-30T07:55:00"/>
    <n v="16.456566163705801"/>
    <m/>
    <m/>
    <n v="235"/>
    <n v="3867.2930484708631"/>
    <n v="0"/>
    <m/>
    <d v="1899-12-30T00:40:00"/>
    <d v="1900-01-05T12:40:00"/>
    <m/>
  </r>
  <r>
    <n v="7917"/>
    <x v="25"/>
    <s v="CL: Extraurbano di Levante da Albissola a Varazze"/>
    <n v="1"/>
    <n v="700"/>
    <s v="SAVONA FF.SS - V. XX SETTEMBRE - CELLE - VARAZZE PIANI"/>
    <s v="EST"/>
    <s v="SET"/>
    <m/>
    <n v="1"/>
    <n v="4007"/>
    <d v="1899-12-30T07:40:00"/>
    <d v="1899-12-30T08:20:00"/>
    <n v="16.456566163705801"/>
    <m/>
    <m/>
    <n v="67"/>
    <n v="1102.5899329682886"/>
    <n v="0"/>
    <m/>
    <d v="1899-12-30T00:40:00"/>
    <d v="1899-12-31T20:40:00"/>
    <m/>
  </r>
  <r>
    <n v="7853"/>
    <x v="25"/>
    <s v="CL: Extraurbano di Levante da Albissola a Varazze"/>
    <n v="1"/>
    <n v="700"/>
    <s v="SAVONA FF.SS - V. XX SETTEMBRE - CELLE - VARAZZE PIANI"/>
    <s v="ANN"/>
    <s v="FES"/>
    <m/>
    <n v="1"/>
    <n v="2050"/>
    <d v="1899-12-30T08:05:00"/>
    <d v="1899-12-30T08:40:00"/>
    <n v="16.456566163705801"/>
    <m/>
    <m/>
    <n v="58"/>
    <n v="954.48083749493651"/>
    <n v="0"/>
    <m/>
    <d v="1899-12-30T00:35:00"/>
    <d v="1899-12-31T09:50:00"/>
    <m/>
  </r>
  <r>
    <n v="18544"/>
    <x v="25"/>
    <s v="CL: Extraurbano di Levante da Albissola a Varazze"/>
    <n v="1"/>
    <n v="700"/>
    <s v="SAVONA FF.SS - V. XX SETTEMBRE - CELLE - VARAZZE PIANI"/>
    <s v="EST"/>
    <s v="SET"/>
    <m/>
    <n v="1"/>
    <n v="18544"/>
    <d v="1899-12-30T08:35:00"/>
    <d v="1899-12-30T09:15:00"/>
    <n v="16.456566163705801"/>
    <m/>
    <m/>
    <n v="67"/>
    <n v="1102.5899329682886"/>
    <n v="0"/>
    <m/>
    <d v="1899-12-30T00:40:00"/>
    <d v="1899-12-31T20:40:00"/>
    <m/>
  </r>
  <r>
    <n v="7854"/>
    <x v="25"/>
    <s v="CL: Extraurbano di Levante da Albissola a Varazze"/>
    <n v="1"/>
    <n v="700"/>
    <s v="SAVONA FF.SS - V. XX SETTEMBRE - CELLE - VARAZZE PIANI"/>
    <s v="ANN"/>
    <s v="FES"/>
    <m/>
    <n v="1"/>
    <n v="2051"/>
    <d v="1899-12-30T09:25:00"/>
    <d v="1899-12-30T10:00:00"/>
    <n v="16.456566163705801"/>
    <m/>
    <m/>
    <n v="58"/>
    <n v="954.48083749493651"/>
    <n v="0"/>
    <m/>
    <d v="1899-12-30T00:35:00"/>
    <d v="1899-12-31T09:50:00"/>
    <m/>
  </r>
  <r>
    <n v="7810"/>
    <x v="25"/>
    <s v="CL: Extraurbano di Levante da Albissola a Varazze"/>
    <n v="1"/>
    <n v="700"/>
    <s v="SAVONA FF.SS - V. XX SETTEMBRE - CELLE - VARAZZE PIANI"/>
    <s v="ANN"/>
    <s v="SET"/>
    <m/>
    <n v="1"/>
    <n v="920"/>
    <d v="1899-12-30T09:35:00"/>
    <d v="1899-12-30T10:15:00"/>
    <n v="16.456566163705801"/>
    <m/>
    <m/>
    <n v="302"/>
    <n v="4969.882981439152"/>
    <n v="0"/>
    <m/>
    <d v="1899-12-30T00:40:00"/>
    <d v="1900-01-07T09:20:00"/>
    <m/>
  </r>
  <r>
    <n v="7811"/>
    <x v="25"/>
    <s v="CL: Extraurbano di Levante da Albissola a Varazze"/>
    <n v="1"/>
    <n v="700"/>
    <s v="SAVONA FF.SS - V. XX SETTEMBRE - CELLE - VARAZZE PIANI"/>
    <s v="ANN"/>
    <s v="SET"/>
    <m/>
    <n v="1"/>
    <n v="921"/>
    <d v="1899-12-30T10:35:00"/>
    <d v="1899-12-30T11:15:00"/>
    <n v="16.456566163705801"/>
    <m/>
    <m/>
    <n v="302"/>
    <n v="4969.882981439152"/>
    <n v="0"/>
    <m/>
    <d v="1899-12-30T00:40:00"/>
    <d v="1900-01-07T09:20:00"/>
    <m/>
  </r>
  <r>
    <n v="7855"/>
    <x v="25"/>
    <s v="CL: Extraurbano di Levante da Albissola a Varazze"/>
    <n v="1"/>
    <n v="700"/>
    <s v="SAVONA FF.SS - V. XX SETTEMBRE - CELLE - VARAZZE PIANI"/>
    <s v="ANN"/>
    <s v="FES"/>
    <m/>
    <n v="1"/>
    <n v="2052"/>
    <d v="1899-12-30T10:45:00"/>
    <d v="1899-12-30T11:20:00"/>
    <n v="16.456566163705801"/>
    <m/>
    <m/>
    <n v="58"/>
    <n v="954.48083749493651"/>
    <n v="0"/>
    <m/>
    <d v="1899-12-30T00:35:00"/>
    <d v="1899-12-31T09:50:00"/>
    <m/>
  </r>
  <r>
    <n v="7798"/>
    <x v="25"/>
    <s v="CL: Extraurbano di Levante da Albissola a Varazze"/>
    <n v="1"/>
    <n v="700"/>
    <s v="SAVONA FF.SS - V. XX SETTEMBRE - CELLE - VARAZZE PIANI"/>
    <s v="ANN"/>
    <s v="SET"/>
    <m/>
    <n v="1"/>
    <n v="76"/>
    <d v="1899-12-30T11:35:00"/>
    <d v="1899-12-30T12:15:00"/>
    <n v="16.456566163705801"/>
    <m/>
    <m/>
    <n v="302"/>
    <n v="4969.882981439152"/>
    <n v="0"/>
    <m/>
    <d v="1899-12-30T00:40:00"/>
    <d v="1900-01-07T09:20:00"/>
    <m/>
  </r>
  <r>
    <n v="7856"/>
    <x v="25"/>
    <s v="CL: Extraurbano di Levante da Albissola a Varazze"/>
    <n v="1"/>
    <n v="700"/>
    <s v="SAVONA FF.SS - V. XX SETTEMBRE - CELLE - VARAZZE PIANI"/>
    <s v="ANN"/>
    <s v="FES"/>
    <m/>
    <n v="1"/>
    <n v="2053"/>
    <d v="1899-12-30T12:05:00"/>
    <d v="1899-12-30T12:40:00"/>
    <n v="16.456566163705801"/>
    <m/>
    <m/>
    <n v="58"/>
    <n v="954.48083749493651"/>
    <n v="0"/>
    <m/>
    <d v="1899-12-30T00:35:00"/>
    <d v="1899-12-31T09:50:00"/>
    <m/>
  </r>
  <r>
    <n v="18317"/>
    <x v="25"/>
    <s v="CL: Extraurbano di Levante da Albissola a Varazze"/>
    <n v="1"/>
    <n v="700"/>
    <s v="SAVONA FF.SS - V. XX SETTEMBRE - CELLE - VARAZZE PIANI"/>
    <s v="INV"/>
    <s v="SET"/>
    <m/>
    <n v="1"/>
    <n v="937"/>
    <d v="1899-12-30T12:05:00"/>
    <d v="1899-12-30T12:45:00"/>
    <n v="16.456566163705801"/>
    <m/>
    <m/>
    <n v="235"/>
    <n v="3867.2930484708631"/>
    <n v="0"/>
    <m/>
    <d v="1899-12-30T00:40:00"/>
    <d v="1900-01-05T12:40:00"/>
    <m/>
  </r>
  <r>
    <n v="18431"/>
    <x v="25"/>
    <s v="CL: Extraurbano di Levante da Albissola a Varazze"/>
    <n v="1"/>
    <n v="700"/>
    <s v="SAVONA FF.SS - V. XX SETTEMBRE - CELLE - VARAZZE PIANI"/>
    <s v="EST"/>
    <s v="SET"/>
    <m/>
    <n v="1"/>
    <n v="18431"/>
    <d v="1899-12-30T12:35:00"/>
    <d v="1899-12-30T13:15:00"/>
    <n v="16.456566163705801"/>
    <m/>
    <m/>
    <n v="67"/>
    <n v="1102.5899329682886"/>
    <n v="0"/>
    <m/>
    <d v="1899-12-30T00:40:00"/>
    <d v="1899-12-31T20:40:00"/>
    <m/>
  </r>
  <r>
    <n v="7916"/>
    <x v="25"/>
    <s v="CL: Extraurbano di Levante da Albissola a Varazze"/>
    <n v="1"/>
    <n v="700"/>
    <s v="SAVONA FF.SS - V. XX SETTEMBRE - CELLE - VARAZZE PIANI"/>
    <s v="ANN"/>
    <s v="SET"/>
    <m/>
    <n v="1"/>
    <n v="924"/>
    <d v="1899-12-30T13:10:00"/>
    <d v="1899-12-30T13:50:00"/>
    <n v="16.456566163705801"/>
    <n v="1.89"/>
    <m/>
    <n v="302"/>
    <n v="4969.882981439152"/>
    <n v="570.78"/>
    <n v="326.96999999999997"/>
    <d v="1899-12-30T00:40:00"/>
    <d v="1900-01-07T09:20:00"/>
    <s v="VARAZZE"/>
  </r>
  <r>
    <n v="7857"/>
    <x v="25"/>
    <s v="CL: Extraurbano di Levante da Albissola a Varazze"/>
    <n v="1"/>
    <n v="700"/>
    <s v="SAVONA FF.SS - V. XX SETTEMBRE - CELLE - VARAZZE PIANI"/>
    <s v="ANN"/>
    <s v="FES"/>
    <m/>
    <n v="1"/>
    <n v="2054"/>
    <d v="1899-12-30T13:25:00"/>
    <d v="1899-12-30T14:00:00"/>
    <n v="16.456566163705801"/>
    <m/>
    <m/>
    <n v="58"/>
    <n v="954.48083749493651"/>
    <n v="0"/>
    <m/>
    <d v="1899-12-30T00:35:00"/>
    <d v="1899-12-31T09:50:00"/>
    <m/>
  </r>
  <r>
    <n v="18429"/>
    <x v="25"/>
    <s v="CL: Extraurbano di Levante da Albissola a Varazze"/>
    <n v="1"/>
    <n v="700"/>
    <s v="SAVONA FF.SS - V. XX SETTEMBRE - CELLE - VARAZZE PIANI"/>
    <s v="EST"/>
    <s v="SET"/>
    <m/>
    <n v="1"/>
    <n v="18429"/>
    <d v="1899-12-30T13:35:00"/>
    <d v="1899-12-30T14:15:00"/>
    <n v="16.456566163705801"/>
    <m/>
    <m/>
    <n v="67"/>
    <n v="1102.5899329682886"/>
    <n v="0"/>
    <m/>
    <d v="1899-12-30T00:40:00"/>
    <d v="1899-12-31T20:40:00"/>
    <m/>
  </r>
  <r>
    <n v="17594"/>
    <x v="25"/>
    <s v="CL: Extraurbano di Levante da Albissola a Varazze"/>
    <n v="1"/>
    <n v="700"/>
    <s v="SAVONA FF.SS - V. XX SETTEMBRE - CELLE - VARAZZE PIANI"/>
    <s v="INV"/>
    <s v="SET"/>
    <m/>
    <n v="1"/>
    <n v="925"/>
    <d v="1899-12-30T13:40:00"/>
    <d v="1899-12-30T14:20:00"/>
    <n v="16.456566163705801"/>
    <m/>
    <m/>
    <n v="235"/>
    <n v="3867.2930484708631"/>
    <n v="0"/>
    <m/>
    <d v="1899-12-30T00:40:00"/>
    <d v="1900-01-05T12:40:00"/>
    <m/>
  </r>
  <r>
    <n v="7814"/>
    <x v="25"/>
    <s v="CL: Extraurbano di Levante da Albissola a Varazze"/>
    <n v="1"/>
    <n v="700"/>
    <s v="SAVONA FF.SS - V. XX SETTEMBRE - CELLE - VARAZZE PIANI"/>
    <s v="ANN"/>
    <s v="SET"/>
    <m/>
    <n v="1"/>
    <n v="926"/>
    <d v="1899-12-30T14:40:00"/>
    <d v="1899-12-30T15:20:00"/>
    <n v="16.456566163705801"/>
    <m/>
    <m/>
    <n v="302"/>
    <n v="4969.882981439152"/>
    <n v="0"/>
    <m/>
    <d v="1899-12-30T00:40:00"/>
    <d v="1900-01-07T09:20:00"/>
    <m/>
  </r>
  <r>
    <n v="7815"/>
    <x v="25"/>
    <s v="CL: Extraurbano di Levante da Albissola a Varazze"/>
    <n v="1"/>
    <n v="700"/>
    <s v="SAVONA FF.SS - V. XX SETTEMBRE - CELLE - VARAZZE PIANI"/>
    <s v="ANN"/>
    <s v="SET"/>
    <m/>
    <n v="1"/>
    <n v="927"/>
    <d v="1899-12-30T15:35:00"/>
    <d v="1899-12-30T16:15:00"/>
    <n v="16.456566163705801"/>
    <m/>
    <m/>
    <n v="302"/>
    <n v="4969.882981439152"/>
    <n v="0"/>
    <m/>
    <d v="1899-12-30T00:40:00"/>
    <d v="1900-01-07T09:20:00"/>
    <m/>
  </r>
  <r>
    <n v="7816"/>
    <x v="25"/>
    <s v="CL: Extraurbano di Levante da Albissola a Varazze"/>
    <n v="1"/>
    <n v="700"/>
    <s v="SAVONA FF.SS - V. XX SETTEMBRE - CELLE - VARAZZE PIANI"/>
    <s v="ANN"/>
    <s v="SET"/>
    <m/>
    <n v="1"/>
    <n v="928"/>
    <d v="1899-12-30T16:35:00"/>
    <d v="1899-12-30T17:15:00"/>
    <n v="16.456566163705801"/>
    <m/>
    <m/>
    <n v="302"/>
    <n v="4969.882981439152"/>
    <n v="0"/>
    <m/>
    <d v="1899-12-30T00:40:00"/>
    <d v="1900-01-07T09:20:00"/>
    <m/>
  </r>
  <r>
    <n v="7858"/>
    <x v="25"/>
    <s v="CL: Extraurbano di Levante da Albissola a Varazze"/>
    <n v="1"/>
    <n v="700"/>
    <s v="SAVONA FF.SS - V. XX SETTEMBRE - CELLE - VARAZZE PIANI"/>
    <s v="ANN"/>
    <s v="FES"/>
    <m/>
    <n v="1"/>
    <n v="2055"/>
    <d v="1899-12-30T17:25:00"/>
    <d v="1899-12-30T18:00:00"/>
    <n v="16.456566163705801"/>
    <m/>
    <m/>
    <n v="58"/>
    <n v="954.48083749493651"/>
    <n v="0"/>
    <m/>
    <d v="1899-12-30T00:35:00"/>
    <d v="1899-12-31T09:50:00"/>
    <m/>
  </r>
  <r>
    <n v="7802"/>
    <x v="25"/>
    <s v="CL: Extraurbano di Levante da Albissola a Varazze"/>
    <n v="1"/>
    <n v="700"/>
    <s v="SAVONA FF.SS - V. XX SETTEMBRE - CELLE - VARAZZE PIANI"/>
    <s v="ANN"/>
    <s v="SET"/>
    <m/>
    <n v="1"/>
    <n v="84"/>
    <d v="1899-12-30T17:35:00"/>
    <d v="1899-12-30T18:15:00"/>
    <n v="16.456566163705801"/>
    <m/>
    <m/>
    <n v="302"/>
    <n v="4969.882981439152"/>
    <n v="0"/>
    <m/>
    <d v="1899-12-30T00:40:00"/>
    <d v="1900-01-07T09:20:00"/>
    <m/>
  </r>
  <r>
    <n v="7817"/>
    <x v="25"/>
    <s v="CL: Extraurbano di Levante da Albissola a Varazze"/>
    <n v="1"/>
    <n v="700"/>
    <s v="SAVONA FF.SS - V. XX SETTEMBRE - CELLE - VARAZZE PIANI"/>
    <s v="ANN"/>
    <s v="SET"/>
    <m/>
    <n v="1"/>
    <n v="930"/>
    <d v="1899-12-30T18:35:00"/>
    <d v="1899-12-30T19:15:00"/>
    <n v="16.456566163705801"/>
    <m/>
    <m/>
    <n v="302"/>
    <n v="4969.882981439152"/>
    <n v="0"/>
    <m/>
    <d v="1899-12-30T00:40:00"/>
    <d v="1900-01-07T09:20:00"/>
    <m/>
  </r>
  <r>
    <n v="7859"/>
    <x v="25"/>
    <s v="CL: Extraurbano di Levante da Albissola a Varazze"/>
    <n v="1"/>
    <n v="700"/>
    <s v="SAVONA FF.SS - V. XX SETTEMBRE - CELLE - VARAZZE PIANI"/>
    <s v="ANN"/>
    <s v="FES"/>
    <m/>
    <n v="1"/>
    <n v="2056"/>
    <d v="1899-12-30T18:45:00"/>
    <d v="1899-12-30T19:20:00"/>
    <n v="16.456566163705801"/>
    <m/>
    <m/>
    <n v="58"/>
    <n v="954.48083749493651"/>
    <n v="0"/>
    <m/>
    <d v="1899-12-30T00:35:00"/>
    <d v="1899-12-31T09:50:00"/>
    <m/>
  </r>
  <r>
    <n v="7818"/>
    <x v="25"/>
    <s v="CL: Extraurbano di Levante da Albissola a Varazze"/>
    <n v="1"/>
    <n v="700"/>
    <s v="SAVONA FF.SS - V. XX SETTEMBRE - CELLE - VARAZZE PIANI"/>
    <s v="ANN"/>
    <s v="SET"/>
    <m/>
    <n v="1"/>
    <n v="931"/>
    <d v="1899-12-30T20:05:00"/>
    <d v="1899-12-30T20:45:00"/>
    <n v="16.456566163705801"/>
    <m/>
    <m/>
    <n v="302"/>
    <n v="4969.882981439152"/>
    <n v="0"/>
    <m/>
    <d v="1899-12-30T00:40:00"/>
    <d v="1900-01-07T09:20:00"/>
    <m/>
  </r>
  <r>
    <n v="7860"/>
    <x v="25"/>
    <s v="CL: Extraurbano di Levante da Albissola a Varazze"/>
    <n v="1"/>
    <n v="700"/>
    <s v="SAVONA FF.SS - V. XX SETTEMBRE - CELLE - VARAZZE PIANI"/>
    <s v="ANN"/>
    <s v="FES"/>
    <m/>
    <n v="1"/>
    <n v="2057"/>
    <d v="1899-12-30T21:35:00"/>
    <d v="1899-12-30T22:10:00"/>
    <n v="16.456566163705801"/>
    <m/>
    <m/>
    <n v="58"/>
    <n v="954.48083749493651"/>
    <n v="0"/>
    <m/>
    <d v="1899-12-30T00:35:00"/>
    <d v="1899-12-31T09:50:00"/>
    <m/>
  </r>
  <r>
    <n v="7918"/>
    <x v="25"/>
    <s v="CL: Extraurbano di Levante da Albissola a Varazze"/>
    <n v="1"/>
    <n v="700"/>
    <s v="SAVONA FF.SS - V. XX SETTEMBRE - CELLE - VARAZZE PIANI"/>
    <s v="EST"/>
    <s v="SET"/>
    <m/>
    <n v="1"/>
    <n v="948"/>
    <d v="1899-12-30T22:50:00"/>
    <d v="1899-12-30T23:25:00"/>
    <n v="16.456566163705801"/>
    <m/>
    <m/>
    <n v="67"/>
    <n v="1102.5899329682886"/>
    <n v="0"/>
    <m/>
    <d v="1899-12-30T00:35:00"/>
    <d v="1899-12-31T15:05:00"/>
    <m/>
  </r>
  <r>
    <n v="17018"/>
    <x v="25"/>
    <s v="CL: Extraurbano di Levante da Albissola a Varazze"/>
    <n v="1"/>
    <n v="702"/>
    <s v="SAVONA FF.SS. - VIA XX SETTEMBRE - ALBISOLA SUPERIORE - CELLE - VARAZZE COMUNE"/>
    <s v="EST"/>
    <s v="SET"/>
    <m/>
    <n v="1"/>
    <n v="17018"/>
    <d v="1899-12-31T00:05:00"/>
    <d v="1899-12-31T00:38:00"/>
    <n v="15.1255355914953"/>
    <m/>
    <m/>
    <n v="67"/>
    <n v="1013.4108846301851"/>
    <n v="0"/>
    <m/>
    <d v="1899-12-30T00:33:00"/>
    <d v="1899-12-31T12:51:00"/>
    <m/>
  </r>
  <r>
    <n v="17304"/>
    <x v="25"/>
    <s v="CL: Extraurbano di Levante da Albissola a Varazze"/>
    <n v="1"/>
    <n v="702"/>
    <s v="SAVONA FF.SS. - VIA XX SETTEMBRE - ALBISOLA SUPERIORE - CELLE - VARAZZE COMUNE"/>
    <s v="EST"/>
    <s v="FES"/>
    <m/>
    <n v="1"/>
    <n v="17304"/>
    <d v="1899-12-31T00:20:00"/>
    <d v="1899-12-31T00:53:00"/>
    <n v="15.1255355914953"/>
    <m/>
    <m/>
    <n v="12"/>
    <n v="181.5064270979436"/>
    <n v="0"/>
    <m/>
    <d v="1899-12-30T00:33:00"/>
    <d v="1899-12-30T06:36:00"/>
    <m/>
  </r>
  <r>
    <n v="7922"/>
    <x v="25"/>
    <s v="CL: Extraurbano di Levante da Albissola a Varazze"/>
    <n v="1"/>
    <n v="703"/>
    <s v="SAVONA FF.SS - V. XX SETTEMBRE - CELLE - VARAZZE LE ROI"/>
    <s v="INV"/>
    <s v="SF"/>
    <m/>
    <n v="1"/>
    <n v="4511"/>
    <d v="1899-12-30T06:25:00"/>
    <d v="1899-12-30T06:55:00"/>
    <n v="14.574553916259701"/>
    <m/>
    <m/>
    <n v="5"/>
    <n v="72.872769581298499"/>
    <n v="0"/>
    <m/>
    <d v="1899-12-30T00:30:00"/>
    <d v="1899-12-30T02:30:00"/>
    <m/>
  </r>
  <r>
    <n v="18542"/>
    <x v="25"/>
    <s v="CL: Extraurbano di Levante da Albissola a Varazze"/>
    <n v="1"/>
    <n v="703"/>
    <s v="SAVONA FF.SS - V. XX SETTEMBRE - CELLE - VARAZZE LE ROI"/>
    <s v="EST"/>
    <s v="SET"/>
    <m/>
    <n v="1"/>
    <n v="18542"/>
    <d v="1899-12-30T07:15:00"/>
    <d v="1899-12-30T07:50:00"/>
    <n v="14.574553916259701"/>
    <m/>
    <m/>
    <n v="67"/>
    <n v="976.49511238939999"/>
    <n v="0"/>
    <m/>
    <d v="1899-12-30T00:35:00"/>
    <d v="1899-12-31T15:05:00"/>
    <m/>
  </r>
  <r>
    <n v="7861"/>
    <x v="25"/>
    <s v="CL: Extraurbano di Levante da Albissola a Varazze"/>
    <n v="1"/>
    <n v="703"/>
    <s v="SAVONA FF.SS - V. XX SETTEMBRE - CELLE - VARAZZE LE ROI"/>
    <s v="ANN"/>
    <s v="FES"/>
    <m/>
    <n v="1"/>
    <n v="2058"/>
    <d v="1899-12-30T07:25:00"/>
    <d v="1899-12-30T07:55:00"/>
    <n v="14.574553916259701"/>
    <m/>
    <m/>
    <n v="58"/>
    <n v="845.3241271430627"/>
    <n v="0"/>
    <m/>
    <d v="1899-12-30T00:30:00"/>
    <d v="1899-12-31T05:00:00"/>
    <m/>
  </r>
  <r>
    <n v="7923"/>
    <x v="25"/>
    <s v="CL: Extraurbano di Levante da Albissola a Varazze"/>
    <n v="1"/>
    <n v="703"/>
    <s v="SAVONA FF.SS - V. XX SETTEMBRE - CELLE - VARAZZE LE ROI"/>
    <s v="INV"/>
    <s v="SF"/>
    <m/>
    <n v="1"/>
    <n v="4512"/>
    <d v="1899-12-30T07:25:00"/>
    <d v="1899-12-30T08:00:00"/>
    <n v="14.574553916259701"/>
    <m/>
    <m/>
    <n v="5"/>
    <n v="72.872769581298499"/>
    <n v="0"/>
    <m/>
    <d v="1899-12-30T00:35:00"/>
    <d v="1899-12-30T02:55:00"/>
    <m/>
  </r>
  <r>
    <n v="7862"/>
    <x v="25"/>
    <s v="CL: Extraurbano di Levante da Albissola a Varazze"/>
    <n v="1"/>
    <n v="703"/>
    <s v="SAVONA FF.SS - V. XX SETTEMBRE - CELLE - VARAZZE LE ROI"/>
    <s v="ANN"/>
    <s v="FES"/>
    <m/>
    <n v="1"/>
    <n v="2059"/>
    <d v="1899-12-30T08:45:00"/>
    <d v="1899-12-30T09:15:00"/>
    <n v="14.574553916259701"/>
    <m/>
    <m/>
    <n v="58"/>
    <n v="845.3241271430627"/>
    <n v="0"/>
    <m/>
    <d v="1899-12-30T00:30:00"/>
    <d v="1899-12-31T05:00:00"/>
    <m/>
  </r>
  <r>
    <n v="7924"/>
    <x v="25"/>
    <s v="CL: Extraurbano di Levante da Albissola a Varazze"/>
    <n v="1"/>
    <n v="703"/>
    <s v="SAVONA FF.SS - V. XX SETTEMBRE - CELLE - VARAZZE LE ROI"/>
    <s v="INV"/>
    <s v="SF"/>
    <m/>
    <n v="1"/>
    <n v="4513"/>
    <d v="1899-12-30T08:45:00"/>
    <d v="1899-12-30T09:20:00"/>
    <n v="14.574553916259701"/>
    <m/>
    <m/>
    <n v="5"/>
    <n v="72.872769581298499"/>
    <n v="0"/>
    <m/>
    <d v="1899-12-30T00:35:00"/>
    <d v="1899-12-30T02:55:00"/>
    <m/>
  </r>
  <r>
    <n v="7820"/>
    <x v="25"/>
    <s v="CL: Extraurbano di Levante da Albissola a Varazze"/>
    <n v="1"/>
    <n v="703"/>
    <s v="SAVONA FF.SS - V. XX SETTEMBRE - CELLE - VARAZZE LE ROI"/>
    <s v="ANN"/>
    <s v="SET"/>
    <m/>
    <n v="1"/>
    <n v="934"/>
    <d v="1899-12-30T09:05:00"/>
    <d v="1899-12-30T09:40:00"/>
    <n v="14.574553916259701"/>
    <m/>
    <m/>
    <n v="302"/>
    <n v="4401.5152827104293"/>
    <n v="0"/>
    <m/>
    <d v="1899-12-30T00:35:00"/>
    <d v="1900-01-06T08:10:00"/>
    <m/>
  </r>
  <r>
    <n v="7863"/>
    <x v="25"/>
    <s v="CL: Extraurbano di Levante da Albissola a Varazze"/>
    <n v="1"/>
    <n v="703"/>
    <s v="SAVONA FF.SS - V. XX SETTEMBRE - CELLE - VARAZZE LE ROI"/>
    <s v="ANN"/>
    <s v="FES"/>
    <m/>
    <n v="1"/>
    <n v="2060"/>
    <d v="1899-12-30T10:05:00"/>
    <d v="1899-12-30T10:35:00"/>
    <n v="14.574553916259701"/>
    <m/>
    <m/>
    <n v="58"/>
    <n v="845.3241271430627"/>
    <n v="0"/>
    <m/>
    <d v="1899-12-30T00:30:00"/>
    <d v="1899-12-31T05:00:00"/>
    <m/>
  </r>
  <r>
    <n v="7925"/>
    <x v="25"/>
    <s v="CL: Extraurbano di Levante da Albissola a Varazze"/>
    <n v="1"/>
    <n v="703"/>
    <s v="SAVONA FF.SS - V. XX SETTEMBRE - CELLE - VARAZZE LE ROI"/>
    <s v="INV"/>
    <s v="SF"/>
    <m/>
    <n v="1"/>
    <n v="4514"/>
    <d v="1899-12-30T10:05:00"/>
    <d v="1899-12-30T10:40:00"/>
    <n v="14.574553916259701"/>
    <m/>
    <m/>
    <n v="5"/>
    <n v="72.872769581298499"/>
    <n v="0"/>
    <m/>
    <d v="1899-12-30T00:35:00"/>
    <d v="1899-12-30T02:55:00"/>
    <m/>
  </r>
  <r>
    <n v="18543"/>
    <x v="25"/>
    <s v="CL: Extraurbano di Levante da Albissola a Varazze"/>
    <n v="1"/>
    <n v="703"/>
    <s v="SAVONA FF.SS - V. XX SETTEMBRE - CELLE - VARAZZE LE ROI"/>
    <s v="EST"/>
    <s v="SET"/>
    <m/>
    <n v="1"/>
    <n v="18543"/>
    <d v="1899-12-30T10:05:00"/>
    <d v="1899-12-30T10:40:00"/>
    <n v="14.574553916259701"/>
    <m/>
    <m/>
    <n v="67"/>
    <n v="976.49511238939999"/>
    <n v="0"/>
    <m/>
    <d v="1899-12-30T00:35:00"/>
    <d v="1899-12-31T15:05:00"/>
    <m/>
  </r>
  <r>
    <n v="17565"/>
    <x v="25"/>
    <s v="CL: Extraurbano di Levante da Albissola a Varazze"/>
    <n v="1"/>
    <n v="703"/>
    <s v="SAVONA FF.SS - V. XX SETTEMBRE - CELLE - VARAZZE LE ROI"/>
    <s v="INV"/>
    <s v="SET"/>
    <m/>
    <n v="1"/>
    <n v="74"/>
    <d v="1899-12-30T10:10:00"/>
    <d v="1899-12-30T10:45:00"/>
    <n v="14.574553916259701"/>
    <m/>
    <m/>
    <n v="235"/>
    <n v="3425.0201703210296"/>
    <n v="0"/>
    <m/>
    <d v="1899-12-30T00:35:00"/>
    <d v="1900-01-04T17:05:00"/>
    <m/>
  </r>
  <r>
    <n v="7821"/>
    <x v="25"/>
    <s v="CL: Extraurbano di Levante da Albissola a Varazze"/>
    <n v="1"/>
    <n v="703"/>
    <s v="SAVONA FF.SS - V. XX SETTEMBRE - CELLE - VARAZZE LE ROI"/>
    <s v="ANN"/>
    <s v="SET"/>
    <m/>
    <n v="1"/>
    <n v="936"/>
    <d v="1899-12-30T11:05:00"/>
    <d v="1899-12-30T11:40:00"/>
    <n v="14.574553916259701"/>
    <m/>
    <m/>
    <n v="302"/>
    <n v="4401.5152827104293"/>
    <n v="0"/>
    <m/>
    <d v="1899-12-30T00:35:00"/>
    <d v="1900-01-06T08:10:00"/>
    <m/>
  </r>
  <r>
    <n v="7864"/>
    <x v="25"/>
    <s v="CL: Extraurbano di Levante da Albissola a Varazze"/>
    <n v="1"/>
    <n v="703"/>
    <s v="SAVONA FF.SS - V. XX SETTEMBRE - CELLE - VARAZZE LE ROI"/>
    <s v="ANN"/>
    <s v="FES"/>
    <m/>
    <n v="1"/>
    <n v="2061"/>
    <d v="1899-12-30T11:25:00"/>
    <d v="1899-12-30T11:55:00"/>
    <n v="14.574553916259701"/>
    <m/>
    <m/>
    <n v="58"/>
    <n v="845.3241271430627"/>
    <n v="0"/>
    <m/>
    <d v="1899-12-30T00:30:00"/>
    <d v="1899-12-31T05:00:00"/>
    <m/>
  </r>
  <r>
    <n v="7926"/>
    <x v="25"/>
    <s v="CL: Extraurbano di Levante da Albissola a Varazze"/>
    <n v="1"/>
    <n v="703"/>
    <s v="SAVONA FF.SS - V. XX SETTEMBRE - CELLE - VARAZZE LE ROI"/>
    <s v="INV"/>
    <s v="SF"/>
    <m/>
    <n v="1"/>
    <n v="4515"/>
    <d v="1899-12-30T11:25:00"/>
    <d v="1899-12-30T12:00:00"/>
    <n v="14.574553916259701"/>
    <m/>
    <m/>
    <n v="5"/>
    <n v="72.872769581298499"/>
    <n v="0"/>
    <m/>
    <d v="1899-12-30T00:35:00"/>
    <d v="1899-12-30T02:55:00"/>
    <m/>
  </r>
  <r>
    <n v="18430"/>
    <x v="25"/>
    <s v="CL: Extraurbano di Levante da Albissola a Varazze"/>
    <n v="1"/>
    <n v="703"/>
    <s v="SAVONA FF.SS - V. XX SETTEMBRE - CELLE - VARAZZE LE ROI"/>
    <s v="EST"/>
    <s v="SET"/>
    <m/>
    <n v="1"/>
    <n v="18430"/>
    <d v="1899-12-30T12:05:00"/>
    <d v="1899-12-30T12:40:00"/>
    <n v="14.574553916259701"/>
    <m/>
    <m/>
    <n v="67"/>
    <n v="976.49511238939999"/>
    <n v="0"/>
    <m/>
    <d v="1899-12-30T00:35:00"/>
    <d v="1899-12-31T15:05:00"/>
    <m/>
  </r>
  <r>
    <n v="17859"/>
    <x v="25"/>
    <s v="CL: Extraurbano di Levante da Albissola a Varazze"/>
    <n v="1"/>
    <n v="703"/>
    <s v="SAVONA FF.SS - V. XX SETTEMBRE - CELLE - VARAZZE LE ROI"/>
    <s v="INV"/>
    <s v="SET"/>
    <m/>
    <n v="1"/>
    <n v="923"/>
    <d v="1899-12-30T12:35:00"/>
    <d v="1899-12-30T13:05:00"/>
    <n v="14.574553916259701"/>
    <m/>
    <m/>
    <n v="235"/>
    <n v="3425.0201703210296"/>
    <n v="0"/>
    <m/>
    <d v="1899-12-30T00:30:00"/>
    <d v="1900-01-03T21:30:00"/>
    <m/>
  </r>
  <r>
    <n v="7865"/>
    <x v="25"/>
    <s v="CL: Extraurbano di Levante da Albissola a Varazze"/>
    <n v="1"/>
    <n v="703"/>
    <s v="SAVONA FF.SS - V. XX SETTEMBRE - CELLE - VARAZZE LE ROI"/>
    <s v="ANN"/>
    <s v="FES"/>
    <m/>
    <n v="1"/>
    <n v="2062"/>
    <d v="1899-12-30T12:45:00"/>
    <d v="1899-12-30T13:15:00"/>
    <n v="14.574553916259701"/>
    <m/>
    <m/>
    <n v="58"/>
    <n v="845.3241271430627"/>
    <n v="0"/>
    <m/>
    <d v="1899-12-30T00:30:00"/>
    <d v="1899-12-31T05:00:00"/>
    <m/>
  </r>
  <r>
    <n v="17860"/>
    <x v="25"/>
    <s v="CL: Extraurbano di Levante da Albissola a Varazze"/>
    <n v="1"/>
    <n v="703"/>
    <s v="SAVONA FF.SS - V. XX SETTEMBRE - CELLE - VARAZZE LE ROI"/>
    <s v="INV"/>
    <s v="SET"/>
    <m/>
    <n v="1"/>
    <n v="3986"/>
    <d v="1899-12-30T13:55:00"/>
    <d v="1899-12-30T14:30:00"/>
    <n v="14.574553916259701"/>
    <m/>
    <m/>
    <n v="235"/>
    <n v="3425.0201703210296"/>
    <n v="0"/>
    <m/>
    <d v="1899-12-30T00:35:00"/>
    <d v="1900-01-04T17:05:00"/>
    <m/>
  </r>
  <r>
    <n v="7866"/>
    <x v="25"/>
    <s v="CL: Extraurbano di Levante da Albissola a Varazze"/>
    <n v="1"/>
    <n v="703"/>
    <s v="SAVONA FF.SS - V. XX SETTEMBRE - CELLE - VARAZZE LE ROI"/>
    <s v="ANN"/>
    <s v="FES"/>
    <m/>
    <n v="1"/>
    <n v="2063"/>
    <d v="1899-12-30T14:05:00"/>
    <d v="1899-12-30T14:35:00"/>
    <n v="14.574553916259701"/>
    <m/>
    <m/>
    <n v="58"/>
    <n v="845.3241271430627"/>
    <n v="0"/>
    <m/>
    <d v="1899-12-30T00:30:00"/>
    <d v="1899-12-31T05:00:00"/>
    <m/>
  </r>
  <r>
    <n v="7927"/>
    <x v="25"/>
    <s v="CL: Extraurbano di Levante da Albissola a Varazze"/>
    <n v="1"/>
    <n v="703"/>
    <s v="SAVONA FF.SS - V. XX SETTEMBRE - CELLE - VARAZZE LE ROI"/>
    <s v="INV"/>
    <s v="SF"/>
    <m/>
    <n v="1"/>
    <n v="4516"/>
    <d v="1899-12-30T14:05:00"/>
    <d v="1899-12-30T14:40:00"/>
    <n v="14.574553916259701"/>
    <m/>
    <m/>
    <n v="5"/>
    <n v="72.872769581298499"/>
    <n v="0"/>
    <m/>
    <d v="1899-12-30T00:35:00"/>
    <d v="1899-12-30T02:55:00"/>
    <m/>
  </r>
  <r>
    <n v="18432"/>
    <x v="25"/>
    <s v="CL: Extraurbano di Levante da Albissola a Varazze"/>
    <n v="1"/>
    <n v="703"/>
    <s v="SAVONA FF.SS - V. XX SETTEMBRE - CELLE - VARAZZE LE ROI"/>
    <s v="EST"/>
    <s v="SET"/>
    <m/>
    <n v="1"/>
    <n v="18432"/>
    <d v="1899-12-30T14:05:00"/>
    <d v="1899-12-30T14:40:00"/>
    <n v="14.574553916259701"/>
    <m/>
    <m/>
    <n v="67"/>
    <n v="976.49511238939999"/>
    <n v="0"/>
    <m/>
    <d v="1899-12-30T00:35:00"/>
    <d v="1899-12-31T15:05:00"/>
    <m/>
  </r>
  <r>
    <n v="7867"/>
    <x v="25"/>
    <s v="CL: Extraurbano di Levante da Albissola a Varazze"/>
    <n v="1"/>
    <n v="703"/>
    <s v="SAVONA FF.SS - V. XX SETTEMBRE - CELLE - VARAZZE LE ROI"/>
    <s v="ANN"/>
    <s v="FES"/>
    <m/>
    <n v="1"/>
    <n v="2064"/>
    <d v="1899-12-30T14:45:00"/>
    <d v="1899-12-30T15:15:00"/>
    <n v="14.574553916259701"/>
    <m/>
    <m/>
    <n v="58"/>
    <n v="845.3241271430627"/>
    <n v="0"/>
    <m/>
    <d v="1899-12-30T00:30:00"/>
    <d v="1899-12-31T05:00:00"/>
    <m/>
  </r>
  <r>
    <n v="7823"/>
    <x v="25"/>
    <s v="CL: Extraurbano di Levante da Albissola a Varazze"/>
    <n v="1"/>
    <n v="703"/>
    <s v="SAVONA FF.SS - V. XX SETTEMBRE - CELLE - VARAZZE LE ROI"/>
    <s v="ANN"/>
    <s v="SET"/>
    <m/>
    <n v="1"/>
    <n v="940"/>
    <d v="1899-12-30T15:05:00"/>
    <d v="1899-12-30T15:40:00"/>
    <n v="14.574553916259701"/>
    <m/>
    <m/>
    <n v="302"/>
    <n v="4401.5152827104293"/>
    <n v="0"/>
    <m/>
    <d v="1899-12-30T00:35:00"/>
    <d v="1900-01-06T08:10:00"/>
    <m/>
  </r>
  <r>
    <n v="7868"/>
    <x v="25"/>
    <s v="CL: Extraurbano di Levante da Albissola a Varazze"/>
    <n v="1"/>
    <n v="703"/>
    <s v="SAVONA FF.SS - V. XX SETTEMBRE - CELLE - VARAZZE LE ROI"/>
    <s v="ANN"/>
    <s v="FES"/>
    <m/>
    <n v="1"/>
    <n v="2065"/>
    <d v="1899-12-30T15:25:00"/>
    <d v="1899-12-30T15:55:00"/>
    <n v="14.574553916259701"/>
    <m/>
    <m/>
    <n v="58"/>
    <n v="845.3241271430627"/>
    <n v="0"/>
    <m/>
    <d v="1899-12-30T00:30:00"/>
    <d v="1899-12-31T05:00:00"/>
    <m/>
  </r>
  <r>
    <n v="7928"/>
    <x v="25"/>
    <s v="CL: Extraurbano di Levante da Albissola a Varazze"/>
    <n v="1"/>
    <n v="703"/>
    <s v="SAVONA FF.SS - V. XX SETTEMBRE - CELLE - VARAZZE LE ROI"/>
    <s v="INV"/>
    <s v="SF"/>
    <m/>
    <n v="1"/>
    <n v="4517"/>
    <d v="1899-12-30T15:25:00"/>
    <d v="1899-12-30T16:00:00"/>
    <n v="14.574553916259701"/>
    <m/>
    <m/>
    <n v="5"/>
    <n v="72.872769581298499"/>
    <n v="0"/>
    <m/>
    <d v="1899-12-30T00:35:00"/>
    <d v="1899-12-30T02:55:00"/>
    <m/>
  </r>
  <r>
    <n v="7800"/>
    <x v="25"/>
    <s v="CL: Extraurbano di Levante da Albissola a Varazze"/>
    <n v="1"/>
    <n v="703"/>
    <s v="SAVONA FF.SS - V. XX SETTEMBRE - CELLE - VARAZZE LE ROI"/>
    <s v="ANN"/>
    <s v="SET"/>
    <m/>
    <n v="1"/>
    <n v="82"/>
    <d v="1899-12-30T16:05:00"/>
    <d v="1899-12-30T16:40:00"/>
    <n v="14.574553916259701"/>
    <m/>
    <m/>
    <n v="302"/>
    <n v="4401.5152827104293"/>
    <n v="0"/>
    <m/>
    <d v="1899-12-30T00:35:00"/>
    <d v="1900-01-06T08:10:00"/>
    <m/>
  </r>
  <r>
    <n v="7869"/>
    <x v="25"/>
    <s v="CL: Extraurbano di Levante da Albissola a Varazze"/>
    <n v="1"/>
    <n v="703"/>
    <s v="SAVONA FF.SS - V. XX SETTEMBRE - CELLE - VARAZZE LE ROI"/>
    <s v="ANN"/>
    <s v="FES"/>
    <m/>
    <n v="1"/>
    <n v="2066"/>
    <d v="1899-12-30T16:05:00"/>
    <d v="1899-12-30T16:35:00"/>
    <n v="14.574553916259701"/>
    <m/>
    <m/>
    <n v="58"/>
    <n v="845.3241271430627"/>
    <n v="0"/>
    <m/>
    <d v="1899-12-30T00:30:00"/>
    <d v="1899-12-31T05:00:00"/>
    <m/>
  </r>
  <r>
    <n v="7870"/>
    <x v="25"/>
    <s v="CL: Extraurbano di Levante da Albissola a Varazze"/>
    <n v="1"/>
    <n v="703"/>
    <s v="SAVONA FF.SS - V. XX SETTEMBRE - CELLE - VARAZZE LE ROI"/>
    <s v="ANN"/>
    <s v="FES"/>
    <m/>
    <n v="1"/>
    <n v="2067"/>
    <d v="1899-12-30T16:45:00"/>
    <d v="1899-12-30T17:15:00"/>
    <n v="14.574553916259701"/>
    <m/>
    <m/>
    <n v="58"/>
    <n v="845.3241271430627"/>
    <n v="0"/>
    <m/>
    <d v="1899-12-30T00:30:00"/>
    <d v="1899-12-31T05:00:00"/>
    <m/>
  </r>
  <r>
    <n v="7929"/>
    <x v="25"/>
    <s v="CL: Extraurbano di Levante da Albissola a Varazze"/>
    <n v="1"/>
    <n v="703"/>
    <s v="SAVONA FF.SS - V. XX SETTEMBRE - CELLE - VARAZZE LE ROI"/>
    <s v="INV"/>
    <s v="SF"/>
    <m/>
    <n v="1"/>
    <n v="4518"/>
    <d v="1899-12-30T16:45:00"/>
    <d v="1899-12-30T17:20:00"/>
    <n v="14.574553916259701"/>
    <m/>
    <m/>
    <n v="5"/>
    <n v="72.872769581298499"/>
    <n v="0"/>
    <m/>
    <d v="1899-12-30T00:35:00"/>
    <d v="1899-12-30T02:55:00"/>
    <m/>
  </r>
  <r>
    <n v="7824"/>
    <x v="25"/>
    <s v="CL: Extraurbano di Levante da Albissola a Varazze"/>
    <n v="1"/>
    <n v="703"/>
    <s v="SAVONA FF.SS - V. XX SETTEMBRE - CELLE - VARAZZE LE ROI"/>
    <s v="ANN"/>
    <s v="SET"/>
    <m/>
    <n v="1"/>
    <n v="942"/>
    <d v="1899-12-30T17:05:00"/>
    <d v="1899-12-30T17:40:00"/>
    <n v="14.574553916259701"/>
    <m/>
    <m/>
    <n v="302"/>
    <n v="4401.5152827104293"/>
    <n v="0"/>
    <m/>
    <d v="1899-12-30T00:35:00"/>
    <d v="1900-01-06T08:10:00"/>
    <m/>
  </r>
  <r>
    <n v="7825"/>
    <x v="25"/>
    <s v="CL: Extraurbano di Levante da Albissola a Varazze"/>
    <n v="1"/>
    <n v="703"/>
    <s v="SAVONA FF.SS - V. XX SETTEMBRE - CELLE - VARAZZE LE ROI"/>
    <s v="ANN"/>
    <s v="SET"/>
    <m/>
    <n v="1"/>
    <n v="943"/>
    <d v="1899-12-30T18:05:00"/>
    <d v="1899-12-30T18:40:00"/>
    <n v="14.574553916259701"/>
    <m/>
    <m/>
    <n v="302"/>
    <n v="4401.5152827104293"/>
    <n v="0"/>
    <m/>
    <d v="1899-12-30T00:35:00"/>
    <d v="1900-01-06T08:10:00"/>
    <m/>
  </r>
  <r>
    <n v="7871"/>
    <x v="25"/>
    <s v="CL: Extraurbano di Levante da Albissola a Varazze"/>
    <n v="1"/>
    <n v="703"/>
    <s v="SAVONA FF.SS - V. XX SETTEMBRE - CELLE - VARAZZE LE ROI"/>
    <s v="ANN"/>
    <s v="FES"/>
    <m/>
    <n v="1"/>
    <n v="2068"/>
    <d v="1899-12-30T18:05:00"/>
    <d v="1899-12-30T18:35:00"/>
    <n v="14.574553916259701"/>
    <m/>
    <m/>
    <n v="58"/>
    <n v="845.3241271430627"/>
    <n v="0"/>
    <m/>
    <d v="1899-12-30T00:30:00"/>
    <d v="1899-12-31T05:00:00"/>
    <m/>
  </r>
  <r>
    <n v="7930"/>
    <x v="25"/>
    <s v="CL: Extraurbano di Levante da Albissola a Varazze"/>
    <n v="1"/>
    <n v="703"/>
    <s v="SAVONA FF.SS - V. XX SETTEMBRE - CELLE - VARAZZE LE ROI"/>
    <s v="INV"/>
    <s v="SF"/>
    <m/>
    <n v="1"/>
    <n v="4519"/>
    <d v="1899-12-30T18:05:00"/>
    <d v="1899-12-30T18:40:00"/>
    <n v="14.574553916259701"/>
    <m/>
    <m/>
    <n v="5"/>
    <n v="72.872769581298499"/>
    <n v="0"/>
    <m/>
    <d v="1899-12-30T00:35:00"/>
    <d v="1899-12-30T02:55:00"/>
    <m/>
  </r>
  <r>
    <n v="7804"/>
    <x v="25"/>
    <s v="CL: Extraurbano di Levante da Albissola a Varazze"/>
    <n v="1"/>
    <n v="703"/>
    <s v="SAVONA FF.SS - V. XX SETTEMBRE - CELLE - VARAZZE LE ROI"/>
    <s v="ANN"/>
    <s v="SET"/>
    <m/>
    <n v="1"/>
    <n v="86"/>
    <d v="1899-12-30T19:05:00"/>
    <d v="1899-12-30T19:40:00"/>
    <n v="14.574553916259701"/>
    <m/>
    <m/>
    <n v="302"/>
    <n v="4401.5152827104293"/>
    <n v="0"/>
    <m/>
    <d v="1899-12-30T00:35:00"/>
    <d v="1900-01-06T08:10:00"/>
    <m/>
  </r>
  <r>
    <n v="7931"/>
    <x v="25"/>
    <s v="CL: Extraurbano di Levante da Albissola a Varazze"/>
    <n v="1"/>
    <n v="703"/>
    <s v="SAVONA FF.SS - V. XX SETTEMBRE - CELLE - VARAZZE LE ROI"/>
    <s v="INV"/>
    <s v="SF"/>
    <m/>
    <n v="1"/>
    <n v="4520"/>
    <d v="1899-12-30T19:20:00"/>
    <d v="1899-12-30T19:55:00"/>
    <n v="14.574553916259701"/>
    <m/>
    <m/>
    <n v="5"/>
    <n v="72.872769581298499"/>
    <n v="0"/>
    <m/>
    <d v="1899-12-30T00:35:00"/>
    <d v="1899-12-30T02:55:00"/>
    <m/>
  </r>
  <r>
    <n v="7826"/>
    <x v="25"/>
    <s v="CL: Extraurbano di Levante da Albissola a Varazze"/>
    <n v="1"/>
    <n v="703"/>
    <s v="SAVONA FF.SS - V. XX SETTEMBRE - CELLE - VARAZZE LE ROI"/>
    <s v="ANN"/>
    <s v="SET"/>
    <m/>
    <n v="1"/>
    <n v="945"/>
    <d v="1899-12-30T19:35:00"/>
    <d v="1899-12-30T20:10:00"/>
    <n v="14.574553916259701"/>
    <m/>
    <m/>
    <n v="302"/>
    <n v="4401.5152827104293"/>
    <n v="0"/>
    <m/>
    <d v="1899-12-30T00:35:00"/>
    <d v="1900-01-06T08:10:00"/>
    <m/>
  </r>
  <r>
    <n v="7872"/>
    <x v="25"/>
    <s v="CL: Extraurbano di Levante da Albissola a Varazze"/>
    <n v="1"/>
    <n v="703"/>
    <s v="SAVONA FF.SS - V. XX SETTEMBRE - CELLE - VARAZZE LE ROI"/>
    <s v="ANN"/>
    <s v="FES"/>
    <m/>
    <n v="1"/>
    <n v="2069"/>
    <d v="1899-12-30T20:05:00"/>
    <d v="1899-12-30T20:35:00"/>
    <n v="14.574553916259701"/>
    <m/>
    <m/>
    <n v="58"/>
    <n v="845.3241271430627"/>
    <n v="0"/>
    <m/>
    <d v="1899-12-30T00:30:00"/>
    <d v="1899-12-31T05:00:00"/>
    <m/>
  </r>
  <r>
    <n v="7827"/>
    <x v="25"/>
    <s v="CL: Extraurbano di Levante da Albissola a Varazze"/>
    <n v="1"/>
    <n v="703"/>
    <s v="SAVONA FF.SS - V. XX SETTEMBRE - CELLE - VARAZZE LE ROI"/>
    <s v="ANN"/>
    <s v="SET"/>
    <m/>
    <n v="1"/>
    <n v="946"/>
    <d v="1899-12-30T21:35:00"/>
    <d v="1899-12-30T22:05:00"/>
    <n v="14.574553916259701"/>
    <m/>
    <m/>
    <n v="302"/>
    <n v="4401.5152827104293"/>
    <n v="0"/>
    <m/>
    <d v="1899-12-30T00:30:00"/>
    <d v="1900-01-05T07:00:00"/>
    <m/>
  </r>
  <r>
    <n v="7919"/>
    <x v="25"/>
    <s v="CL: Extraurbano di Levante da Albissola a Varazze"/>
    <n v="1"/>
    <n v="705"/>
    <s v="SAVONA FF.SS. - VIA XX SETTEMBRE - ALBISOLA SUPERIORE - CELLE - VARAZZE PIANI"/>
    <s v="INV"/>
    <s v="SET"/>
    <m/>
    <n v="1"/>
    <n v="4043"/>
    <d v="1899-12-30T22:50:00"/>
    <d v="1899-12-30T23:25:00"/>
    <n v="18.542411485243399"/>
    <m/>
    <m/>
    <n v="235"/>
    <n v="4357.4666990321984"/>
    <n v="0"/>
    <m/>
    <d v="1899-12-30T00:35:00"/>
    <d v="1900-01-04T17:05:00"/>
    <m/>
  </r>
  <r>
    <n v="17302"/>
    <x v="25"/>
    <s v="CL: Extraurbano di Levante da Albissola a Varazze"/>
    <n v="1"/>
    <n v="705"/>
    <s v="SAVONA FF.SS. - VIA XX SETTEMBRE - ALBISOLA SUPERIORE - CELLE - VARAZZE PIANI"/>
    <s v="EST"/>
    <s v="FES"/>
    <m/>
    <n v="1"/>
    <n v="17302"/>
    <d v="1899-12-30T22:50:00"/>
    <d v="1899-12-30T23:30:00"/>
    <n v="18.542411485243399"/>
    <m/>
    <m/>
    <n v="12"/>
    <n v="222.50893782292079"/>
    <n v="0"/>
    <m/>
    <d v="1899-12-30T00:40:00"/>
    <d v="1899-12-30T08:00:00"/>
    <m/>
  </r>
  <r>
    <n v="7828"/>
    <x v="25"/>
    <s v="CL: Extraurbano di Levante da Albissola a Varazze"/>
    <n v="2"/>
    <n v="707"/>
    <s v="VARAZZE PIANI - CELLE - CORSO MAZZINI - SAVONA FF.SS"/>
    <s v="ANN"/>
    <s v="SET"/>
    <m/>
    <n v="1"/>
    <n v="949"/>
    <d v="1899-12-30T06:05:00"/>
    <d v="1899-12-30T06:40:00"/>
    <n v="16.331819445511499"/>
    <m/>
    <m/>
    <n v="302"/>
    <n v="4932.2094725444731"/>
    <n v="0"/>
    <m/>
    <d v="1899-12-30T00:35:00"/>
    <d v="1900-01-06T08:10:00"/>
    <m/>
  </r>
  <r>
    <n v="7792"/>
    <x v="25"/>
    <s v="CL: Extraurbano di Levante da Albissola a Varazze"/>
    <n v="2"/>
    <n v="707"/>
    <s v="VARAZZE PIANI - CELLE - CORSO MAZZINI - SAVONA FF.SS"/>
    <s v="ANN"/>
    <s v="SET"/>
    <m/>
    <n v="1"/>
    <n v="69"/>
    <d v="1899-12-30T06:40:00"/>
    <d v="1899-12-30T07:15:00"/>
    <n v="16.331819445511499"/>
    <m/>
    <m/>
    <n v="302"/>
    <n v="4932.2094725444731"/>
    <n v="0"/>
    <m/>
    <d v="1899-12-30T00:35:00"/>
    <d v="1900-01-06T08:10:00"/>
    <m/>
  </r>
  <r>
    <n v="7900"/>
    <x v="25"/>
    <s v="CL: Extraurbano di Levante da Albissola a Varazze"/>
    <n v="2"/>
    <n v="707"/>
    <s v="VARAZZE PIANI - CELLE - CORSO MAZZINI - SAVONA FF.SS"/>
    <s v="EST"/>
    <s v="SET"/>
    <m/>
    <n v="1"/>
    <n v="3257"/>
    <d v="1899-12-30T07:05:00"/>
    <d v="1899-12-30T07:40:00"/>
    <n v="16.331819445511499"/>
    <m/>
    <m/>
    <n v="67"/>
    <n v="1094.2319028492705"/>
    <n v="0"/>
    <m/>
    <d v="1899-12-30T00:35:00"/>
    <d v="1899-12-31T15:05:00"/>
    <m/>
  </r>
  <r>
    <n v="7873"/>
    <x v="25"/>
    <s v="CL: Extraurbano di Levante da Albissola a Varazze"/>
    <n v="2"/>
    <n v="707"/>
    <s v="VARAZZE PIANI - CELLE - CORSO MAZZINI - SAVONA FF.SS"/>
    <s v="ANN"/>
    <s v="FES"/>
    <m/>
    <n v="1"/>
    <n v="2071"/>
    <d v="1899-12-30T07:30:00"/>
    <d v="1899-12-30T08:05:00"/>
    <n v="16.331819445511499"/>
    <m/>
    <m/>
    <n v="58"/>
    <n v="947.24552783966692"/>
    <n v="0"/>
    <m/>
    <d v="1899-12-30T00:35:00"/>
    <d v="1899-12-31T09:50:00"/>
    <m/>
  </r>
  <r>
    <n v="7829"/>
    <x v="25"/>
    <s v="CL: Extraurbano di Levante da Albissola a Varazze"/>
    <n v="2"/>
    <n v="707"/>
    <s v="VARAZZE PIANI - CELLE - CORSO MAZZINI - SAVONA FF.SS"/>
    <s v="ANN"/>
    <s v="SET"/>
    <m/>
    <n v="1"/>
    <n v="951"/>
    <d v="1899-12-30T08:30:00"/>
    <d v="1899-12-30T09:05:00"/>
    <n v="16.331819445511499"/>
    <m/>
    <m/>
    <n v="302"/>
    <n v="4932.2094725444731"/>
    <n v="0"/>
    <m/>
    <d v="1899-12-30T00:35:00"/>
    <d v="1900-01-06T08:10:00"/>
    <m/>
  </r>
  <r>
    <n v="7874"/>
    <x v="25"/>
    <s v="CL: Extraurbano di Levante da Albissola a Varazze"/>
    <n v="2"/>
    <n v="707"/>
    <s v="VARAZZE PIANI - CELLE - CORSO MAZZINI - SAVONA FF.SS"/>
    <s v="ANN"/>
    <s v="FES"/>
    <m/>
    <n v="1"/>
    <n v="2072"/>
    <d v="1899-12-30T08:50:00"/>
    <d v="1899-12-30T09:25:00"/>
    <n v="16.331819445511499"/>
    <m/>
    <m/>
    <n v="58"/>
    <n v="947.24552783966692"/>
    <n v="0"/>
    <m/>
    <d v="1899-12-30T00:35:00"/>
    <d v="1899-12-31T09:50:00"/>
    <m/>
  </r>
  <r>
    <n v="18546"/>
    <x v="25"/>
    <s v="CL: Extraurbano di Levante da Albissola a Varazze"/>
    <n v="2"/>
    <n v="707"/>
    <s v="VARAZZE PIANI - CELLE - CORSO MAZZINI - SAVONA FF.SS"/>
    <s v="EST"/>
    <s v="SET"/>
    <m/>
    <n v="1"/>
    <n v="18546"/>
    <d v="1899-12-30T09:30:00"/>
    <d v="1899-12-30T10:05:00"/>
    <n v="16.331819445511499"/>
    <m/>
    <m/>
    <n v="67"/>
    <n v="1094.2319028492705"/>
    <n v="0"/>
    <m/>
    <d v="1899-12-30T00:35:00"/>
    <d v="1899-12-31T15:05:00"/>
    <m/>
  </r>
  <r>
    <n v="17564"/>
    <x v="25"/>
    <s v="CL: Extraurbano di Levante da Albissola a Varazze"/>
    <n v="2"/>
    <n v="707"/>
    <s v="VARAZZE PIANI - CELLE - CORSO MAZZINI - SAVONA FF.SS"/>
    <s v="INV"/>
    <s v="SET"/>
    <m/>
    <n v="1"/>
    <n v="73"/>
    <d v="1899-12-30T09:35:00"/>
    <d v="1899-12-30T10:10:00"/>
    <n v="16.331819445511499"/>
    <m/>
    <m/>
    <n v="235"/>
    <n v="3837.9775696952024"/>
    <n v="0"/>
    <m/>
    <d v="1899-12-30T00:35:00"/>
    <d v="1900-01-04T17:05:00"/>
    <m/>
  </r>
  <r>
    <n v="7875"/>
    <x v="25"/>
    <s v="CL: Extraurbano di Levante da Albissola a Varazze"/>
    <n v="2"/>
    <n v="707"/>
    <s v="VARAZZE PIANI - CELLE - CORSO MAZZINI - SAVONA FF.SS"/>
    <s v="ANN"/>
    <s v="FES"/>
    <m/>
    <n v="1"/>
    <n v="2073"/>
    <d v="1899-12-30T10:10:00"/>
    <d v="1899-12-30T10:45:00"/>
    <n v="16.331819445511499"/>
    <m/>
    <m/>
    <n v="58"/>
    <n v="947.24552783966692"/>
    <n v="0"/>
    <m/>
    <d v="1899-12-30T00:35:00"/>
    <d v="1899-12-31T09:50:00"/>
    <m/>
  </r>
  <r>
    <n v="7830"/>
    <x v="25"/>
    <s v="CL: Extraurbano di Levante da Albissola a Varazze"/>
    <n v="2"/>
    <n v="707"/>
    <s v="VARAZZE PIANI - CELLE - CORSO MAZZINI - SAVONA FF.SS"/>
    <s v="ANN"/>
    <s v="SET"/>
    <m/>
    <n v="1"/>
    <n v="953"/>
    <d v="1899-12-30T10:30:00"/>
    <d v="1899-12-30T11:05:00"/>
    <n v="16.331819445511499"/>
    <m/>
    <m/>
    <n v="302"/>
    <n v="4932.2094725444731"/>
    <n v="0"/>
    <m/>
    <d v="1899-12-30T00:35:00"/>
    <d v="1900-01-06T08:10:00"/>
    <m/>
  </r>
  <r>
    <n v="7831"/>
    <x v="25"/>
    <s v="CL: Extraurbano di Levante da Albissola a Varazze"/>
    <n v="2"/>
    <n v="707"/>
    <s v="VARAZZE PIANI - CELLE - CORSO MAZZINI - SAVONA FF.SS"/>
    <s v="ANN"/>
    <s v="SET"/>
    <m/>
    <n v="1"/>
    <n v="954"/>
    <d v="1899-12-30T11:30:00"/>
    <d v="1899-12-30T12:05:00"/>
    <n v="16.331819445511499"/>
    <m/>
    <m/>
    <n v="302"/>
    <n v="4932.2094725444731"/>
    <n v="0"/>
    <m/>
    <d v="1899-12-30T00:35:00"/>
    <d v="1900-01-06T08:10:00"/>
    <m/>
  </r>
  <r>
    <n v="7876"/>
    <x v="25"/>
    <s v="CL: Extraurbano di Levante da Albissola a Varazze"/>
    <n v="2"/>
    <n v="707"/>
    <s v="VARAZZE PIANI - CELLE - CORSO MAZZINI - SAVONA FF.SS"/>
    <s v="ANN"/>
    <s v="FES"/>
    <m/>
    <n v="1"/>
    <n v="2074"/>
    <d v="1899-12-30T11:30:00"/>
    <d v="1899-12-30T12:05:00"/>
    <n v="16.331819445511499"/>
    <m/>
    <m/>
    <n v="58"/>
    <n v="947.24552783966692"/>
    <n v="0"/>
    <m/>
    <d v="1899-12-30T00:35:00"/>
    <d v="1899-12-31T09:50:00"/>
    <m/>
  </r>
  <r>
    <n v="7832"/>
    <x v="25"/>
    <s v="CL: Extraurbano di Levante da Albissola a Varazze"/>
    <n v="2"/>
    <n v="707"/>
    <s v="VARAZZE PIANI - CELLE - CORSO MAZZINI - SAVONA FF.SS"/>
    <s v="ANN"/>
    <s v="SET"/>
    <m/>
    <n v="1"/>
    <n v="955"/>
    <d v="1899-12-30T12:35:00"/>
    <d v="1899-12-30T13:10:00"/>
    <n v="16.331819445511499"/>
    <m/>
    <m/>
    <n v="302"/>
    <n v="4932.2094725444731"/>
    <n v="0"/>
    <m/>
    <d v="1899-12-30T00:35:00"/>
    <d v="1900-01-06T08:10:00"/>
    <m/>
  </r>
  <r>
    <n v="7877"/>
    <x v="25"/>
    <s v="CL: Extraurbano di Levante da Albissola a Varazze"/>
    <n v="2"/>
    <n v="707"/>
    <s v="VARAZZE PIANI - CELLE - CORSO MAZZINI - SAVONA FF.SS"/>
    <s v="ANN"/>
    <s v="FES"/>
    <m/>
    <n v="1"/>
    <n v="2075"/>
    <d v="1899-12-30T12:50:00"/>
    <d v="1899-12-30T13:25:00"/>
    <n v="16.331819445511499"/>
    <m/>
    <m/>
    <n v="58"/>
    <n v="947.24552783966692"/>
    <n v="0"/>
    <m/>
    <d v="1899-12-30T00:35:00"/>
    <d v="1899-12-31T09:50:00"/>
    <m/>
  </r>
  <r>
    <n v="18318"/>
    <x v="25"/>
    <s v="CL: Extraurbano di Levante da Albissola a Varazze"/>
    <n v="2"/>
    <n v="707"/>
    <s v="VARAZZE PIANI - CELLE - CORSO MAZZINI - SAVONA FF.SS"/>
    <s v="INV"/>
    <s v="SET"/>
    <m/>
    <n v="1"/>
    <n v="970"/>
    <d v="1899-12-30T13:05:00"/>
    <d v="1899-12-30T13:40:00"/>
    <n v="16.331819445511499"/>
    <m/>
    <m/>
    <n v="235"/>
    <n v="3837.9775696952024"/>
    <n v="0"/>
    <m/>
    <d v="1899-12-30T00:35:00"/>
    <d v="1900-01-04T17:05:00"/>
    <m/>
  </r>
  <r>
    <n v="18434"/>
    <x v="25"/>
    <s v="CL: Extraurbano di Levante da Albissola a Varazze"/>
    <n v="2"/>
    <n v="707"/>
    <s v="VARAZZE PIANI - CELLE - CORSO MAZZINI - SAVONA FF.SS"/>
    <s v="EST"/>
    <s v="SET"/>
    <m/>
    <n v="1"/>
    <n v="18434"/>
    <d v="1899-12-30T13:30:00"/>
    <d v="1899-12-30T14:05:00"/>
    <n v="16.331819445511499"/>
    <m/>
    <m/>
    <n v="67"/>
    <n v="1094.2319028492705"/>
    <n v="0"/>
    <m/>
    <d v="1899-12-30T00:35:00"/>
    <d v="1899-12-31T15:05:00"/>
    <m/>
  </r>
  <r>
    <n v="7896"/>
    <x v="25"/>
    <s v="CL: Extraurbano di Levante da Albissola a Varazze"/>
    <n v="2"/>
    <n v="707"/>
    <s v="VARAZZE PIANI - CELLE - CORSO MAZZINI - SAVONA FF.SS"/>
    <s v="ANN"/>
    <s v="SET"/>
    <m/>
    <n v="1"/>
    <n v="2441"/>
    <d v="1899-12-30T14:05:00"/>
    <d v="1899-12-30T14:40:00"/>
    <n v="16.331819445511499"/>
    <m/>
    <m/>
    <n v="302"/>
    <n v="4932.2094725444731"/>
    <n v="0"/>
    <m/>
    <d v="1899-12-30T00:35:00"/>
    <d v="1900-01-06T08:10:00"/>
    <m/>
  </r>
  <r>
    <n v="7878"/>
    <x v="25"/>
    <s v="CL: Extraurbano di Levante da Albissola a Varazze"/>
    <n v="2"/>
    <n v="707"/>
    <s v="VARAZZE PIANI - CELLE - CORSO MAZZINI - SAVONA FF.SS"/>
    <s v="ANN"/>
    <s v="FES"/>
    <m/>
    <n v="1"/>
    <n v="2076"/>
    <d v="1899-12-30T14:10:00"/>
    <d v="1899-12-30T14:45:00"/>
    <n v="16.331819445511499"/>
    <m/>
    <m/>
    <n v="58"/>
    <n v="947.24552783966692"/>
    <n v="0"/>
    <m/>
    <d v="1899-12-30T00:35:00"/>
    <d v="1899-12-31T09:50:00"/>
    <m/>
  </r>
  <r>
    <n v="7834"/>
    <x v="25"/>
    <s v="CL: Extraurbano di Levante da Albissola a Varazze"/>
    <n v="2"/>
    <n v="707"/>
    <s v="VARAZZE PIANI - CELLE - CORSO MAZZINI - SAVONA FF.SS"/>
    <s v="ANN"/>
    <s v="SET"/>
    <m/>
    <n v="1"/>
    <n v="957"/>
    <d v="1899-12-30T14:30:00"/>
    <d v="1899-12-30T15:05:00"/>
    <n v="16.331819445511499"/>
    <m/>
    <m/>
    <n v="302"/>
    <n v="4932.2094725444731"/>
    <n v="0"/>
    <m/>
    <d v="1899-12-30T00:35:00"/>
    <d v="1900-01-06T08:10:00"/>
    <m/>
  </r>
  <r>
    <n v="7799"/>
    <x v="25"/>
    <s v="CL: Extraurbano di Levante da Albissola a Varazze"/>
    <n v="2"/>
    <n v="707"/>
    <s v="VARAZZE PIANI - CELLE - CORSO MAZZINI - SAVONA FF.SS"/>
    <s v="ANN"/>
    <s v="SET"/>
    <m/>
    <n v="1"/>
    <n v="81"/>
    <d v="1899-12-30T15:30:00"/>
    <d v="1899-12-30T16:05:00"/>
    <n v="16.331819445511499"/>
    <m/>
    <m/>
    <n v="302"/>
    <n v="4932.2094725444731"/>
    <n v="0"/>
    <m/>
    <d v="1899-12-30T00:35:00"/>
    <d v="1900-01-06T08:10:00"/>
    <m/>
  </r>
  <r>
    <n v="7835"/>
    <x v="25"/>
    <s v="CL: Extraurbano di Levante da Albissola a Varazze"/>
    <n v="2"/>
    <n v="707"/>
    <s v="VARAZZE PIANI - CELLE - CORSO MAZZINI - SAVONA FF.SS"/>
    <s v="ANN"/>
    <s v="SET"/>
    <m/>
    <n v="1"/>
    <n v="959"/>
    <d v="1899-12-30T16:30:00"/>
    <d v="1899-12-30T17:05:00"/>
    <n v="16.331819445511499"/>
    <m/>
    <m/>
    <n v="302"/>
    <n v="4932.2094725444731"/>
    <n v="0"/>
    <m/>
    <d v="1899-12-30T00:35:00"/>
    <d v="1900-01-06T08:10:00"/>
    <m/>
  </r>
  <r>
    <n v="7836"/>
    <x v="25"/>
    <s v="CL: Extraurbano di Levante da Albissola a Varazze"/>
    <n v="2"/>
    <n v="707"/>
    <s v="VARAZZE PIANI - CELLE - CORSO MAZZINI - SAVONA FF.SS"/>
    <s v="ANN"/>
    <s v="SET"/>
    <m/>
    <n v="1"/>
    <n v="960"/>
    <d v="1899-12-30T17:30:00"/>
    <d v="1899-12-30T18:05:00"/>
    <n v="16.331819445511499"/>
    <m/>
    <m/>
    <n v="302"/>
    <n v="4932.2094725444731"/>
    <n v="0"/>
    <m/>
    <d v="1899-12-30T00:35:00"/>
    <d v="1900-01-06T08:10:00"/>
    <m/>
  </r>
  <r>
    <n v="7879"/>
    <x v="25"/>
    <s v="CL: Extraurbano di Levante da Albissola a Varazze"/>
    <n v="2"/>
    <n v="707"/>
    <s v="VARAZZE PIANI - CELLE - CORSO MAZZINI - SAVONA FF.SS"/>
    <s v="ANN"/>
    <s v="FES"/>
    <m/>
    <n v="1"/>
    <n v="2077"/>
    <d v="1899-12-30T18:10:00"/>
    <d v="1899-12-30T18:45:00"/>
    <n v="16.331819445511499"/>
    <m/>
    <m/>
    <n v="58"/>
    <n v="947.24552783966692"/>
    <n v="0"/>
    <m/>
    <d v="1899-12-30T00:35:00"/>
    <d v="1899-12-31T09:50:00"/>
    <m/>
  </r>
  <r>
    <n v="7803"/>
    <x v="25"/>
    <s v="CL: Extraurbano di Levante da Albissola a Varazze"/>
    <n v="2"/>
    <n v="707"/>
    <s v="VARAZZE PIANI - CELLE - CORSO MAZZINI - SAVONA FF.SS"/>
    <s v="ANN"/>
    <s v="SET"/>
    <m/>
    <n v="1"/>
    <n v="85"/>
    <d v="1899-12-30T18:30:00"/>
    <d v="1899-12-30T19:05:00"/>
    <n v="16.331819445511499"/>
    <m/>
    <m/>
    <n v="302"/>
    <n v="4932.2094725444731"/>
    <n v="0"/>
    <m/>
    <d v="1899-12-30T00:35:00"/>
    <d v="1900-01-06T08:10:00"/>
    <m/>
  </r>
  <r>
    <n v="7837"/>
    <x v="25"/>
    <s v="CL: Extraurbano di Levante da Albissola a Varazze"/>
    <n v="2"/>
    <n v="707"/>
    <s v="VARAZZE PIANI - CELLE - CORSO MAZZINI - SAVONA FF.SS"/>
    <s v="ANN"/>
    <s v="SET"/>
    <m/>
    <n v="1"/>
    <n v="962"/>
    <d v="1899-12-30T19:30:00"/>
    <d v="1899-12-30T20:05:00"/>
    <n v="16.331819445511499"/>
    <m/>
    <m/>
    <n v="302"/>
    <n v="4932.2094725444731"/>
    <n v="0"/>
    <m/>
    <d v="1899-12-30T00:35:00"/>
    <d v="1900-01-06T08:10:00"/>
    <m/>
  </r>
  <r>
    <n v="7880"/>
    <x v="25"/>
    <s v="CL: Extraurbano di Levante da Albissola a Varazze"/>
    <n v="2"/>
    <n v="707"/>
    <s v="VARAZZE PIANI - CELLE - CORSO MAZZINI - SAVONA FF.SS"/>
    <s v="ANN"/>
    <s v="FES"/>
    <m/>
    <n v="1"/>
    <n v="2078"/>
    <d v="1899-12-30T19:30:00"/>
    <d v="1899-12-30T20:05:00"/>
    <n v="16.331819445511499"/>
    <m/>
    <m/>
    <n v="58"/>
    <n v="947.24552783966692"/>
    <n v="0"/>
    <m/>
    <d v="1899-12-30T00:35:00"/>
    <d v="1899-12-31T09:50:00"/>
    <m/>
  </r>
  <r>
    <n v="7838"/>
    <x v="25"/>
    <s v="CL: Extraurbano di Levante da Albissola a Varazze"/>
    <n v="2"/>
    <n v="707"/>
    <s v="VARAZZE PIANI - CELLE - CORSO MAZZINI - SAVONA FF.SS"/>
    <s v="ANN"/>
    <s v="SET"/>
    <m/>
    <n v="1"/>
    <n v="964"/>
    <d v="1899-12-30T21:00:00"/>
    <d v="1899-12-30T21:35:00"/>
    <n v="16.331819445511499"/>
    <m/>
    <m/>
    <n v="302"/>
    <n v="4932.2094725444731"/>
    <n v="0"/>
    <m/>
    <d v="1899-12-30T00:35:00"/>
    <d v="1900-01-06T08:10:00"/>
    <m/>
  </r>
  <r>
    <n v="7881"/>
    <x v="25"/>
    <s v="CL: Extraurbano di Levante da Albissola a Varazze"/>
    <n v="2"/>
    <n v="707"/>
    <s v="VARAZZE PIANI - CELLE - CORSO MAZZINI - SAVONA FF.SS"/>
    <s v="ANN"/>
    <s v="FES"/>
    <m/>
    <n v="1"/>
    <n v="2079"/>
    <d v="1899-12-30T22:15:00"/>
    <d v="1899-12-30T22:50:00"/>
    <n v="16.331819445511499"/>
    <m/>
    <m/>
    <n v="58"/>
    <n v="947.24552783966692"/>
    <n v="0"/>
    <m/>
    <d v="1899-12-30T00:35:00"/>
    <d v="1899-12-31T09:50:00"/>
    <m/>
  </r>
  <r>
    <n v="7943"/>
    <x v="25"/>
    <s v="CL: Extraurbano di Levante da Albissola a Varazze"/>
    <n v="2"/>
    <n v="707"/>
    <s v="VARAZZE PIANI - CELLE - CORSO MAZZINI - SAVONA FF.SS"/>
    <s v="EST"/>
    <s v="SET"/>
    <m/>
    <n v="1"/>
    <n v="5489"/>
    <d v="1899-12-30T23:30:00"/>
    <d v="1899-12-31T00:05:00"/>
    <n v="16.331819445511499"/>
    <m/>
    <m/>
    <n v="67"/>
    <n v="1094.2319028492705"/>
    <n v="0"/>
    <m/>
    <d v="1899-12-30T00:35:00"/>
    <d v="1899-12-31T15:05:00"/>
    <m/>
  </r>
  <r>
    <n v="17019"/>
    <x v="25"/>
    <s v="CL: Extraurbano di Levante da Albissola a Varazze"/>
    <n v="2"/>
    <n v="708"/>
    <s v="VARAZZE COMUNE - CELLE LIGURE - ALBISOLA SUPERIORE - CORSO MAZZINI - SAVONA FF.SS."/>
    <s v="EST"/>
    <s v="SET"/>
    <m/>
    <n v="1"/>
    <n v="17019"/>
    <d v="1899-12-31T00:38:00"/>
    <d v="1899-12-31T01:05:00"/>
    <n v="15.089439009113301"/>
    <m/>
    <m/>
    <n v="67"/>
    <n v="1010.9924136105911"/>
    <n v="0"/>
    <m/>
    <d v="1899-12-30T00:27:00"/>
    <d v="1899-12-31T06:09:00"/>
    <m/>
  </r>
  <r>
    <n v="17305"/>
    <x v="25"/>
    <s v="CL: Extraurbano di Levante da Albissola a Varazze"/>
    <n v="2"/>
    <n v="708"/>
    <s v="VARAZZE COMUNE - CELLE LIGURE - ALBISOLA SUPERIORE - CORSO MAZZINI - SAVONA FF.SS."/>
    <s v="EST"/>
    <s v="FES"/>
    <m/>
    <n v="1"/>
    <n v="17305"/>
    <d v="1899-12-31T00:53:00"/>
    <d v="1899-12-31T01:20:00"/>
    <n v="15.089439009113301"/>
    <m/>
    <m/>
    <n v="12"/>
    <n v="181.07326810935962"/>
    <n v="0"/>
    <m/>
    <d v="1899-12-30T00:27:00"/>
    <d v="1899-12-30T05:24:00"/>
    <m/>
  </r>
  <r>
    <n v="7882"/>
    <x v="25"/>
    <s v="CL: Extraurbano di Levante da Albissola a Varazze"/>
    <n v="2"/>
    <n v="709"/>
    <s v="VARAZZE LE ROI - CELLE - CORSO MAZZINI - SAVONA FF.SS"/>
    <s v="ANN"/>
    <s v="FES"/>
    <m/>
    <n v="1"/>
    <n v="2080"/>
    <d v="1899-12-30T06:55:00"/>
    <d v="1899-12-30T07:25:00"/>
    <n v="14.6918194455115"/>
    <m/>
    <m/>
    <n v="58"/>
    <n v="852.12552783966703"/>
    <n v="0"/>
    <m/>
    <d v="1899-12-30T00:30:00"/>
    <d v="1899-12-31T05:00:00"/>
    <m/>
  </r>
  <r>
    <n v="7932"/>
    <x v="25"/>
    <s v="CL: Extraurbano di Levante da Albissola a Varazze"/>
    <n v="2"/>
    <n v="709"/>
    <s v="VARAZZE LE ROI - CELLE - CORSO MAZZINI - SAVONA FF.SS"/>
    <s v="INV"/>
    <s v="SF"/>
    <m/>
    <n v="1"/>
    <n v="4521"/>
    <d v="1899-12-30T06:55:00"/>
    <d v="1899-12-30T07:25:00"/>
    <n v="14.6918194455115"/>
    <m/>
    <m/>
    <n v="5"/>
    <n v="73.459097227557507"/>
    <n v="0"/>
    <m/>
    <d v="1899-12-30T00:30:00"/>
    <d v="1899-12-30T02:30:00"/>
    <m/>
  </r>
  <r>
    <n v="18545"/>
    <x v="25"/>
    <s v="CL: Extraurbano di Levante da Albissola a Varazze"/>
    <n v="2"/>
    <n v="709"/>
    <s v="VARAZZE LE ROI - CELLE - CORSO MAZZINI - SAVONA FF.SS"/>
    <s v="EST"/>
    <s v="SET"/>
    <m/>
    <n v="1"/>
    <n v="18545"/>
    <d v="1899-12-30T08:05:00"/>
    <d v="1899-12-30T08:35:00"/>
    <n v="14.6918194455115"/>
    <m/>
    <m/>
    <n v="67"/>
    <n v="984.35190284927057"/>
    <n v="0"/>
    <m/>
    <d v="1899-12-30T00:30:00"/>
    <d v="1899-12-31T09:30:00"/>
    <m/>
  </r>
  <r>
    <n v="7883"/>
    <x v="25"/>
    <s v="CL: Extraurbano di Levante da Albissola a Varazze"/>
    <n v="2"/>
    <n v="709"/>
    <s v="VARAZZE LE ROI - CELLE - CORSO MAZZINI - SAVONA FF.SS"/>
    <s v="ANN"/>
    <s v="FES"/>
    <m/>
    <n v="1"/>
    <n v="2081"/>
    <d v="1899-12-30T08:15:00"/>
    <d v="1899-12-30T08:45:00"/>
    <n v="14.6918194455115"/>
    <m/>
    <m/>
    <n v="58"/>
    <n v="852.12552783966703"/>
    <n v="0"/>
    <m/>
    <d v="1899-12-30T00:30:00"/>
    <d v="1899-12-31T05:00:00"/>
    <m/>
  </r>
  <r>
    <n v="7933"/>
    <x v="25"/>
    <s v="CL: Extraurbano di Levante da Albissola a Varazze"/>
    <n v="2"/>
    <n v="709"/>
    <s v="VARAZZE LE ROI - CELLE - CORSO MAZZINI - SAVONA FF.SS"/>
    <s v="INV"/>
    <s v="SF"/>
    <m/>
    <n v="1"/>
    <n v="4522"/>
    <d v="1899-12-30T08:15:00"/>
    <d v="1899-12-30T08:45:00"/>
    <n v="14.6918194455115"/>
    <m/>
    <m/>
    <n v="5"/>
    <n v="73.459097227557507"/>
    <n v="0"/>
    <m/>
    <d v="1899-12-30T00:30:00"/>
    <d v="1899-12-30T02:30:00"/>
    <m/>
  </r>
  <r>
    <n v="7839"/>
    <x v="25"/>
    <s v="CL: Extraurbano di Levante da Albissola a Varazze"/>
    <n v="2"/>
    <n v="709"/>
    <s v="VARAZZE LE ROI - CELLE - CORSO MAZZINI - SAVONA FF.SS"/>
    <s v="ANN"/>
    <s v="SET"/>
    <m/>
    <n v="1"/>
    <n v="966"/>
    <d v="1899-12-30T09:05:00"/>
    <d v="1899-12-30T09:35:00"/>
    <n v="14.6918194455115"/>
    <m/>
    <m/>
    <n v="302"/>
    <n v="4436.9294725444734"/>
    <n v="0"/>
    <m/>
    <d v="1899-12-30T00:30:00"/>
    <d v="1900-01-05T07:00:00"/>
    <m/>
  </r>
  <r>
    <n v="7884"/>
    <x v="25"/>
    <s v="CL: Extraurbano di Levante da Albissola a Varazze"/>
    <n v="2"/>
    <n v="709"/>
    <s v="VARAZZE LE ROI - CELLE - CORSO MAZZINI - SAVONA FF.SS"/>
    <s v="ANN"/>
    <s v="FES"/>
    <m/>
    <n v="1"/>
    <n v="2082"/>
    <d v="1899-12-30T09:35:00"/>
    <d v="1899-12-30T10:05:00"/>
    <n v="14.6918194455115"/>
    <m/>
    <m/>
    <n v="58"/>
    <n v="852.12552783966703"/>
    <n v="0"/>
    <m/>
    <d v="1899-12-30T00:30:00"/>
    <d v="1899-12-31T05:00:00"/>
    <m/>
  </r>
  <r>
    <n v="7934"/>
    <x v="25"/>
    <s v="CL: Extraurbano di Levante da Albissola a Varazze"/>
    <n v="2"/>
    <n v="709"/>
    <s v="VARAZZE LE ROI - CELLE - CORSO MAZZINI - SAVONA FF.SS"/>
    <s v="INV"/>
    <s v="SF"/>
    <m/>
    <n v="1"/>
    <n v="4523"/>
    <d v="1899-12-30T09:35:00"/>
    <d v="1899-12-30T10:05:00"/>
    <n v="14.6918194455115"/>
    <m/>
    <m/>
    <n v="5"/>
    <n v="73.459097227557507"/>
    <n v="0"/>
    <m/>
    <d v="1899-12-30T00:30:00"/>
    <d v="1899-12-30T02:30:00"/>
    <m/>
  </r>
  <r>
    <n v="7840"/>
    <x v="25"/>
    <s v="CL: Extraurbano di Levante da Albissola a Varazze"/>
    <n v="2"/>
    <n v="709"/>
    <s v="VARAZZE LE ROI - CELLE - CORSO MAZZINI - SAVONA FF.SS"/>
    <s v="ANN"/>
    <s v="SET"/>
    <m/>
    <n v="1"/>
    <n v="967"/>
    <d v="1899-12-30T10:05:00"/>
    <d v="1899-12-30T10:35:00"/>
    <n v="14.6918194455115"/>
    <m/>
    <m/>
    <n v="302"/>
    <n v="4436.9294725444734"/>
    <n v="0"/>
    <m/>
    <d v="1899-12-30T00:30:00"/>
    <d v="1900-01-05T07:00:00"/>
    <m/>
  </r>
  <r>
    <n v="7885"/>
    <x v="25"/>
    <s v="CL: Extraurbano di Levante da Albissola a Varazze"/>
    <n v="2"/>
    <n v="709"/>
    <s v="VARAZZE LE ROI - CELLE - CORSO MAZZINI - SAVONA FF.SS"/>
    <s v="ANN"/>
    <s v="FES"/>
    <m/>
    <n v="1"/>
    <n v="2083"/>
    <d v="1899-12-30T10:55:00"/>
    <d v="1899-12-30T11:25:00"/>
    <n v="14.6918194455115"/>
    <m/>
    <m/>
    <n v="58"/>
    <n v="852.12552783966703"/>
    <n v="0"/>
    <m/>
    <d v="1899-12-30T00:30:00"/>
    <d v="1899-12-31T05:00:00"/>
    <m/>
  </r>
  <r>
    <n v="7935"/>
    <x v="25"/>
    <s v="CL: Extraurbano di Levante da Albissola a Varazze"/>
    <n v="2"/>
    <n v="709"/>
    <s v="VARAZZE LE ROI - CELLE - CORSO MAZZINI - SAVONA FF.SS"/>
    <s v="INV"/>
    <s v="SF"/>
    <m/>
    <n v="1"/>
    <n v="4524"/>
    <d v="1899-12-30T10:55:00"/>
    <d v="1899-12-30T11:25:00"/>
    <n v="14.6918194455115"/>
    <m/>
    <m/>
    <n v="5"/>
    <n v="73.459097227557507"/>
    <n v="0"/>
    <m/>
    <d v="1899-12-30T00:30:00"/>
    <d v="1899-12-30T02:30:00"/>
    <m/>
  </r>
  <r>
    <n v="7797"/>
    <x v="25"/>
    <s v="CL: Extraurbano di Levante da Albissola a Varazze"/>
    <n v="2"/>
    <n v="709"/>
    <s v="VARAZZE LE ROI - CELLE - CORSO MAZZINI - SAVONA FF.SS"/>
    <s v="ANN"/>
    <s v="SET"/>
    <m/>
    <n v="1"/>
    <n v="75"/>
    <d v="1899-12-30T11:05:00"/>
    <d v="1899-12-30T11:35:00"/>
    <n v="14.6918194455115"/>
    <m/>
    <m/>
    <n v="302"/>
    <n v="4436.9294725444734"/>
    <n v="0"/>
    <m/>
    <d v="1899-12-30T00:30:00"/>
    <d v="1900-01-05T07:00:00"/>
    <m/>
  </r>
  <r>
    <n v="7841"/>
    <x v="25"/>
    <s v="CL: Extraurbano di Levante da Albissola a Varazze"/>
    <n v="2"/>
    <n v="709"/>
    <s v="VARAZZE LE ROI - CELLE - CORSO MAZZINI - SAVONA FF.SS"/>
    <s v="ANN"/>
    <s v="SET"/>
    <m/>
    <n v="1"/>
    <n v="969"/>
    <d v="1899-12-30T12:05:00"/>
    <d v="1899-12-30T12:35:00"/>
    <n v="14.6918194455115"/>
    <m/>
    <m/>
    <n v="302"/>
    <n v="4436.9294725444734"/>
    <n v="0"/>
    <m/>
    <d v="1899-12-30T00:30:00"/>
    <d v="1900-01-05T07:00:00"/>
    <m/>
  </r>
  <r>
    <n v="7936"/>
    <x v="25"/>
    <s v="CL: Extraurbano di Levante da Albissola a Varazze"/>
    <n v="2"/>
    <n v="709"/>
    <s v="VARAZZE LE ROI - CELLE - CORSO MAZZINI - SAVONA FF.SS"/>
    <s v="INV"/>
    <s v="SF"/>
    <m/>
    <n v="1"/>
    <n v="4525"/>
    <d v="1899-12-30T12:10:00"/>
    <d v="1899-12-30T12:40:00"/>
    <n v="14.6918194455115"/>
    <m/>
    <m/>
    <n v="5"/>
    <n v="73.459097227557507"/>
    <n v="0"/>
    <m/>
    <d v="1899-12-30T00:30:00"/>
    <d v="1899-12-30T02:30:00"/>
    <m/>
  </r>
  <r>
    <n v="7886"/>
    <x v="25"/>
    <s v="CL: Extraurbano di Levante da Albissola a Varazze"/>
    <n v="2"/>
    <n v="709"/>
    <s v="VARAZZE LE ROI - CELLE - CORSO MAZZINI - SAVONA FF.SS"/>
    <s v="ANN"/>
    <s v="FES"/>
    <m/>
    <n v="1"/>
    <n v="2084"/>
    <d v="1899-12-30T12:15:00"/>
    <d v="1899-12-30T12:45:00"/>
    <n v="14.6918194455115"/>
    <m/>
    <m/>
    <n v="58"/>
    <n v="852.12552783966703"/>
    <n v="0"/>
    <m/>
    <d v="1899-12-30T00:30:00"/>
    <d v="1899-12-31T05:00:00"/>
    <m/>
  </r>
  <r>
    <n v="18433"/>
    <x v="25"/>
    <s v="CL: Extraurbano di Levante da Albissola a Varazze"/>
    <n v="2"/>
    <n v="709"/>
    <s v="VARAZZE LE ROI - CELLE - CORSO MAZZINI - SAVONA FF.SS"/>
    <s v="EST"/>
    <s v="SET"/>
    <m/>
    <n v="1"/>
    <n v="18433"/>
    <d v="1899-12-30T13:05:00"/>
    <d v="1899-12-30T13:35:00"/>
    <n v="14.6918194455115"/>
    <m/>
    <m/>
    <n v="67"/>
    <n v="984.35190284927057"/>
    <n v="0"/>
    <m/>
    <d v="1899-12-30T00:30:00"/>
    <d v="1899-12-31T09:30:00"/>
    <m/>
  </r>
  <r>
    <n v="17862"/>
    <x v="25"/>
    <s v="CL: Extraurbano di Levante da Albissola a Varazze"/>
    <n v="2"/>
    <n v="709"/>
    <s v="VARAZZE LE ROI - CELLE - CORSO MAZZINI - SAVONA FF.SS"/>
    <s v="INV"/>
    <s v="SET"/>
    <m/>
    <n v="1"/>
    <n v="956"/>
    <d v="1899-12-30T13:25:00"/>
    <d v="1899-12-30T13:55:00"/>
    <n v="14.6918194455115"/>
    <m/>
    <m/>
    <n v="235"/>
    <n v="3452.5775696952028"/>
    <n v="0"/>
    <m/>
    <d v="1899-12-30T00:30:00"/>
    <d v="1900-01-03T21:30:00"/>
    <m/>
  </r>
  <r>
    <n v="7887"/>
    <x v="25"/>
    <s v="CL: Extraurbano di Levante da Albissola a Varazze"/>
    <n v="2"/>
    <n v="709"/>
    <s v="VARAZZE LE ROI - CELLE - CORSO MAZZINI - SAVONA FF.SS"/>
    <s v="ANN"/>
    <s v="FES"/>
    <m/>
    <n v="1"/>
    <n v="2085"/>
    <d v="1899-12-30T13:35:00"/>
    <d v="1899-12-30T14:05:00"/>
    <n v="14.6918194455115"/>
    <m/>
    <m/>
    <n v="58"/>
    <n v="852.12552783966703"/>
    <n v="0"/>
    <m/>
    <d v="1899-12-30T00:30:00"/>
    <d v="1899-12-31T05:00:00"/>
    <m/>
  </r>
  <r>
    <n v="7888"/>
    <x v="25"/>
    <s v="CL: Extraurbano di Levante da Albissola a Varazze"/>
    <n v="2"/>
    <n v="709"/>
    <s v="VARAZZE LE ROI - CELLE - CORSO MAZZINI - SAVONA FF.SS"/>
    <s v="ANN"/>
    <s v="FES"/>
    <m/>
    <n v="1"/>
    <n v="2086"/>
    <d v="1899-12-30T14:55:00"/>
    <d v="1899-12-30T15:25:00"/>
    <n v="14.6918194455115"/>
    <m/>
    <m/>
    <n v="58"/>
    <n v="852.12552783966703"/>
    <n v="0"/>
    <m/>
    <d v="1899-12-30T00:30:00"/>
    <d v="1899-12-31T05:00:00"/>
    <m/>
  </r>
  <r>
    <n v="7937"/>
    <x v="25"/>
    <s v="CL: Extraurbano di Levante da Albissola a Varazze"/>
    <n v="2"/>
    <n v="709"/>
    <s v="VARAZZE LE ROI - CELLE - CORSO MAZZINI - SAVONA FF.SS"/>
    <s v="INV"/>
    <s v="SF"/>
    <m/>
    <n v="1"/>
    <n v="4526"/>
    <d v="1899-12-30T14:55:00"/>
    <d v="1899-12-30T15:25:00"/>
    <n v="14.6918194455115"/>
    <m/>
    <m/>
    <n v="5"/>
    <n v="73.459097227557507"/>
    <n v="0"/>
    <m/>
    <d v="1899-12-30T00:30:00"/>
    <d v="1899-12-30T02:30:00"/>
    <m/>
  </r>
  <r>
    <n v="7843"/>
    <x v="25"/>
    <s v="CL: Extraurbano di Levante da Albissola a Varazze"/>
    <n v="2"/>
    <n v="709"/>
    <s v="VARAZZE LE ROI - CELLE - CORSO MAZZINI - SAVONA FF.SS"/>
    <s v="ANN"/>
    <s v="SET"/>
    <m/>
    <n v="1"/>
    <n v="972"/>
    <d v="1899-12-30T15:05:00"/>
    <d v="1899-12-30T15:35:00"/>
    <n v="14.6918194455115"/>
    <m/>
    <m/>
    <n v="302"/>
    <n v="4436.9294725444734"/>
    <n v="0"/>
    <m/>
    <d v="1899-12-30T00:30:00"/>
    <d v="1900-01-05T07:00:00"/>
    <m/>
  </r>
  <r>
    <n v="7889"/>
    <x v="25"/>
    <s v="CL: Extraurbano di Levante da Albissola a Varazze"/>
    <n v="2"/>
    <n v="709"/>
    <s v="VARAZZE LE ROI - CELLE - CORSO MAZZINI - SAVONA FF.SS"/>
    <s v="ANN"/>
    <s v="FES"/>
    <m/>
    <n v="1"/>
    <n v="2087"/>
    <d v="1899-12-30T15:35:00"/>
    <d v="1899-12-30T16:05:00"/>
    <n v="14.6918194455115"/>
    <m/>
    <m/>
    <n v="58"/>
    <n v="852.12552783966703"/>
    <n v="0"/>
    <m/>
    <d v="1899-12-30T00:30:00"/>
    <d v="1899-12-31T05:00:00"/>
    <m/>
  </r>
  <r>
    <n v="7844"/>
    <x v="25"/>
    <s v="CL: Extraurbano di Levante da Albissola a Varazze"/>
    <n v="2"/>
    <n v="709"/>
    <s v="VARAZZE LE ROI - CELLE - CORSO MAZZINI - SAVONA FF.SS"/>
    <s v="ANN"/>
    <s v="SET"/>
    <m/>
    <n v="1"/>
    <n v="973"/>
    <d v="1899-12-30T16:05:00"/>
    <d v="1899-12-30T16:35:00"/>
    <n v="14.6918194455115"/>
    <m/>
    <m/>
    <n v="302"/>
    <n v="4436.9294725444734"/>
    <n v="0"/>
    <m/>
    <d v="1899-12-30T00:30:00"/>
    <d v="1900-01-05T07:00:00"/>
    <m/>
  </r>
  <r>
    <n v="7890"/>
    <x v="25"/>
    <s v="CL: Extraurbano di Levante da Albissola a Varazze"/>
    <n v="2"/>
    <n v="709"/>
    <s v="VARAZZE LE ROI - CELLE - CORSO MAZZINI - SAVONA FF.SS"/>
    <s v="ANN"/>
    <s v="FES"/>
    <m/>
    <n v="1"/>
    <n v="2088"/>
    <d v="1899-12-30T16:15:00"/>
    <d v="1899-12-30T16:45:00"/>
    <n v="14.6918194455115"/>
    <m/>
    <m/>
    <n v="58"/>
    <n v="852.12552783966703"/>
    <n v="0"/>
    <m/>
    <d v="1899-12-30T00:30:00"/>
    <d v="1899-12-31T05:00:00"/>
    <m/>
  </r>
  <r>
    <n v="7938"/>
    <x v="25"/>
    <s v="CL: Extraurbano di Levante da Albissola a Varazze"/>
    <n v="2"/>
    <n v="709"/>
    <s v="VARAZZE LE ROI - CELLE - CORSO MAZZINI - SAVONA FF.SS"/>
    <s v="INV"/>
    <s v="SF"/>
    <m/>
    <n v="1"/>
    <n v="4527"/>
    <d v="1899-12-30T16:15:00"/>
    <d v="1899-12-30T16:45:00"/>
    <n v="14.6918194455115"/>
    <m/>
    <m/>
    <n v="5"/>
    <n v="73.459097227557507"/>
    <n v="0"/>
    <m/>
    <d v="1899-12-30T00:30:00"/>
    <d v="1899-12-30T02:30:00"/>
    <m/>
  </r>
  <r>
    <n v="7891"/>
    <x v="25"/>
    <s v="CL: Extraurbano di Levante da Albissola a Varazze"/>
    <n v="2"/>
    <n v="709"/>
    <s v="VARAZZE LE ROI - CELLE - CORSO MAZZINI - SAVONA FF.SS"/>
    <s v="ANN"/>
    <s v="FES"/>
    <m/>
    <n v="1"/>
    <n v="2089"/>
    <d v="1899-12-30T16:55:00"/>
    <d v="1899-12-30T17:25:00"/>
    <n v="14.6918194455115"/>
    <m/>
    <m/>
    <n v="58"/>
    <n v="852.12552783966703"/>
    <n v="0"/>
    <m/>
    <d v="1899-12-30T00:30:00"/>
    <d v="1899-12-31T05:00:00"/>
    <m/>
  </r>
  <r>
    <n v="7801"/>
    <x v="25"/>
    <s v="CL: Extraurbano di Levante da Albissola a Varazze"/>
    <n v="2"/>
    <n v="709"/>
    <s v="VARAZZE LE ROI - CELLE - CORSO MAZZINI - SAVONA FF.SS"/>
    <s v="ANN"/>
    <s v="SET"/>
    <m/>
    <n v="1"/>
    <n v="83"/>
    <d v="1899-12-30T17:05:00"/>
    <d v="1899-12-30T17:35:00"/>
    <n v="14.6918194455115"/>
    <m/>
    <m/>
    <n v="302"/>
    <n v="4436.9294725444734"/>
    <n v="0"/>
    <m/>
    <d v="1899-12-30T00:30:00"/>
    <d v="1900-01-05T07:00:00"/>
    <m/>
  </r>
  <r>
    <n v="7892"/>
    <x v="25"/>
    <s v="CL: Extraurbano di Levante da Albissola a Varazze"/>
    <n v="2"/>
    <n v="709"/>
    <s v="VARAZZE LE ROI - CELLE - CORSO MAZZINI - SAVONA FF.SS"/>
    <s v="ANN"/>
    <s v="FES"/>
    <m/>
    <n v="1"/>
    <n v="2090"/>
    <d v="1899-12-30T17:35:00"/>
    <d v="1899-12-30T18:05:00"/>
    <n v="14.6918194455115"/>
    <m/>
    <m/>
    <n v="58"/>
    <n v="852.12552783966703"/>
    <n v="0"/>
    <m/>
    <d v="1899-12-30T00:30:00"/>
    <d v="1899-12-31T05:00:00"/>
    <m/>
  </r>
  <r>
    <n v="7939"/>
    <x v="25"/>
    <s v="CL: Extraurbano di Levante da Albissola a Varazze"/>
    <n v="2"/>
    <n v="709"/>
    <s v="VARAZZE LE ROI - CELLE - CORSO MAZZINI - SAVONA FF.SS"/>
    <s v="INV"/>
    <s v="SF"/>
    <m/>
    <n v="1"/>
    <n v="4528"/>
    <d v="1899-12-30T17:35:00"/>
    <d v="1899-12-30T18:05:00"/>
    <n v="14.6918194455115"/>
    <m/>
    <m/>
    <n v="5"/>
    <n v="73.459097227557507"/>
    <n v="0"/>
    <m/>
    <d v="1899-12-30T00:30:00"/>
    <d v="1899-12-30T02:30:00"/>
    <m/>
  </r>
  <r>
    <n v="7845"/>
    <x v="25"/>
    <s v="CL: Extraurbano di Levante da Albissola a Varazze"/>
    <n v="2"/>
    <n v="709"/>
    <s v="VARAZZE LE ROI - CELLE - CORSO MAZZINI - SAVONA FF.SS"/>
    <s v="ANN"/>
    <s v="SET"/>
    <m/>
    <n v="1"/>
    <n v="975"/>
    <d v="1899-12-30T18:05:00"/>
    <d v="1899-12-30T18:35:00"/>
    <n v="14.6918194455115"/>
    <m/>
    <m/>
    <n v="302"/>
    <n v="4436.9294725444734"/>
    <n v="0"/>
    <m/>
    <d v="1899-12-30T00:30:00"/>
    <d v="1900-01-05T07:00:00"/>
    <m/>
  </r>
  <r>
    <n v="7893"/>
    <x v="25"/>
    <s v="CL: Extraurbano di Levante da Albissola a Varazze"/>
    <n v="2"/>
    <n v="709"/>
    <s v="VARAZZE LE ROI - CELLE - CORSO MAZZINI - SAVONA FF.SS"/>
    <s v="ANN"/>
    <s v="FES"/>
    <m/>
    <n v="1"/>
    <n v="2091"/>
    <d v="1899-12-30T18:50:00"/>
    <d v="1899-12-30T19:20:00"/>
    <n v="14.6918194455115"/>
    <m/>
    <m/>
    <n v="58"/>
    <n v="852.12552783966703"/>
    <n v="0"/>
    <m/>
    <d v="1899-12-30T00:30:00"/>
    <d v="1899-12-31T05:00:00"/>
    <m/>
  </r>
  <r>
    <n v="7940"/>
    <x v="25"/>
    <s v="CL: Extraurbano di Levante da Albissola a Varazze"/>
    <n v="2"/>
    <n v="709"/>
    <s v="VARAZZE LE ROI - CELLE - CORSO MAZZINI - SAVONA FF.SS"/>
    <s v="INV"/>
    <s v="SF"/>
    <m/>
    <n v="1"/>
    <n v="4529"/>
    <d v="1899-12-30T18:50:00"/>
    <d v="1899-12-30T19:20:00"/>
    <n v="14.6918194455115"/>
    <m/>
    <m/>
    <n v="5"/>
    <n v="73.459097227557507"/>
    <n v="0"/>
    <m/>
    <d v="1899-12-30T00:30:00"/>
    <d v="1899-12-30T02:30:00"/>
    <m/>
  </r>
  <r>
    <n v="7846"/>
    <x v="25"/>
    <s v="CL: Extraurbano di Levante da Albissola a Varazze"/>
    <n v="2"/>
    <n v="709"/>
    <s v="VARAZZE LE ROI - CELLE - CORSO MAZZINI - SAVONA FF.SS"/>
    <s v="ANN"/>
    <s v="SET"/>
    <m/>
    <n v="1"/>
    <n v="976"/>
    <d v="1899-12-30T19:05:00"/>
    <d v="1899-12-30T19:35:00"/>
    <n v="14.6918194455115"/>
    <m/>
    <m/>
    <n v="302"/>
    <n v="4436.9294725444734"/>
    <n v="0"/>
    <m/>
    <d v="1899-12-30T00:30:00"/>
    <d v="1900-01-05T07:00:00"/>
    <m/>
  </r>
  <r>
    <n v="7805"/>
    <x v="25"/>
    <s v="CL: Extraurbano di Levante da Albissola a Varazze"/>
    <n v="2"/>
    <n v="709"/>
    <s v="VARAZZE LE ROI - CELLE - CORSO MAZZINI - SAVONA FF.SS"/>
    <s v="ANN"/>
    <s v="SET"/>
    <m/>
    <n v="1"/>
    <n v="87"/>
    <d v="1899-12-30T19:45:00"/>
    <d v="1899-12-30T20:15:00"/>
    <n v="14.6918194455115"/>
    <m/>
    <m/>
    <n v="302"/>
    <n v="4436.9294725444734"/>
    <n v="0"/>
    <m/>
    <d v="1899-12-30T00:30:00"/>
    <d v="1900-01-05T07:00:00"/>
    <m/>
  </r>
  <r>
    <n v="7941"/>
    <x v="25"/>
    <s v="CL: Extraurbano di Levante da Albissola a Varazze"/>
    <n v="2"/>
    <n v="709"/>
    <s v="VARAZZE LE ROI - CELLE - CORSO MAZZINI - SAVONA FF.SS"/>
    <s v="INV"/>
    <s v="SF"/>
    <m/>
    <n v="1"/>
    <n v="4530"/>
    <d v="1899-12-30T20:00:00"/>
    <d v="1899-12-30T20:30:00"/>
    <n v="14.6918194455115"/>
    <m/>
    <m/>
    <n v="5"/>
    <n v="73.459097227557507"/>
    <n v="0"/>
    <m/>
    <d v="1899-12-30T00:30:00"/>
    <d v="1899-12-30T02:30:00"/>
    <m/>
  </r>
  <r>
    <n v="7847"/>
    <x v="25"/>
    <s v="CL: Extraurbano di Levante da Albissola a Varazze"/>
    <n v="2"/>
    <n v="709"/>
    <s v="VARAZZE LE ROI - CELLE - CORSO MAZZINI - SAVONA FF.SS"/>
    <s v="ANN"/>
    <s v="SET"/>
    <m/>
    <n v="1"/>
    <n v="978"/>
    <d v="1899-12-30T20:10:00"/>
    <d v="1899-12-30T20:40:00"/>
    <n v="14.6918194455115"/>
    <m/>
    <m/>
    <n v="302"/>
    <n v="4436.9294725444734"/>
    <n v="0"/>
    <m/>
    <d v="1899-12-30T00:30:00"/>
    <d v="1900-01-05T07:00:00"/>
    <m/>
  </r>
  <r>
    <n v="7894"/>
    <x v="25"/>
    <s v="CL: Extraurbano di Levante da Albissola a Varazze"/>
    <n v="2"/>
    <n v="709"/>
    <s v="VARAZZE LE ROI - CELLE - CORSO MAZZINI - SAVONA FF.SS"/>
    <s v="ANN"/>
    <s v="FES"/>
    <m/>
    <n v="1"/>
    <n v="2092"/>
    <d v="1899-12-30T21:05:00"/>
    <d v="1899-12-30T21:35:00"/>
    <n v="14.6918194455115"/>
    <m/>
    <m/>
    <n v="58"/>
    <n v="852.12552783966703"/>
    <n v="0"/>
    <m/>
    <d v="1899-12-30T00:30:00"/>
    <d v="1899-12-31T05:00:00"/>
    <m/>
  </r>
  <r>
    <n v="7848"/>
    <x v="25"/>
    <s v="CL: Extraurbano di Levante da Albissola a Varazze"/>
    <n v="2"/>
    <n v="709"/>
    <s v="VARAZZE LE ROI - CELLE - CORSO MAZZINI - SAVONA FF.SS"/>
    <s v="ANN"/>
    <s v="SET"/>
    <m/>
    <n v="1"/>
    <n v="979"/>
    <d v="1899-12-30T22:20:00"/>
    <d v="1899-12-30T22:50:00"/>
    <n v="14.6918194455115"/>
    <m/>
    <m/>
    <n v="302"/>
    <n v="4436.9294725444734"/>
    <n v="0"/>
    <m/>
    <d v="1899-12-30T00:30:00"/>
    <d v="1900-01-05T07:00:00"/>
    <m/>
  </r>
  <r>
    <n v="7942"/>
    <x v="25"/>
    <s v="CL: Extraurbano di Levante da Albissola a Varazze"/>
    <n v="2"/>
    <n v="711"/>
    <s v="VARAZZE PIANI - CELLE LIGURE - ALBISOLA SUPERIORE - CORSO MAZZINI - SAVONA FF.SS."/>
    <s v="INV"/>
    <s v="SET"/>
    <m/>
    <n v="1"/>
    <n v="980"/>
    <d v="1899-12-30T23:30:00"/>
    <d v="1899-12-31T00:05:00"/>
    <n v="18.4315819099129"/>
    <m/>
    <m/>
    <n v="235"/>
    <n v="4331.4217488295317"/>
    <n v="0"/>
    <m/>
    <d v="1899-12-30T00:35:00"/>
    <d v="1900-01-04T17:05:00"/>
    <m/>
  </r>
  <r>
    <n v="17303"/>
    <x v="25"/>
    <s v="CL: Extraurbano di Levante da Albissola a Varazze"/>
    <n v="2"/>
    <n v="711"/>
    <s v="VARAZZE PIANI - CELLE LIGURE - ALBISOLA SUPERIORE - CORSO MAZZINI - SAVONA FF.SS."/>
    <s v="EST"/>
    <s v="FES"/>
    <m/>
    <n v="1"/>
    <n v="17303"/>
    <d v="1899-12-30T23:45:00"/>
    <d v="1899-12-31T00:20:00"/>
    <n v="18.4315819099129"/>
    <m/>
    <m/>
    <n v="12"/>
    <n v="221.1789829189548"/>
    <n v="0"/>
    <m/>
    <d v="1899-12-30T00:35:00"/>
    <d v="1899-12-30T07:00:00"/>
    <m/>
  </r>
  <r>
    <n v="17861"/>
    <x v="25"/>
    <s v="CL: Extraurbano di Levante da Albissola a Varazze"/>
    <n v="2"/>
    <n v="712"/>
    <s v="VARAZZE PIANI - CELLE LIGURE - VIA PALEOCAPA - SAVONA FF.SS."/>
    <s v="INV"/>
    <s v="SET"/>
    <m/>
    <n v="1"/>
    <n v="981"/>
    <d v="1899-12-30T07:00:00"/>
    <d v="1899-12-30T07:35:00"/>
    <n v="15.3293974090386"/>
    <m/>
    <m/>
    <n v="235"/>
    <n v="3602.4083911240709"/>
    <n v="0"/>
    <m/>
    <d v="1899-12-30T00:35:00"/>
    <d v="1900-01-04T17:05:00"/>
    <m/>
  </r>
  <r>
    <n v="18533"/>
    <x v="25"/>
    <s v="CL: Extraurbano di Levante da Albissola a Varazze"/>
    <n v="2"/>
    <n v="712"/>
    <s v="VARAZZE PIANI - CELLE LIGURE - VIA PALEOCAPA - SAVONA FF.SS."/>
    <s v="SCO"/>
    <s v="1-5"/>
    <m/>
    <n v="1"/>
    <n v="2440"/>
    <d v="1899-12-30T07:00:00"/>
    <d v="1899-12-30T07:35:00"/>
    <n v="15.3293974090386"/>
    <m/>
    <m/>
    <n v="173"/>
    <n v="2651.9857517636779"/>
    <n v="0"/>
    <m/>
    <d v="1899-12-30T00:35:00"/>
    <d v="1900-01-03T04:55:00"/>
    <m/>
  </r>
  <r>
    <n v="7850"/>
    <x v="25"/>
    <s v="CL: Extraurbano di Levante da Albissola a Varazze"/>
    <n v="2"/>
    <n v="712"/>
    <s v="VARAZZE PIANI - CELLE LIGURE - VIA PALEOCAPA - SAVONA FF.SS."/>
    <s v="INV"/>
    <s v="SET"/>
    <m/>
    <n v="1"/>
    <n v="982"/>
    <d v="1899-12-30T07:20:00"/>
    <d v="1899-12-30T07:55:00"/>
    <n v="15.3293974090386"/>
    <m/>
    <m/>
    <n v="235"/>
    <n v="3602.4083911240709"/>
    <n v="0"/>
    <m/>
    <d v="1899-12-30T00:35:00"/>
    <d v="1900-01-04T17:05:00"/>
    <m/>
  </r>
  <r>
    <n v="7899"/>
    <x v="25"/>
    <s v="CL: Extraurbano di Levante da Albissola a Varazze"/>
    <n v="2"/>
    <n v="712"/>
    <s v="VARAZZE PIANI - CELLE LIGURE - VIA PALEOCAPA - SAVONA FF.SS."/>
    <s v="EST"/>
    <s v="SET"/>
    <m/>
    <n v="1"/>
    <n v="3256"/>
    <d v="1899-12-30T07:30:00"/>
    <d v="1899-12-30T08:05:00"/>
    <n v="15.3293974090386"/>
    <m/>
    <m/>
    <n v="67"/>
    <n v="1027.0696264055862"/>
    <n v="0"/>
    <m/>
    <d v="1899-12-30T00:35:00"/>
    <d v="1899-12-31T15:05:00"/>
    <m/>
  </r>
  <r>
    <n v="17684"/>
    <x v="25"/>
    <s v="CL: Extraurbano di Levante da Albissola a Varazze"/>
    <n v="2"/>
    <n v="712"/>
    <s v="VARAZZE PIANI - CELLE LIGURE - VIA PALEOCAPA - SAVONA FF.SS."/>
    <s v="INV"/>
    <s v="SET"/>
    <m/>
    <n v="1"/>
    <n v="71"/>
    <d v="1899-12-30T08:05:00"/>
    <d v="1899-12-30T08:40:00"/>
    <n v="15.3293974090386"/>
    <m/>
    <m/>
    <n v="235"/>
    <n v="3602.4083911240709"/>
    <n v="0"/>
    <m/>
    <d v="1899-12-30T00:35:00"/>
    <d v="1900-01-04T17:05:00"/>
    <m/>
  </r>
  <r>
    <n v="7808"/>
    <x v="25"/>
    <s v="CL: Extraurbano di Levante da Albissola a Varazze"/>
    <n v="1"/>
    <n v="765"/>
    <s v="STAZIONE FF.SS - V.XX SETTEMBRE - TRIBUNALE"/>
    <s v="INV"/>
    <s v="SET"/>
    <m/>
    <n v="1"/>
    <n v="864"/>
    <d v="1899-12-31T00:05:00"/>
    <d v="1899-12-31T00:10:00"/>
    <n v="0.76500000000000001"/>
    <m/>
    <m/>
    <n v="235"/>
    <n v="179.77500000000001"/>
    <n v="0"/>
    <m/>
    <d v="1899-12-30T00:05:00"/>
    <d v="1899-12-30T19:35:00"/>
    <m/>
  </r>
  <r>
    <n v="17020"/>
    <x v="25"/>
    <s v="CL: Extraurbano di Levante da Albissola a Varazze"/>
    <n v="1"/>
    <n v="765"/>
    <s v="STAZIONE FF.SS - V.XX SETTEMBRE - TRIBUNALE"/>
    <s v="EST"/>
    <s v="SET"/>
    <m/>
    <n v="1"/>
    <n v="17020"/>
    <d v="1899-12-31T01:05:00"/>
    <d v="1899-12-31T01:10:00"/>
    <n v="0.76500000000000001"/>
    <m/>
    <m/>
    <n v="67"/>
    <n v="51.255000000000003"/>
    <n v="0"/>
    <m/>
    <d v="1899-12-30T00:05:00"/>
    <d v="1899-12-30T05:35:00"/>
    <m/>
  </r>
  <r>
    <n v="17306"/>
    <x v="25"/>
    <s v="CL: Extraurbano di Levante da Albissola a Varazze"/>
    <n v="1"/>
    <n v="765"/>
    <s v="STAZIONE FF.SS - V.XX SETTEMBRE - TRIBUNALE"/>
    <s v="EST"/>
    <s v="FES"/>
    <m/>
    <n v="1"/>
    <n v="17306"/>
    <d v="1899-12-31T01:20:00"/>
    <d v="1899-12-31T01:25:00"/>
    <n v="0.76500000000000001"/>
    <m/>
    <m/>
    <n v="12"/>
    <n v="9.18"/>
    <n v="0"/>
    <m/>
    <d v="1899-12-30T00:05:00"/>
    <d v="1899-12-30T01:00:00"/>
    <m/>
  </r>
  <r>
    <n v="7851"/>
    <x v="25"/>
    <s v="CL: Extraurbano di Levante da Albissola a Varazze"/>
    <n v="1"/>
    <n v="765"/>
    <s v="STAZIONE FF.SS - V.XX SETTEMBRE - TRIBUNALE"/>
    <s v="ANN"/>
    <s v="FES"/>
    <m/>
    <n v="1"/>
    <n v="2047"/>
    <d v="1899-12-30T19:20:00"/>
    <d v="1899-12-30T19:25:00"/>
    <n v="0.76500000000000001"/>
    <m/>
    <m/>
    <n v="58"/>
    <n v="44.37"/>
    <n v="0"/>
    <m/>
    <d v="1899-12-30T00:05:00"/>
    <d v="1899-12-30T04:50:00"/>
    <m/>
  </r>
  <r>
    <n v="7806"/>
    <x v="25"/>
    <s v="CL: Extraurbano di Levante da Albissola a Varazze"/>
    <n v="1"/>
    <n v="765"/>
    <s v="STAZIONE FF.SS - V.XX SETTEMBRE - TRIBUNALE"/>
    <s v="ANN"/>
    <s v="SET"/>
    <m/>
    <n v="1"/>
    <n v="88"/>
    <d v="1899-12-30T20:15:00"/>
    <d v="1899-12-30T20:20:00"/>
    <n v="0.76500000000000001"/>
    <m/>
    <m/>
    <n v="302"/>
    <n v="231.03"/>
    <n v="0"/>
    <m/>
    <d v="1899-12-30T00:05:00"/>
    <d v="1899-12-31T01:10:00"/>
    <m/>
  </r>
  <r>
    <n v="7807"/>
    <x v="25"/>
    <s v="CL: Extraurbano di Levante da Albissola a Varazze"/>
    <n v="1"/>
    <n v="765"/>
    <s v="STAZIONE FF.SS - V.XX SETTEMBRE - TRIBUNALE"/>
    <s v="ANN"/>
    <s v="SET"/>
    <m/>
    <n v="1"/>
    <n v="863"/>
    <d v="1899-12-30T20:40:00"/>
    <d v="1899-12-30T20:45:00"/>
    <n v="0.76500000000000001"/>
    <m/>
    <m/>
    <n v="302"/>
    <n v="231.03"/>
    <n v="0"/>
    <m/>
    <d v="1899-12-30T00:05:00"/>
    <d v="1899-12-31T01:10:00"/>
    <m/>
  </r>
  <r>
    <n v="7852"/>
    <x v="25"/>
    <s v="CL: Extraurbano di Levante da Albissola a Varazze"/>
    <n v="1"/>
    <n v="765"/>
    <s v="STAZIONE FF.SS - V.XX SETTEMBRE - TRIBUNALE"/>
    <s v="INV"/>
    <s v="FES"/>
    <m/>
    <n v="1"/>
    <n v="2048"/>
    <d v="1899-12-30T22:50:00"/>
    <d v="1899-12-30T22:55:00"/>
    <n v="0.76500000000000001"/>
    <m/>
    <m/>
    <n v="46"/>
    <n v="35.19"/>
    <n v="0"/>
    <m/>
    <d v="1899-12-30T00:05:00"/>
    <d v="1899-12-30T03:50:00"/>
    <m/>
  </r>
  <r>
    <n v="7819"/>
    <x v="25"/>
    <s v="CL: Extraurbano di Levante da Albissola a Varazze"/>
    <n v="1"/>
    <n v="882"/>
    <s v="SAVONA FF.SS (143) - V.XX SETTEMBRE - CELLE - VARAZZE LE ROI"/>
    <s v="ANN"/>
    <s v="SET"/>
    <m/>
    <n v="1"/>
    <n v="933"/>
    <d v="1899-12-30T08:05:00"/>
    <d v="1899-12-30T08:40:00"/>
    <n v="15.2297788054612"/>
    <m/>
    <m/>
    <n v="302"/>
    <n v="4599.3931992492826"/>
    <n v="0"/>
    <m/>
    <d v="1899-12-30T00:35:00"/>
    <d v="1900-01-06T08:10:00"/>
    <m/>
  </r>
  <r>
    <n v="18766"/>
    <x v="25"/>
    <s v="CL: Extraurbano di Levante da Albissola a Varazze"/>
    <n v="1"/>
    <n v="887"/>
    <s v="SAVONA FF.SS. (143) - V.XX SETTEMBRE - CELLE - VARAZZE PIANI"/>
    <s v="INV"/>
    <s v="SET"/>
    <m/>
    <n v="1"/>
    <n v="2458"/>
    <d v="1899-12-30T07:35:00"/>
    <d v="1899-12-30T08:15:00"/>
    <n v="17.1117910529073"/>
    <m/>
    <m/>
    <n v="235"/>
    <n v="4021.2708974332154"/>
    <n v="0"/>
    <m/>
    <d v="1899-12-30T00:40:00"/>
    <d v="1900-01-05T12:40:00"/>
    <m/>
  </r>
  <r>
    <n v="17683"/>
    <x v="25"/>
    <s v="CL: Extraurbano di Levante da Albissola a Varazze"/>
    <n v="1"/>
    <n v="887"/>
    <s v="SAVONA FF.SS. (143) - V.XX SETTEMBRE - CELLE - VARAZZE PIANI"/>
    <s v="INV"/>
    <s v="SET"/>
    <m/>
    <n v="1"/>
    <n v="72"/>
    <d v="1899-12-30T08:40:00"/>
    <d v="1899-12-30T09:20:00"/>
    <n v="17.1117910529073"/>
    <m/>
    <m/>
    <n v="235"/>
    <n v="4021.2708974332154"/>
    <n v="0"/>
    <m/>
    <d v="1899-12-30T00:40:00"/>
    <d v="1900-01-05T12:40:00"/>
    <m/>
  </r>
  <r>
    <n v="7909"/>
    <x v="25"/>
    <s v="CL: Extraurbano di Levante da Albissola a Varazze"/>
    <n v="1"/>
    <n v="989"/>
    <s v="VIA PIRANDELLO - STAZIONE FF.SS - V.XX SETTEMBRE - CELLE - VARAZZE PIANI"/>
    <s v="ANN"/>
    <s v="SET"/>
    <m/>
    <n v="1"/>
    <n v="915"/>
    <d v="1899-12-30T05:15:00"/>
    <d v="1899-12-30T05:55:00"/>
    <n v="16.991566163705802"/>
    <m/>
    <m/>
    <n v="302"/>
    <n v="5131.4529814391517"/>
    <n v="0"/>
    <m/>
    <d v="1899-12-30T00:40:00"/>
    <d v="1900-01-07T09:20:00"/>
    <m/>
  </r>
  <r>
    <n v="7910"/>
    <x v="25"/>
    <s v="CL: Extraurbano di Levante da Albissola a Varazze"/>
    <n v="1"/>
    <n v="989"/>
    <s v="VIA PIRANDELLO - STAZIONE FF.SS - V.XX SETTEMBRE - CELLE - VARAZZE PIANI"/>
    <s v="ANN"/>
    <s v="SET"/>
    <m/>
    <n v="1"/>
    <n v="916"/>
    <d v="1899-12-30T06:10:00"/>
    <d v="1899-12-30T06:50:00"/>
    <n v="16.991566163705802"/>
    <m/>
    <m/>
    <n v="302"/>
    <n v="5131.4529814391517"/>
    <n v="0"/>
    <m/>
    <d v="1899-12-30T00:40:00"/>
    <d v="1900-01-07T09:20:00"/>
    <m/>
  </r>
  <r>
    <n v="7911"/>
    <x v="25"/>
    <s v="CL: Extraurbano di Levante da Albissola a Varazze"/>
    <n v="1"/>
    <n v="989"/>
    <s v="VIA PIRANDELLO - STAZIONE FF.SS - V.XX SETTEMBRE - CELLE - VARAZZE PIANI"/>
    <s v="SCO"/>
    <s v="1-5"/>
    <m/>
    <n v="1"/>
    <n v="2438"/>
    <d v="1899-12-30T06:20:00"/>
    <d v="1899-12-30T06:55:00"/>
    <n v="16.991566163705802"/>
    <m/>
    <m/>
    <n v="173"/>
    <n v="2939.5409463211035"/>
    <n v="0"/>
    <m/>
    <d v="1899-12-30T00:35:00"/>
    <d v="1900-01-03T04:55:00"/>
    <m/>
  </r>
  <r>
    <n v="7913"/>
    <x v="25"/>
    <s v="CL: Extraurbano di Levante da Albissola a Varazze"/>
    <n v="1"/>
    <n v="989"/>
    <s v="VIA PIRANDELLO - STAZIONE FF.SS - V.XX SETTEMBRE - CELLE - VARAZZE PIANI"/>
    <s v="ANN"/>
    <s v="FES"/>
    <m/>
    <n v="1"/>
    <n v="2049"/>
    <d v="1899-12-30T06:45:00"/>
    <d v="1899-12-30T07:20:00"/>
    <n v="16.991566163705802"/>
    <m/>
    <m/>
    <n v="58"/>
    <n v="985.51083749493648"/>
    <n v="0"/>
    <m/>
    <d v="1899-12-30T00:35:00"/>
    <d v="1899-12-31T09:50:00"/>
    <m/>
  </r>
  <r>
    <n v="18541"/>
    <x v="25"/>
    <s v="CL: Extraurbano di Levante da Albissola a Varazze"/>
    <n v="1"/>
    <n v="991"/>
    <s v="P. BRENNERO - CELLE - VARAZZE PIANI"/>
    <s v="SCO"/>
    <s v="1-5"/>
    <m/>
    <n v="1"/>
    <n v="17962"/>
    <d v="1899-12-30T14:05:00"/>
    <d v="1899-12-30T14:45:00"/>
    <n v="17.271939142006399"/>
    <m/>
    <m/>
    <n v="173"/>
    <n v="2988.0454715671071"/>
    <n v="0"/>
    <m/>
    <d v="1899-12-30T00:40:00"/>
    <d v="1900-01-03T19:20:00"/>
    <m/>
  </r>
  <r>
    <n v="7912"/>
    <x v="25"/>
    <s v="CL: Extraurbano di Levante da Albissola a Varazze"/>
    <n v="1"/>
    <n v="995"/>
    <s v="VIA PIRANDELLO - SAVONA FF.SS. - VIA XX SETTEMBRE - ALBISOLA SUPERIORE - CELLE - VARAZZE PIANI"/>
    <s v="ANN"/>
    <s v="SET"/>
    <m/>
    <n v="1"/>
    <n v="68"/>
    <d v="1899-12-30T05:45:00"/>
    <d v="1899-12-30T06:25:00"/>
    <n v="19.077411485243399"/>
    <m/>
    <m/>
    <n v="302"/>
    <n v="5761.3782685435062"/>
    <n v="0"/>
    <m/>
    <d v="1899-12-30T00:40:00"/>
    <d v="1900-01-07T09:20:00"/>
    <m/>
  </r>
  <r>
    <n v="7914"/>
    <x v="25"/>
    <s v="CL: Extraurbano di Levante da Albissola a Varazze"/>
    <n v="1"/>
    <n v="996"/>
    <s v="VIA PIRANDELLO - SAVONA FF.SS. - VIA XX SETTEMBRE - ALBISOLA SUPERIORE - CELLE - VARAZZE LE ROI"/>
    <s v="ANN"/>
    <s v="FES"/>
    <m/>
    <n v="1"/>
    <n v="2070"/>
    <d v="1899-12-30T05:50:00"/>
    <d v="1899-12-30T06:25:00"/>
    <n v="17.1953992377973"/>
    <m/>
    <m/>
    <n v="58"/>
    <n v="997.33315579224336"/>
    <n v="0"/>
    <m/>
    <d v="1899-12-30T00:35:00"/>
    <d v="1899-12-31T09:50:00"/>
    <m/>
  </r>
  <r>
    <n v="14039"/>
    <x v="26"/>
    <s v="URBANO FINALE"/>
    <n v="0"/>
    <n v="118"/>
    <s v="FINALMARINA - FINALBORGO - CALVISIO - FINALMARINA"/>
    <s v="SCO"/>
    <s v="1-5"/>
    <m/>
    <n v="1"/>
    <n v="14039"/>
    <d v="1899-12-30T14:10:00"/>
    <d v="1899-12-30T14:45:00"/>
    <n v="10.4243957212027"/>
    <m/>
    <m/>
    <n v="173"/>
    <n v="1803.4204597680671"/>
    <n v="0"/>
    <m/>
    <d v="1899-12-30T00:35:00"/>
    <d v="1900-01-03T04:55:00"/>
    <m/>
  </r>
  <r>
    <n v="14076"/>
    <x v="26"/>
    <s v="URBANO FINALE"/>
    <n v="0"/>
    <n v="401"/>
    <s v="FINALBORGO - AQUILA - FINALMARINA"/>
    <s v="ANN"/>
    <s v="FES"/>
    <m/>
    <n v="1"/>
    <n v="2749"/>
    <d v="1899-12-30T18:52:00"/>
    <d v="1899-12-30T19:00:00"/>
    <n v="3.9922731916276102"/>
    <m/>
    <m/>
    <n v="58"/>
    <n v="231.5518451144014"/>
    <n v="0"/>
    <m/>
    <d v="1899-12-30T00:08:00"/>
    <d v="1899-12-30T07:44:00"/>
    <m/>
  </r>
  <r>
    <n v="12430"/>
    <x v="26"/>
    <s v="URBANO FINALE"/>
    <n v="0"/>
    <n v="407"/>
    <s v="FINALBORGO - AQUILA - FINALBORGO"/>
    <s v="ANN"/>
    <s v="SET"/>
    <m/>
    <n v="1"/>
    <n v="2715"/>
    <d v="1899-12-30T07:55:00"/>
    <d v="1899-12-30T08:02:00"/>
    <n v="2.5002731916276102"/>
    <m/>
    <m/>
    <n v="302"/>
    <n v="755.08250387153828"/>
    <n v="0"/>
    <m/>
    <d v="1899-12-30T00:07:00"/>
    <d v="1899-12-31T11:14:00"/>
    <m/>
  </r>
  <r>
    <n v="7983"/>
    <x v="26"/>
    <s v="URBANO FINALE"/>
    <n v="0"/>
    <n v="407"/>
    <s v="FINALBORGO - AQUILA - FINALBORGO"/>
    <s v="ANN"/>
    <s v="FES"/>
    <m/>
    <n v="1"/>
    <n v="1955"/>
    <d v="1899-12-30T08:10:00"/>
    <d v="1899-12-30T08:15:00"/>
    <n v="2.5002731916276102"/>
    <m/>
    <m/>
    <n v="58"/>
    <n v="145.0158451144014"/>
    <n v="0"/>
    <m/>
    <d v="1899-12-30T00:05:00"/>
    <d v="1899-12-30T04:50:00"/>
    <m/>
  </r>
  <r>
    <n v="7979"/>
    <x v="26"/>
    <s v="URBANO FINALE"/>
    <n v="0"/>
    <n v="407"/>
    <s v="FINALBORGO - AQUILA - FINALBORGO"/>
    <s v="ANN"/>
    <s v="SET"/>
    <m/>
    <n v="1"/>
    <n v="1101"/>
    <d v="1899-12-30T09:18:00"/>
    <d v="1899-12-30T09:23:00"/>
    <n v="2.5002731916276102"/>
    <m/>
    <m/>
    <n v="302"/>
    <n v="755.08250387153828"/>
    <n v="0"/>
    <m/>
    <d v="1899-12-30T00:05:00"/>
    <d v="1899-12-31T01:10:00"/>
    <m/>
  </r>
  <r>
    <n v="7980"/>
    <x v="26"/>
    <s v="URBANO FINALE"/>
    <n v="0"/>
    <n v="407"/>
    <s v="FINALBORGO - AQUILA - FINALBORGO"/>
    <s v="ANN"/>
    <s v="SET"/>
    <m/>
    <n v="1"/>
    <n v="1102"/>
    <d v="1899-12-30T10:48:00"/>
    <d v="1899-12-30T10:53:00"/>
    <n v="2.5002731916276102"/>
    <m/>
    <m/>
    <n v="302"/>
    <n v="755.08250387153828"/>
    <n v="0"/>
    <m/>
    <d v="1899-12-30T00:05:00"/>
    <d v="1899-12-31T01:10:00"/>
    <m/>
  </r>
  <r>
    <n v="7981"/>
    <x v="26"/>
    <s v="URBANO FINALE"/>
    <n v="0"/>
    <n v="407"/>
    <s v="FINALBORGO - AQUILA - FINALBORGO"/>
    <s v="ANN"/>
    <s v="SET"/>
    <m/>
    <n v="1"/>
    <n v="1103"/>
    <d v="1899-12-30T11:18:00"/>
    <d v="1899-12-30T11:23:00"/>
    <n v="2.5002731916276102"/>
    <m/>
    <m/>
    <n v="302"/>
    <n v="755.08250387153828"/>
    <n v="0"/>
    <m/>
    <d v="1899-12-30T00:05:00"/>
    <d v="1899-12-31T01:10:00"/>
    <m/>
  </r>
  <r>
    <n v="7986"/>
    <x v="26"/>
    <s v="URBANO FINALE"/>
    <n v="0"/>
    <n v="407"/>
    <s v="FINALBORGO - AQUILA - FINALBORGO"/>
    <s v="ANN"/>
    <s v="FES"/>
    <m/>
    <n v="1"/>
    <n v="1956"/>
    <d v="1899-12-30T11:55:00"/>
    <d v="1899-12-30T12:00:00"/>
    <n v="2.5002731916276102"/>
    <m/>
    <m/>
    <n v="58"/>
    <n v="145.0158451144014"/>
    <n v="0"/>
    <m/>
    <d v="1899-12-30T00:05:00"/>
    <d v="1899-12-30T04:50:00"/>
    <m/>
  </r>
  <r>
    <n v="7987"/>
    <x v="26"/>
    <s v="URBANO FINALE"/>
    <n v="0"/>
    <n v="407"/>
    <s v="FINALBORGO - AQUILA - FINALBORGO"/>
    <s v="ANN"/>
    <s v="SET"/>
    <m/>
    <n v="1"/>
    <n v="2720"/>
    <d v="1899-12-30T13:15:00"/>
    <d v="1899-12-30T13:20:00"/>
    <n v="2.5002731916276102"/>
    <m/>
    <m/>
    <n v="302"/>
    <n v="755.08250387153828"/>
    <n v="0"/>
    <m/>
    <d v="1899-12-30T00:05:00"/>
    <d v="1899-12-31T01:10:00"/>
    <m/>
  </r>
  <r>
    <n v="7984"/>
    <x v="26"/>
    <s v="URBANO FINALE"/>
    <n v="0"/>
    <n v="407"/>
    <s v="FINALBORGO - AQUILA - FINALBORGO"/>
    <s v="ANN"/>
    <s v="FES"/>
    <m/>
    <n v="1"/>
    <n v="1957"/>
    <d v="1899-12-30T14:28:00"/>
    <d v="1899-12-30T14:33:00"/>
    <n v="2.5002731916276102"/>
    <m/>
    <m/>
    <n v="58"/>
    <n v="145.0158451144014"/>
    <n v="0"/>
    <m/>
    <d v="1899-12-30T00:05:00"/>
    <d v="1899-12-30T04:50:00"/>
    <m/>
  </r>
  <r>
    <n v="7982"/>
    <x v="26"/>
    <s v="URBANO FINALE"/>
    <n v="0"/>
    <n v="407"/>
    <s v="FINALBORGO - AQUILA - FINALBORGO"/>
    <s v="ANN"/>
    <s v="SET"/>
    <m/>
    <n v="1"/>
    <n v="1105"/>
    <d v="1899-12-30T16:18:00"/>
    <d v="1899-12-30T16:23:00"/>
    <n v="2.5002731916276102"/>
    <m/>
    <m/>
    <n v="302"/>
    <n v="755.08250387153828"/>
    <n v="0"/>
    <m/>
    <d v="1899-12-30T00:05:00"/>
    <d v="1899-12-31T01:10:00"/>
    <m/>
  </r>
  <r>
    <n v="16730"/>
    <x v="26"/>
    <s v="URBANO FINALE"/>
    <n v="0"/>
    <n v="414"/>
    <s v="FINALBORGO - CALVISIO - FINALBORGO"/>
    <s v="EST"/>
    <s v="SET"/>
    <m/>
    <n v="1"/>
    <n v="16730"/>
    <d v="1899-12-30T07:20:00"/>
    <d v="1899-12-30T07:55:00"/>
    <n v="10.4567627789037"/>
    <m/>
    <m/>
    <n v="67"/>
    <n v="700.60310618654796"/>
    <n v="0"/>
    <m/>
    <d v="1899-12-30T00:35:00"/>
    <d v="1899-12-31T15:05:00"/>
    <m/>
  </r>
  <r>
    <n v="7961"/>
    <x v="26"/>
    <s v="URBANO FINALE"/>
    <n v="0"/>
    <n v="414"/>
    <s v="FINALBORGO - CALVISIO - FINALBORGO"/>
    <s v="ANN"/>
    <s v="FES"/>
    <m/>
    <n v="1"/>
    <n v="1962"/>
    <d v="1899-12-30T07:25:00"/>
    <d v="1899-12-30T08:00:00"/>
    <n v="10.4567627789037"/>
    <m/>
    <m/>
    <n v="58"/>
    <n v="606.49224117641461"/>
    <n v="0"/>
    <m/>
    <d v="1899-12-30T00:35:00"/>
    <d v="1899-12-31T09:50:00"/>
    <m/>
  </r>
  <r>
    <n v="7960"/>
    <x v="26"/>
    <s v="URBANO FINALE"/>
    <n v="0"/>
    <n v="414"/>
    <s v="FINALBORGO - CALVISIO - FINALBORGO"/>
    <s v="ANN"/>
    <s v="SET"/>
    <m/>
    <n v="1"/>
    <n v="1132"/>
    <d v="1899-12-30T07:45:00"/>
    <d v="1899-12-30T08:25:00"/>
    <n v="10.4567627789037"/>
    <m/>
    <m/>
    <n v="302"/>
    <n v="3157.9423592289172"/>
    <n v="0"/>
    <m/>
    <d v="1899-12-30T00:40:00"/>
    <d v="1900-01-07T09:20:00"/>
    <m/>
  </r>
  <r>
    <n v="7944"/>
    <x v="26"/>
    <s v="URBANO FINALE"/>
    <n v="0"/>
    <n v="414"/>
    <s v="FINALBORGO - CALVISIO - FINALBORGO"/>
    <s v="ANN"/>
    <s v="SET"/>
    <m/>
    <n v="1"/>
    <n v="1112"/>
    <d v="1899-12-30T08:13:00"/>
    <d v="1899-12-30T08:48:00"/>
    <n v="10.4567627789037"/>
    <m/>
    <m/>
    <n v="302"/>
    <n v="3157.9423592289172"/>
    <n v="0"/>
    <m/>
    <d v="1899-12-30T00:35:00"/>
    <d v="1900-01-06T08:10:00"/>
    <m/>
  </r>
  <r>
    <n v="7977"/>
    <x v="26"/>
    <s v="URBANO FINALE"/>
    <n v="0"/>
    <n v="414"/>
    <s v="FINALBORGO - CALVISIO - FINALBORGO"/>
    <s v="ANN"/>
    <s v="FES"/>
    <m/>
    <n v="1"/>
    <n v="1963"/>
    <d v="1899-12-30T08:15:00"/>
    <d v="1899-12-30T08:50:00"/>
    <n v="10.4567627789037"/>
    <m/>
    <m/>
    <n v="58"/>
    <n v="606.49224117641461"/>
    <n v="0"/>
    <m/>
    <d v="1899-12-30T00:35:00"/>
    <d v="1899-12-31T09:50:00"/>
    <m/>
  </r>
  <r>
    <n v="7948"/>
    <x v="26"/>
    <s v="URBANO FINALE"/>
    <n v="0"/>
    <n v="414"/>
    <s v="FINALBORGO - CALVISIO - FINALBORGO"/>
    <s v="ANN"/>
    <s v="SET"/>
    <m/>
    <n v="1"/>
    <n v="1117"/>
    <d v="1899-12-30T08:43:00"/>
    <d v="1899-12-30T09:18:00"/>
    <n v="10.4567627789037"/>
    <m/>
    <m/>
    <n v="302"/>
    <n v="3157.9423592289172"/>
    <n v="0"/>
    <m/>
    <d v="1899-12-30T00:35:00"/>
    <d v="1900-01-06T08:10:00"/>
    <m/>
  </r>
  <r>
    <n v="7945"/>
    <x v="26"/>
    <s v="URBANO FINALE"/>
    <n v="0"/>
    <n v="414"/>
    <s v="FINALBORGO - CALVISIO - FINALBORGO"/>
    <s v="INV"/>
    <s v="SET"/>
    <m/>
    <n v="1"/>
    <n v="1113"/>
    <d v="1899-12-30T09:13:00"/>
    <d v="1899-12-30T09:48:00"/>
    <n v="10.4567627789037"/>
    <m/>
    <m/>
    <n v="235"/>
    <n v="2457.3392530423694"/>
    <n v="0"/>
    <m/>
    <d v="1899-12-30T00:35:00"/>
    <d v="1900-01-04T17:05:00"/>
    <m/>
  </r>
  <r>
    <n v="7962"/>
    <x v="26"/>
    <s v="URBANO FINALE"/>
    <n v="0"/>
    <n v="414"/>
    <s v="FINALBORGO - CALVISIO - FINALBORGO"/>
    <s v="ANN"/>
    <s v="FES"/>
    <m/>
    <n v="1"/>
    <n v="1964"/>
    <d v="1899-12-30T09:25:00"/>
    <d v="1899-12-30T10:00:00"/>
    <n v="10.4567627789037"/>
    <m/>
    <m/>
    <n v="58"/>
    <n v="606.49224117641461"/>
    <n v="0"/>
    <m/>
    <d v="1899-12-30T00:35:00"/>
    <d v="1899-12-31T09:50:00"/>
    <m/>
  </r>
  <r>
    <n v="7949"/>
    <x v="26"/>
    <s v="URBANO FINALE"/>
    <n v="0"/>
    <n v="414"/>
    <s v="FINALBORGO - CALVISIO - FINALBORGO"/>
    <s v="ANN"/>
    <s v="SET"/>
    <m/>
    <n v="1"/>
    <n v="1118"/>
    <d v="1899-12-30T09:43:00"/>
    <d v="1899-12-30T10:18:00"/>
    <n v="10.4567627789037"/>
    <m/>
    <m/>
    <n v="302"/>
    <n v="3157.9423592289172"/>
    <n v="0"/>
    <m/>
    <d v="1899-12-30T00:35:00"/>
    <d v="1900-01-06T08:10:00"/>
    <m/>
  </r>
  <r>
    <n v="7963"/>
    <x v="26"/>
    <s v="URBANO FINALE"/>
    <n v="0"/>
    <n v="414"/>
    <s v="FINALBORGO - CALVISIO - FINALBORGO"/>
    <s v="ANN"/>
    <s v="FES"/>
    <m/>
    <n v="1"/>
    <n v="1965"/>
    <d v="1899-12-30T10:00:00"/>
    <d v="1899-12-30T10:35:00"/>
    <n v="10.4567627789037"/>
    <m/>
    <m/>
    <n v="58"/>
    <n v="606.49224117641461"/>
    <n v="0"/>
    <m/>
    <d v="1899-12-30T00:35:00"/>
    <d v="1899-12-31T09:50:00"/>
    <m/>
  </r>
  <r>
    <n v="12374"/>
    <x v="26"/>
    <s v="URBANO FINALE"/>
    <n v="0"/>
    <n v="414"/>
    <s v="FINALBORGO - CALVISIO - FINALBORGO"/>
    <s v="EST"/>
    <s v="SET"/>
    <m/>
    <n v="1"/>
    <n v="12374"/>
    <d v="1899-12-30T10:13:00"/>
    <d v="1899-12-30T10:48:00"/>
    <n v="10.4567627789037"/>
    <m/>
    <m/>
    <n v="67"/>
    <n v="700.60310618654796"/>
    <n v="0"/>
    <m/>
    <d v="1899-12-30T00:35:00"/>
    <d v="1899-12-31T15:05:00"/>
    <m/>
  </r>
  <r>
    <n v="7950"/>
    <x v="26"/>
    <s v="URBANO FINALE"/>
    <n v="0"/>
    <n v="414"/>
    <s v="FINALBORGO - CALVISIO - FINALBORGO"/>
    <s v="ANN"/>
    <s v="SET"/>
    <m/>
    <n v="1"/>
    <n v="1119"/>
    <d v="1899-12-30T10:43:00"/>
    <d v="1899-12-30T11:18:00"/>
    <n v="10.4567627789037"/>
    <m/>
    <m/>
    <n v="302"/>
    <n v="3157.9423592289172"/>
    <n v="0"/>
    <m/>
    <d v="1899-12-30T00:35:00"/>
    <d v="1900-01-06T08:10:00"/>
    <m/>
  </r>
  <r>
    <n v="17178"/>
    <x v="26"/>
    <s v="URBANO FINALE"/>
    <n v="0"/>
    <n v="414"/>
    <s v="FINALBORGO - CALVISIO - FINALBORGO"/>
    <s v="ANN"/>
    <s v="FES"/>
    <m/>
    <n v="1"/>
    <n v="17178"/>
    <d v="1899-12-30T10:45:00"/>
    <d v="1899-12-30T11:20:00"/>
    <n v="10.4567627789037"/>
    <m/>
    <m/>
    <n v="58"/>
    <n v="606.49224117641461"/>
    <n v="0"/>
    <m/>
    <d v="1899-12-30T00:35:00"/>
    <d v="1899-12-31T09:50:00"/>
    <m/>
  </r>
  <r>
    <n v="7947"/>
    <x v="26"/>
    <s v="URBANO FINALE"/>
    <n v="0"/>
    <n v="414"/>
    <s v="FINALBORGO - CALVISIO - FINALBORGO"/>
    <s v="ANN"/>
    <s v="SET"/>
    <m/>
    <n v="1"/>
    <n v="1115"/>
    <d v="1899-12-30T11:13:00"/>
    <d v="1899-12-30T11:48:00"/>
    <n v="10.4567627789037"/>
    <m/>
    <m/>
    <n v="302"/>
    <n v="3157.9423592289172"/>
    <n v="0"/>
    <m/>
    <d v="1899-12-30T00:35:00"/>
    <d v="1900-01-06T08:10:00"/>
    <m/>
  </r>
  <r>
    <n v="7965"/>
    <x v="26"/>
    <s v="URBANO FINALE"/>
    <n v="0"/>
    <n v="414"/>
    <s v="FINALBORGO - CALVISIO - FINALBORGO"/>
    <s v="ANN"/>
    <s v="FES"/>
    <m/>
    <n v="1"/>
    <n v="1967"/>
    <d v="1899-12-30T11:20:00"/>
    <d v="1899-12-30T11:55:00"/>
    <n v="10.4567627789037"/>
    <m/>
    <m/>
    <n v="58"/>
    <n v="606.49224117641461"/>
    <n v="0"/>
    <m/>
    <d v="1899-12-30T00:35:00"/>
    <d v="1899-12-31T09:50:00"/>
    <m/>
  </r>
  <r>
    <n v="7951"/>
    <x v="26"/>
    <s v="URBANO FINALE"/>
    <n v="0"/>
    <n v="414"/>
    <s v="FINALBORGO - CALVISIO - FINALBORGO"/>
    <s v="ANN"/>
    <s v="SET"/>
    <m/>
    <n v="1"/>
    <n v="1120"/>
    <d v="1899-12-30T11:43:00"/>
    <d v="1899-12-30T12:18:00"/>
    <n v="10.4567627789037"/>
    <m/>
    <m/>
    <n v="302"/>
    <n v="3157.9423592289172"/>
    <n v="0"/>
    <m/>
    <d v="1899-12-30T00:35:00"/>
    <d v="1900-01-06T08:10:00"/>
    <m/>
  </r>
  <r>
    <n v="7966"/>
    <x v="26"/>
    <s v="URBANO FINALE"/>
    <n v="0"/>
    <n v="414"/>
    <s v="FINALBORGO - CALVISIO - FINALBORGO"/>
    <s v="ANN"/>
    <s v="FES"/>
    <m/>
    <n v="1"/>
    <n v="1968"/>
    <d v="1899-12-30T12:15:00"/>
    <d v="1899-12-30T12:50:00"/>
    <n v="10.4567627789037"/>
    <m/>
    <m/>
    <n v="58"/>
    <n v="606.49224117641461"/>
    <n v="0"/>
    <m/>
    <d v="1899-12-30T00:35:00"/>
    <d v="1899-12-31T09:50:00"/>
    <m/>
  </r>
  <r>
    <n v="7972"/>
    <x v="26"/>
    <s v="URBANO FINALE"/>
    <n v="0"/>
    <n v="414"/>
    <s v="FINALBORGO - CALVISIO - FINALBORGO"/>
    <s v="ANN"/>
    <s v="SET"/>
    <m/>
    <n v="1"/>
    <n v="2718"/>
    <d v="1899-12-30T12:23:00"/>
    <d v="1899-12-30T12:58:00"/>
    <n v="10.4567627789037"/>
    <m/>
    <m/>
    <n v="302"/>
    <n v="3157.9423592289172"/>
    <n v="0"/>
    <m/>
    <d v="1899-12-30T00:35:00"/>
    <d v="1900-01-06T08:10:00"/>
    <m/>
  </r>
  <r>
    <n v="7973"/>
    <x v="26"/>
    <s v="URBANO FINALE"/>
    <n v="0"/>
    <n v="414"/>
    <s v="FINALBORGO - CALVISIO - FINALBORGO"/>
    <s v="ANN"/>
    <s v="SET"/>
    <m/>
    <n v="1"/>
    <n v="2721"/>
    <d v="1899-12-30T13:20:00"/>
    <d v="1899-12-30T13:55:00"/>
    <n v="10.4567627789037"/>
    <m/>
    <m/>
    <n v="302"/>
    <n v="3157.9423592289172"/>
    <n v="0"/>
    <m/>
    <d v="1899-12-30T00:35:00"/>
    <d v="1900-01-06T08:10:00"/>
    <m/>
  </r>
  <r>
    <n v="16746"/>
    <x v="26"/>
    <s v="URBANO FINALE"/>
    <n v="0"/>
    <n v="414"/>
    <s v="FINALBORGO - CALVISIO - FINALBORGO"/>
    <s v="EST"/>
    <s v="SET"/>
    <m/>
    <n v="1"/>
    <n v="16746"/>
    <d v="1899-12-30T14:15:00"/>
    <d v="1899-12-30T14:50:00"/>
    <n v="10.4567627789037"/>
    <m/>
    <m/>
    <n v="67"/>
    <n v="700.60310618654796"/>
    <n v="0"/>
    <m/>
    <d v="1899-12-30T00:35:00"/>
    <d v="1899-12-31T15:05:00"/>
    <m/>
  </r>
  <r>
    <n v="17197"/>
    <x v="26"/>
    <s v="URBANO FINALE"/>
    <n v="0"/>
    <n v="414"/>
    <s v="FINALBORGO - CALVISIO - FINALBORGO"/>
    <s v="ANN"/>
    <s v="FES"/>
    <m/>
    <n v="1"/>
    <n v="17197"/>
    <d v="1899-12-30T14:33:00"/>
    <d v="1899-12-30T15:05:00"/>
    <n v="10.4567627789037"/>
    <m/>
    <m/>
    <n v="58"/>
    <n v="606.49224117641461"/>
    <n v="0"/>
    <m/>
    <d v="1899-12-30T00:32:00"/>
    <d v="1899-12-31T06:56:00"/>
    <m/>
  </r>
  <r>
    <n v="7975"/>
    <x v="26"/>
    <s v="URBANO FINALE"/>
    <n v="0"/>
    <n v="414"/>
    <s v="FINALBORGO - CALVISIO - FINALBORGO"/>
    <s v="ANN"/>
    <s v="SET"/>
    <m/>
    <n v="1"/>
    <n v="2731"/>
    <d v="1899-12-30T14:53:00"/>
    <d v="1899-12-30T15:28:00"/>
    <n v="10.4567627789037"/>
    <n v="10.4567627789037"/>
    <m/>
    <n v="302"/>
    <n v="3157.9423592289172"/>
    <n v="3157.9423592289172"/>
    <m/>
    <d v="1899-12-30T00:35:00"/>
    <d v="1900-01-06T08:10:00"/>
    <s v="FINALE LIGURE"/>
  </r>
  <r>
    <n v="7967"/>
    <x v="26"/>
    <s v="URBANO FINALE"/>
    <n v="0"/>
    <n v="414"/>
    <s v="FINALBORGO - CALVISIO - FINALBORGO"/>
    <s v="ANN"/>
    <s v="FES"/>
    <m/>
    <n v="1"/>
    <n v="1970"/>
    <d v="1899-12-30T15:15:00"/>
    <d v="1899-12-30T15:50:00"/>
    <n v="10.4567627789037"/>
    <m/>
    <m/>
    <n v="58"/>
    <n v="606.49224117641461"/>
    <n v="0"/>
    <m/>
    <d v="1899-12-30T00:35:00"/>
    <d v="1899-12-31T09:50:00"/>
    <m/>
  </r>
  <r>
    <n v="7952"/>
    <x v="26"/>
    <s v="URBANO FINALE"/>
    <n v="0"/>
    <n v="414"/>
    <s v="FINALBORGO - CALVISIO - FINALBORGO"/>
    <s v="ANN"/>
    <s v="SET"/>
    <m/>
    <n v="1"/>
    <n v="1123"/>
    <d v="1899-12-30T15:43:00"/>
    <d v="1899-12-30T16:18:00"/>
    <n v="10.4567627789037"/>
    <m/>
    <m/>
    <n v="302"/>
    <n v="3157.9423592289172"/>
    <n v="0"/>
    <m/>
    <d v="1899-12-30T00:35:00"/>
    <d v="1900-01-06T08:10:00"/>
    <m/>
  </r>
  <r>
    <n v="7968"/>
    <x v="26"/>
    <s v="URBANO FINALE"/>
    <n v="0"/>
    <n v="414"/>
    <s v="FINALBORGO - CALVISIO - FINALBORGO"/>
    <s v="ANN"/>
    <s v="FES"/>
    <m/>
    <n v="1"/>
    <n v="1971"/>
    <d v="1899-12-30T15:55:00"/>
    <d v="1899-12-30T16:30:00"/>
    <n v="10.4567627789037"/>
    <m/>
    <m/>
    <n v="58"/>
    <n v="606.49224117641461"/>
    <n v="0"/>
    <m/>
    <d v="1899-12-30T00:35:00"/>
    <d v="1899-12-31T09:50:00"/>
    <m/>
  </r>
  <r>
    <n v="17200"/>
    <x v="26"/>
    <s v="URBANO FINALE"/>
    <n v="0"/>
    <n v="414"/>
    <s v="FINALBORGO - CALVISIO - FINALBORGO"/>
    <s v="ANN"/>
    <s v="FES"/>
    <m/>
    <n v="1"/>
    <n v="17200"/>
    <d v="1899-12-30T16:15:00"/>
    <d v="1899-12-30T16:50:00"/>
    <n v="10.4567627789037"/>
    <m/>
    <m/>
    <n v="58"/>
    <n v="606.49224117641461"/>
    <n v="0"/>
    <m/>
    <d v="1899-12-30T00:35:00"/>
    <d v="1899-12-31T09:50:00"/>
    <m/>
  </r>
  <r>
    <n v="7953"/>
    <x v="26"/>
    <s v="URBANO FINALE"/>
    <n v="0"/>
    <n v="414"/>
    <s v="FINALBORGO - CALVISIO - FINALBORGO"/>
    <s v="ANN"/>
    <s v="SET"/>
    <m/>
    <n v="1"/>
    <n v="1124"/>
    <d v="1899-12-30T16:43:00"/>
    <d v="1899-12-30T17:18:00"/>
    <n v="10.4567627789037"/>
    <m/>
    <m/>
    <n v="302"/>
    <n v="3157.9423592289172"/>
    <n v="0"/>
    <m/>
    <d v="1899-12-30T00:35:00"/>
    <d v="1900-01-06T08:10:00"/>
    <m/>
  </r>
  <r>
    <n v="14075"/>
    <x v="26"/>
    <s v="URBANO FINALE"/>
    <n v="0"/>
    <n v="414"/>
    <s v="FINALBORGO - CALVISIO - FINALBORGO"/>
    <s v="INV"/>
    <s v="FES"/>
    <m/>
    <n v="1"/>
    <n v="2744"/>
    <d v="1899-12-30T17:15:00"/>
    <d v="1899-12-30T17:50:00"/>
    <n v="10.4567627789037"/>
    <m/>
    <m/>
    <n v="46"/>
    <n v="481.01108782957022"/>
    <n v="0"/>
    <m/>
    <d v="1899-12-30T00:35:00"/>
    <d v="1899-12-31T02:50:00"/>
    <m/>
  </r>
  <r>
    <n v="7954"/>
    <x v="26"/>
    <s v="URBANO FINALE"/>
    <n v="0"/>
    <n v="414"/>
    <s v="FINALBORGO - CALVISIO - FINALBORGO"/>
    <s v="ANN"/>
    <s v="SET"/>
    <m/>
    <n v="1"/>
    <n v="1125"/>
    <d v="1899-12-30T17:43:00"/>
    <d v="1899-12-30T18:18:00"/>
    <n v="10.4567627789037"/>
    <m/>
    <m/>
    <n v="302"/>
    <n v="3157.9423592289172"/>
    <n v="0"/>
    <m/>
    <d v="1899-12-30T00:35:00"/>
    <d v="1900-01-06T08:10:00"/>
    <m/>
  </r>
  <r>
    <n v="7978"/>
    <x v="26"/>
    <s v="URBANO FINALE"/>
    <n v="0"/>
    <n v="414"/>
    <s v="FINALBORGO - CALVISIO - FINALBORGO"/>
    <s v="ANN"/>
    <s v="FES"/>
    <m/>
    <n v="1"/>
    <n v="2747"/>
    <d v="1899-12-30T18:20:00"/>
    <d v="1899-12-30T18:52:00"/>
    <n v="10.4567627789037"/>
    <m/>
    <m/>
    <n v="58"/>
    <n v="606.49224117641461"/>
    <n v="0"/>
    <m/>
    <d v="1899-12-30T00:32:00"/>
    <d v="1899-12-31T06:56:00"/>
    <m/>
  </r>
  <r>
    <n v="12058"/>
    <x v="26"/>
    <s v="URBANO FINALE"/>
    <n v="0"/>
    <n v="414"/>
    <s v="FINALBORGO - CALVISIO - FINALBORGO"/>
    <s v="ANN"/>
    <s v="SET"/>
    <m/>
    <n v="1"/>
    <n v="12058"/>
    <d v="1899-12-30T18:55:00"/>
    <d v="1899-12-30T19:30:00"/>
    <n v="10.4567627789037"/>
    <n v="10.4567627789037"/>
    <m/>
    <n v="302"/>
    <n v="3157.9423592289172"/>
    <n v="3157.9423592289172"/>
    <m/>
    <d v="1899-12-30T00:35:00"/>
    <d v="1900-01-06T08:10:00"/>
    <s v="FINALE LIGURE"/>
  </r>
  <r>
    <n v="7970"/>
    <x v="26"/>
    <s v="URBANO FINALE"/>
    <n v="0"/>
    <n v="414"/>
    <s v="FINALBORGO - CALVISIO - FINALBORGO"/>
    <s v="INV"/>
    <s v="FES"/>
    <m/>
    <n v="1"/>
    <n v="1975"/>
    <d v="1899-12-30T19:25:00"/>
    <d v="1899-12-30T20:00:00"/>
    <n v="10.4567627789037"/>
    <m/>
    <m/>
    <n v="46"/>
    <n v="481.01108782957022"/>
    <n v="0"/>
    <m/>
    <d v="1899-12-30T00:35:00"/>
    <d v="1899-12-31T02:50:00"/>
    <m/>
  </r>
  <r>
    <n v="17206"/>
    <x v="26"/>
    <s v="URBANO FINALE"/>
    <n v="0"/>
    <n v="414"/>
    <s v="FINALBORGO - CALVISIO - FINALBORGO"/>
    <s v="EST"/>
    <s v="FES"/>
    <m/>
    <n v="1"/>
    <n v="17206"/>
    <d v="1899-12-30T19:43:00"/>
    <d v="1899-12-30T20:18:00"/>
    <n v="10.4567627789037"/>
    <m/>
    <m/>
    <n v="12"/>
    <n v="125.48115334684439"/>
    <n v="0"/>
    <m/>
    <d v="1899-12-30T00:35:00"/>
    <d v="1899-12-30T07:00:00"/>
    <m/>
  </r>
  <r>
    <n v="7990"/>
    <x v="26"/>
    <s v="URBANO FINALE"/>
    <n v="0"/>
    <n v="415"/>
    <s v="FINALBORGO - CALVISIO - FINALMARINA"/>
    <s v="ANN"/>
    <s v="SET"/>
    <m/>
    <n v="1"/>
    <n v="1133"/>
    <d v="1899-12-30T06:25:00"/>
    <d v="1899-12-30T06:55:00"/>
    <n v="9.1373150949249098"/>
    <m/>
    <m/>
    <n v="302"/>
    <n v="2759.469158667323"/>
    <n v="0"/>
    <m/>
    <d v="1899-12-30T00:30:00"/>
    <d v="1900-01-05T07:00:00"/>
    <m/>
  </r>
  <r>
    <n v="12055"/>
    <x v="26"/>
    <s v="URBANO FINALE"/>
    <n v="0"/>
    <n v="415"/>
    <s v="FINALBORGO - CALVISIO - FINALMARINA"/>
    <s v="SCO"/>
    <n v="6"/>
    <m/>
    <n v="1"/>
    <n v="2730"/>
    <d v="1899-12-30T14:15:00"/>
    <d v="1899-12-30T14:45:00"/>
    <n v="9.1373150949249098"/>
    <m/>
    <m/>
    <n v="35"/>
    <n v="319.80602832237184"/>
    <n v="0"/>
    <m/>
    <d v="1899-12-30T00:30:00"/>
    <d v="1899-12-30T17:30:00"/>
    <m/>
  </r>
  <r>
    <n v="14038"/>
    <x v="26"/>
    <s v="URBANO FINALE"/>
    <n v="0"/>
    <n v="415"/>
    <s v="FINALBORGO - CALVISIO - FINALMARINA"/>
    <s v="NSIN"/>
    <s v="SET"/>
    <m/>
    <n v="1"/>
    <n v="14038"/>
    <d v="1899-12-30T14:15:00"/>
    <d v="1899-12-30T14:45:00"/>
    <n v="9.1373150949249098"/>
    <m/>
    <m/>
    <n v="27"/>
    <n v="246.70750756297255"/>
    <n v="0"/>
    <m/>
    <d v="1899-12-30T00:30:00"/>
    <d v="1899-12-30T13:30:00"/>
    <m/>
  </r>
  <r>
    <n v="7971"/>
    <x v="26"/>
    <s v="URBANO FINALE"/>
    <n v="0"/>
    <n v="415"/>
    <s v="FINALBORGO - CALVISIO - FINALMARINA"/>
    <s v="ANN"/>
    <s v="FES"/>
    <m/>
    <n v="1"/>
    <n v="1976"/>
    <d v="1899-12-30T16:45:00"/>
    <d v="1899-12-30T17:15:00"/>
    <n v="9.1373150949249098"/>
    <m/>
    <m/>
    <n v="58"/>
    <n v="529.96427550564476"/>
    <n v="0"/>
    <m/>
    <d v="1899-12-30T00:30:00"/>
    <d v="1899-12-31T05:00:00"/>
    <m/>
  </r>
  <r>
    <n v="12036"/>
    <x v="26"/>
    <s v="URBANO FINALE"/>
    <n v="0"/>
    <n v="415"/>
    <s v="FINALBORGO - CALVISIO - FINALMARINA"/>
    <s v="ANN"/>
    <s v="SET"/>
    <m/>
    <n v="1"/>
    <n v="1129"/>
    <d v="1899-12-30T18:30:00"/>
    <d v="1899-12-30T19:00:00"/>
    <n v="9.1373150949249098"/>
    <m/>
    <m/>
    <n v="302"/>
    <n v="2759.469158667323"/>
    <n v="0"/>
    <m/>
    <d v="1899-12-30T00:30:00"/>
    <d v="1900-01-05T07:00:00"/>
    <m/>
  </r>
  <r>
    <n v="18341"/>
    <x v="26"/>
    <s v="URBANO FINALE"/>
    <n v="0"/>
    <n v="417"/>
    <s v="FINALBORGO - FINALMARINA"/>
    <s v="EST"/>
    <s v="SET"/>
    <m/>
    <n v="1"/>
    <n v="18341"/>
    <d v="1899-12-30T17:18:00"/>
    <d v="1899-12-30T17:23:00"/>
    <n v="1.492"/>
    <m/>
    <m/>
    <n v="67"/>
    <n v="99.963999999999999"/>
    <n v="0"/>
    <m/>
    <d v="1899-12-30T00:05:00"/>
    <d v="1899-12-30T05:35:00"/>
    <m/>
  </r>
  <r>
    <n v="17175"/>
    <x v="26"/>
    <s v="URBANO FINALE"/>
    <n v="0"/>
    <n v="934"/>
    <s v="FINALMARINA - FINALBORGO"/>
    <s v="EST"/>
    <s v="FES"/>
    <m/>
    <n v="1"/>
    <n v="17175"/>
    <d v="1899-12-30T11:25:00"/>
    <d v="1899-12-30T11:30:00"/>
    <n v="1.64356846511305"/>
    <m/>
    <m/>
    <n v="12"/>
    <n v="19.722821581356598"/>
    <n v="0"/>
    <m/>
    <d v="1899-12-30T00:05:00"/>
    <d v="1899-12-30T01:00:00"/>
    <m/>
  </r>
  <r>
    <n v="17183"/>
    <x v="26"/>
    <s v="URBANO FINALE"/>
    <n v="0"/>
    <n v="934"/>
    <s v="FINALMARINA - FINALBORGO"/>
    <s v="EST"/>
    <s v="FES"/>
    <m/>
    <n v="1"/>
    <n v="17183"/>
    <d v="1899-12-30T12:50:00"/>
    <d v="1899-12-30T12:55:00"/>
    <n v="1.64356846511305"/>
    <m/>
    <m/>
    <n v="12"/>
    <n v="19.722821581356598"/>
    <n v="0"/>
    <m/>
    <d v="1899-12-30T00:05:00"/>
    <d v="1899-12-30T01:00:00"/>
    <m/>
  </r>
  <r>
    <n v="7994"/>
    <x v="26"/>
    <s v="URBANO FINALE"/>
    <n v="0"/>
    <n v="934"/>
    <s v="FINALMARINA - FINALBORGO"/>
    <s v="ANN"/>
    <s v="SET"/>
    <m/>
    <n v="1"/>
    <n v="4384"/>
    <d v="1899-12-30T13:10:00"/>
    <d v="1899-12-30T13:15:00"/>
    <n v="1.64356846511305"/>
    <m/>
    <m/>
    <n v="302"/>
    <n v="496.35767646414109"/>
    <n v="0"/>
    <m/>
    <d v="1899-12-30T00:05:00"/>
    <d v="1899-12-31T01:10:00"/>
    <m/>
  </r>
  <r>
    <n v="8258"/>
    <x v="26"/>
    <s v="URBANO FINALE"/>
    <n v="0"/>
    <n v="934"/>
    <s v="FINALMARINA - FINALBORGO"/>
    <s v="ANN"/>
    <s v="FES"/>
    <m/>
    <n v="1"/>
    <n v="8258"/>
    <d v="1899-12-30T14:25:00"/>
    <d v="1899-12-30T14:28:00"/>
    <n v="1.64356846511305"/>
    <m/>
    <m/>
    <n v="58"/>
    <n v="95.326970976556893"/>
    <n v="0"/>
    <m/>
    <d v="1899-12-30T00:03:00"/>
    <d v="1899-12-30T02:54:00"/>
    <m/>
  </r>
  <r>
    <n v="17199"/>
    <x v="26"/>
    <s v="URBANO FINALE"/>
    <n v="0"/>
    <n v="934"/>
    <s v="FINALMARINA - FINALBORGO"/>
    <s v="EST"/>
    <s v="FES"/>
    <m/>
    <n v="1"/>
    <n v="17199"/>
    <d v="1899-12-30T14:25:00"/>
    <d v="1899-12-30T14:28:00"/>
    <n v="1.64356846511305"/>
    <m/>
    <m/>
    <n v="12"/>
    <n v="19.722821581356598"/>
    <n v="0"/>
    <m/>
    <d v="1899-12-30T00:03:00"/>
    <d v="1899-12-30T00:36:00"/>
    <m/>
  </r>
  <r>
    <n v="17204"/>
    <x v="26"/>
    <s v="URBANO FINALE"/>
    <n v="0"/>
    <n v="934"/>
    <s v="FINALMARINA - FINALBORGO"/>
    <s v="EST"/>
    <s v="FES"/>
    <m/>
    <n v="1"/>
    <n v="17204"/>
    <d v="1899-12-30T18:10:00"/>
    <d v="1899-12-30T18:15:00"/>
    <n v="1.64356846511305"/>
    <m/>
    <m/>
    <n v="12"/>
    <n v="19.722821581356598"/>
    <n v="0"/>
    <m/>
    <d v="1899-12-30T00:05:00"/>
    <d v="1899-12-30T01:00:00"/>
    <m/>
  </r>
  <r>
    <n v="7995"/>
    <x v="26"/>
    <s v="URBANO FINALE"/>
    <n v="0"/>
    <n v="2023"/>
    <s v="CALVISIO - SCUOLE AICARDI"/>
    <s v="SCO"/>
    <s v="1-5"/>
    <m/>
    <n v="1"/>
    <n v="2970"/>
    <d v="1899-12-30T07:30:00"/>
    <d v="1899-12-30T07:45:00"/>
    <n v="4.56294039970666"/>
    <n v="4.56294039970666"/>
    <m/>
    <n v="173"/>
    <n v="789.38868914925217"/>
    <n v="789.38868914925217"/>
    <m/>
    <d v="1899-12-30T00:15:00"/>
    <d v="1899-12-31T19:15:00"/>
    <s v="FINALE LIGURE"/>
  </r>
  <r>
    <n v="18530"/>
    <x v="26"/>
    <s v="URBANO FINALE"/>
    <n v="0"/>
    <n v="2026"/>
    <s v="V. BRUNENGHI - FINALBORGO - CALVISIO"/>
    <s v="SCO"/>
    <s v="1-5"/>
    <m/>
    <n v="1"/>
    <n v="18530"/>
    <d v="1899-12-30T14:10:00"/>
    <d v="1899-12-30T14:27:00"/>
    <n v="5.5369017521018602"/>
    <n v="5.5369017521018602"/>
    <m/>
    <n v="173"/>
    <n v="957.88400311362182"/>
    <n v="957.88400311362182"/>
    <m/>
    <d v="1899-12-30T00:17:00"/>
    <d v="1900-01-01T01:01:00"/>
    <s v="FINALE LIGURE"/>
  </r>
  <r>
    <n v="9378"/>
    <x v="27"/>
    <s v="URBANO FINALE"/>
    <n v="0"/>
    <n v="420"/>
    <s v="FINALE FF.SS. - MONTICELLO - SAN BERNARDINO - FINALE FF.SS."/>
    <s v="ANN"/>
    <s v="SET"/>
    <m/>
    <n v="1"/>
    <n v="2746"/>
    <d v="1899-12-30T13:15:00"/>
    <d v="1899-12-30T14:00:00"/>
    <n v="12.368080538874899"/>
    <m/>
    <m/>
    <n v="302"/>
    <n v="3735.1603227402197"/>
    <n v="0"/>
    <m/>
    <d v="1899-12-30T00:45:00"/>
    <d v="1900-01-08T10:30:00"/>
    <m/>
  </r>
  <r>
    <n v="9321"/>
    <x v="27"/>
    <s v="URBANO FINALE"/>
    <n v="0"/>
    <n v="433"/>
    <s v="FINALE FF.SS. - SAN BERNARDINO - MONTICELLO - FINALE FF.SS."/>
    <s v="ANN"/>
    <s v="SET"/>
    <m/>
    <n v="1"/>
    <n v="2735"/>
    <d v="1899-12-30T07:10:00"/>
    <d v="1899-12-30T07:50:00"/>
    <n v="12.365386437043901"/>
    <m/>
    <m/>
    <n v="302"/>
    <n v="3734.346703987258"/>
    <n v="0"/>
    <m/>
    <d v="1899-12-30T00:40:00"/>
    <d v="1900-01-07T09:20:00"/>
    <m/>
  </r>
  <r>
    <n v="16756"/>
    <x v="27"/>
    <s v="URBANO FINALE"/>
    <n v="0"/>
    <n v="608"/>
    <s v="FINALE FF.SS - VIA CAVIGLIA - OSPEDALE - MONTICELLO - OSPEDALE - FINALE FF.SS"/>
    <s v="EST"/>
    <s v="SET"/>
    <m/>
    <n v="1"/>
    <n v="16756"/>
    <d v="1899-12-30T10:20:00"/>
    <d v="1899-12-30T10:55:00"/>
    <n v="8.4559196331808906"/>
    <m/>
    <m/>
    <n v="67"/>
    <n v="566.54661542311965"/>
    <n v="0"/>
    <m/>
    <d v="1899-12-30T00:35:00"/>
    <d v="1899-12-31T15:05:00"/>
    <m/>
  </r>
  <r>
    <n v="9345"/>
    <x v="27"/>
    <s v="URBANO FINALE"/>
    <n v="0"/>
    <n v="608"/>
    <s v="FINALE FF.SS - VIA CAVIGLIA - OSPEDALE - MONTICELLO - OSPEDALE - FINALE FF.SS"/>
    <s v="INV"/>
    <s v="SET"/>
    <m/>
    <n v="1"/>
    <n v="2973"/>
    <d v="1899-12-30T11:30:00"/>
    <d v="1899-12-30T12:00:00"/>
    <n v="8.4559196331808906"/>
    <m/>
    <m/>
    <n v="235"/>
    <n v="1987.1411137975092"/>
    <n v="0"/>
    <m/>
    <d v="1899-12-30T00:30:00"/>
    <d v="1900-01-03T21:30:00"/>
    <m/>
  </r>
  <r>
    <n v="18340"/>
    <x v="27"/>
    <s v="URBANO FINALE"/>
    <n v="0"/>
    <n v="608"/>
    <s v="FINALE FF.SS - VIA CAVIGLIA - OSPEDALE - MONTICELLO - OSPEDALE - FINALE FF.SS"/>
    <s v="EST"/>
    <s v="SET"/>
    <m/>
    <n v="1"/>
    <n v="16758"/>
    <d v="1899-12-30T15:55:00"/>
    <d v="1899-12-30T16:30:00"/>
    <n v="8.4559196331808906"/>
    <m/>
    <m/>
    <n v="67"/>
    <n v="566.54661542311965"/>
    <n v="0"/>
    <m/>
    <d v="1899-12-30T00:35:00"/>
    <d v="1899-12-31T15:05:00"/>
    <m/>
  </r>
  <r>
    <n v="9357"/>
    <x v="27"/>
    <s v="URBANO FINALE"/>
    <n v="0"/>
    <n v="926"/>
    <s v="FINALE FF.SS. - EX OSPEDALE- FINALE FF.SS."/>
    <s v="ANN"/>
    <s v="SET"/>
    <m/>
    <n v="1"/>
    <n v="2736"/>
    <d v="1899-12-30T08:00:00"/>
    <d v="1899-12-30T08:15:00"/>
    <n v="3.2667922026915202"/>
    <m/>
    <m/>
    <n v="302"/>
    <n v="986.57124521283913"/>
    <n v="0"/>
    <m/>
    <d v="1899-12-30T00:15:00"/>
    <d v="1900-01-02T03:30:00"/>
    <m/>
  </r>
  <r>
    <n v="9369"/>
    <x v="27"/>
    <s v="URBANO FINALE"/>
    <n v="0"/>
    <n v="926"/>
    <s v="FINALE FF.SS. - EX OSPEDALE- FINALE FF.SS."/>
    <s v="ANN"/>
    <s v="SET"/>
    <m/>
    <n v="1"/>
    <n v="2732"/>
    <d v="1899-12-30T18:45:00"/>
    <d v="1899-12-30T18:55:00"/>
    <n v="3.2667922026915202"/>
    <m/>
    <m/>
    <n v="302"/>
    <n v="986.57124521283913"/>
    <n v="0"/>
    <m/>
    <d v="1899-12-30T00:10:00"/>
    <d v="1900-01-01T02:20:00"/>
    <m/>
  </r>
  <r>
    <n v="9750"/>
    <x v="27"/>
    <s v="URBANO FINALE"/>
    <n v="0"/>
    <n v="929"/>
    <s v="FINALE FF.SS. - VIA CAVIGLIA - EX OSPEDALE - FINALE FF.SS."/>
    <s v="ANN"/>
    <s v="SET"/>
    <m/>
    <n v="1"/>
    <n v="2741"/>
    <d v="1899-12-30T08:30:00"/>
    <d v="1899-12-30T08:45:00"/>
    <n v="4.3638786821210802"/>
    <m/>
    <m/>
    <n v="302"/>
    <n v="1317.8913620005662"/>
    <n v="0"/>
    <m/>
    <d v="1899-12-30T00:15:00"/>
    <d v="1900-01-02T03:30:00"/>
    <m/>
  </r>
  <r>
    <n v="9322"/>
    <x v="27"/>
    <s v="URBANO FINALE"/>
    <n v="0"/>
    <n v="929"/>
    <s v="FINALE FF.SS. - VIA CAVIGLIA - EX OSPEDALE - FINALE FF.SS."/>
    <s v="ANN"/>
    <s v="SET"/>
    <m/>
    <n v="1"/>
    <n v="2737"/>
    <d v="1899-12-30T09:30:00"/>
    <d v="1899-12-30T09:45:00"/>
    <n v="4.3638786821210802"/>
    <m/>
    <m/>
    <n v="302"/>
    <n v="1317.8913620005662"/>
    <n v="0"/>
    <m/>
    <d v="1899-12-30T00:15:00"/>
    <d v="1900-01-02T03:30:00"/>
    <m/>
  </r>
  <r>
    <n v="10298"/>
    <x v="27"/>
    <s v="URBANO FINALE"/>
    <n v="0"/>
    <n v="929"/>
    <s v="FINALE FF.SS. - VIA CAVIGLIA - EX OSPEDALE - FINALE FF.SS."/>
    <s v="INV"/>
    <s v="SET"/>
    <m/>
    <n v="1"/>
    <n v="3133"/>
    <d v="1899-12-30T10:25:00"/>
    <d v="1899-12-30T10:45:00"/>
    <n v="4.3638786821210802"/>
    <m/>
    <m/>
    <n v="235"/>
    <n v="1025.5114902984537"/>
    <n v="0"/>
    <m/>
    <d v="1899-12-30T00:20:00"/>
    <d v="1900-01-02T06:20:00"/>
    <m/>
  </r>
  <r>
    <n v="18435"/>
    <x v="27"/>
    <s v="URBANO FINALE"/>
    <n v="0"/>
    <n v="929"/>
    <s v="FINALE FF.SS. - VIA CAVIGLIA - EX OSPEDALE - FINALE FF.SS."/>
    <s v="EST"/>
    <s v="SET"/>
    <m/>
    <n v="1"/>
    <n v="16757"/>
    <d v="1899-12-30T11:30:00"/>
    <d v="1899-12-30T11:40:00"/>
    <n v="4.3638786821210802"/>
    <m/>
    <m/>
    <n v="67"/>
    <n v="292.37987170211238"/>
    <n v="0"/>
    <m/>
    <d v="1899-12-30T00:10:00"/>
    <d v="1899-12-30T11:10:00"/>
    <m/>
  </r>
  <r>
    <n v="18522"/>
    <x v="27"/>
    <s v="URBANO FINALE"/>
    <n v="0"/>
    <n v="929"/>
    <s v="FINALE FF.SS. - VIA CAVIGLIA - EX OSPEDALE - FINALE FF.SS."/>
    <s v="INV"/>
    <s v="SET"/>
    <m/>
    <n v="1"/>
    <n v="9199"/>
    <d v="1899-12-30T12:20:00"/>
    <d v="1899-12-30T12:40:00"/>
    <n v="4.3638786821210802"/>
    <m/>
    <m/>
    <n v="235"/>
    <n v="1025.5114902984537"/>
    <n v="0"/>
    <m/>
    <d v="1899-12-30T00:20:00"/>
    <d v="1900-01-02T06:20:00"/>
    <m/>
  </r>
  <r>
    <n v="9752"/>
    <x v="27"/>
    <s v="URBANO FINALE"/>
    <n v="0"/>
    <n v="929"/>
    <s v="FINALE FF.SS. - VIA CAVIGLIA - EX OSPEDALE - FINALE FF.SS."/>
    <s v="EST"/>
    <s v="SET"/>
    <m/>
    <n v="1"/>
    <n v="2742"/>
    <d v="1899-12-30T12:30:00"/>
    <d v="1899-12-30T12:45:00"/>
    <n v="4.3638786821210802"/>
    <m/>
    <m/>
    <n v="67"/>
    <n v="292.37987170211238"/>
    <n v="0"/>
    <m/>
    <d v="1899-12-30T00:15:00"/>
    <d v="1899-12-30T16:45:00"/>
    <m/>
  </r>
  <r>
    <n v="9755"/>
    <x v="27"/>
    <s v="URBANO FINALE"/>
    <n v="0"/>
    <n v="929"/>
    <s v="FINALE FF.SS. - VIA CAVIGLIA - EX OSPEDALE - FINALE FF.SS."/>
    <s v="INV"/>
    <s v="SET"/>
    <m/>
    <n v="1"/>
    <n v="3121"/>
    <d v="1899-12-30T16:00:00"/>
    <d v="1899-12-30T16:15:00"/>
    <n v="4.3638786821210802"/>
    <m/>
    <m/>
    <n v="235"/>
    <n v="1025.5114902984537"/>
    <n v="0"/>
    <m/>
    <d v="1899-12-30T00:15:00"/>
    <d v="1900-01-01T10:45:00"/>
    <m/>
  </r>
  <r>
    <n v="9333"/>
    <x v="27"/>
    <s v="URBANO FINALE"/>
    <n v="0"/>
    <n v="929"/>
    <s v="FINALE FF.SS. - VIA CAVIGLIA - EX OSPEDALE - FINALE FF.SS."/>
    <s v="ANN"/>
    <s v="SET"/>
    <m/>
    <n v="1"/>
    <n v="2846"/>
    <d v="1899-12-30T17:00:00"/>
    <d v="1899-12-30T17:15:00"/>
    <n v="4.3638786821210802"/>
    <m/>
    <m/>
    <n v="302"/>
    <n v="1317.8913620005662"/>
    <n v="0"/>
    <m/>
    <d v="1899-12-30T00:15:00"/>
    <d v="1900-01-02T03:30:00"/>
    <m/>
  </r>
  <r>
    <n v="8113"/>
    <x v="28"/>
    <s v="URBANO FINALE"/>
    <n v="1"/>
    <n v="418"/>
    <s v="FINALBORGO - FINALMARINA - LE MANIE"/>
    <s v="INV"/>
    <s v="SET"/>
    <m/>
    <n v="1"/>
    <n v="1141"/>
    <d v="1899-12-30T06:45:00"/>
    <d v="1899-12-30T07:15:00"/>
    <n v="11.393060341047001"/>
    <m/>
    <m/>
    <n v="235"/>
    <n v="2677.369180146045"/>
    <n v="0"/>
    <m/>
    <d v="1899-12-30T00:30:00"/>
    <d v="1900-01-03T21:30:00"/>
    <m/>
  </r>
  <r>
    <n v="18331"/>
    <x v="28"/>
    <s v="URBANO FINALE"/>
    <n v="1"/>
    <n v="418"/>
    <s v="FINALBORGO - FINALMARINA - LE MANIE"/>
    <s v="EST"/>
    <s v="SET"/>
    <m/>
    <n v="1"/>
    <n v="3594"/>
    <d v="1899-12-30T12:40:00"/>
    <d v="1899-12-30T13:10:00"/>
    <n v="11.393060341047001"/>
    <m/>
    <m/>
    <n v="67"/>
    <n v="763.33504285014908"/>
    <n v="0"/>
    <m/>
    <d v="1899-12-30T00:30:00"/>
    <d v="1899-12-31T09:30:00"/>
    <m/>
  </r>
  <r>
    <n v="18309"/>
    <x v="28"/>
    <s v="URBANO FINALE"/>
    <n v="1"/>
    <n v="418"/>
    <s v="FINALBORGO - FINALMARINA - LE MANIE"/>
    <s v="INV"/>
    <s v="SET"/>
    <m/>
    <n v="1"/>
    <n v="4136"/>
    <d v="1899-12-30T12:50:00"/>
    <d v="1899-12-30T13:20:00"/>
    <n v="11.393060341047001"/>
    <m/>
    <m/>
    <n v="235"/>
    <n v="2677.369180146045"/>
    <n v="0"/>
    <m/>
    <d v="1899-12-30T00:30:00"/>
    <d v="1900-01-03T21:30:00"/>
    <m/>
  </r>
  <r>
    <n v="17201"/>
    <x v="28"/>
    <s v="URBANO FINALE"/>
    <n v="1"/>
    <n v="418"/>
    <s v="FINALBORGO - FINALMARINA - LE MANIE"/>
    <s v="EST"/>
    <s v="FES"/>
    <m/>
    <n v="1"/>
    <n v="17201"/>
    <d v="1899-12-30T16:50:00"/>
    <d v="1899-12-30T17:20:00"/>
    <n v="11.393060341047001"/>
    <m/>
    <m/>
    <n v="12"/>
    <n v="136.71672409256399"/>
    <n v="0"/>
    <m/>
    <d v="1899-12-30T00:30:00"/>
    <d v="1899-12-30T06:00:00"/>
    <m/>
  </r>
  <r>
    <n v="17180"/>
    <x v="28"/>
    <s v="URBANO FINALE"/>
    <n v="1"/>
    <n v="430"/>
    <s v="FINALMARINA - LE MANIE"/>
    <s v="EST"/>
    <s v="FES"/>
    <m/>
    <n v="1"/>
    <n v="17180"/>
    <d v="1899-12-30T09:05:00"/>
    <d v="1899-12-30T09:30:00"/>
    <n v="9.9010603410470193"/>
    <m/>
    <m/>
    <n v="12"/>
    <n v="118.81272409256422"/>
    <n v="0"/>
    <m/>
    <d v="1899-12-30T00:25:00"/>
    <d v="1899-12-30T05:00:00"/>
    <m/>
  </r>
  <r>
    <n v="8116"/>
    <x v="28"/>
    <s v="URBANO FINALE"/>
    <n v="1"/>
    <n v="430"/>
    <s v="FINALMARINA - LE MANIE"/>
    <s v="EST"/>
    <s v="SET"/>
    <m/>
    <n v="1"/>
    <n v="3582"/>
    <d v="1899-12-30T09:25:00"/>
    <d v="1899-12-30T09:50:00"/>
    <n v="9.9010603410470193"/>
    <m/>
    <m/>
    <n v="67"/>
    <n v="663.37104285015027"/>
    <n v="0"/>
    <m/>
    <d v="1899-12-30T00:25:00"/>
    <d v="1899-12-31T03:55:00"/>
    <m/>
  </r>
  <r>
    <n v="17176"/>
    <x v="28"/>
    <s v="URBANO FINALE"/>
    <n v="1"/>
    <n v="430"/>
    <s v="FINALMARINA - LE MANIE"/>
    <s v="EST"/>
    <s v="FES"/>
    <m/>
    <n v="1"/>
    <n v="17176"/>
    <d v="1899-12-30T12:35:00"/>
    <d v="1899-12-30T13:00:00"/>
    <n v="9.9010603410470193"/>
    <m/>
    <m/>
    <n v="12"/>
    <n v="118.81272409256422"/>
    <n v="0"/>
    <m/>
    <d v="1899-12-30T00:25:00"/>
    <d v="1899-12-30T05:00:00"/>
    <m/>
  </r>
  <r>
    <n v="18336"/>
    <x v="28"/>
    <s v="URBANO FINALE"/>
    <n v="1"/>
    <n v="430"/>
    <s v="FINALMARINA - LE MANIE"/>
    <s v="EST"/>
    <s v="SET"/>
    <m/>
    <n v="1"/>
    <n v="3639"/>
    <d v="1899-12-30T17:20:00"/>
    <d v="1899-12-30T17:45:00"/>
    <n v="9.9010603410470193"/>
    <m/>
    <m/>
    <n v="67"/>
    <n v="663.37104285015027"/>
    <n v="0"/>
    <m/>
    <d v="1899-12-30T00:25:00"/>
    <d v="1899-12-31T03:55:00"/>
    <m/>
  </r>
  <r>
    <n v="17177"/>
    <x v="28"/>
    <s v="URBANO FINALE"/>
    <n v="2"/>
    <n v="437"/>
    <s v="LE MANIE - FINALBORGO"/>
    <s v="EST"/>
    <s v="FES"/>
    <m/>
    <n v="1"/>
    <n v="17177"/>
    <d v="1899-12-30T13:00:00"/>
    <d v="1899-12-30T13:30:00"/>
    <n v="11.143082591517899"/>
    <m/>
    <m/>
    <n v="12"/>
    <n v="133.71699109821481"/>
    <n v="0"/>
    <m/>
    <d v="1899-12-30T00:30:00"/>
    <d v="1899-12-30T06:00:00"/>
    <m/>
  </r>
  <r>
    <n v="18332"/>
    <x v="28"/>
    <s v="URBANO FINALE"/>
    <n v="2"/>
    <n v="437"/>
    <s v="LE MANIE - FINALBORGO"/>
    <s v="EST"/>
    <s v="SET"/>
    <m/>
    <n v="1"/>
    <n v="3595"/>
    <d v="1899-12-30T13:10:00"/>
    <d v="1899-12-30T13:40:00"/>
    <n v="11.143082591517899"/>
    <m/>
    <m/>
    <n v="67"/>
    <n v="746.58653363169924"/>
    <n v="0"/>
    <m/>
    <d v="1899-12-30T00:30:00"/>
    <d v="1899-12-31T09:30:00"/>
    <m/>
  </r>
  <r>
    <n v="17181"/>
    <x v="28"/>
    <s v="URBANO FINALE"/>
    <n v="2"/>
    <n v="751"/>
    <s v="LE MANIE - FINALMARINA"/>
    <s v="EST"/>
    <s v="FES"/>
    <m/>
    <n v="1"/>
    <n v="17181"/>
    <d v="1899-12-30T09:30:00"/>
    <d v="1899-12-30T09:55:00"/>
    <n v="9.8236349075391693"/>
    <m/>
    <m/>
    <n v="12"/>
    <n v="117.88361889047003"/>
    <n v="0"/>
    <m/>
    <d v="1899-12-30T00:25:00"/>
    <d v="1899-12-30T05:00:00"/>
    <m/>
  </r>
  <r>
    <n v="8117"/>
    <x v="28"/>
    <s v="URBANO FINALE"/>
    <n v="2"/>
    <n v="751"/>
    <s v="LE MANIE - FINALMARINA"/>
    <s v="EST"/>
    <s v="SET"/>
    <m/>
    <n v="1"/>
    <n v="4129"/>
    <d v="1899-12-30T09:50:00"/>
    <d v="1899-12-30T10:15:00"/>
    <n v="9.8236349075391693"/>
    <m/>
    <m/>
    <n v="67"/>
    <n v="658.18353880512439"/>
    <n v="0"/>
    <m/>
    <d v="1899-12-30T00:25:00"/>
    <d v="1899-12-31T03:55:00"/>
    <m/>
  </r>
  <r>
    <n v="18310"/>
    <x v="28"/>
    <s v="URBANO FINALE"/>
    <n v="2"/>
    <n v="751"/>
    <s v="LE MANIE - FINALMARINA"/>
    <s v="INV"/>
    <s v="SET"/>
    <m/>
    <n v="1"/>
    <n v="1143"/>
    <d v="1899-12-30T13:20:00"/>
    <d v="1899-12-30T13:45:00"/>
    <n v="9.8236349075391693"/>
    <m/>
    <m/>
    <n v="235"/>
    <n v="2308.5542032717049"/>
    <n v="0"/>
    <m/>
    <d v="1899-12-30T00:25:00"/>
    <d v="1900-01-03T01:55:00"/>
    <m/>
  </r>
  <r>
    <n v="17202"/>
    <x v="28"/>
    <s v="URBANO FINALE"/>
    <n v="2"/>
    <n v="751"/>
    <s v="LE MANIE - FINALMARINA"/>
    <s v="EST"/>
    <s v="FES"/>
    <m/>
    <n v="1"/>
    <n v="17202"/>
    <d v="1899-12-30T17:20:00"/>
    <d v="1899-12-30T17:45:00"/>
    <n v="9.8236349075391693"/>
    <m/>
    <m/>
    <n v="12"/>
    <n v="117.88361889047003"/>
    <n v="0"/>
    <m/>
    <d v="1899-12-30T00:25:00"/>
    <d v="1899-12-30T05:00:00"/>
    <m/>
  </r>
  <r>
    <n v="18337"/>
    <x v="28"/>
    <s v="URBANO FINALE"/>
    <n v="2"/>
    <n v="751"/>
    <s v="LE MANIE - FINALMARINA"/>
    <s v="EST"/>
    <s v="SET"/>
    <m/>
    <n v="1"/>
    <n v="4131"/>
    <d v="1899-12-30T17:45:00"/>
    <d v="1899-12-30T18:10:00"/>
    <n v="9.8236349075391693"/>
    <m/>
    <m/>
    <n v="67"/>
    <n v="658.18353880512439"/>
    <n v="0"/>
    <m/>
    <d v="1899-12-30T00:25:00"/>
    <d v="1899-12-31T03:55:00"/>
    <m/>
  </r>
  <r>
    <n v="8110"/>
    <x v="28"/>
    <s v="URBANO FINALE"/>
    <n v="2"/>
    <n v="977"/>
    <s v="LE MANIE - CALVISIO - FINALBORGO"/>
    <s v="INV"/>
    <s v="SET"/>
    <m/>
    <n v="1"/>
    <n v="2350"/>
    <d v="1899-12-30T07:15:00"/>
    <d v="1899-12-30T07:55:00"/>
    <n v="15.634867976134601"/>
    <m/>
    <m/>
    <n v="235"/>
    <n v="3674.1939743916309"/>
    <n v="0"/>
    <m/>
    <d v="1899-12-30T00:40:00"/>
    <d v="1900-01-05T12:40:00"/>
    <m/>
  </r>
  <r>
    <n v="17686"/>
    <x v="29"/>
    <s v="CP: Extraurbano di Ponente da Bergeggi a Finale"/>
    <n v="0"/>
    <n v="424"/>
    <s v="FINALMARINA - FEGLINO - FINALMARINA"/>
    <s v="SCO"/>
    <s v="1-5"/>
    <m/>
    <n v="1"/>
    <n v="17686"/>
    <d v="1899-12-30T13:35:00"/>
    <d v="1899-12-30T14:05:00"/>
    <n v="13.8563613293075"/>
    <m/>
    <m/>
    <n v="173"/>
    <n v="2397.1505099701976"/>
    <n v="0"/>
    <m/>
    <d v="1899-12-30T00:30:00"/>
    <d v="1900-01-02T14:30:00"/>
    <m/>
  </r>
  <r>
    <n v="8138"/>
    <x v="29"/>
    <s v="CP: Extraurbano di Ponente da Bergeggi a Finale"/>
    <n v="0"/>
    <n v="424"/>
    <s v="FINALMARINA - FEGLINO - FINALMARINA"/>
    <s v="EST"/>
    <s v="SET"/>
    <m/>
    <n v="1"/>
    <n v="5481"/>
    <d v="1899-12-30T14:40:00"/>
    <d v="1899-12-30T15:10:00"/>
    <n v="13.8563613293075"/>
    <m/>
    <m/>
    <n v="67"/>
    <n v="928.37620906360246"/>
    <n v="0"/>
    <m/>
    <d v="1899-12-30T00:30:00"/>
    <d v="1899-12-31T09:30:00"/>
    <m/>
  </r>
  <r>
    <n v="12043"/>
    <x v="29"/>
    <s v="CP: Extraurbano di Ponente da Bergeggi a Finale"/>
    <n v="0"/>
    <n v="424"/>
    <s v="FINALMARINA - FEGLINO - FINALMARINA"/>
    <s v="SCO"/>
    <n v="6"/>
    <m/>
    <n v="1"/>
    <n v="3588"/>
    <d v="1899-12-30T14:45:00"/>
    <d v="1899-12-30T15:15:00"/>
    <n v="13.8563613293075"/>
    <m/>
    <m/>
    <n v="35"/>
    <n v="484.97264652576251"/>
    <n v="0"/>
    <m/>
    <d v="1899-12-30T00:30:00"/>
    <d v="1899-12-30T17:30:00"/>
    <m/>
  </r>
  <r>
    <n v="14040"/>
    <x v="29"/>
    <s v="CP: Extraurbano di Ponente da Bergeggi a Finale"/>
    <n v="0"/>
    <n v="424"/>
    <s v="FINALMARINA - FEGLINO - FINALMARINA"/>
    <s v="NSIN"/>
    <s v="SET"/>
    <m/>
    <n v="1"/>
    <n v="14040"/>
    <d v="1899-12-30T14:45:00"/>
    <d v="1899-12-30T15:15:00"/>
    <n v="13.8563613293075"/>
    <m/>
    <m/>
    <n v="27"/>
    <n v="374.12175589130248"/>
    <n v="0"/>
    <m/>
    <d v="1899-12-30T00:30:00"/>
    <d v="1899-12-30T13:30:00"/>
    <m/>
  </r>
  <r>
    <n v="8126"/>
    <x v="29"/>
    <s v="CP: Extraurbano di Ponente da Bergeggi a Finale"/>
    <n v="0"/>
    <n v="425"/>
    <s v="FINALMARINA - FEGLINO - ORCO - FINALBORGO"/>
    <s v="ANN"/>
    <s v="SET"/>
    <m/>
    <n v="1"/>
    <n v="1146"/>
    <d v="1899-12-30T06:55:00"/>
    <d v="1899-12-30T07:45:00"/>
    <n v="20.2723613293075"/>
    <m/>
    <m/>
    <n v="302"/>
    <n v="6122.2531214508654"/>
    <n v="0"/>
    <m/>
    <d v="1899-12-30T00:50:00"/>
    <d v="1900-01-09T11:40:00"/>
    <m/>
  </r>
  <r>
    <n v="17182"/>
    <x v="29"/>
    <s v="CP: Extraurbano di Ponente da Bergeggi a Finale"/>
    <n v="0"/>
    <n v="425"/>
    <s v="FINALMARINA - FEGLINO - ORCO - FINALBORGO"/>
    <s v="ANN"/>
    <s v="FES"/>
    <m/>
    <n v="1"/>
    <n v="17182"/>
    <d v="1899-12-30T10:25:00"/>
    <d v="1899-12-30T11:15:00"/>
    <n v="20.2723613293075"/>
    <m/>
    <m/>
    <n v="58"/>
    <n v="1175.796957099835"/>
    <n v="0"/>
    <m/>
    <d v="1899-12-30T00:50:00"/>
    <d v="1900-01-01T00:20:00"/>
    <m/>
  </r>
  <r>
    <n v="8127"/>
    <x v="29"/>
    <s v="CP: Extraurbano di Ponente da Bergeggi a Finale"/>
    <n v="0"/>
    <n v="425"/>
    <s v="FINALMARINA - FEGLINO - ORCO - FINALBORGO"/>
    <s v="EST"/>
    <s v="SET"/>
    <m/>
    <n v="1"/>
    <n v="1147"/>
    <d v="1899-12-30T17:55:00"/>
    <d v="1899-12-30T18:45:00"/>
    <n v="20.2723613293075"/>
    <m/>
    <m/>
    <n v="67"/>
    <n v="1358.2482090636026"/>
    <n v="0"/>
    <m/>
    <d v="1899-12-30T00:50:00"/>
    <d v="1900-01-01T07:50:00"/>
    <m/>
  </r>
  <r>
    <n v="8128"/>
    <x v="29"/>
    <s v="CP: Extraurbano di Ponente da Bergeggi a Finale"/>
    <n v="0"/>
    <n v="426"/>
    <s v="FINALMARINA - FEGLINO - ORCO - FINALMARINA"/>
    <s v="ANN"/>
    <s v="SET"/>
    <m/>
    <n v="1"/>
    <n v="1149"/>
    <d v="1899-12-30T10:25:00"/>
    <d v="1899-12-30T11:20:00"/>
    <n v="21.764361329307501"/>
    <m/>
    <m/>
    <n v="302"/>
    <n v="6572.8371214508652"/>
    <n v="0"/>
    <m/>
    <d v="1899-12-30T00:55:00"/>
    <d v="1900-01-10T12:50:00"/>
    <m/>
  </r>
  <r>
    <n v="8130"/>
    <x v="29"/>
    <s v="CP: Extraurbano di Ponente da Bergeggi a Finale"/>
    <n v="0"/>
    <n v="426"/>
    <s v="FINALMARINA - FEGLINO - ORCO - FINALMARINA"/>
    <s v="ANN"/>
    <s v="FES"/>
    <m/>
    <n v="1"/>
    <n v="2045"/>
    <d v="1899-12-30T13:00:00"/>
    <d v="1899-12-30T13:55:00"/>
    <n v="21.764361329307501"/>
    <m/>
    <m/>
    <n v="58"/>
    <n v="1262.3329570998351"/>
    <n v="0"/>
    <m/>
    <d v="1899-12-30T00:55:00"/>
    <d v="1900-01-01T05:10:00"/>
    <m/>
  </r>
  <r>
    <n v="8133"/>
    <x v="29"/>
    <s v="CP: Extraurbano di Ponente da Bergeggi a Finale"/>
    <n v="0"/>
    <n v="426"/>
    <s v="FINALMARINA - FEGLINO - ORCO - FINALMARINA"/>
    <s v="SCO"/>
    <n v="6"/>
    <m/>
    <n v="1"/>
    <n v="3589"/>
    <d v="1899-12-30T13:05:00"/>
    <d v="1899-12-30T14:00:00"/>
    <n v="21.764361329307501"/>
    <m/>
    <m/>
    <n v="35"/>
    <n v="761.75264652576254"/>
    <n v="0"/>
    <m/>
    <d v="1899-12-30T00:55:00"/>
    <d v="1899-12-31T08:05:00"/>
    <m/>
  </r>
  <r>
    <n v="17685"/>
    <x v="29"/>
    <s v="CP: Extraurbano di Ponente da Bergeggi a Finale"/>
    <n v="0"/>
    <n v="426"/>
    <s v="FINALMARINA - FEGLINO - ORCO - FINALMARINA"/>
    <s v="NSCO"/>
    <s v="SET"/>
    <m/>
    <n v="1"/>
    <n v="17685"/>
    <d v="1899-12-30T13:05:00"/>
    <d v="1899-12-30T14:00:00"/>
    <n v="21.764361329307501"/>
    <m/>
    <m/>
    <n v="94"/>
    <n v="2045.8499649549051"/>
    <n v="0"/>
    <m/>
    <d v="1899-12-30T00:55:00"/>
    <d v="1900-01-02T14:10:00"/>
    <m/>
  </r>
  <r>
    <n v="17732"/>
    <x v="29"/>
    <s v="CP: Extraurbano di Ponente da Bergeggi a Finale"/>
    <n v="0"/>
    <n v="426"/>
    <s v="FINALMARINA - FEGLINO - ORCO - FINALMARINA"/>
    <s v="SCO"/>
    <s v="1-5"/>
    <m/>
    <n v="1"/>
    <n v="17732"/>
    <d v="1899-12-30T14:05:00"/>
    <d v="1899-12-30T15:00:00"/>
    <n v="21.764361329307501"/>
    <m/>
    <m/>
    <n v="173"/>
    <n v="3765.2345099701979"/>
    <n v="0"/>
    <m/>
    <d v="1899-12-30T00:55:00"/>
    <d v="1900-01-05T14:35:00"/>
    <m/>
  </r>
  <r>
    <n v="12435"/>
    <x v="29"/>
    <s v="CP: Extraurbano di Ponente da Bergeggi a Finale"/>
    <n v="0"/>
    <n v="426"/>
    <s v="FINALMARINA - FEGLINO - ORCO - FINALMARINA"/>
    <s v="INV"/>
    <s v="SET"/>
    <m/>
    <n v="1"/>
    <n v="3099"/>
    <d v="1899-12-30T16:25:00"/>
    <d v="1899-12-30T17:20:00"/>
    <n v="21.764361329307501"/>
    <m/>
    <m/>
    <n v="235"/>
    <n v="5114.6249123872631"/>
    <n v="0"/>
    <m/>
    <d v="1899-12-30T00:55:00"/>
    <d v="1900-01-07T23:25:00"/>
    <m/>
  </r>
  <r>
    <n v="8131"/>
    <x v="29"/>
    <s v="CP: Extraurbano di Ponente da Bergeggi a Finale"/>
    <n v="0"/>
    <n v="426"/>
    <s v="FINALMARINA - FEGLINO - ORCO - FINALMARINA"/>
    <s v="ANN"/>
    <s v="FES"/>
    <m/>
    <n v="1"/>
    <n v="2046"/>
    <d v="1899-12-30T17:45:00"/>
    <d v="1899-12-30T18:40:00"/>
    <n v="21.764361329307501"/>
    <m/>
    <m/>
    <n v="58"/>
    <n v="1262.3329570998351"/>
    <n v="0"/>
    <m/>
    <d v="1899-12-30T00:55:00"/>
    <d v="1900-01-01T05:10:00"/>
    <m/>
  </r>
  <r>
    <n v="8135"/>
    <x v="29"/>
    <s v="CP: Extraurbano di Ponente da Bergeggi a Finale"/>
    <n v="0"/>
    <n v="426"/>
    <s v="FINALMARINA - FEGLINO - ORCO - FINALMARINA"/>
    <s v="INV"/>
    <s v="SET"/>
    <m/>
    <n v="1"/>
    <n v="8135"/>
    <d v="1899-12-30T18:55:00"/>
    <d v="1899-12-30T19:50:00"/>
    <n v="21.764361329307501"/>
    <m/>
    <m/>
    <n v="235"/>
    <n v="5114.6249123872631"/>
    <n v="0"/>
    <m/>
    <d v="1899-12-30T00:55:00"/>
    <d v="1900-01-07T23:25:00"/>
    <m/>
  </r>
  <r>
    <n v="13989"/>
    <x v="29"/>
    <s v="CP: Extraurbano di Ponente da Bergeggi a Finale"/>
    <n v="0"/>
    <n v="427"/>
    <s v="FEGLINO - FINALMARINA"/>
    <s v="INV"/>
    <s v="SET"/>
    <m/>
    <n v="1"/>
    <n v="4210"/>
    <d v="1899-12-30T06:40:00"/>
    <d v="1899-12-30T06:55:00"/>
    <n v="6.41530251045093"/>
    <m/>
    <m/>
    <n v="235"/>
    <n v="1507.5960899559686"/>
    <n v="0"/>
    <m/>
    <d v="1899-12-30T00:15:00"/>
    <d v="1900-01-01T10:45:00"/>
    <m/>
  </r>
  <r>
    <n v="18333"/>
    <x v="29"/>
    <s v="CP: Extraurbano di Ponente da Bergeggi a Finale"/>
    <n v="0"/>
    <n v="427"/>
    <s v="FEGLINO - FINALMARINA"/>
    <s v="EST"/>
    <s v="SET"/>
    <m/>
    <n v="1"/>
    <n v="18333"/>
    <d v="1899-12-30T06:45:00"/>
    <d v="1899-12-30T07:00:00"/>
    <n v="6.41530251045093"/>
    <m/>
    <m/>
    <n v="67"/>
    <n v="429.82526820021229"/>
    <n v="0"/>
    <m/>
    <d v="1899-12-30T00:15:00"/>
    <d v="1899-12-30T16:45:00"/>
    <m/>
  </r>
  <r>
    <n v="17205"/>
    <x v="29"/>
    <s v="CP: Extraurbano di Ponente da Bergeggi a Finale"/>
    <n v="0"/>
    <n v="984"/>
    <s v="FINALMARINA - FEGLINO - FINALBORGO"/>
    <s v="EST"/>
    <s v="FES"/>
    <m/>
    <n v="1"/>
    <n v="17205"/>
    <d v="1899-12-30T19:00:00"/>
    <d v="1899-12-30T19:25:00"/>
    <n v="12.364361329307499"/>
    <m/>
    <m/>
    <n v="12"/>
    <n v="148.37233595168999"/>
    <n v="0"/>
    <m/>
    <d v="1899-12-30T00:25:00"/>
    <d v="1899-12-30T05:00:00"/>
    <m/>
  </r>
  <r>
    <n v="8336"/>
    <x v="30"/>
    <s v="CP: Extraurbano di Ponente da Bergeggi a Finale"/>
    <n v="0"/>
    <n v="296"/>
    <s v="FINALMARINA - CALICE - CARBUTA - CALICE - FINALBORGO - FINALMARINA"/>
    <s v="SCO"/>
    <s v="1-5"/>
    <m/>
    <n v="1"/>
    <n v="1155"/>
    <d v="1899-12-30T06:55:00"/>
    <d v="1899-12-30T07:55:00"/>
    <n v="26.141850345869599"/>
    <m/>
    <m/>
    <n v="173"/>
    <n v="4522.5401098354405"/>
    <n v="0"/>
    <m/>
    <d v="1899-12-30T01:00:00"/>
    <d v="1900-01-06T05:00:00"/>
    <m/>
  </r>
  <r>
    <n v="8333"/>
    <x v="30"/>
    <s v="CP: Extraurbano di Ponente da Bergeggi a Finale"/>
    <n v="0"/>
    <n v="297"/>
    <s v="FINALMARINA - FINALBORGO CAP. DANTE - CALICE - CARBUTA - CALICE"/>
    <s v="SCO"/>
    <s v="1-5"/>
    <m/>
    <n v="1"/>
    <n v="1156"/>
    <d v="1899-12-30T13:10:00"/>
    <d v="1899-12-30T13:55:00"/>
    <n v="18.940750027756799"/>
    <m/>
    <m/>
    <n v="173"/>
    <n v="3276.7497548019264"/>
    <n v="0"/>
    <m/>
    <d v="1899-12-30T00:45:00"/>
    <d v="1900-01-04T09:45:00"/>
    <m/>
  </r>
  <r>
    <n v="16768"/>
    <x v="30"/>
    <s v="CP: Extraurbano di Ponente da Bergeggi a Finale"/>
    <n v="0"/>
    <n v="298"/>
    <s v="FINALMARINA - CALICE - CARBUTA - CALICE - FINALMARINA"/>
    <s v="NSCO"/>
    <s v="SET"/>
    <m/>
    <n v="1"/>
    <n v="16768"/>
    <d v="1899-12-30T06:55:00"/>
    <d v="1899-12-30T07:55:00"/>
    <n v="24.387551058311999"/>
    <m/>
    <m/>
    <n v="94"/>
    <n v="2292.4297994813278"/>
    <n v="0"/>
    <m/>
    <d v="1899-12-30T01:00:00"/>
    <d v="1900-01-02T22:00:00"/>
    <m/>
  </r>
  <r>
    <n v="18551"/>
    <x v="30"/>
    <s v="CP: Extraurbano di Ponente da Bergeggi a Finale"/>
    <n v="0"/>
    <n v="298"/>
    <s v="FINALMARINA - CALICE - CARBUTA - CALICE - FINALMARINA"/>
    <s v="SCO"/>
    <n v="6"/>
    <m/>
    <n v="1"/>
    <n v="18551"/>
    <d v="1899-12-30T06:55:00"/>
    <d v="1899-12-30T07:55:00"/>
    <n v="24.387551058311999"/>
    <m/>
    <m/>
    <n v="35"/>
    <n v="853.56428704091991"/>
    <n v="0"/>
    <m/>
    <d v="1899-12-30T01:00:00"/>
    <d v="1899-12-31T11:00:00"/>
    <m/>
  </r>
  <r>
    <n v="16772"/>
    <x v="30"/>
    <s v="CP: Extraurbano di Ponente da Bergeggi a Finale"/>
    <n v="0"/>
    <n v="298"/>
    <s v="FINALMARINA - CALICE - CARBUTA - CALICE - FINALMARINA"/>
    <s v="EST"/>
    <s v="SET"/>
    <m/>
    <n v="1"/>
    <n v="16772"/>
    <d v="1899-12-30T13:10:00"/>
    <d v="1899-12-30T14:10:00"/>
    <n v="24.387551058311999"/>
    <m/>
    <m/>
    <n v="67"/>
    <n v="1633.9659209069039"/>
    <n v="0"/>
    <m/>
    <d v="1899-12-30T01:00:00"/>
    <d v="1900-01-01T19:00:00"/>
    <m/>
  </r>
  <r>
    <n v="8318"/>
    <x v="30"/>
    <s v="CP: Extraurbano di Ponente da Bergeggi a Finale"/>
    <n v="0"/>
    <n v="300"/>
    <s v="FINALMARINA - RIALTO - CARBUTA - FINALMARINA"/>
    <s v="ANN"/>
    <s v="FES"/>
    <m/>
    <n v="1"/>
    <n v="1892"/>
    <d v="1899-12-30T13:35:00"/>
    <d v="1899-12-30T14:50:00"/>
    <n v="31.423551058312"/>
    <m/>
    <m/>
    <n v="58"/>
    <n v="1822.565961382096"/>
    <n v="0"/>
    <m/>
    <d v="1899-12-30T01:15:00"/>
    <d v="1900-01-02T00:30:00"/>
    <m/>
  </r>
  <r>
    <n v="8313"/>
    <x v="30"/>
    <s v="CP: Extraurbano di Ponente da Bergeggi a Finale"/>
    <n v="0"/>
    <n v="300"/>
    <s v="FINALMARINA - RIALTO - CARBUTA - FINALMARINA"/>
    <s v="ANN"/>
    <s v="SET"/>
    <m/>
    <n v="1"/>
    <n v="1158"/>
    <d v="1899-12-30T17:30:00"/>
    <d v="1899-12-30T18:45:00"/>
    <n v="31.423551058312"/>
    <m/>
    <m/>
    <n v="302"/>
    <n v="9489.9124196102239"/>
    <n v="0"/>
    <m/>
    <d v="1899-12-30T01:15:00"/>
    <d v="1900-01-14T17:30:00"/>
    <m/>
  </r>
  <r>
    <n v="12474"/>
    <x v="30"/>
    <s v="CP: Extraurbano di Ponente da Bergeggi a Finale"/>
    <n v="0"/>
    <n v="301"/>
    <s v="FINALMARINA - RIALTO - FINALMARINA"/>
    <s v="INV"/>
    <s v="SET"/>
    <m/>
    <n v="1"/>
    <n v="1159"/>
    <d v="1899-12-30T06:00:00"/>
    <d v="1899-12-30T06:50:00"/>
    <n v="20.673306530273301"/>
    <m/>
    <m/>
    <n v="235"/>
    <n v="4858.2270346142259"/>
    <n v="0"/>
    <m/>
    <d v="1899-12-30T00:50:00"/>
    <d v="1900-01-07T03:50:00"/>
    <m/>
  </r>
  <r>
    <n v="8319"/>
    <x v="30"/>
    <s v="CP: Extraurbano di Ponente da Bergeggi a Finale"/>
    <n v="0"/>
    <n v="301"/>
    <s v="FINALMARINA - RIALTO - FINALMARINA"/>
    <s v="ANN"/>
    <s v="FES"/>
    <m/>
    <n v="1"/>
    <n v="1894"/>
    <d v="1899-12-30T17:20:00"/>
    <d v="1899-12-30T18:10:00"/>
    <n v="20.673306530273301"/>
    <m/>
    <m/>
    <n v="58"/>
    <n v="1199.0517787558515"/>
    <n v="0"/>
    <m/>
    <d v="1899-12-30T00:50:00"/>
    <d v="1900-01-01T00:20:00"/>
    <m/>
  </r>
  <r>
    <n v="14044"/>
    <x v="30"/>
    <s v="CP: Extraurbano di Ponente da Bergeggi a Finale"/>
    <n v="0"/>
    <n v="329"/>
    <s v="FINALMARINA - CALICE"/>
    <s v="SCO"/>
    <s v="1-5"/>
    <m/>
    <n v="1"/>
    <n v="13996"/>
    <d v="1899-12-30T14:20:00"/>
    <d v="1899-12-30T14:35:00"/>
    <n v="6.3632062121604704"/>
    <n v="6.3632062121604704"/>
    <m/>
    <n v="173"/>
    <n v="1100.8346747037615"/>
    <n v="1100.8346747037615"/>
    <m/>
    <d v="1899-12-30T00:15:00"/>
    <d v="1899-12-31T19:15:00"/>
    <s v="FINALE LIGURE"/>
  </r>
  <r>
    <n v="13727"/>
    <x v="30"/>
    <s v="CP: Extraurbano di Ponente da Bergeggi a Finale"/>
    <n v="0"/>
    <n v="329"/>
    <s v="FINALMARINA - CALICE"/>
    <s v="EST"/>
    <s v="SET"/>
    <m/>
    <n v="1"/>
    <n v="13727"/>
    <d v="1899-12-30T19:00:00"/>
    <d v="1899-12-30T19:15:00"/>
    <n v="6.3632062121604704"/>
    <m/>
    <m/>
    <n v="67"/>
    <n v="426.33481621475153"/>
    <n v="0"/>
    <m/>
    <d v="1899-12-30T00:15:00"/>
    <d v="1899-12-30T16:45:00"/>
    <m/>
  </r>
  <r>
    <n v="14073"/>
    <x v="30"/>
    <s v="CP: Extraurbano di Ponente da Bergeggi a Finale"/>
    <n v="0"/>
    <n v="347"/>
    <s v="FINALMARINA - CALICE - CARBUTA - CALICE"/>
    <s v="NSIN"/>
    <s v="SET"/>
    <m/>
    <n v="1"/>
    <n v="14073"/>
    <d v="1899-12-30T13:10:00"/>
    <d v="1899-12-30T13:55:00"/>
    <n v="17.186450740199099"/>
    <m/>
    <m/>
    <n v="27"/>
    <n v="464.03416998537568"/>
    <n v="0"/>
    <m/>
    <d v="1899-12-30T00:45:00"/>
    <d v="1899-12-30T20:15:00"/>
    <m/>
  </r>
  <r>
    <n v="18563"/>
    <x v="30"/>
    <s v="CP: Extraurbano di Ponente da Bergeggi a Finale"/>
    <n v="0"/>
    <n v="347"/>
    <s v="FINALMARINA - CALICE - CARBUTA - CALICE"/>
    <s v="SCO"/>
    <n v="6"/>
    <m/>
    <n v="1"/>
    <n v="17826"/>
    <d v="1899-12-30T13:10:00"/>
    <d v="1899-12-30T13:55:00"/>
    <n v="17.186450740199099"/>
    <m/>
    <m/>
    <n v="35"/>
    <n v="601.52577590696842"/>
    <n v="0"/>
    <m/>
    <d v="1899-12-30T00:45:00"/>
    <d v="1899-12-31T02:15:00"/>
    <m/>
  </r>
  <r>
    <n v="14045"/>
    <x v="30"/>
    <s v="CP: Extraurbano di Ponente da Bergeggi a Finale"/>
    <n v="0"/>
    <n v="680"/>
    <s v="CALICE - CARBUTA - CALICE"/>
    <s v="SCO"/>
    <s v="1-5"/>
    <m/>
    <n v="1"/>
    <n v="13997"/>
    <d v="1899-12-30T14:35:00"/>
    <d v="1899-12-30T15:00:00"/>
    <n v="10.8232445280386"/>
    <n v="10.8232445280386"/>
    <m/>
    <n v="173"/>
    <n v="1872.4213033506778"/>
    <n v="1872.4213033506778"/>
    <m/>
    <d v="1899-12-30T00:25:00"/>
    <d v="1900-01-02T00:05:00"/>
    <s v="CALICE LIGURE"/>
  </r>
  <r>
    <n v="13716"/>
    <x v="30"/>
    <s v="CP: Extraurbano di Ponente da Bergeggi a Finale"/>
    <n v="0"/>
    <n v="883"/>
    <s v="FINALMARINA - CALICE - RIALTO - CHEIRANO - VENE - BEREA - CARBUTA - FINALMARINA"/>
    <s v="ANN"/>
    <s v="FES"/>
    <m/>
    <n v="1"/>
    <n v="2743"/>
    <d v="1899-12-30T07:05:00"/>
    <d v="1899-12-30T08:35:00"/>
    <n v="37.659403117271403"/>
    <n v="6.24"/>
    <m/>
    <n v="58"/>
    <n v="2184.2453808017412"/>
    <n v="361.92"/>
    <m/>
    <d v="1899-12-30T01:30:00"/>
    <d v="1900-01-02T15:00:00"/>
    <s v="RIALTO"/>
  </r>
  <r>
    <n v="18520"/>
    <x v="30"/>
    <s v="CP: Extraurbano di Ponente da Bergeggi a Finale"/>
    <n v="0"/>
    <n v="883"/>
    <s v="FINALMARINA - CALICE - RIALTO - CHEIRANO - VENE - BEREA - CARBUTA - FINALMARINA"/>
    <s v="ANN"/>
    <s v="SET"/>
    <m/>
    <n v="1"/>
    <n v="1157"/>
    <d v="1899-12-30T11:10:00"/>
    <d v="1899-12-30T12:45:00"/>
    <n v="37.659403117271403"/>
    <m/>
    <m/>
    <n v="302"/>
    <n v="11373.139741415964"/>
    <n v="0"/>
    <m/>
    <d v="1899-12-30T01:35:00"/>
    <d v="1900-01-18T22:10:00"/>
    <m/>
  </r>
  <r>
    <n v="13718"/>
    <x v="30"/>
    <s v="CP: Extraurbano di Ponente da Bergeggi a Finale"/>
    <n v="0"/>
    <n v="883"/>
    <s v="FINALMARINA - CALICE - RIALTO - CHEIRANO - VENE - BEREA - CARBUTA - FINALMARINA"/>
    <s v="ANN"/>
    <s v="FES"/>
    <m/>
    <n v="1"/>
    <n v="2745"/>
    <d v="1899-12-30T18:50:00"/>
    <d v="1899-12-30T20:20:00"/>
    <n v="37.659403117271403"/>
    <n v="6.24"/>
    <m/>
    <n v="58"/>
    <n v="2184.2453808017412"/>
    <n v="361.92"/>
    <m/>
    <d v="1899-12-30T01:30:00"/>
    <d v="1900-01-02T15:00:00"/>
    <s v="RIALTO"/>
  </r>
  <r>
    <n v="14074"/>
    <x v="30"/>
    <s v="CP: Extraurbano di Ponente da Bergeggi a Finale"/>
    <n v="0"/>
    <n v="924"/>
    <s v="CALICE - RIALTO - CHEIRANO - VENE - BEREA -  CALICE  - FINALMARINA"/>
    <s v="INV"/>
    <s v="SET"/>
    <m/>
    <n v="1"/>
    <n v="14074"/>
    <d v="1899-12-30T13:25:00"/>
    <d v="1899-12-30T14:15:00"/>
    <n v="22.300251664629901"/>
    <m/>
    <m/>
    <n v="235"/>
    <n v="5240.5591411880268"/>
    <n v="0"/>
    <m/>
    <d v="1899-12-30T00:50:00"/>
    <d v="1900-01-07T03:50:00"/>
    <m/>
  </r>
  <r>
    <n v="18515"/>
    <x v="30"/>
    <s v="CP: Extraurbano di Ponente da Bergeggi a Finale"/>
    <n v="0"/>
    <n v="1030"/>
    <s v="CALICE - RIALTO - CHEIRANO - VENE - BEREA - CALICE - FINALMARINA"/>
    <s v="INV"/>
    <s v="SET"/>
    <m/>
    <n v="1"/>
    <n v="2716"/>
    <d v="1899-12-30T06:45:00"/>
    <d v="1899-12-30T07:40:00"/>
    <n v="20.5459523770723"/>
    <n v="20.5459523770723"/>
    <m/>
    <n v="235"/>
    <n v="4828.2988086119904"/>
    <n v="4828.2988086119904"/>
    <m/>
    <d v="1899-12-30T00:55:00"/>
    <d v="1900-01-07T23:25:00"/>
    <s v="RIALTO"/>
  </r>
  <r>
    <n v="13712"/>
    <x v="30"/>
    <s v="CP: Extraurbano di Ponente da Bergeggi a Finale"/>
    <n v="0"/>
    <n v="2051"/>
    <s v="FINALMARINA - CALICE - RIALTO - CHEIRANO - VENE - CALICE"/>
    <s v="SCO"/>
    <n v="6"/>
    <m/>
    <n v="1"/>
    <n v="2738"/>
    <d v="1899-12-30T12:30:00"/>
    <d v="1899-12-30T13:20:00"/>
    <n v="20.0920582711199"/>
    <n v="20.0920582711199"/>
    <m/>
    <n v="35"/>
    <n v="703.2220394891965"/>
    <n v="703.2220394891965"/>
    <m/>
    <d v="1899-12-30T00:50:00"/>
    <d v="1899-12-31T05:10:00"/>
    <s v="RIALTO"/>
  </r>
  <r>
    <n v="14049"/>
    <x v="30"/>
    <s v="CP: Extraurbano di Ponente da Bergeggi a Finale"/>
    <n v="0"/>
    <n v="2051"/>
    <s v="FINALMARINA - CALICE - RIALTO - CHEIRANO - VENE - CALICE"/>
    <s v="NSIN"/>
    <s v="SET"/>
    <m/>
    <n v="1"/>
    <n v="14049"/>
    <d v="1899-12-30T12:30:00"/>
    <d v="1899-12-30T13:20:00"/>
    <n v="20.0920582711199"/>
    <n v="20.0920582711199"/>
    <m/>
    <n v="27"/>
    <n v="542.48557332023734"/>
    <n v="542.48557332023734"/>
    <m/>
    <d v="1899-12-30T00:50:00"/>
    <d v="1899-12-30T22:30:00"/>
    <s v="RIALTO"/>
  </r>
  <r>
    <n v="18442"/>
    <x v="30"/>
    <s v="CP: Extraurbano di Ponente da Bergeggi a Finale"/>
    <n v="0"/>
    <n v="2052"/>
    <s v="FINALMARINA - RIALTO - CHEIRANO - VENE - BEREA - CALICE - FINALMARINA"/>
    <s v="EST"/>
    <s v="SET"/>
    <m/>
    <n v="1"/>
    <n v="3580"/>
    <d v="1899-12-30T06:10:00"/>
    <d v="1899-12-30T07:20:00"/>
    <n v="26.9091585892327"/>
    <m/>
    <m/>
    <n v="67"/>
    <n v="1802.9136254785908"/>
    <n v="0"/>
    <m/>
    <d v="1899-12-30T01:10:00"/>
    <d v="1900-01-02T06:10:00"/>
    <m/>
  </r>
  <r>
    <n v="18443"/>
    <x v="30"/>
    <s v="CP: Extraurbano di Ponente da Bergeggi a Finale"/>
    <n v="0"/>
    <n v="2052"/>
    <s v="FINALMARINA - RIALTO - CHEIRANO - VENE - BEREA - CALICE - FINALMARINA"/>
    <s v="EST"/>
    <s v="SET"/>
    <m/>
    <n v="1"/>
    <n v="16769"/>
    <d v="1899-12-30T07:20:00"/>
    <d v="1899-12-30T08:20:00"/>
    <n v="26.9091585892327"/>
    <n v="26.9091585892327"/>
    <m/>
    <n v="67"/>
    <n v="1802.9136254785908"/>
    <n v="1802.9136254785908"/>
    <m/>
    <d v="1899-12-30T01:00:00"/>
    <d v="1900-01-01T19:00:00"/>
    <s v="RIALTO"/>
  </r>
  <r>
    <n v="18517"/>
    <x v="30"/>
    <s v="CP: Extraurbano di Ponente da Bergeggi a Finale"/>
    <n v="0"/>
    <n v="2052"/>
    <s v="FINALMARINA - RIALTO - CHEIRANO - VENE - BEREA - CALICE - FINALMARINA"/>
    <s v="ANN"/>
    <s v="SET"/>
    <m/>
    <n v="1"/>
    <n v="1161"/>
    <d v="1899-12-30T08:45:00"/>
    <d v="1899-12-30T09:55:00"/>
    <n v="26.9091585892327"/>
    <n v="6.24"/>
    <m/>
    <n v="302"/>
    <n v="8126.5658939482755"/>
    <n v="1884.48"/>
    <m/>
    <d v="1899-12-30T01:10:00"/>
    <d v="1900-01-13T16:20:00"/>
    <s v="RIALTO"/>
  </r>
  <r>
    <n v="17960"/>
    <x v="30"/>
    <s v="CP: Extraurbano di Ponente da Bergeggi a Finale"/>
    <n v="0"/>
    <n v="2052"/>
    <s v="FINALMARINA - RIALTO - CHEIRANO - VENE - BEREA - CALICE - FINALMARINA"/>
    <s v="ANN"/>
    <s v="FES"/>
    <m/>
    <n v="1"/>
    <n v="1893"/>
    <d v="1899-12-30T11:35:00"/>
    <d v="1899-12-30T12:35:00"/>
    <n v="26.9091585892327"/>
    <n v="6.24"/>
    <m/>
    <n v="58"/>
    <n v="1560.7311981754965"/>
    <n v="361.92"/>
    <m/>
    <d v="1899-12-30T01:00:00"/>
    <d v="1900-01-01T10:00:00"/>
    <s v="RIALTO"/>
  </r>
  <r>
    <n v="18330"/>
    <x v="30"/>
    <s v="CP: Extraurbano di Ponente da Bergeggi a Finale"/>
    <n v="0"/>
    <n v="2052"/>
    <s v="FINALMARINA - RIALTO - CHEIRANO - VENE - BEREA - CALICE - FINALMARINA"/>
    <s v="EST"/>
    <s v="SET"/>
    <m/>
    <n v="1"/>
    <n v="3584"/>
    <d v="1899-12-30T12:25:00"/>
    <d v="1899-12-30T13:35:00"/>
    <n v="26.9091585892327"/>
    <n v="26.9091585892327"/>
    <m/>
    <n v="67"/>
    <n v="1802.9136254785908"/>
    <n v="1802.9136254785908"/>
    <m/>
    <d v="1899-12-30T01:10:00"/>
    <d v="1900-01-02T06:10:00"/>
    <s v="RIALTO"/>
  </r>
  <r>
    <n v="18519"/>
    <x v="30"/>
    <s v="CP: Extraurbano di Ponente da Bergeggi a Finale"/>
    <n v="0"/>
    <n v="2052"/>
    <s v="FINALMARINA - RIALTO - CHEIRANO - VENE - BEREA - CALICE - FINALMARINA"/>
    <s v="SCO"/>
    <s v="1-5"/>
    <m/>
    <n v="1"/>
    <n v="13999"/>
    <d v="1899-12-30T14:20:00"/>
    <d v="1899-12-30T15:20:00"/>
    <n v="26.9091585892327"/>
    <n v="26.9091585892327"/>
    <m/>
    <n v="173"/>
    <n v="4655.2844359372566"/>
    <n v="4655.2844359372566"/>
    <m/>
    <d v="1899-12-30T01:00:00"/>
    <d v="1900-01-06T05:00:00"/>
    <s v="RIALTO"/>
  </r>
  <r>
    <n v="18518"/>
    <x v="30"/>
    <s v="CP: Extraurbano di Ponente da Bergeggi a Finale"/>
    <n v="0"/>
    <n v="2052"/>
    <s v="FINALMARINA - RIALTO - CHEIRANO - VENE - BEREA - CALICE - FINALMARINA"/>
    <s v="ANN"/>
    <s v="SET"/>
    <m/>
    <n v="1"/>
    <n v="18518"/>
    <d v="1899-12-30T14:45:00"/>
    <d v="1899-12-30T15:55:00"/>
    <n v="26.9091585892327"/>
    <n v="6.24"/>
    <m/>
    <n v="302"/>
    <n v="8126.5658939482755"/>
    <n v="1884.48"/>
    <m/>
    <d v="1899-12-30T01:10:00"/>
    <d v="1900-01-13T16:20:00"/>
    <s v="RIALTO"/>
  </r>
  <r>
    <n v="18308"/>
    <x v="30"/>
    <s v="CP: Extraurbano di Ponente da Bergeggi a Finale"/>
    <n v="0"/>
    <n v="2052"/>
    <s v="FINALMARINA - RIALTO - CHEIRANO - VENE - BEREA - CALICE - FINALMARINA"/>
    <s v="ANN"/>
    <s v="SET"/>
    <m/>
    <n v="1"/>
    <n v="1163"/>
    <d v="1899-12-30T19:00:00"/>
    <d v="1899-12-30T20:00:00"/>
    <n v="26.9091585892327"/>
    <n v="6.24"/>
    <m/>
    <n v="302"/>
    <n v="8126.5658939482755"/>
    <n v="1884.48"/>
    <m/>
    <d v="1899-12-30T01:00:00"/>
    <d v="1900-01-11T14:00:00"/>
    <s v="RIALTO"/>
  </r>
  <r>
    <n v="18516"/>
    <x v="30"/>
    <s v="CP: Extraurbano di Ponente da Bergeggi a Finale"/>
    <n v="0"/>
    <n v="2053"/>
    <s v="FINALMARINA FINALBORGO - RIALTO - CHEIRANO - VENE - BEREA - CALICE - FINALMARINA"/>
    <s v="INV"/>
    <s v="SET"/>
    <m/>
    <n v="1"/>
    <n v="2717"/>
    <d v="1899-12-30T07:40:00"/>
    <d v="1899-12-30T08:43:00"/>
    <n v="28.6634578767904"/>
    <n v="28.6634578767904"/>
    <m/>
    <n v="235"/>
    <n v="6735.9126010457439"/>
    <n v="6735.9126010457439"/>
    <m/>
    <d v="1899-12-30T01:03:00"/>
    <d v="1900-01-09T06:45:00"/>
    <s v="RIALTO"/>
  </r>
  <r>
    <n v="14046"/>
    <x v="31"/>
    <s v="URBANO FINALE"/>
    <n v="0"/>
    <n v="398"/>
    <s v="FINALMARINA - OLLE INF. - FINALBORGO - FINALMARINA"/>
    <s v="SCO"/>
    <s v="1-5"/>
    <m/>
    <n v="1"/>
    <n v="14046"/>
    <d v="1899-12-30T13:45:00"/>
    <d v="1899-12-30T14:20:00"/>
    <n v="14.563439505207199"/>
    <m/>
    <m/>
    <n v="173"/>
    <n v="2519.4750344008453"/>
    <n v="0"/>
    <m/>
    <d v="1899-12-30T00:35:00"/>
    <d v="1900-01-03T04:55:00"/>
    <m/>
  </r>
  <r>
    <n v="8329"/>
    <x v="31"/>
    <s v="URBANO FINALE"/>
    <n v="0"/>
    <n v="410"/>
    <s v="FINALMARINA - GORRA - CA DEL MORO - GORRA - FINALMARINA"/>
    <s v="INV"/>
    <s v="SET"/>
    <m/>
    <n v="1"/>
    <n v="2726"/>
    <d v="1899-12-30T16:30:00"/>
    <d v="1899-12-30T17:00:00"/>
    <n v="12.5331793604712"/>
    <m/>
    <m/>
    <n v="235"/>
    <n v="2945.2971497107319"/>
    <n v="0"/>
    <m/>
    <d v="1899-12-30T00:30:00"/>
    <d v="1900-01-03T21:30:00"/>
    <m/>
  </r>
  <r>
    <n v="8330"/>
    <x v="31"/>
    <s v="URBANO FINALE"/>
    <n v="0"/>
    <n v="410"/>
    <s v="FINALMARINA - GORRA - CA DEL MORO - GORRA - FINALMARINA"/>
    <s v="EST"/>
    <s v="SET"/>
    <m/>
    <n v="1"/>
    <n v="3604"/>
    <d v="1899-12-30T16:55:00"/>
    <d v="1899-12-30T17:25:00"/>
    <n v="12.5331793604712"/>
    <m/>
    <m/>
    <n v="67"/>
    <n v="839.72301715157039"/>
    <n v="0"/>
    <m/>
    <d v="1899-12-30T00:30:00"/>
    <d v="1899-12-31T09:30:00"/>
    <m/>
  </r>
  <r>
    <n v="13126"/>
    <x v="31"/>
    <s v="URBANO FINALE"/>
    <n v="0"/>
    <n v="432"/>
    <s v="FINALMARINA - OLLE INF. - FINALMARINA"/>
    <s v="INV"/>
    <s v="SET"/>
    <m/>
    <n v="1"/>
    <n v="1151"/>
    <d v="1899-12-30T08:30:00"/>
    <d v="1899-12-30T09:00:00"/>
    <n v="12.8091402176495"/>
    <m/>
    <m/>
    <n v="235"/>
    <n v="3010.1479511476323"/>
    <n v="0"/>
    <m/>
    <d v="1899-12-30T00:30:00"/>
    <d v="1900-01-03T21:30:00"/>
    <m/>
  </r>
  <r>
    <n v="17179"/>
    <x v="31"/>
    <s v="URBANO FINALE"/>
    <n v="0"/>
    <n v="432"/>
    <s v="FINALMARINA - OLLE INF. - FINALMARINA"/>
    <s v="EST"/>
    <s v="FES"/>
    <m/>
    <n v="1"/>
    <n v="17179"/>
    <d v="1899-12-30T08:35:00"/>
    <d v="1899-12-30T09:05:00"/>
    <n v="12.8091402176495"/>
    <m/>
    <m/>
    <n v="12"/>
    <n v="153.70968261179399"/>
    <n v="0"/>
    <m/>
    <d v="1899-12-30T00:30:00"/>
    <d v="1899-12-30T06:00:00"/>
    <m/>
  </r>
  <r>
    <n v="18329"/>
    <x v="31"/>
    <s v="URBANO FINALE"/>
    <n v="0"/>
    <n v="432"/>
    <s v="FINALMARINA - OLLE INF. - FINALMARINA"/>
    <s v="EST"/>
    <s v="SET"/>
    <m/>
    <n v="1"/>
    <n v="15983"/>
    <d v="1899-12-30T08:45:00"/>
    <d v="1899-12-30T09:15:00"/>
    <n v="12.8091402176495"/>
    <m/>
    <m/>
    <n v="67"/>
    <n v="858.21239458251648"/>
    <n v="0"/>
    <m/>
    <d v="1899-12-30T00:30:00"/>
    <d v="1899-12-31T09:30:00"/>
    <m/>
  </r>
  <r>
    <n v="8327"/>
    <x v="31"/>
    <s v="URBANO FINALE"/>
    <n v="0"/>
    <n v="432"/>
    <s v="FINALMARINA - OLLE INF. - FINALMARINA"/>
    <s v="EST"/>
    <s v="SET"/>
    <m/>
    <n v="1"/>
    <n v="3731"/>
    <d v="1899-12-30T10:25:00"/>
    <d v="1899-12-30T10:55:00"/>
    <n v="12.8091402176495"/>
    <m/>
    <m/>
    <n v="67"/>
    <n v="858.21239458251648"/>
    <n v="0"/>
    <m/>
    <d v="1899-12-30T00:30:00"/>
    <d v="1899-12-31T09:30:00"/>
    <m/>
  </r>
  <r>
    <n v="8310"/>
    <x v="31"/>
    <s v="URBANO FINALE"/>
    <n v="0"/>
    <n v="432"/>
    <s v="FINALMARINA - OLLE INF. - FINALMARINA"/>
    <s v="INV"/>
    <s v="SET"/>
    <m/>
    <n v="1"/>
    <n v="1152"/>
    <d v="1899-12-30T10:45:00"/>
    <d v="1899-12-30T11:15:00"/>
    <n v="12.8091402176495"/>
    <m/>
    <m/>
    <n v="235"/>
    <n v="3010.1479511476323"/>
    <n v="0"/>
    <m/>
    <d v="1899-12-30T00:30:00"/>
    <d v="1900-01-03T21:30:00"/>
    <m/>
  </r>
  <r>
    <n v="8311"/>
    <x v="31"/>
    <s v="URBANO FINALE"/>
    <n v="0"/>
    <n v="432"/>
    <s v="FINALMARINA - OLLE INF. - FINALMARINA"/>
    <s v="ANN"/>
    <s v="SET"/>
    <m/>
    <n v="1"/>
    <n v="1153"/>
    <d v="1899-12-30T12:10:00"/>
    <d v="1899-12-30T12:40:00"/>
    <n v="12.8091402176495"/>
    <m/>
    <m/>
    <n v="302"/>
    <n v="3868.3603457301488"/>
    <n v="0"/>
    <m/>
    <d v="1899-12-30T00:30:00"/>
    <d v="1900-01-05T07:00:00"/>
    <m/>
  </r>
  <r>
    <n v="17196"/>
    <x v="31"/>
    <s v="URBANO FINALE"/>
    <n v="0"/>
    <n v="432"/>
    <s v="FINALMARINA - OLLE INF. - FINALMARINA"/>
    <s v="EST"/>
    <s v="FES"/>
    <m/>
    <n v="1"/>
    <n v="17196"/>
    <d v="1899-12-30T13:55:00"/>
    <d v="1899-12-30T14:25:00"/>
    <n v="12.8091402176495"/>
    <m/>
    <m/>
    <n v="12"/>
    <n v="153.70968261179399"/>
    <n v="0"/>
    <m/>
    <d v="1899-12-30T00:30:00"/>
    <d v="1899-12-30T06:00:00"/>
    <m/>
  </r>
  <r>
    <n v="16838"/>
    <x v="31"/>
    <s v="URBANO FINALE"/>
    <n v="0"/>
    <n v="432"/>
    <s v="FINALMARINA - OLLE INF. - FINALMARINA"/>
    <s v="EST"/>
    <s v="SET"/>
    <m/>
    <n v="1"/>
    <n v="16838"/>
    <d v="1899-12-30T14:10:00"/>
    <d v="1899-12-30T14:40:00"/>
    <n v="12.8091402176495"/>
    <m/>
    <m/>
    <n v="67"/>
    <n v="858.21239458251648"/>
    <n v="0"/>
    <m/>
    <d v="1899-12-30T00:30:00"/>
    <d v="1899-12-31T09:30:00"/>
    <m/>
  </r>
  <r>
    <n v="13942"/>
    <x v="31"/>
    <s v="URBANO FINALE"/>
    <n v="0"/>
    <n v="432"/>
    <s v="FINALMARINA - OLLE INF. - FINALMARINA"/>
    <s v="SCO"/>
    <n v="6"/>
    <m/>
    <n v="1"/>
    <n v="1154"/>
    <d v="1899-12-30T14:15:00"/>
    <d v="1899-12-30T14:45:00"/>
    <n v="12.8091402176495"/>
    <m/>
    <m/>
    <n v="35"/>
    <n v="448.3199076177325"/>
    <n v="0"/>
    <m/>
    <d v="1899-12-30T00:30:00"/>
    <d v="1899-12-30T17:30:00"/>
    <m/>
  </r>
  <r>
    <n v="14041"/>
    <x v="31"/>
    <s v="URBANO FINALE"/>
    <n v="0"/>
    <n v="432"/>
    <s v="FINALMARINA - OLLE INF. - FINALMARINA"/>
    <s v="NSIN"/>
    <s v="SET"/>
    <m/>
    <n v="1"/>
    <n v="14041"/>
    <d v="1899-12-30T14:15:00"/>
    <d v="1899-12-30T14:45:00"/>
    <n v="12.8091402176495"/>
    <m/>
    <m/>
    <n v="27"/>
    <n v="345.8467858765365"/>
    <n v="0"/>
    <m/>
    <d v="1899-12-30T00:30:00"/>
    <d v="1899-12-30T13:30:00"/>
    <m/>
  </r>
  <r>
    <n v="8324"/>
    <x v="31"/>
    <s v="URBANO FINALE"/>
    <n v="0"/>
    <n v="432"/>
    <s v="FINALMARINA - OLLE INF. - FINALMARINA"/>
    <s v="EST"/>
    <s v="SET"/>
    <m/>
    <n v="1"/>
    <n v="3640"/>
    <d v="1899-12-30T18:10:00"/>
    <d v="1899-12-30T18:40:00"/>
    <n v="12.8091402176495"/>
    <m/>
    <m/>
    <n v="67"/>
    <n v="858.21239458251648"/>
    <n v="0"/>
    <m/>
    <d v="1899-12-30T00:30:00"/>
    <d v="1899-12-31T09:30:00"/>
    <m/>
  </r>
  <r>
    <n v="16818"/>
    <x v="31"/>
    <s v="URBANO FINALE"/>
    <n v="0"/>
    <n v="597"/>
    <s v="FINALMARINA - COLLE DEL MELOGNO - FINALMARINA"/>
    <s v="EST"/>
    <s v="SET"/>
    <m/>
    <n v="1"/>
    <n v="16818"/>
    <d v="1899-12-30T11:00:00"/>
    <d v="1899-12-30T12:20:00"/>
    <n v="33.669031240698999"/>
    <m/>
    <m/>
    <n v="67"/>
    <n v="2255.8250931268331"/>
    <n v="0"/>
    <m/>
    <d v="1899-12-30T01:20:00"/>
    <d v="1900-01-02T17:20:00"/>
    <m/>
  </r>
  <r>
    <n v="8334"/>
    <x v="31"/>
    <s v="URBANO FINALE"/>
    <n v="0"/>
    <n v="3008"/>
    <s v="CANOVA - COLLE DEL MELOGNO - CANOVA"/>
    <s v="ANN"/>
    <s v="SET"/>
    <m/>
    <n v="8"/>
    <n v="4336"/>
    <d v="1899-12-30T18:20:00"/>
    <d v="1899-12-30T18:35:00"/>
    <n v="9.9084706826456692"/>
    <m/>
    <n v="9.9084706826456692"/>
    <n v="302"/>
    <n v="2992.358146158992"/>
    <n v="0"/>
    <n v="2992.358146158992"/>
    <d v="1899-12-30T00:15:00"/>
    <d v="1900-01-02T03:30:00"/>
    <m/>
  </r>
  <r>
    <n v="8335"/>
    <x v="31"/>
    <s v="URBANO FINALE"/>
    <n v="0"/>
    <n v="3021"/>
    <s v="FINALMARINA - CANOVA - FINALMARINA"/>
    <s v="ANN"/>
    <n v="24"/>
    <m/>
    <n v="8"/>
    <n v="4349"/>
    <d v="1899-12-30T14:05:00"/>
    <d v="1899-12-30T14:55:00"/>
    <n v="23.764889696157301"/>
    <m/>
    <n v="23.764889696157301"/>
    <n v="101"/>
    <n v="2400.2538593118875"/>
    <n v="0"/>
    <n v="2400.2538593118875"/>
    <d v="1899-12-30T00:50:00"/>
    <d v="1900-01-02T12:10:00"/>
    <m/>
  </r>
  <r>
    <n v="10786"/>
    <x v="32"/>
    <s v="CP: Extraurbano di Ponente da Bergeggi a Finale"/>
    <n v="0"/>
    <n v="314"/>
    <s v="P.ZZA MAMELI - TORRE MARE - P.ZZA MAMELI - SAVONA FF.SS"/>
    <s v="ANN"/>
    <s v="FES"/>
    <m/>
    <n v="1"/>
    <n v="1915"/>
    <d v="1899-12-30T13:00:00"/>
    <d v="1899-12-30T13:55:00"/>
    <n v="24.752033954549699"/>
    <m/>
    <m/>
    <n v="58"/>
    <n v="1435.6179693638826"/>
    <n v="0"/>
    <m/>
    <d v="1899-12-30T00:55:00"/>
    <d v="1900-01-01T05:10:00"/>
    <m/>
  </r>
  <r>
    <n v="18481"/>
    <x v="32"/>
    <s v="CP: Extraurbano di Ponente da Bergeggi a Finale"/>
    <n v="0"/>
    <n v="314"/>
    <s v="P.ZZA MAMELI - TORRE MARE - P.ZZA MAMELI - SAVONA FF.SS"/>
    <s v="INV"/>
    <s v="SET"/>
    <m/>
    <n v="1"/>
    <n v="1083"/>
    <d v="1899-12-30T14:15:00"/>
    <d v="1899-12-30T15:20:00"/>
    <n v="24.752033954549699"/>
    <m/>
    <m/>
    <n v="235"/>
    <n v="5816.7279793191792"/>
    <n v="0"/>
    <m/>
    <d v="1899-12-30T01:05:00"/>
    <d v="1900-01-09T14:35:00"/>
    <m/>
  </r>
  <r>
    <n v="17355"/>
    <x v="32"/>
    <s v="CP: Extraurbano di Ponente da Bergeggi a Finale"/>
    <n v="0"/>
    <n v="314"/>
    <s v="P.ZZA MAMELI - TORRE MARE - P.ZZA MAMELI - SAVONA FF.SS"/>
    <s v="EST"/>
    <s v="SET"/>
    <m/>
    <n v="1"/>
    <n v="17355"/>
    <d v="1899-12-30T14:20:00"/>
    <d v="1899-12-30T15:25:00"/>
    <n v="24.752033954549699"/>
    <m/>
    <m/>
    <n v="67"/>
    <n v="1658.3862749548298"/>
    <n v="0"/>
    <m/>
    <d v="1899-12-30T01:05:00"/>
    <d v="1900-01-02T00:35:00"/>
    <m/>
  </r>
  <r>
    <n v="10794"/>
    <x v="32"/>
    <s v="CP: Extraurbano di Ponente da Bergeggi a Finale"/>
    <n v="0"/>
    <n v="314"/>
    <s v="P.ZZA MAMELI - TORRE MARE - P.ZZA MAMELI - SAVONA FF.SS"/>
    <s v="ANN"/>
    <s v="FES"/>
    <m/>
    <n v="1"/>
    <n v="1916"/>
    <d v="1899-12-30T17:15:00"/>
    <d v="1899-12-30T18:05:00"/>
    <n v="24.752033954549699"/>
    <m/>
    <m/>
    <n v="58"/>
    <n v="1435.6179693638826"/>
    <n v="0"/>
    <m/>
    <d v="1899-12-30T00:50:00"/>
    <d v="1900-01-01T00:20:00"/>
    <m/>
  </r>
  <r>
    <n v="10784"/>
    <x v="32"/>
    <s v="CP: Extraurbano di Ponente da Bergeggi a Finale"/>
    <n v="0"/>
    <n v="315"/>
    <s v="P.ZZA MAMELI - TORRE DEL MARE - LEGINO - P.ZZA MAMELI"/>
    <s v="ANN"/>
    <s v="SET"/>
    <m/>
    <n v="1"/>
    <n v="1084"/>
    <d v="1899-12-30T19:20:00"/>
    <d v="1899-12-30T20:20:00"/>
    <n v="24.333179218583702"/>
    <m/>
    <m/>
    <n v="302"/>
    <n v="7348.6201240122782"/>
    <n v="0"/>
    <m/>
    <d v="1899-12-30T01:00:00"/>
    <d v="1900-01-11T14:00:00"/>
    <m/>
  </r>
  <r>
    <n v="14100"/>
    <x v="32"/>
    <s v="CP: Extraurbano di Ponente da Bergeggi a Finale"/>
    <n v="0"/>
    <n v="629"/>
    <s v="P.ZZA MAMELI - TORRE DEL MARE - VADO"/>
    <s v="ANN"/>
    <s v="SET"/>
    <m/>
    <n v="1"/>
    <n v="1081"/>
    <d v="1899-12-30T07:20:00"/>
    <d v="1899-12-30T08:05:00"/>
    <n v="23.1463195777233"/>
    <n v="2.68"/>
    <m/>
    <n v="302"/>
    <n v="6990.1885124724367"/>
    <n v="809.36"/>
    <m/>
    <d v="1899-12-30T00:45:00"/>
    <d v="1900-01-08T10:30:00"/>
    <s v="BERGEGGI"/>
  </r>
  <r>
    <n v="14102"/>
    <x v="32"/>
    <s v="CP: Extraurbano di Ponente da Bergeggi a Finale"/>
    <n v="0"/>
    <n v="630"/>
    <s v="VADO - BERGGEGI V. XXV APRILE - TORRE DEL MARE - NAVALLE - VADO"/>
    <s v="ANN"/>
    <s v="SET"/>
    <m/>
    <n v="1"/>
    <n v="14102"/>
    <d v="1899-12-30T08:50:00"/>
    <d v="1899-12-30T09:30:00"/>
    <n v="17.570250358240401"/>
    <n v="3.31"/>
    <m/>
    <n v="302"/>
    <n v="5306.2156081886005"/>
    <n v="999.62"/>
    <m/>
    <d v="1899-12-30T00:40:00"/>
    <d v="1900-01-07T09:20:00"/>
    <s v="BERGEGGI"/>
  </r>
  <r>
    <n v="14101"/>
    <x v="32"/>
    <s v="CP: Extraurbano di Ponente da Bergeggi a Finale"/>
    <n v="0"/>
    <n v="630"/>
    <s v="VADO - BERGGEGI V. XXV APRILE - TORRE DEL MARE - NAVALLE - VADO"/>
    <s v="ANN"/>
    <s v="SET"/>
    <m/>
    <n v="1"/>
    <n v="1082"/>
    <d v="1899-12-30T09:40:00"/>
    <d v="1899-12-30T10:20:00"/>
    <n v="17.570250358240401"/>
    <n v="3.31"/>
    <m/>
    <n v="302"/>
    <n v="5306.2156081886005"/>
    <n v="999.62"/>
    <m/>
    <d v="1899-12-30T00:40:00"/>
    <d v="1900-01-07T09:20:00"/>
    <s v="BERGEGGI"/>
  </r>
  <r>
    <n v="14103"/>
    <x v="32"/>
    <s v="CP: Extraurbano di Ponente da Bergeggi a Finale"/>
    <n v="0"/>
    <n v="630"/>
    <s v="VADO - BERGGEGI V. XXV APRILE - TORRE DEL MARE - NAVALLE - VADO"/>
    <s v="ANN"/>
    <s v="SET"/>
    <m/>
    <n v="1"/>
    <n v="14103"/>
    <d v="1899-12-30T10:30:00"/>
    <d v="1899-12-30T11:10:00"/>
    <n v="17.570250358240401"/>
    <n v="3.31"/>
    <m/>
    <n v="302"/>
    <n v="5306.2156081886005"/>
    <n v="999.62"/>
    <m/>
    <d v="1899-12-30T00:40:00"/>
    <d v="1900-01-07T09:20:00"/>
    <s v="BERGEGGI"/>
  </r>
  <r>
    <n v="14104"/>
    <x v="32"/>
    <s v="CP: Extraurbano di Ponente da Bergeggi a Finale"/>
    <n v="0"/>
    <n v="633"/>
    <s v="VADO - BERGEGGI V.XXV APRILE - TORRE DEL MARE - P.ZZA MAMELI"/>
    <s v="ANN"/>
    <s v="SET"/>
    <m/>
    <n v="1"/>
    <n v="1085"/>
    <d v="1899-12-30T11:55:00"/>
    <d v="1899-12-30T12:45:00"/>
    <n v="18.793357228479699"/>
    <n v="0.63"/>
    <m/>
    <n v="302"/>
    <n v="5675.593883000869"/>
    <n v="190.26"/>
    <m/>
    <d v="1899-12-30T00:50:00"/>
    <d v="1900-01-09T11:40:00"/>
    <s v="BERGEGGI"/>
  </r>
  <r>
    <n v="10785"/>
    <x v="32"/>
    <s v="CP: Extraurbano di Ponente da Bergeggi a Finale"/>
    <n v="0"/>
    <n v="718"/>
    <s v="SAVONA FF.SS - V.XX SETTEMBRE - TORRE MARE - V.NIZZA - P.ZZA MAMELI"/>
    <s v="ANN"/>
    <s v="SET"/>
    <m/>
    <n v="1"/>
    <n v="1098"/>
    <d v="1899-12-30T06:20:00"/>
    <d v="1899-12-30T07:20:00"/>
    <n v="25.0046284156507"/>
    <m/>
    <m/>
    <n v="302"/>
    <n v="7551.3977815265116"/>
    <n v="0"/>
    <m/>
    <d v="1899-12-30T01:00:00"/>
    <d v="1900-01-11T14:00:00"/>
    <m/>
  </r>
  <r>
    <n v="10792"/>
    <x v="32"/>
    <s v="CP: Extraurbano di Ponente da Bergeggi a Finale"/>
    <n v="0"/>
    <n v="879"/>
    <s v="P.ZZA MAMELI - TORRE MARE - NAVALLE - P.ZZA MAMELI - "/>
    <s v="EST"/>
    <s v="SET"/>
    <m/>
    <n v="1"/>
    <n v="1086"/>
    <d v="1899-12-30T13:10:00"/>
    <d v="1899-12-30T14:20:00"/>
    <n v="26.498557154802199"/>
    <n v="2.68"/>
    <m/>
    <n v="67"/>
    <n v="1775.4033293717473"/>
    <n v="179.56"/>
    <m/>
    <d v="1899-12-30T01:10:00"/>
    <d v="1900-01-02T06:10:00"/>
    <s v="BERGEGGI"/>
  </r>
  <r>
    <n v="18482"/>
    <x v="32"/>
    <s v="CP: Extraurbano di Ponente da Bergeggi a Finale"/>
    <n v="0"/>
    <n v="879"/>
    <s v="P.ZZA MAMELI - TORRE MARE - NAVALLE - P.ZZA MAMELI - "/>
    <s v="INV"/>
    <s v="SET"/>
    <m/>
    <n v="1"/>
    <n v="18482"/>
    <d v="1899-12-30T13:10:00"/>
    <d v="1899-12-30T14:15:00"/>
    <n v="26.498557154802199"/>
    <n v="2.68"/>
    <m/>
    <n v="235"/>
    <n v="6227.1609313785166"/>
    <n v="629.80000000000007"/>
    <m/>
    <d v="1899-12-30T01:05:00"/>
    <d v="1900-01-09T14:35:00"/>
    <s v="BERGEGGI"/>
  </r>
  <r>
    <n v="10787"/>
    <x v="32"/>
    <s v="CP: Extraurbano di Ponente da Bergeggi a Finale"/>
    <n v="0"/>
    <n v="880"/>
    <s v="P.ZZA MAMELI - BERGEGGI V. XXV APRILE - TORRE MARE - NAVALLE - P.ZZA MAMELI"/>
    <s v="INV"/>
    <s v="SET"/>
    <m/>
    <n v="1"/>
    <n v="2613"/>
    <d v="1899-12-30T17:55:00"/>
    <d v="1899-12-30T18:55:00"/>
    <n v="27.719211665859198"/>
    <n v="3.31"/>
    <m/>
    <n v="235"/>
    <n v="6514.0147414769117"/>
    <n v="777.85"/>
    <m/>
    <d v="1899-12-30T01:00:00"/>
    <d v="1900-01-08T19:00:00"/>
    <s v="BERGEGGI"/>
  </r>
  <r>
    <n v="17352"/>
    <x v="32"/>
    <s v="CP: Extraurbano di Ponente da Bergeggi a Finale"/>
    <n v="0"/>
    <n v="880"/>
    <s v="P.ZZA MAMELI - BERGEGGI V. XXV APRILE - TORRE MARE - NAVALLE - P.ZZA MAMELI"/>
    <s v="EST"/>
    <s v="SET"/>
    <m/>
    <n v="1"/>
    <n v="17352"/>
    <d v="1899-12-30T18:10:00"/>
    <d v="1899-12-30T19:20:00"/>
    <n v="27.719211665859198"/>
    <n v="3.31"/>
    <m/>
    <n v="67"/>
    <n v="1857.1871816125663"/>
    <n v="221.77"/>
    <m/>
    <d v="1899-12-30T01:10:00"/>
    <d v="1900-01-02T06:10:00"/>
    <s v="BERGEGGI"/>
  </r>
  <r>
    <n v="9040"/>
    <x v="33"/>
    <s v="CP: Extraurbano di Ponente da Bergeggi a Finale"/>
    <n v="0"/>
    <n v="335"/>
    <s v="SPOTORNO - VOZE - NOLI - SPOTORNO"/>
    <s v="EST"/>
    <s v="SET"/>
    <m/>
    <n v="1"/>
    <n v="1099"/>
    <d v="1899-12-30T07:25:00"/>
    <d v="1899-12-30T07:55:00"/>
    <n v="14.2162209402205"/>
    <m/>
    <m/>
    <n v="67"/>
    <n v="952.48680299477348"/>
    <n v="0"/>
    <m/>
    <d v="1899-12-30T00:30:00"/>
    <d v="1899-12-31T09:30:00"/>
    <m/>
  </r>
  <r>
    <n v="18484"/>
    <x v="33"/>
    <s v="CP: Extraurbano di Ponente da Bergeggi a Finale"/>
    <n v="0"/>
    <n v="1075"/>
    <s v="SPOTORNO - VOZE - NOLI - SPOTORNO CIRCONV."/>
    <s v="INV"/>
    <s v="SET"/>
    <m/>
    <n v="1"/>
    <n v="17560"/>
    <d v="1899-12-30T08:40:00"/>
    <d v="1899-12-30T09:10:00"/>
    <n v="12.828220940220501"/>
    <m/>
    <m/>
    <n v="235"/>
    <n v="3014.6319209518178"/>
    <n v="0"/>
    <m/>
    <d v="1899-12-30T00:30:00"/>
    <d v="1900-01-03T21:30:00"/>
    <m/>
  </r>
  <r>
    <n v="10781"/>
    <x v="34"/>
    <s v="CP: Extraurbano di Ponente da Bergeggi a Finale"/>
    <n v="1"/>
    <n v="317"/>
    <s v="SAVONA P.ZZA MAMELI - FF.SS LEGINO  - TORRE DEL MARE -  VEZZI PORTIO - VEZZI S,F."/>
    <s v="SCO"/>
    <n v="2"/>
    <m/>
    <n v="1"/>
    <n v="2593"/>
    <d v="1899-12-30T16:25:00"/>
    <d v="1899-12-30T17:45:00"/>
    <n v="29.90391017984"/>
    <m/>
    <m/>
    <n v="34"/>
    <n v="1016.73294611456"/>
    <n v="0"/>
    <m/>
    <d v="1899-12-30T01:20:00"/>
    <d v="1899-12-31T21:20:00"/>
    <m/>
  </r>
  <r>
    <n v="18579"/>
    <x v="34"/>
    <s v="CP: Extraurbano di Ponente da Bergeggi a Finale"/>
    <n v="1"/>
    <n v="318"/>
    <s v="SAVONA FF.SS - V.XX SETTEMBRE - SPOTORNO - VEZZI PORTIO"/>
    <s v="ANN"/>
    <s v="SET"/>
    <m/>
    <n v="1"/>
    <n v="1088"/>
    <d v="1899-12-30T12:35:00"/>
    <d v="1899-12-30T13:40:00"/>
    <n v="28.778286685391802"/>
    <m/>
    <m/>
    <n v="302"/>
    <n v="8691.0425789883247"/>
    <n v="0"/>
    <m/>
    <d v="1899-12-30T01:05:00"/>
    <d v="1900-01-12T15:10:00"/>
    <m/>
  </r>
  <r>
    <n v="10766"/>
    <x v="34"/>
    <s v="CP: Extraurbano di Ponente da Bergeggi a Finale"/>
    <n v="1"/>
    <n v="318"/>
    <s v="SAVONA FF.SS - V.XX SETTEMBRE - SPOTORNO - VEZZI PORTIO"/>
    <s v="EST"/>
    <s v="SET"/>
    <m/>
    <n v="1"/>
    <n v="1089"/>
    <d v="1899-12-30T17:55:00"/>
    <d v="1899-12-30T19:00:00"/>
    <n v="28.778286685391802"/>
    <m/>
    <m/>
    <n v="67"/>
    <n v="1928.1452079212506"/>
    <n v="0"/>
    <m/>
    <d v="1899-12-30T01:05:00"/>
    <d v="1900-01-02T00:35:00"/>
    <m/>
  </r>
  <r>
    <n v="10774"/>
    <x v="34"/>
    <s v="CP: Extraurbano di Ponente da Bergeggi a Finale"/>
    <n v="1"/>
    <n v="319"/>
    <s v="SAVONA FF.SS - V.XX SETTEMBRE -  BERGEGGI  VEZZI PORTIO - VEZZI S.F."/>
    <s v="INV"/>
    <s v="SET"/>
    <m/>
    <n v="1"/>
    <n v="2566"/>
    <d v="1899-12-30T17:10:00"/>
    <d v="1899-12-30T18:35:00"/>
    <n v="30.513112147528201"/>
    <m/>
    <m/>
    <n v="235"/>
    <n v="7170.581354669127"/>
    <n v="0"/>
    <m/>
    <d v="1899-12-30T01:25:00"/>
    <d v="1900-01-12T20:55:00"/>
    <m/>
  </r>
  <r>
    <n v="17360"/>
    <x v="34"/>
    <s v="CP: Extraurbano di Ponente da Bergeggi a Finale"/>
    <n v="2"/>
    <n v="333"/>
    <s v="SPOTORNO - TORRE MARE - V.NIZZA - SAVONA FF.SS"/>
    <s v="EST"/>
    <s v="SET"/>
    <m/>
    <n v="1"/>
    <n v="17360"/>
    <d v="1899-12-30T15:30:00"/>
    <d v="1899-12-30T16:15:00"/>
    <n v="18.749879638162799"/>
    <n v="2.68"/>
    <m/>
    <n v="67"/>
    <n v="1256.2419357569074"/>
    <n v="179.56"/>
    <m/>
    <d v="1899-12-30T00:45:00"/>
    <d v="1900-01-01T02:15:00"/>
    <s v="BERGEGGI"/>
  </r>
  <r>
    <n v="18584"/>
    <x v="34"/>
    <s v="CP: Extraurbano di Ponente da Bergeggi a Finale"/>
    <n v="2"/>
    <n v="333"/>
    <s v="SPOTORNO - TORRE MARE - V.NIZZA - SAVONA FF.SS"/>
    <s v="INV"/>
    <s v="SET"/>
    <m/>
    <n v="1"/>
    <n v="2576"/>
    <d v="1899-12-30T16:20:00"/>
    <d v="1899-12-30T17:05:00"/>
    <n v="18.749879638162799"/>
    <n v="2.68"/>
    <m/>
    <n v="235"/>
    <n v="4406.2217149682574"/>
    <n v="629.80000000000007"/>
    <m/>
    <d v="1899-12-30T00:45:00"/>
    <d v="1900-01-06T08:15:00"/>
    <s v="BERGEGGI"/>
  </r>
  <r>
    <n v="18581"/>
    <x v="34"/>
    <s v="CP: Extraurbano di Ponente da Bergeggi a Finale"/>
    <n v="1"/>
    <n v="334"/>
    <s v="SPOTORNO - PORTIO - VEZZI PORTIO - VEZZI SAN FILIPPO"/>
    <s v="ANN"/>
    <s v="SET"/>
    <m/>
    <n v="1"/>
    <n v="1093"/>
    <d v="1899-12-30T14:10:00"/>
    <d v="1899-12-30T14:45:00"/>
    <n v="14.4227672429263"/>
    <m/>
    <m/>
    <n v="302"/>
    <n v="4355.6757073637427"/>
    <n v="0"/>
    <m/>
    <d v="1899-12-30T00:35:00"/>
    <d v="1900-01-06T08:10:00"/>
    <m/>
  </r>
  <r>
    <n v="18582"/>
    <x v="34"/>
    <s v="CP: Extraurbano di Ponente da Bergeggi a Finale"/>
    <n v="1"/>
    <n v="334"/>
    <s v="SPOTORNO - PORTIO - VEZZI PORTIO - VEZZI SAN FILIPPO"/>
    <s v="INV"/>
    <s v="SET"/>
    <m/>
    <n v="1"/>
    <n v="2574"/>
    <d v="1899-12-30T15:05:00"/>
    <d v="1899-12-30T15:40:00"/>
    <n v="14.4227672429263"/>
    <m/>
    <m/>
    <n v="235"/>
    <n v="3389.3503020876806"/>
    <n v="0"/>
    <m/>
    <d v="1899-12-30T00:35:00"/>
    <d v="1900-01-04T17:05:00"/>
    <m/>
  </r>
  <r>
    <n v="18578"/>
    <x v="34"/>
    <s v="CP: Extraurbano di Ponente da Bergeggi a Finale"/>
    <n v="2"/>
    <n v="336"/>
    <s v="VEZZI S.FILIPPO - PORTIO - SPOTORNO (via Aurelia)"/>
    <s v="ANN"/>
    <s v="SET"/>
    <m/>
    <n v="1"/>
    <n v="18578"/>
    <d v="1899-12-30T06:30:00"/>
    <d v="1899-12-30T07:10:00"/>
    <n v="14.6732115987872"/>
    <m/>
    <m/>
    <n v="302"/>
    <n v="4431.3099028337347"/>
    <n v="0"/>
    <m/>
    <d v="1899-12-30T00:40:00"/>
    <d v="1900-01-07T09:20:00"/>
    <m/>
  </r>
  <r>
    <n v="17559"/>
    <x v="34"/>
    <s v="CP: Extraurbano di Ponente da Bergeggi a Finale"/>
    <n v="2"/>
    <n v="336"/>
    <s v="VEZZI S.FILIPPO - PORTIO - SPOTORNO (via Aurelia)"/>
    <s v="INV"/>
    <s v="SET"/>
    <m/>
    <n v="1"/>
    <n v="1096"/>
    <d v="1899-12-30T07:40:00"/>
    <d v="1899-12-30T08:20:00"/>
    <n v="14.6732115987872"/>
    <m/>
    <m/>
    <n v="235"/>
    <n v="3448.204725714992"/>
    <n v="0"/>
    <m/>
    <d v="1899-12-30T00:40:00"/>
    <d v="1900-01-05T12:40:00"/>
    <m/>
  </r>
  <r>
    <n v="17347"/>
    <x v="34"/>
    <s v="CP: Extraurbano di Ponente da Bergeggi a Finale"/>
    <n v="2"/>
    <n v="338"/>
    <s v="VEZZI SAN FILIPPO - VEZZI PORTIO - PORTIO - V.NIZZA - P.ZZA MAMELI - SAVONA FF.SS"/>
    <s v="EST"/>
    <s v="SET"/>
    <m/>
    <n v="1"/>
    <n v="17347"/>
    <d v="1899-12-30T08:30:00"/>
    <d v="1899-12-30T09:40:00"/>
    <n v="29.021310946633399"/>
    <m/>
    <m/>
    <n v="67"/>
    <n v="1944.4278334244377"/>
    <n v="0"/>
    <m/>
    <d v="1899-12-30T01:10:00"/>
    <d v="1900-01-02T06:10:00"/>
    <m/>
  </r>
  <r>
    <n v="10772"/>
    <x v="34"/>
    <s v="CP: Extraurbano di Ponente da Bergeggi a Finale"/>
    <n v="2"/>
    <n v="338"/>
    <s v="VEZZI SAN FILIPPO - VEZZI PORTIO - PORTIO - V.NIZZA - P.ZZA MAMELI - SAVONA FF.SS"/>
    <s v="EST"/>
    <s v="SET"/>
    <m/>
    <n v="1"/>
    <n v="1095"/>
    <d v="1899-12-30T19:00:00"/>
    <d v="1899-12-30T20:05:00"/>
    <n v="29.021310946633399"/>
    <m/>
    <m/>
    <n v="67"/>
    <n v="1944.4278334244377"/>
    <n v="0"/>
    <m/>
    <d v="1899-12-30T01:05:00"/>
    <d v="1900-01-02T00:35:00"/>
    <m/>
  </r>
  <r>
    <n v="18688"/>
    <x v="34"/>
    <s v="CP: Extraurbano di Ponente da Bergeggi a Finale"/>
    <n v="2"/>
    <n v="339"/>
    <s v="VEZZI SAN FILIPPO - VEZZI PORTIO - PORTIO - SPOTORNO"/>
    <s v="EST"/>
    <s v="SET"/>
    <m/>
    <n v="1"/>
    <n v="17359"/>
    <d v="1899-12-30T14:45:00"/>
    <d v="1899-12-30T15:25:00"/>
    <n v="14.671211598787201"/>
    <m/>
    <m/>
    <n v="67"/>
    <n v="982.9711771187425"/>
    <n v="0"/>
    <m/>
    <d v="1899-12-30T00:40:00"/>
    <d v="1899-12-31T20:40:00"/>
    <m/>
  </r>
  <r>
    <n v="18583"/>
    <x v="34"/>
    <s v="CP: Extraurbano di Ponente da Bergeggi a Finale"/>
    <n v="2"/>
    <n v="339"/>
    <s v="VEZZI SAN FILIPPO - VEZZI PORTIO - PORTIO - SPOTORNO"/>
    <s v="INV"/>
    <s v="SET"/>
    <m/>
    <n v="1"/>
    <n v="2575"/>
    <d v="1899-12-30T15:40:00"/>
    <d v="1899-12-30T16:20:00"/>
    <n v="14.671211598787201"/>
    <m/>
    <m/>
    <n v="235"/>
    <n v="3447.7347257149922"/>
    <n v="0"/>
    <m/>
    <d v="1899-12-30T00:40:00"/>
    <d v="1900-01-05T12:40:00"/>
    <m/>
  </r>
  <r>
    <n v="18577"/>
    <x v="34"/>
    <s v="CP: Extraurbano di Ponente da Bergeggi a Finale"/>
    <n v="1"/>
    <n v="881"/>
    <s v="SPOTORNO - VEZZI PORTIO - VEZZI SAN FILIPPO"/>
    <s v="ANN"/>
    <s v="SET"/>
    <m/>
    <n v="1"/>
    <n v="1091"/>
    <d v="1899-12-30T06:05:00"/>
    <d v="1899-12-30T06:30:00"/>
    <n v="10.3365822609384"/>
    <m/>
    <m/>
    <n v="302"/>
    <n v="3121.6478428033965"/>
    <n v="0"/>
    <m/>
    <d v="1899-12-30T00:25:00"/>
    <d v="1900-01-04T05:50:00"/>
    <m/>
  </r>
  <r>
    <n v="17558"/>
    <x v="34"/>
    <s v="CP: Extraurbano di Ponente da Bergeggi a Finale"/>
    <n v="1"/>
    <n v="881"/>
    <s v="SPOTORNO - VEZZI PORTIO - VEZZI SAN FILIPPO"/>
    <s v="INV"/>
    <s v="SET"/>
    <m/>
    <n v="1"/>
    <n v="17558"/>
    <d v="1899-12-30T07:15:00"/>
    <d v="1899-12-30T07:40:00"/>
    <n v="10.3365822609384"/>
    <m/>
    <m/>
    <n v="235"/>
    <n v="2429.096831320524"/>
    <n v="0"/>
    <m/>
    <d v="1899-12-30T00:25:00"/>
    <d v="1900-01-03T01:55:00"/>
    <m/>
  </r>
  <r>
    <n v="17346"/>
    <x v="34"/>
    <s v="CP: Extraurbano di Ponente da Bergeggi a Finale"/>
    <n v="1"/>
    <n v="881"/>
    <s v="SPOTORNO - VEZZI PORTIO - VEZZI SAN FILIPPO"/>
    <s v="EST"/>
    <s v="SET"/>
    <m/>
    <n v="1"/>
    <n v="17346"/>
    <d v="1899-12-30T08:05:00"/>
    <d v="1899-12-30T08:30:00"/>
    <n v="10.3365822609384"/>
    <m/>
    <m/>
    <n v="67"/>
    <n v="692.55101148287281"/>
    <n v="0"/>
    <m/>
    <d v="1899-12-30T00:25:00"/>
    <d v="1899-12-31T03:55:00"/>
    <m/>
  </r>
  <r>
    <n v="18580"/>
    <x v="34"/>
    <s v="CP: Extraurbano di Ponente da Bergeggi a Finale"/>
    <n v="2"/>
    <n v="992"/>
    <s v="VEZZI SAN FILIPPO - SPOTORNO"/>
    <s v="ANN"/>
    <s v="SET"/>
    <m/>
    <n v="1"/>
    <n v="3318"/>
    <d v="1899-12-30T13:40:00"/>
    <d v="1899-12-30T14:05:00"/>
    <n v="10.585155867645099"/>
    <m/>
    <m/>
    <n v="302"/>
    <n v="3196.71707202882"/>
    <n v="0"/>
    <m/>
    <d v="1899-12-30T00:25:00"/>
    <d v="1900-01-04T05:50:00"/>
    <m/>
  </r>
  <r>
    <n v="18483"/>
    <x v="34"/>
    <s v="CP: Extraurbano di Ponente da Bergeggi a Finale"/>
    <n v="2"/>
    <n v="1074"/>
    <s v="VEZZI SAN FILIPPO - VEZZI PORTIO - PORTIO - SPOTORNO - BERGEGGI - ZINOLA"/>
    <s v="INV"/>
    <s v="SET"/>
    <m/>
    <n v="1"/>
    <n v="2567"/>
    <d v="1899-12-30T18:35:00"/>
    <d v="1899-12-30T19:25:00"/>
    <n v="23.554773042215999"/>
    <m/>
    <m/>
    <n v="235"/>
    <n v="5535.3716649207599"/>
    <n v="0"/>
    <m/>
    <d v="1899-12-30T00:50:00"/>
    <d v="1900-01-07T03:50:00"/>
    <m/>
  </r>
  <r>
    <n v="18556"/>
    <x v="34"/>
    <s v="CP: Extraurbano di Ponente da Bergeggi a Finale"/>
    <n v="2"/>
    <n v="1076"/>
    <s v="SPOTORNO - VADO - S.MICHELE - P.MAMELI"/>
    <s v="INV"/>
    <s v="SET"/>
    <m/>
    <n v="1"/>
    <n v="18485"/>
    <d v="1899-12-30T09:10:00"/>
    <d v="1899-12-30T09:35:00"/>
    <n v="13.313633653717799"/>
    <m/>
    <m/>
    <n v="235"/>
    <n v="3128.7039086236828"/>
    <n v="0"/>
    <m/>
    <d v="1899-12-30T00:25:00"/>
    <d v="1900-01-03T01:55:00"/>
    <m/>
  </r>
  <r>
    <n v="12439"/>
    <x v="35"/>
    <s v="VALBORMIDA"/>
    <n v="1"/>
    <n v="520"/>
    <s v="CAIRO - BRAGNO - BORMIDA (dev. Chiesa Paese)"/>
    <s v="ANN"/>
    <s v="SET"/>
    <m/>
    <n v="1"/>
    <n v="4261"/>
    <d v="1899-12-30T16:58:00"/>
    <d v="1899-12-30T17:55:00"/>
    <n v="25.079962879670799"/>
    <m/>
    <m/>
    <n v="302"/>
    <n v="7574.1487896605813"/>
    <n v="0"/>
    <m/>
    <d v="1899-12-30T00:57:00"/>
    <d v="1900-01-10T22:54:00"/>
    <m/>
  </r>
  <r>
    <n v="10174"/>
    <x v="35"/>
    <s v="VALBORMIDA"/>
    <n v="2"/>
    <n v="522"/>
    <s v="BORMIDA - CAIRO"/>
    <s v="ANN"/>
    <s v="SET"/>
    <m/>
    <n v="1"/>
    <n v="1172"/>
    <d v="1899-12-30T07:00:00"/>
    <d v="1899-12-30T07:40:00"/>
    <n v="20.630008147005402"/>
    <m/>
    <m/>
    <n v="302"/>
    <n v="6230.262460395631"/>
    <n v="0"/>
    <m/>
    <d v="1899-12-30T00:40:00"/>
    <d v="1900-01-07T09:20:00"/>
    <m/>
  </r>
  <r>
    <n v="14123"/>
    <x v="35"/>
    <s v="VALBORMIDA"/>
    <n v="2"/>
    <n v="522"/>
    <s v="BORMIDA - CAIRO"/>
    <s v="ANN"/>
    <s v="SET"/>
    <m/>
    <n v="1"/>
    <n v="14096"/>
    <d v="1899-12-30T10:20:00"/>
    <d v="1899-12-30T11:00:00"/>
    <n v="20.630008147005402"/>
    <m/>
    <m/>
    <n v="302"/>
    <n v="6230.262460395631"/>
    <n v="0"/>
    <m/>
    <d v="1899-12-30T00:40:00"/>
    <d v="1900-01-07T09:20:00"/>
    <m/>
  </r>
  <r>
    <n v="12484"/>
    <x v="35"/>
    <s v="VALBORMIDA"/>
    <n v="2"/>
    <n v="522"/>
    <s v="BORMIDA - CAIRO"/>
    <s v="SCO"/>
    <s v="1-5"/>
    <m/>
    <n v="1"/>
    <n v="1173"/>
    <d v="1899-12-30T14:05:00"/>
    <d v="1899-12-30T14:45:00"/>
    <n v="20.630008147005402"/>
    <m/>
    <m/>
    <n v="173"/>
    <n v="3568.9914094319347"/>
    <n v="0"/>
    <m/>
    <d v="1899-12-30T00:40:00"/>
    <d v="1900-01-03T19:20:00"/>
    <m/>
  </r>
  <r>
    <n v="11449"/>
    <x v="35"/>
    <s v="VALBORMIDA"/>
    <n v="2"/>
    <n v="522"/>
    <s v="BORMIDA - CAIRO"/>
    <s v="ANN"/>
    <s v="SET"/>
    <m/>
    <n v="1"/>
    <n v="1174"/>
    <d v="1899-12-30T15:05:00"/>
    <d v="1899-12-30T15:45:00"/>
    <n v="20.630008147005402"/>
    <m/>
    <m/>
    <n v="302"/>
    <n v="6230.262460395631"/>
    <n v="0"/>
    <m/>
    <d v="1899-12-30T00:40:00"/>
    <d v="1900-01-07T09:20:00"/>
    <m/>
  </r>
  <r>
    <n v="9762"/>
    <x v="35"/>
    <s v="VALBORMIDA"/>
    <n v="2"/>
    <n v="522"/>
    <s v="BORMIDA - CAIRO"/>
    <s v="ANN"/>
    <s v="SET"/>
    <m/>
    <n v="1"/>
    <n v="1175"/>
    <d v="1899-12-30T20:00:00"/>
    <d v="1899-12-30T20:40:00"/>
    <n v="20.630008147005402"/>
    <m/>
    <m/>
    <n v="302"/>
    <n v="6230.262460395631"/>
    <n v="0"/>
    <m/>
    <d v="1899-12-30T00:40:00"/>
    <d v="1900-01-07T09:20:00"/>
    <m/>
  </r>
  <r>
    <n v="18789"/>
    <x v="35"/>
    <s v="VALBORMIDA"/>
    <n v="2"/>
    <n v="523"/>
    <s v="BORMIDA - CARCARE"/>
    <s v="ANN"/>
    <s v="SET"/>
    <m/>
    <n v="1"/>
    <n v="1176"/>
    <d v="1899-12-30T13:00:00"/>
    <d v="1899-12-30T13:25:00"/>
    <n v="13.922534772720001"/>
    <m/>
    <m/>
    <n v="302"/>
    <n v="4204.6055013614405"/>
    <n v="0"/>
    <m/>
    <d v="1899-12-30T00:25:00"/>
    <d v="1900-01-04T05:50:00"/>
    <m/>
  </r>
  <r>
    <n v="9764"/>
    <x v="35"/>
    <s v="VALBORMIDA"/>
    <n v="2"/>
    <n v="523"/>
    <s v="BORMIDA - CARCARE"/>
    <s v="ANN"/>
    <s v="SET"/>
    <m/>
    <n v="1"/>
    <n v="1177"/>
    <d v="1899-12-30T18:00:00"/>
    <d v="1899-12-30T18:25:00"/>
    <n v="13.922534772720001"/>
    <m/>
    <m/>
    <n v="302"/>
    <n v="4204.6055013614405"/>
    <n v="0"/>
    <m/>
    <d v="1899-12-30T00:25:00"/>
    <d v="1900-01-04T05:50:00"/>
    <m/>
  </r>
  <r>
    <n v="14106"/>
    <x v="35"/>
    <s v="VALBORMIDA"/>
    <n v="1"/>
    <n v="563"/>
    <s v="CARCARE - BORMIDA"/>
    <s v="ANN"/>
    <s v="SET"/>
    <m/>
    <n v="1"/>
    <n v="1294"/>
    <d v="1899-12-30T06:25:00"/>
    <d v="1899-12-30T06:50:00"/>
    <n v="13.817246621847"/>
    <m/>
    <m/>
    <n v="302"/>
    <n v="4172.8084797977936"/>
    <n v="0"/>
    <m/>
    <d v="1899-12-30T00:25:00"/>
    <d v="1900-01-04T05:50:00"/>
    <m/>
  </r>
  <r>
    <n v="18788"/>
    <x v="35"/>
    <s v="VALBORMIDA"/>
    <n v="1"/>
    <n v="563"/>
    <s v="CARCARE - BORMIDA"/>
    <s v="ANN"/>
    <s v="SET"/>
    <m/>
    <n v="1"/>
    <n v="1234"/>
    <d v="1899-12-30T12:35:00"/>
    <d v="1899-12-30T13:00:00"/>
    <n v="13.817246621847"/>
    <m/>
    <m/>
    <n v="302"/>
    <n v="4172.8084797977936"/>
    <n v="0"/>
    <m/>
    <d v="1899-12-30T00:25:00"/>
    <d v="1900-01-04T05:50:00"/>
    <m/>
  </r>
  <r>
    <n v="11448"/>
    <x v="35"/>
    <s v="VALBORMIDA"/>
    <n v="1"/>
    <n v="563"/>
    <s v="CARCARE - BORMIDA"/>
    <s v="ANN"/>
    <s v="SET"/>
    <m/>
    <n v="1"/>
    <n v="1295"/>
    <d v="1899-12-30T14:40:00"/>
    <d v="1899-12-30T15:05:00"/>
    <n v="13.817246621847"/>
    <m/>
    <m/>
    <n v="302"/>
    <n v="4172.8084797977936"/>
    <n v="0"/>
    <m/>
    <d v="1899-12-30T00:25:00"/>
    <d v="1900-01-04T05:50:00"/>
    <m/>
  </r>
  <r>
    <n v="14095"/>
    <x v="35"/>
    <s v="VALBORMIDA"/>
    <n v="1"/>
    <n v="585"/>
    <s v="CODEVILLA - BRESCA - BORMIDA (dev. Chiesa Paese)"/>
    <s v="ANN"/>
    <s v="SET"/>
    <m/>
    <n v="1"/>
    <n v="14095"/>
    <d v="1899-12-30T10:05:00"/>
    <d v="1899-12-30T10:20:00"/>
    <n v="4.8813305992037703"/>
    <m/>
    <m/>
    <n v="302"/>
    <n v="1474.1618409595387"/>
    <n v="0"/>
    <m/>
    <d v="1899-12-30T00:15:00"/>
    <d v="1900-01-02T03:30:00"/>
    <m/>
  </r>
  <r>
    <n v="9822"/>
    <x v="35"/>
    <s v="VALBORMIDA"/>
    <n v="1"/>
    <n v="586"/>
    <s v="CARCARE - BORMIDA (dev.Chiesa Paese)"/>
    <s v="ANN"/>
    <s v="SET"/>
    <m/>
    <n v="1"/>
    <n v="1296"/>
    <d v="1899-12-30T19:30:00"/>
    <d v="1899-12-30T20:00:00"/>
    <n v="15.3352955918298"/>
    <m/>
    <m/>
    <n v="302"/>
    <n v="4631.2592687325996"/>
    <n v="0"/>
    <m/>
    <d v="1899-12-30T00:30:00"/>
    <d v="1900-01-05T07:00:00"/>
    <m/>
  </r>
  <r>
    <n v="10108"/>
    <x v="35"/>
    <s v="VALBORMIDA"/>
    <n v="1"/>
    <n v="856"/>
    <s v="CAIRO - BORMIDA (Dev. Chiesa)"/>
    <s v="SCO"/>
    <s v="1-5"/>
    <m/>
    <n v="1"/>
    <n v="1486"/>
    <d v="1899-12-30T13:10:00"/>
    <d v="1899-12-30T14:05:00"/>
    <n v="23.880810105557"/>
    <m/>
    <m/>
    <n v="173"/>
    <n v="4131.3801482613608"/>
    <n v="0"/>
    <m/>
    <d v="1899-12-30T00:55:00"/>
    <d v="1900-01-05T14:35:00"/>
    <m/>
  </r>
  <r>
    <n v="9766"/>
    <x v="36"/>
    <s v="VALBORMIDA"/>
    <n v="0"/>
    <n v="536"/>
    <s v="CAIRO - BUGLIO (Circolare)"/>
    <s v="SCO"/>
    <s v="1-5"/>
    <m/>
    <n v="1"/>
    <n v="1191"/>
    <d v="1899-12-30T07:15:00"/>
    <d v="1899-12-30T07:30:00"/>
    <n v="5.0503943003176399"/>
    <m/>
    <m/>
    <n v="173"/>
    <n v="873.71821395495169"/>
    <n v="0"/>
    <m/>
    <d v="1899-12-30T00:15:00"/>
    <d v="1899-12-31T19:15:00"/>
    <m/>
  </r>
  <r>
    <n v="9767"/>
    <x v="36"/>
    <s v="VALBORMIDA"/>
    <n v="0"/>
    <n v="536"/>
    <s v="CAIRO - BUGLIO (Circolare)"/>
    <s v="ANN"/>
    <s v="SET"/>
    <m/>
    <n v="1"/>
    <n v="1192"/>
    <d v="1899-12-30T09:30:00"/>
    <d v="1899-12-30T09:45:00"/>
    <n v="5.0503943003176399"/>
    <m/>
    <m/>
    <n v="302"/>
    <n v="1525.2190786959272"/>
    <n v="0"/>
    <m/>
    <d v="1899-12-30T00:15:00"/>
    <d v="1900-01-02T03:30:00"/>
    <m/>
  </r>
  <r>
    <n v="9768"/>
    <x v="36"/>
    <s v="VALBORMIDA"/>
    <n v="0"/>
    <n v="536"/>
    <s v="CAIRO - BUGLIO (Circolare)"/>
    <s v="ANN"/>
    <s v="SET"/>
    <m/>
    <n v="1"/>
    <n v="1193"/>
    <d v="1899-12-30T11:30:00"/>
    <d v="1899-12-30T11:45:00"/>
    <n v="5.0503943003176399"/>
    <m/>
    <m/>
    <n v="302"/>
    <n v="1525.2190786959272"/>
    <n v="0"/>
    <m/>
    <d v="1899-12-30T00:15:00"/>
    <d v="1900-01-02T03:30:00"/>
    <m/>
  </r>
  <r>
    <n v="14061"/>
    <x v="36"/>
    <s v="VALBORMIDA"/>
    <n v="0"/>
    <n v="565"/>
    <s v="CARCARE - CIRCONVALLAZIONE - BUGLIO - CAIRO"/>
    <s v="SCO"/>
    <s v="1-5"/>
    <m/>
    <n v="1"/>
    <n v="1238"/>
    <d v="1899-12-30T13:35:00"/>
    <d v="1899-12-30T13:50:00"/>
    <n v="8.2925496293087502"/>
    <m/>
    <m/>
    <n v="173"/>
    <n v="1434.6110858704137"/>
    <n v="0"/>
    <m/>
    <d v="1899-12-30T00:15:00"/>
    <d v="1899-12-31T19:15:00"/>
    <m/>
  </r>
  <r>
    <n v="10119"/>
    <x v="36"/>
    <s v="VALBORMIDA"/>
    <n v="0"/>
    <n v="951"/>
    <s v="CAIRO - BUGLIO - PRIGIONI -BUGLIO - CAIRO (circolare)"/>
    <s v="SCO"/>
    <n v="6"/>
    <m/>
    <n v="1"/>
    <n v="4272"/>
    <d v="1899-12-30T06:50:00"/>
    <d v="1899-12-30T07:20:00"/>
    <n v="8.6131602622058292"/>
    <m/>
    <m/>
    <n v="35"/>
    <n v="301.46060917720405"/>
    <n v="0"/>
    <m/>
    <d v="1899-12-30T00:30:00"/>
    <d v="1899-12-30T17:30:00"/>
    <m/>
  </r>
  <r>
    <n v="18562"/>
    <x v="36"/>
    <s v="VALBORMIDA"/>
    <n v="0"/>
    <n v="951"/>
    <s v="CAIRO - BUGLIO - PRIGIONI -BUGLIO - CAIRO (circolare)"/>
    <s v="NSCO"/>
    <s v="SET"/>
    <m/>
    <n v="1"/>
    <n v="18335"/>
    <d v="1899-12-30T06:50:00"/>
    <d v="1899-12-30T07:20:00"/>
    <n v="8.6131602622058292"/>
    <m/>
    <m/>
    <n v="94"/>
    <n v="809.63706464734798"/>
    <n v="0"/>
    <m/>
    <d v="1899-12-30T00:30:00"/>
    <d v="1899-12-31T23:00:00"/>
    <m/>
  </r>
  <r>
    <n v="14085"/>
    <x v="37"/>
    <s v="VALBORMIDA"/>
    <n v="1"/>
    <n v="454"/>
    <s v="BRAGNO - MALLARE - CODEVILLA"/>
    <s v="ANN"/>
    <n v="6"/>
    <m/>
    <n v="1"/>
    <n v="1208"/>
    <d v="1899-12-30T06:05:00"/>
    <d v="1899-12-30T06:45:00"/>
    <n v="20.7143348151262"/>
    <m/>
    <m/>
    <n v="52"/>
    <n v="1077.1454103865624"/>
    <n v="0"/>
    <m/>
    <d v="1899-12-30T00:40:00"/>
    <d v="1899-12-31T10:40:00"/>
    <m/>
  </r>
  <r>
    <n v="10243"/>
    <x v="37"/>
    <s v="VALBORMIDA"/>
    <n v="1"/>
    <n v="540"/>
    <s v="CAIRO - BRAGNO - MALLARE - EREMITA - CODEVILLA"/>
    <s v="SCO"/>
    <n v="1246"/>
    <m/>
    <n v="1"/>
    <n v="4266"/>
    <d v="1899-12-30T16:55:00"/>
    <d v="1899-12-30T17:50:00"/>
    <n v="26.074795843506699"/>
    <m/>
    <m/>
    <n v="138"/>
    <n v="3598.3218264039247"/>
    <n v="0"/>
    <m/>
    <d v="1899-12-30T00:55:00"/>
    <d v="1900-01-04T06:30:00"/>
    <m/>
  </r>
  <r>
    <n v="17329"/>
    <x v="37"/>
    <s v="VALBORMIDA"/>
    <n v="1"/>
    <n v="540"/>
    <s v="CAIRO - BRAGNO - MALLARE - EREMITA - CODEVILLA"/>
    <s v="NSCO"/>
    <s v="SET"/>
    <m/>
    <n v="1"/>
    <n v="17329"/>
    <d v="1899-12-30T16:55:00"/>
    <d v="1899-12-30T17:50:00"/>
    <n v="26.074795843506699"/>
    <m/>
    <m/>
    <n v="94"/>
    <n v="2451.0308092896298"/>
    <n v="0"/>
    <m/>
    <d v="1899-12-30T00:55:00"/>
    <d v="1900-01-02T14:10:00"/>
    <m/>
  </r>
  <r>
    <n v="9770"/>
    <x v="37"/>
    <s v="VALBORMIDA"/>
    <n v="2"/>
    <n v="544"/>
    <s v="CODEVILLA - EREMITA - MALLARE - BRAGNO"/>
    <s v="ANN"/>
    <s v="SET"/>
    <m/>
    <n v="1"/>
    <n v="1210"/>
    <d v="1899-12-30T13:05:00"/>
    <d v="1899-12-30T13:50:00"/>
    <n v="24.844522013121299"/>
    <m/>
    <m/>
    <n v="302"/>
    <n v="7503.0456479626328"/>
    <n v="0"/>
    <m/>
    <d v="1899-12-30T00:45:00"/>
    <d v="1900-01-08T10:30:00"/>
    <m/>
  </r>
  <r>
    <n v="9771"/>
    <x v="37"/>
    <s v="VALBORMIDA"/>
    <n v="1"/>
    <n v="547"/>
    <s v="CAIRO - ALTARE FORTE - MALLARE - CODEVILLA"/>
    <s v="ANN"/>
    <s v="SET"/>
    <m/>
    <n v="1"/>
    <n v="1211"/>
    <d v="1899-12-30T12:15:00"/>
    <d v="1899-12-30T13:05:00"/>
    <n v="25.833355720729699"/>
    <m/>
    <m/>
    <n v="302"/>
    <n v="7801.6734276603693"/>
    <n v="0"/>
    <m/>
    <d v="1899-12-30T00:50:00"/>
    <d v="1900-01-09T11:40:00"/>
    <m/>
  </r>
  <r>
    <n v="10113"/>
    <x v="37"/>
    <s v="VALBORMIDA"/>
    <n v="1"/>
    <n v="548"/>
    <s v="CAIRO - IST.PATETTA - BRAGNO - MALLARE - EREMITA - CODEVILLA"/>
    <s v="SCO"/>
    <n v="35"/>
    <m/>
    <n v="1"/>
    <n v="4262"/>
    <d v="1899-12-30T16:55:00"/>
    <d v="1899-12-30T17:50:00"/>
    <n v="29.801085320765701"/>
    <m/>
    <m/>
    <n v="70"/>
    <n v="2086.0759724535992"/>
    <n v="0"/>
    <m/>
    <d v="1899-12-30T00:55:00"/>
    <d v="1900-01-01T16:10:00"/>
    <m/>
  </r>
  <r>
    <n v="14094"/>
    <x v="37"/>
    <s v="VALBORMIDA"/>
    <n v="1"/>
    <n v="549"/>
    <s v="CAIRO - MALLARE  - CODEVILLA"/>
    <s v="ANN"/>
    <s v="SET"/>
    <m/>
    <n v="1"/>
    <n v="1212"/>
    <d v="1899-12-30T09:15:00"/>
    <d v="1899-12-30T10:05:00"/>
    <n v="25.2188693075454"/>
    <m/>
    <m/>
    <n v="302"/>
    <n v="7616.0985308787112"/>
    <n v="0"/>
    <m/>
    <d v="1899-12-30T00:50:00"/>
    <d v="1900-01-09T11:40:00"/>
    <m/>
  </r>
  <r>
    <n v="10241"/>
    <x v="37"/>
    <s v="VALBORMIDA"/>
    <n v="2"/>
    <n v="580"/>
    <s v="CODEVILLA - ALTARE"/>
    <s v="ANN"/>
    <s v="SET"/>
    <m/>
    <n v="1"/>
    <n v="1290"/>
    <d v="1899-12-30T14:50:00"/>
    <d v="1899-12-30T15:10:00"/>
    <n v="10.052138201821499"/>
    <m/>
    <m/>
    <n v="302"/>
    <n v="3035.7457369500926"/>
    <n v="0"/>
    <m/>
    <d v="1899-12-30T00:20:00"/>
    <d v="1900-01-03T04:40:00"/>
    <m/>
  </r>
  <r>
    <n v="10104"/>
    <x v="37"/>
    <s v="VALBORMIDA"/>
    <n v="2"/>
    <n v="581"/>
    <s v="CODEVILLA - ALTARE - CARCARE - CAIRO"/>
    <s v="SCO"/>
    <s v="1-5"/>
    <m/>
    <n v="1"/>
    <n v="1292"/>
    <d v="1899-12-30T14:20:00"/>
    <d v="1899-12-30T15:00:00"/>
    <n v="23.8833150016895"/>
    <m/>
    <m/>
    <n v="173"/>
    <n v="4131.8134952922837"/>
    <n v="0"/>
    <m/>
    <d v="1899-12-30T00:40:00"/>
    <d v="1900-01-03T19:20:00"/>
    <m/>
  </r>
  <r>
    <n v="10066"/>
    <x v="37"/>
    <s v="VALBORMIDA"/>
    <n v="2"/>
    <n v="582"/>
    <s v="CODEVILLA - EREMITA - ALTARE - CARCARE - CAIRO "/>
    <s v="NSCO"/>
    <s v="SET"/>
    <m/>
    <n v="1"/>
    <n v="2232"/>
    <d v="1899-12-30T06:55:00"/>
    <d v="1899-12-30T07:40:00"/>
    <n v="25.4222047184528"/>
    <m/>
    <m/>
    <n v="94"/>
    <n v="2389.6872435345631"/>
    <n v="0"/>
    <m/>
    <d v="1899-12-30T00:45:00"/>
    <d v="1900-01-01T22:30:00"/>
    <m/>
  </r>
  <r>
    <n v="10120"/>
    <x v="37"/>
    <s v="VALBORMIDA"/>
    <n v="2"/>
    <n v="582"/>
    <s v="CODEVILLA - EREMITA - ALTARE - CARCARE - CAIRO "/>
    <s v="SCO"/>
    <n v="6"/>
    <m/>
    <n v="1"/>
    <n v="4273"/>
    <d v="1899-12-30T06:55:00"/>
    <d v="1899-12-30T07:40:00"/>
    <n v="25.4222047184528"/>
    <m/>
    <m/>
    <n v="35"/>
    <n v="889.77716514584802"/>
    <n v="0"/>
    <m/>
    <d v="1899-12-30T00:45:00"/>
    <d v="1899-12-31T02:15:00"/>
    <m/>
  </r>
  <r>
    <n v="10240"/>
    <x v="37"/>
    <s v="VALBORMIDA"/>
    <n v="2"/>
    <n v="605"/>
    <s v="CODEVILLA  - MALLARE  - VISPA"/>
    <s v="ANN"/>
    <s v="SET"/>
    <m/>
    <n v="1"/>
    <n v="1314"/>
    <d v="1899-12-30T17:50:00"/>
    <d v="1899-12-30T18:15:00"/>
    <n v="13.8979828088522"/>
    <m/>
    <m/>
    <n v="302"/>
    <n v="4197.1908082733644"/>
    <n v="0"/>
    <m/>
    <d v="1899-12-30T00:25:00"/>
    <d v="1900-01-04T05:50:00"/>
    <m/>
  </r>
  <r>
    <n v="9824"/>
    <x v="37"/>
    <s v="VALBORMIDA"/>
    <n v="2"/>
    <n v="605"/>
    <s v="CODEVILLA  - MALLARE  - VISPA"/>
    <s v="ANN"/>
    <s v="SET"/>
    <m/>
    <n v="1"/>
    <n v="1315"/>
    <d v="1899-12-30T19:15:00"/>
    <d v="1899-12-30T19:40:00"/>
    <n v="13.8979828088522"/>
    <m/>
    <m/>
    <n v="302"/>
    <n v="4197.1908082733644"/>
    <n v="0"/>
    <m/>
    <d v="1899-12-30T00:25:00"/>
    <d v="1900-01-04T05:50:00"/>
    <m/>
  </r>
  <r>
    <n v="9931"/>
    <x v="37"/>
    <s v="VALBORMIDA"/>
    <n v="1"/>
    <n v="855"/>
    <s v="BRAGNO - CARCARE -  MALLARE - EREMITA - CODEVILLA "/>
    <s v="ANN"/>
    <s v="SET"/>
    <m/>
    <n v="1"/>
    <n v="1485"/>
    <d v="1899-12-30T14:02:00"/>
    <d v="1899-12-30T14:45:00"/>
    <n v="22.4413341713399"/>
    <m/>
    <m/>
    <n v="302"/>
    <n v="6777.2829197446499"/>
    <n v="0"/>
    <m/>
    <d v="1899-12-30T00:43:00"/>
    <d v="1900-01-08T00:26:00"/>
    <m/>
  </r>
  <r>
    <n v="10103"/>
    <x v="37"/>
    <s v="VALBORMIDA"/>
    <n v="1"/>
    <n v="858"/>
    <s v="CAIRO - MALLARE -  EREMITA - CODEVILLA"/>
    <s v="SCO"/>
    <s v="1-5"/>
    <m/>
    <n v="1"/>
    <n v="1488"/>
    <d v="1899-12-30T13:10:00"/>
    <d v="1899-12-30T14:20:00"/>
    <n v="29.019801662399502"/>
    <m/>
    <m/>
    <n v="173"/>
    <n v="5020.4256875951141"/>
    <n v="0"/>
    <m/>
    <d v="1899-12-30T01:10:00"/>
    <d v="1900-01-07T09:50:00"/>
    <m/>
  </r>
  <r>
    <n v="18306"/>
    <x v="37"/>
    <s v="VALBORMIDA"/>
    <n v="2"/>
    <n v="863"/>
    <s v="CODEVILLA - EREMITA - ALTARE"/>
    <s v="SCO"/>
    <s v="1-5"/>
    <m/>
    <n v="1"/>
    <n v="1498"/>
    <d v="1899-12-30T06:40:00"/>
    <d v="1899-12-30T07:05:00"/>
    <n v="12.7277927401572"/>
    <m/>
    <m/>
    <n v="173"/>
    <n v="2201.9081440471955"/>
    <n v="0"/>
    <m/>
    <d v="1899-12-30T00:25:00"/>
    <d v="1900-01-02T00:05:00"/>
    <m/>
  </r>
  <r>
    <n v="9948"/>
    <x v="37"/>
    <s v="VALBORMIDA"/>
    <n v="1"/>
    <n v="872"/>
    <s v="VISPA - MALLARE - EREMITA - CODEVILLA"/>
    <s v="ANN"/>
    <s v="SET"/>
    <m/>
    <n v="1"/>
    <n v="1518"/>
    <d v="1899-12-30T18:45:00"/>
    <d v="1899-12-30T19:15:00"/>
    <n v="15.0069998323962"/>
    <m/>
    <m/>
    <n v="302"/>
    <n v="4532.1139493836527"/>
    <n v="0"/>
    <m/>
    <d v="1899-12-30T00:30:00"/>
    <d v="1900-01-05T07:00:00"/>
    <m/>
  </r>
  <r>
    <n v="18305"/>
    <x v="37"/>
    <s v="VALBORMIDA"/>
    <n v="1"/>
    <n v="1071"/>
    <s v="BRAGNO - ALTARE Z.I. - MALLARE - CODEVILLA"/>
    <s v="ANN"/>
    <s v="1-5"/>
    <m/>
    <n v="1"/>
    <n v="18305"/>
    <d v="1899-12-30T06:05:00"/>
    <d v="1899-12-30T06:40:00"/>
    <n v="31.946353091927701"/>
    <m/>
    <m/>
    <n v="250"/>
    <n v="7986.588272981925"/>
    <n v="0"/>
    <m/>
    <d v="1899-12-30T00:35:00"/>
    <d v="1900-01-05T01:50:00"/>
    <m/>
  </r>
  <r>
    <n v="18304"/>
    <x v="37"/>
    <s v="VALBORMIDA"/>
    <n v="2"/>
    <n v="2047"/>
    <s v="CODEVILLA - CAIRO MADD. (SI Eremita)"/>
    <s v="SCO"/>
    <s v="1-5"/>
    <m/>
    <n v="1"/>
    <n v="1293"/>
    <d v="1899-12-30T07:20:00"/>
    <d v="1899-12-30T08:15:00"/>
    <n v="27.223333600077201"/>
    <n v="27.223333600077201"/>
    <m/>
    <n v="173"/>
    <n v="4709.6367128133561"/>
    <n v="4709.6367128133561"/>
    <m/>
    <d v="1899-12-30T00:55:00"/>
    <d v="1900-01-05T14:35:00"/>
    <s v="MALLARE"/>
  </r>
  <r>
    <n v="14058"/>
    <x v="38"/>
    <s v="VALBORMIDA"/>
    <n v="2"/>
    <n v="371"/>
    <s v="CAIRO PRIGIONI - CARCARE - MILLESIMO"/>
    <s v="ANN"/>
    <s v="SET"/>
    <m/>
    <n v="1"/>
    <n v="14058"/>
    <d v="1899-12-30T22:15:00"/>
    <d v="1899-12-30T22:40:00"/>
    <n v="14.146539807330001"/>
    <m/>
    <m/>
    <n v="302"/>
    <n v="4272.2550218136603"/>
    <n v="0"/>
    <m/>
    <d v="1899-12-30T00:25:00"/>
    <d v="1900-01-04T05:50:00"/>
    <m/>
  </r>
  <r>
    <n v="10165"/>
    <x v="38"/>
    <s v="VALBORMIDA"/>
    <n v="2"/>
    <n v="550"/>
    <s v="CAIRO - CARCARE - COSSERIA - MILLESIMO"/>
    <s v="INV"/>
    <s v="SF"/>
    <m/>
    <n v="1"/>
    <n v="4569"/>
    <d v="1899-12-30T09:30:00"/>
    <d v="1899-12-30T10:05:00"/>
    <n v="17.224775395588502"/>
    <m/>
    <m/>
    <n v="5"/>
    <n v="86.123876977942501"/>
    <n v="0"/>
    <m/>
    <d v="1899-12-30T00:35:00"/>
    <d v="1899-12-30T02:55:00"/>
    <m/>
  </r>
  <r>
    <n v="12499"/>
    <x v="38"/>
    <s v="VALBORMIDA"/>
    <n v="2"/>
    <n v="550"/>
    <s v="CAIRO - CARCARE - COSSERIA - MILLESIMO"/>
    <s v="ANN"/>
    <s v="SET"/>
    <m/>
    <n v="1"/>
    <n v="1213"/>
    <d v="1899-12-30T09:45:00"/>
    <d v="1899-12-30T10:25:00"/>
    <n v="17.224775395588502"/>
    <m/>
    <m/>
    <n v="302"/>
    <n v="5201.8821694677272"/>
    <n v="0"/>
    <m/>
    <d v="1899-12-30T00:40:00"/>
    <d v="1900-01-07T09:20:00"/>
    <m/>
  </r>
  <r>
    <n v="9774"/>
    <x v="38"/>
    <s v="VALBORMIDA"/>
    <n v="2"/>
    <n v="550"/>
    <s v="CAIRO - CARCARE - COSSERIA - MILLESIMO"/>
    <s v="ANN"/>
    <s v="SET"/>
    <m/>
    <n v="1"/>
    <n v="1214"/>
    <d v="1899-12-30T11:00:00"/>
    <d v="1899-12-30T11:35:00"/>
    <n v="17.224775395588502"/>
    <m/>
    <m/>
    <n v="302"/>
    <n v="5201.8821694677272"/>
    <n v="0"/>
    <m/>
    <d v="1899-12-30T00:35:00"/>
    <d v="1900-01-06T08:10:00"/>
    <m/>
  </r>
  <r>
    <n v="10054"/>
    <x v="38"/>
    <s v="VALBORMIDA"/>
    <n v="2"/>
    <n v="550"/>
    <s v="CAIRO - CARCARE - COSSERIA - MILLESIMO"/>
    <s v="NSCO"/>
    <s v="SET"/>
    <m/>
    <n v="1"/>
    <n v="3111"/>
    <d v="1899-12-30T13:05:00"/>
    <d v="1899-12-30T13:40:00"/>
    <n v="17.224775395588502"/>
    <m/>
    <m/>
    <n v="94"/>
    <n v="1619.1288871853192"/>
    <n v="0"/>
    <m/>
    <d v="1899-12-30T00:35:00"/>
    <d v="1900-01-01T06:50:00"/>
    <m/>
  </r>
  <r>
    <n v="10131"/>
    <x v="38"/>
    <s v="VALBORMIDA"/>
    <n v="2"/>
    <n v="550"/>
    <s v="CAIRO - CARCARE - COSSERIA - MILLESIMO"/>
    <s v="SCO"/>
    <n v="6"/>
    <m/>
    <n v="1"/>
    <n v="4290"/>
    <d v="1899-12-30T13:05:00"/>
    <d v="1899-12-30T13:40:00"/>
    <n v="17.224775395588502"/>
    <m/>
    <m/>
    <n v="35"/>
    <n v="602.86713884559754"/>
    <n v="0"/>
    <m/>
    <d v="1899-12-30T00:35:00"/>
    <d v="1899-12-30T20:25:00"/>
    <m/>
  </r>
  <r>
    <n v="9951"/>
    <x v="38"/>
    <s v="VALBORMIDA"/>
    <n v="2"/>
    <n v="551"/>
    <s v="CAIRO - CARCARE - MILLESIMO"/>
    <s v="ANN"/>
    <s v="FES"/>
    <m/>
    <n v="1"/>
    <n v="2110"/>
    <d v="1899-12-30T12:00:00"/>
    <d v="1899-12-30T12:30:00"/>
    <n v="15.600775395588499"/>
    <m/>
    <m/>
    <n v="58"/>
    <n v="904.84497294413291"/>
    <n v="0"/>
    <m/>
    <d v="1899-12-30T00:30:00"/>
    <d v="1899-12-31T05:00:00"/>
    <m/>
  </r>
  <r>
    <n v="9952"/>
    <x v="38"/>
    <s v="VALBORMIDA"/>
    <n v="2"/>
    <n v="551"/>
    <s v="CAIRO - CARCARE - MILLESIMO"/>
    <s v="ANN"/>
    <s v="FES"/>
    <m/>
    <n v="1"/>
    <n v="2112"/>
    <d v="1899-12-30T18:10:00"/>
    <d v="1899-12-30T18:40:00"/>
    <n v="15.600775395588499"/>
    <m/>
    <m/>
    <n v="58"/>
    <n v="904.84497294413291"/>
    <n v="0"/>
    <m/>
    <d v="1899-12-30T00:30:00"/>
    <d v="1899-12-31T05:00:00"/>
    <m/>
  </r>
  <r>
    <n v="10231"/>
    <x v="38"/>
    <s v="VALBORMIDA"/>
    <n v="2"/>
    <n v="551"/>
    <s v="CAIRO - CARCARE - MILLESIMO"/>
    <s v="ANN"/>
    <s v="FES"/>
    <m/>
    <n v="1"/>
    <n v="2113"/>
    <d v="1899-12-30T22:15:00"/>
    <d v="1899-12-30T22:40:00"/>
    <n v="15.600775395588499"/>
    <m/>
    <m/>
    <n v="58"/>
    <n v="904.84497294413291"/>
    <n v="0"/>
    <m/>
    <d v="1899-12-30T00:25:00"/>
    <d v="1899-12-31T00:10:00"/>
    <m/>
  </r>
  <r>
    <n v="10101"/>
    <x v="38"/>
    <s v="VALBORMIDA"/>
    <n v="2"/>
    <n v="566"/>
    <s v="CAIRO IST. TECN. - CARCARE - MILLESIMO"/>
    <s v="SCO"/>
    <s v="1-5"/>
    <m/>
    <n v="1"/>
    <n v="2495"/>
    <d v="1899-12-30T13:15:00"/>
    <d v="1899-12-30T13:45:00"/>
    <n v="15.1602994094655"/>
    <m/>
    <m/>
    <n v="173"/>
    <n v="2622.7317978375313"/>
    <n v="0"/>
    <m/>
    <d v="1899-12-30T00:30:00"/>
    <d v="1900-01-02T14:30:00"/>
    <m/>
  </r>
  <r>
    <n v="12444"/>
    <x v="38"/>
    <s v="VALBORMIDA"/>
    <n v="2"/>
    <n v="566"/>
    <s v="CAIRO IST. TECN. - CARCARE - MILLESIMO"/>
    <s v="SCO"/>
    <n v="3"/>
    <m/>
    <n v="1"/>
    <n v="5857"/>
    <d v="1899-12-30T17:05:00"/>
    <d v="1899-12-30T17:35:00"/>
    <n v="15.1602994094655"/>
    <m/>
    <m/>
    <n v="36"/>
    <n v="545.77077874075803"/>
    <n v="0"/>
    <m/>
    <d v="1899-12-30T00:30:00"/>
    <d v="1899-12-30T18:00:00"/>
    <m/>
  </r>
  <r>
    <n v="9781"/>
    <x v="38"/>
    <s v="VALBORMIDA"/>
    <n v="2"/>
    <n v="568"/>
    <s v="CARCARE - MILLESIMO (NO COSSERIA)"/>
    <s v="ANN"/>
    <s v="SET"/>
    <m/>
    <n v="1"/>
    <n v="1239"/>
    <d v="1899-12-30T06:20:00"/>
    <d v="1899-12-30T06:35:00"/>
    <n v="8.6239059204391708"/>
    <m/>
    <m/>
    <n v="302"/>
    <n v="2604.4195879726294"/>
    <n v="0"/>
    <m/>
    <d v="1899-12-30T00:15:00"/>
    <d v="1900-01-02T03:30:00"/>
    <m/>
  </r>
  <r>
    <n v="17636"/>
    <x v="38"/>
    <s v="VALBORMIDA"/>
    <n v="2"/>
    <n v="568"/>
    <s v="CARCARE - MILLESIMO (NO COSSERIA)"/>
    <s v="SCO"/>
    <s v="1-5"/>
    <m/>
    <n v="1"/>
    <n v="5790"/>
    <d v="1899-12-30T07:35:00"/>
    <d v="1899-12-30T07:50:00"/>
    <n v="8.6239059204391708"/>
    <m/>
    <m/>
    <n v="173"/>
    <n v="1491.9357242359765"/>
    <n v="0"/>
    <m/>
    <d v="1899-12-30T00:15:00"/>
    <d v="1899-12-31T19:15:00"/>
    <m/>
  </r>
  <r>
    <n v="9955"/>
    <x v="38"/>
    <s v="VALBORMIDA"/>
    <n v="2"/>
    <n v="568"/>
    <s v="CARCARE - MILLESIMO (NO COSSERIA)"/>
    <s v="ANN"/>
    <s v="FES"/>
    <m/>
    <n v="1"/>
    <n v="2126"/>
    <d v="1899-12-30T09:00:00"/>
    <d v="1899-12-30T09:15:00"/>
    <n v="8.6239059204391708"/>
    <m/>
    <m/>
    <n v="58"/>
    <n v="500.18654338547191"/>
    <n v="0"/>
    <m/>
    <d v="1899-12-30T00:15:00"/>
    <d v="1899-12-30T14:30:00"/>
    <m/>
  </r>
  <r>
    <n v="13772"/>
    <x v="38"/>
    <s v="VALBORMIDA"/>
    <n v="2"/>
    <n v="568"/>
    <s v="CARCARE - MILLESIMO (NO COSSERIA)"/>
    <s v="ANN"/>
    <s v="FES"/>
    <m/>
    <n v="1"/>
    <n v="2383"/>
    <d v="1899-12-30T17:10:00"/>
    <d v="1899-12-30T17:25:00"/>
    <n v="8.6239059204391708"/>
    <m/>
    <m/>
    <n v="58"/>
    <n v="500.18654338547191"/>
    <n v="0"/>
    <m/>
    <d v="1899-12-30T00:15:00"/>
    <d v="1899-12-30T14:30:00"/>
    <m/>
  </r>
  <r>
    <n v="17929"/>
    <x v="38"/>
    <s v="VALBORMIDA"/>
    <n v="2"/>
    <n v="569"/>
    <s v="CARCARE - COSSERIA - MILLESIMO"/>
    <s v="SCO"/>
    <s v="1-5"/>
    <m/>
    <n v="1"/>
    <n v="17929"/>
    <d v="1899-12-30T06:45:00"/>
    <d v="1899-12-30T07:05:00"/>
    <n v="10.2479059204392"/>
    <m/>
    <m/>
    <n v="173"/>
    <n v="1772.8877242359815"/>
    <n v="0"/>
    <m/>
    <d v="1899-12-30T00:20:00"/>
    <d v="1900-01-01T09:40:00"/>
    <m/>
  </r>
  <r>
    <n v="9782"/>
    <x v="38"/>
    <s v="VALBORMIDA"/>
    <n v="2"/>
    <n v="569"/>
    <s v="CARCARE - COSSERIA - MILLESIMO"/>
    <s v="NSCO"/>
    <s v="SET"/>
    <m/>
    <n v="1"/>
    <n v="1240"/>
    <d v="1899-12-30T08:00:00"/>
    <d v="1899-12-30T08:20:00"/>
    <n v="10.2479059204392"/>
    <m/>
    <m/>
    <n v="94"/>
    <n v="963.30315652128479"/>
    <n v="0"/>
    <m/>
    <d v="1899-12-30T00:20:00"/>
    <d v="1899-12-31T07:20:00"/>
    <m/>
  </r>
  <r>
    <n v="10194"/>
    <x v="38"/>
    <s v="VALBORMIDA"/>
    <n v="2"/>
    <n v="569"/>
    <s v="CARCARE - COSSERIA - MILLESIMO"/>
    <s v="SCO"/>
    <n v="6"/>
    <m/>
    <n v="1"/>
    <n v="10194"/>
    <d v="1899-12-30T08:00:00"/>
    <d v="1899-12-30T08:20:00"/>
    <n v="10.2479059204392"/>
    <m/>
    <m/>
    <n v="35"/>
    <n v="358.67670721537201"/>
    <n v="0"/>
    <m/>
    <d v="1899-12-30T00:20:00"/>
    <d v="1899-12-30T11:40:00"/>
    <m/>
  </r>
  <r>
    <n v="10195"/>
    <x v="38"/>
    <s v="VALBORMIDA"/>
    <n v="2"/>
    <n v="569"/>
    <s v="CARCARE - COSSERIA - MILLESIMO"/>
    <s v="SCO"/>
    <s v="1-5"/>
    <m/>
    <n v="1"/>
    <n v="5393"/>
    <d v="1899-12-30T08:15:00"/>
    <d v="1899-12-30T08:35:00"/>
    <n v="10.2479059204392"/>
    <m/>
    <m/>
    <n v="173"/>
    <n v="1772.8877242359815"/>
    <n v="0"/>
    <m/>
    <d v="1899-12-30T00:20:00"/>
    <d v="1900-01-01T09:40:00"/>
    <m/>
  </r>
  <r>
    <n v="9783"/>
    <x v="38"/>
    <s v="VALBORMIDA"/>
    <n v="2"/>
    <n v="569"/>
    <s v="CARCARE - COSSERIA - MILLESIMO"/>
    <s v="ANN"/>
    <s v="SET"/>
    <m/>
    <n v="1"/>
    <n v="1241"/>
    <d v="1899-12-30T10:50:00"/>
    <d v="1899-12-30T11:10:00"/>
    <n v="10.2479059204392"/>
    <m/>
    <m/>
    <n v="302"/>
    <n v="3094.8675879726384"/>
    <n v="0"/>
    <m/>
    <d v="1899-12-30T00:20:00"/>
    <d v="1900-01-03T04:40:00"/>
    <m/>
  </r>
  <r>
    <n v="10166"/>
    <x v="38"/>
    <s v="VALBORMIDA"/>
    <n v="2"/>
    <n v="569"/>
    <s v="CARCARE - COSSERIA - MILLESIMO"/>
    <s v="INV"/>
    <s v="SF"/>
    <m/>
    <n v="1"/>
    <n v="4570"/>
    <d v="1899-12-30T11:00:00"/>
    <d v="1899-12-30T11:20:00"/>
    <n v="10.2479059204392"/>
    <m/>
    <m/>
    <n v="5"/>
    <n v="51.239529602196001"/>
    <n v="0"/>
    <m/>
    <d v="1899-12-30T00:20:00"/>
    <d v="1899-12-30T01:40:00"/>
    <m/>
  </r>
  <r>
    <n v="10193"/>
    <x v="38"/>
    <s v="VALBORMIDA"/>
    <n v="2"/>
    <n v="569"/>
    <s v="CARCARE - COSSERIA - MILLESIMO"/>
    <s v="ANN"/>
    <s v="SET"/>
    <m/>
    <n v="1"/>
    <n v="1242"/>
    <d v="1899-12-30T11:40:00"/>
    <d v="1899-12-30T12:00:00"/>
    <n v="10.2479059204392"/>
    <m/>
    <m/>
    <n v="302"/>
    <n v="3094.8675879726384"/>
    <n v="0"/>
    <m/>
    <d v="1899-12-30T00:20:00"/>
    <d v="1900-01-03T04:40:00"/>
    <m/>
  </r>
  <r>
    <n v="9784"/>
    <x v="38"/>
    <s v="VALBORMIDA"/>
    <n v="2"/>
    <n v="569"/>
    <s v="CARCARE - COSSERIA - MILLESIMO"/>
    <s v="ANN"/>
    <s v="SET"/>
    <m/>
    <n v="1"/>
    <n v="1243"/>
    <d v="1899-12-30T12:15:00"/>
    <d v="1899-12-30T12:35:00"/>
    <n v="10.2479059204392"/>
    <m/>
    <m/>
    <n v="302"/>
    <n v="3094.8675879726384"/>
    <n v="0"/>
    <m/>
    <d v="1899-12-30T00:20:00"/>
    <d v="1900-01-03T04:40:00"/>
    <m/>
  </r>
  <r>
    <n v="18779"/>
    <x v="38"/>
    <s v="VALBORMIDA"/>
    <n v="2"/>
    <n v="569"/>
    <s v="CARCARE - COSSERIA - MILLESIMO"/>
    <s v="SCO"/>
    <s v="1-5"/>
    <m/>
    <n v="1"/>
    <n v="1244"/>
    <d v="1899-12-30T13:30:00"/>
    <d v="1899-12-30T13:50:00"/>
    <n v="10.2479059204392"/>
    <m/>
    <m/>
    <n v="173"/>
    <n v="1772.8877242359815"/>
    <n v="0"/>
    <m/>
    <d v="1899-12-30T00:20:00"/>
    <d v="1900-01-01T09:40:00"/>
    <m/>
  </r>
  <r>
    <n v="10167"/>
    <x v="38"/>
    <s v="VALBORMIDA"/>
    <n v="2"/>
    <n v="569"/>
    <s v="CARCARE - COSSERIA - MILLESIMO"/>
    <s v="INV"/>
    <s v="SF"/>
    <m/>
    <n v="1"/>
    <n v="4571"/>
    <d v="1899-12-30T14:40:00"/>
    <d v="1899-12-30T15:00:00"/>
    <n v="10.2479059204392"/>
    <m/>
    <m/>
    <n v="5"/>
    <n v="51.239529602196001"/>
    <n v="0"/>
    <m/>
    <d v="1899-12-30T00:20:00"/>
    <d v="1899-12-30T01:40:00"/>
    <m/>
  </r>
  <r>
    <n v="10022"/>
    <x v="38"/>
    <s v="VALBORMIDA"/>
    <n v="2"/>
    <n v="569"/>
    <s v="CARCARE - COSSERIA - MILLESIMO"/>
    <s v="ANN"/>
    <s v="FES"/>
    <m/>
    <n v="1"/>
    <n v="2384"/>
    <d v="1899-12-30T15:30:00"/>
    <d v="1899-12-30T15:50:00"/>
    <n v="10.2479059204392"/>
    <m/>
    <m/>
    <n v="58"/>
    <n v="594.37854338547356"/>
    <n v="0"/>
    <m/>
    <d v="1899-12-30T00:20:00"/>
    <d v="1899-12-30T19:20:00"/>
    <m/>
  </r>
  <r>
    <n v="10168"/>
    <x v="38"/>
    <s v="VALBORMIDA"/>
    <n v="2"/>
    <n v="569"/>
    <s v="CARCARE - COSSERIA - MILLESIMO"/>
    <s v="INV"/>
    <s v="SF"/>
    <m/>
    <n v="1"/>
    <n v="4572"/>
    <d v="1899-12-30T16:30:00"/>
    <d v="1899-12-30T16:50:00"/>
    <n v="10.2479059204392"/>
    <m/>
    <m/>
    <n v="5"/>
    <n v="51.239529602196001"/>
    <n v="0"/>
    <m/>
    <d v="1899-12-30T00:20:00"/>
    <d v="1899-12-30T01:40:00"/>
    <m/>
  </r>
  <r>
    <n v="18800"/>
    <x v="38"/>
    <s v="VALBORMIDA"/>
    <n v="2"/>
    <n v="569"/>
    <s v="CARCARE - COSSERIA - MILLESIMO"/>
    <s v="SCO"/>
    <n v="5"/>
    <m/>
    <n v="1"/>
    <n v="18800"/>
    <d v="1899-12-30T17:10:00"/>
    <d v="1899-12-30T17:30:00"/>
    <n v="10.2479059204392"/>
    <m/>
    <m/>
    <n v="34"/>
    <n v="348.42880129493278"/>
    <n v="0"/>
    <m/>
    <d v="1899-12-30T00:20:00"/>
    <d v="1899-12-30T11:20:00"/>
    <m/>
  </r>
  <r>
    <n v="13642"/>
    <x v="38"/>
    <s v="VALBORMIDA"/>
    <n v="2"/>
    <n v="569"/>
    <s v="CARCARE - COSSERIA - MILLESIMO"/>
    <s v="ANN"/>
    <s v="SET"/>
    <m/>
    <n v="1"/>
    <n v="1245"/>
    <d v="1899-12-30T18:00:00"/>
    <d v="1899-12-30T18:20:00"/>
    <n v="10.2479059204392"/>
    <m/>
    <m/>
    <n v="302"/>
    <n v="3094.8675879726384"/>
    <n v="0"/>
    <m/>
    <d v="1899-12-30T00:20:00"/>
    <d v="1900-01-03T04:40:00"/>
    <m/>
  </r>
  <r>
    <n v="10059"/>
    <x v="38"/>
    <s v="VALBORMIDA"/>
    <n v="2"/>
    <n v="569"/>
    <s v="CARCARE - COSSERIA - MILLESIMO"/>
    <s v="ANN"/>
    <s v="FES"/>
    <m/>
    <n v="1"/>
    <n v="3136"/>
    <d v="1899-12-30T18:15:00"/>
    <d v="1899-12-30T18:35:00"/>
    <n v="10.2479059204392"/>
    <m/>
    <m/>
    <n v="58"/>
    <n v="594.37854338547356"/>
    <n v="0"/>
    <m/>
    <d v="1899-12-30T00:20:00"/>
    <d v="1899-12-30T19:20:00"/>
    <m/>
  </r>
  <r>
    <n v="12475"/>
    <x v="38"/>
    <s v="VALBORMIDA"/>
    <n v="2"/>
    <n v="569"/>
    <s v="CARCARE - COSSERIA - MILLESIMO"/>
    <s v="ANN"/>
    <s v="SET"/>
    <m/>
    <n v="1"/>
    <n v="1218"/>
    <d v="1899-12-30T18:45:00"/>
    <d v="1899-12-30T19:05:00"/>
    <n v="10.2479059204392"/>
    <m/>
    <m/>
    <n v="302"/>
    <n v="3094.8675879726384"/>
    <n v="0"/>
    <m/>
    <d v="1899-12-30T00:20:00"/>
    <d v="1900-01-03T04:40:00"/>
    <m/>
  </r>
  <r>
    <n v="10169"/>
    <x v="38"/>
    <s v="VALBORMIDA"/>
    <n v="2"/>
    <n v="569"/>
    <s v="CARCARE - COSSERIA - MILLESIMO"/>
    <s v="INV"/>
    <s v="SF"/>
    <m/>
    <n v="1"/>
    <n v="4573"/>
    <d v="1899-12-30T19:00:00"/>
    <d v="1899-12-30T19:20:00"/>
    <n v="10.2479059204392"/>
    <m/>
    <m/>
    <n v="5"/>
    <n v="51.239529602196001"/>
    <n v="0"/>
    <m/>
    <d v="1899-12-30T00:20:00"/>
    <d v="1899-12-30T01:40:00"/>
    <m/>
  </r>
  <r>
    <n v="9786"/>
    <x v="38"/>
    <s v="VALBORMIDA"/>
    <n v="2"/>
    <n v="569"/>
    <s v="CARCARE - COSSERIA - MILLESIMO"/>
    <s v="ANN"/>
    <s v="SET"/>
    <m/>
    <n v="1"/>
    <n v="1246"/>
    <d v="1899-12-30T19:30:00"/>
    <d v="1899-12-30T19:50:00"/>
    <n v="10.2479059204392"/>
    <m/>
    <m/>
    <n v="302"/>
    <n v="3094.8675879726384"/>
    <n v="0"/>
    <m/>
    <d v="1899-12-30T00:20:00"/>
    <d v="1900-01-03T04:40:00"/>
    <m/>
  </r>
  <r>
    <n v="10023"/>
    <x v="38"/>
    <s v="VALBORMIDA"/>
    <n v="2"/>
    <n v="569"/>
    <s v="CARCARE - COSSERIA - MILLESIMO"/>
    <s v="ANN"/>
    <s v="FES"/>
    <m/>
    <n v="1"/>
    <n v="2385"/>
    <d v="1899-12-30T19:50:00"/>
    <d v="1899-12-30T20:10:00"/>
    <n v="10.2479059204392"/>
    <m/>
    <m/>
    <n v="58"/>
    <n v="594.37854338547356"/>
    <n v="0"/>
    <m/>
    <d v="1899-12-30T00:20:00"/>
    <d v="1899-12-30T19:20:00"/>
    <m/>
  </r>
  <r>
    <n v="9787"/>
    <x v="38"/>
    <s v="VALBORMIDA"/>
    <n v="2"/>
    <n v="569"/>
    <s v="CARCARE - COSSERIA - MILLESIMO"/>
    <s v="ANN"/>
    <s v="SET"/>
    <m/>
    <n v="1"/>
    <n v="1247"/>
    <d v="1899-12-30T20:30:00"/>
    <d v="1899-12-30T20:50:00"/>
    <n v="10.2479059204392"/>
    <m/>
    <m/>
    <n v="302"/>
    <n v="3094.8675879726384"/>
    <n v="0"/>
    <m/>
    <d v="1899-12-30T00:20:00"/>
    <d v="1900-01-03T04:40:00"/>
    <m/>
  </r>
  <r>
    <n v="12483"/>
    <x v="38"/>
    <s v="VALBORMIDA"/>
    <n v="2"/>
    <n v="578"/>
    <s v="CAIRO (prigioni)- MILLESIMO"/>
    <s v="ANN"/>
    <s v="SET"/>
    <m/>
    <n v="1"/>
    <n v="4295"/>
    <d v="1899-12-30T14:15:00"/>
    <d v="1899-12-30T14:50:00"/>
    <n v="13.011539807329999"/>
    <m/>
    <m/>
    <n v="302"/>
    <n v="3929.4850218136598"/>
    <n v="0"/>
    <m/>
    <d v="1899-12-30T00:35:00"/>
    <d v="1900-01-06T08:10:00"/>
    <m/>
  </r>
  <r>
    <n v="10097"/>
    <x v="38"/>
    <s v="VALBORMIDA"/>
    <n v="1"/>
    <n v="609"/>
    <s v="MILLESIMO - COSSERIA - CARCARE - CAIRO I.TECN. - CAIRO"/>
    <s v="ANN"/>
    <s v="SET"/>
    <m/>
    <n v="1"/>
    <n v="1319"/>
    <d v="1899-12-30T14:45:00"/>
    <d v="1899-12-30T15:25:00"/>
    <n v="19.033267965235801"/>
    <m/>
    <m/>
    <n v="302"/>
    <n v="5748.0469255012122"/>
    <n v="0"/>
    <m/>
    <d v="1899-12-30T00:40:00"/>
    <d v="1900-01-07T09:20:00"/>
    <m/>
  </r>
  <r>
    <n v="10173"/>
    <x v="38"/>
    <s v="VALBORMIDA"/>
    <n v="1"/>
    <n v="610"/>
    <s v="MILLESIMO - ROTONDA CALIZZANO - COSSERIA - CARCARE - CAIRO"/>
    <s v="ANN"/>
    <s v="SET"/>
    <m/>
    <n v="1"/>
    <n v="1316"/>
    <d v="1899-12-30T08:55:00"/>
    <d v="1899-12-30T09:30:00"/>
    <n v="17.668238087040301"/>
    <m/>
    <m/>
    <n v="302"/>
    <n v="5335.8079022861712"/>
    <n v="0"/>
    <m/>
    <d v="1899-12-30T00:35:00"/>
    <d v="1900-01-06T08:10:00"/>
    <m/>
  </r>
  <r>
    <n v="10157"/>
    <x v="38"/>
    <s v="VALBORMIDA"/>
    <n v="1"/>
    <n v="611"/>
    <s v="MILLESIMO - COSSERIA - CARCARE - CAIRO"/>
    <s v="INV"/>
    <s v="SF"/>
    <m/>
    <n v="1"/>
    <n v="4561"/>
    <d v="1899-12-30T08:00:00"/>
    <d v="1899-12-30T08:35:00"/>
    <n v="17.459037571397399"/>
    <m/>
    <m/>
    <n v="5"/>
    <n v="87.295187856986999"/>
    <n v="0"/>
    <m/>
    <d v="1899-12-30T00:35:00"/>
    <d v="1899-12-30T02:55:00"/>
    <m/>
  </r>
  <r>
    <n v="9825"/>
    <x v="38"/>
    <s v="VALBORMIDA"/>
    <n v="1"/>
    <n v="611"/>
    <s v="MILLESIMO - COSSERIA - CARCARE - CAIRO"/>
    <s v="ANN"/>
    <s v="SET"/>
    <m/>
    <n v="1"/>
    <n v="1317"/>
    <d v="1899-12-30T09:50:00"/>
    <d v="1899-12-30T10:25:00"/>
    <n v="17.459037571397399"/>
    <m/>
    <m/>
    <n v="302"/>
    <n v="5272.6293465620147"/>
    <n v="0"/>
    <m/>
    <d v="1899-12-30T00:35:00"/>
    <d v="1900-01-06T08:10:00"/>
    <m/>
  </r>
  <r>
    <n v="9966"/>
    <x v="38"/>
    <s v="VALBORMIDA"/>
    <n v="1"/>
    <n v="611"/>
    <s v="MILLESIMO - COSSERIA - CARCARE - CAIRO"/>
    <s v="ANN"/>
    <s v="FES"/>
    <m/>
    <n v="1"/>
    <n v="2147"/>
    <d v="1899-12-30T10:45:00"/>
    <d v="1899-12-30T11:20:00"/>
    <n v="17.459037571397399"/>
    <m/>
    <m/>
    <n v="58"/>
    <n v="1012.6241791410491"/>
    <n v="0"/>
    <m/>
    <d v="1899-12-30T00:35:00"/>
    <d v="1899-12-31T09:50:00"/>
    <m/>
  </r>
  <r>
    <n v="9826"/>
    <x v="38"/>
    <s v="VALBORMIDA"/>
    <n v="1"/>
    <n v="611"/>
    <s v="MILLESIMO - COSSERIA - CARCARE - CAIRO"/>
    <s v="ANN"/>
    <s v="SET"/>
    <m/>
    <n v="1"/>
    <n v="1318"/>
    <d v="1899-12-30T12:20:00"/>
    <d v="1899-12-30T12:55:00"/>
    <n v="17.459037571397399"/>
    <m/>
    <m/>
    <n v="302"/>
    <n v="5272.6293465620147"/>
    <n v="0"/>
    <m/>
    <d v="1899-12-30T00:35:00"/>
    <d v="1900-01-06T08:10:00"/>
    <m/>
  </r>
  <r>
    <n v="9828"/>
    <x v="38"/>
    <s v="VALBORMIDA"/>
    <n v="1"/>
    <n v="611"/>
    <s v="MILLESIMO - COSSERIA - CARCARE - CAIRO"/>
    <s v="ANN"/>
    <s v="SET"/>
    <m/>
    <n v="1"/>
    <n v="1321"/>
    <d v="1899-12-30T19:50:00"/>
    <d v="1899-12-30T20:25:00"/>
    <n v="17.459037571397399"/>
    <m/>
    <m/>
    <n v="302"/>
    <n v="5272.6293465620147"/>
    <n v="0"/>
    <m/>
    <d v="1899-12-30T00:35:00"/>
    <d v="1900-01-06T08:10:00"/>
    <m/>
  </r>
  <r>
    <n v="9967"/>
    <x v="38"/>
    <s v="VALBORMIDA"/>
    <n v="1"/>
    <n v="611"/>
    <s v="MILLESIMO - COSSERIA - CARCARE - CAIRO"/>
    <s v="ANN"/>
    <s v="FES"/>
    <m/>
    <n v="1"/>
    <n v="2148"/>
    <d v="1899-12-30T20:10:00"/>
    <d v="1899-12-30T20:45:00"/>
    <n v="17.459037571397399"/>
    <m/>
    <m/>
    <n v="58"/>
    <n v="1012.6241791410491"/>
    <n v="0"/>
    <m/>
    <d v="1899-12-30T00:35:00"/>
    <d v="1899-12-31T09:50:00"/>
    <m/>
  </r>
  <r>
    <n v="18778"/>
    <x v="38"/>
    <s v="VALBORMIDA"/>
    <n v="1"/>
    <n v="612"/>
    <s v="MILLESIMO - CARCARE (NO COSSERIA)"/>
    <s v="SCO"/>
    <s v="1-5"/>
    <m/>
    <n v="1"/>
    <n v="2394"/>
    <d v="1899-12-30T07:35:00"/>
    <d v="1899-12-30T07:50:00"/>
    <n v="9.0090047826201491"/>
    <m/>
    <m/>
    <n v="173"/>
    <n v="1558.5578273932858"/>
    <n v="0"/>
    <m/>
    <d v="1899-12-30T00:15:00"/>
    <d v="1899-12-31T19:15:00"/>
    <m/>
  </r>
  <r>
    <n v="9830"/>
    <x v="38"/>
    <s v="VALBORMIDA"/>
    <n v="1"/>
    <n v="612"/>
    <s v="MILLESIMO - CARCARE (NO COSSERIA)"/>
    <s v="SCO"/>
    <s v="1-5"/>
    <m/>
    <n v="1"/>
    <n v="1323"/>
    <d v="1899-12-30T12:55:00"/>
    <d v="1899-12-30T13:10:00"/>
    <n v="9.0090047826201491"/>
    <m/>
    <m/>
    <n v="173"/>
    <n v="1558.5578273932858"/>
    <n v="0"/>
    <m/>
    <d v="1899-12-30T00:15:00"/>
    <d v="1899-12-31T19:15:00"/>
    <m/>
  </r>
  <r>
    <n v="9831"/>
    <x v="38"/>
    <s v="VALBORMIDA"/>
    <n v="1"/>
    <n v="612"/>
    <s v="MILLESIMO - CARCARE (NO COSSERIA)"/>
    <s v="ANN"/>
    <s v="SET"/>
    <m/>
    <n v="1"/>
    <n v="1324"/>
    <d v="1899-12-30T16:55:00"/>
    <d v="1899-12-30T17:10:00"/>
    <n v="9.0090047826201491"/>
    <m/>
    <m/>
    <n v="302"/>
    <n v="2720.7194443512849"/>
    <n v="0"/>
    <m/>
    <d v="1899-12-30T00:15:00"/>
    <d v="1900-01-02T03:30:00"/>
    <m/>
  </r>
  <r>
    <n v="18796"/>
    <x v="38"/>
    <s v="VALBORMIDA"/>
    <n v="1"/>
    <n v="612"/>
    <s v="MILLESIMO - CARCARE (NO COSSERIA)"/>
    <s v="ANN"/>
    <s v="FES"/>
    <m/>
    <n v="1"/>
    <n v="2400"/>
    <d v="1899-12-30T16:55:00"/>
    <d v="1899-12-30T17:10:00"/>
    <n v="9.0090047826201491"/>
    <m/>
    <m/>
    <n v="58"/>
    <n v="522.5222773919686"/>
    <n v="0"/>
    <m/>
    <d v="1899-12-30T00:15:00"/>
    <d v="1899-12-30T14:30:00"/>
    <m/>
  </r>
  <r>
    <n v="9968"/>
    <x v="38"/>
    <s v="VALBORMIDA"/>
    <n v="1"/>
    <n v="612"/>
    <s v="MILLESIMO - CARCARE (NO COSSERIA)"/>
    <s v="ANN"/>
    <s v="FES"/>
    <m/>
    <n v="1"/>
    <n v="2151"/>
    <d v="1899-12-30T19:25:00"/>
    <d v="1899-12-30T19:40:00"/>
    <n v="9.0090047826201491"/>
    <m/>
    <m/>
    <n v="58"/>
    <n v="522.5222773919686"/>
    <n v="0"/>
    <m/>
    <d v="1899-12-30T00:15:00"/>
    <d v="1899-12-30T14:30:00"/>
    <m/>
  </r>
  <r>
    <n v="12476"/>
    <x v="38"/>
    <s v="VALBORMIDA"/>
    <n v="1"/>
    <n v="612"/>
    <s v="MILLESIMO - CARCARE (NO COSSERIA)"/>
    <s v="ANN"/>
    <s v="SET"/>
    <m/>
    <n v="1"/>
    <n v="1335"/>
    <d v="1899-12-30T20:10:00"/>
    <d v="1899-12-30T20:25:00"/>
    <n v="9.0090047826201491"/>
    <m/>
    <m/>
    <n v="302"/>
    <n v="2720.7194443512849"/>
    <n v="0"/>
    <m/>
    <d v="1899-12-30T00:15:00"/>
    <d v="1900-01-02T03:30:00"/>
    <m/>
  </r>
  <r>
    <n v="9832"/>
    <x v="38"/>
    <s v="VALBORMIDA"/>
    <n v="1"/>
    <n v="613"/>
    <s v="MILLESIMO - CARCARE - CAIRO"/>
    <s v="ANN"/>
    <s v="SET"/>
    <m/>
    <n v="1"/>
    <n v="1325"/>
    <d v="1899-12-30T05:10:00"/>
    <d v="1899-12-30T05:35:00"/>
    <n v="15.8320375713974"/>
    <m/>
    <m/>
    <n v="302"/>
    <n v="4781.2753465620144"/>
    <n v="0"/>
    <m/>
    <d v="1899-12-30T00:25:00"/>
    <d v="1900-01-04T05:50:00"/>
    <m/>
  </r>
  <r>
    <n v="9969"/>
    <x v="38"/>
    <s v="VALBORMIDA"/>
    <n v="1"/>
    <n v="613"/>
    <s v="MILLESIMO - CARCARE - CAIRO"/>
    <s v="ANN"/>
    <s v="FES"/>
    <m/>
    <n v="1"/>
    <n v="2152"/>
    <d v="1899-12-30T05:10:00"/>
    <d v="1899-12-30T05:35:00"/>
    <n v="15.8320375713974"/>
    <m/>
    <m/>
    <n v="58"/>
    <n v="918.25817914104925"/>
    <n v="0"/>
    <m/>
    <d v="1899-12-30T00:25:00"/>
    <d v="1899-12-31T00:10:00"/>
    <m/>
  </r>
  <r>
    <n v="9970"/>
    <x v="38"/>
    <s v="VALBORMIDA"/>
    <n v="1"/>
    <n v="613"/>
    <s v="MILLESIMO - CARCARE - CAIRO"/>
    <s v="ANN"/>
    <s v="FES"/>
    <m/>
    <n v="1"/>
    <n v="2153"/>
    <d v="1899-12-30T13:05:00"/>
    <d v="1899-12-30T13:30:00"/>
    <n v="15.8320375713974"/>
    <m/>
    <m/>
    <n v="58"/>
    <n v="918.25817914104925"/>
    <n v="0"/>
    <m/>
    <d v="1899-12-30T00:25:00"/>
    <d v="1899-12-31T00:10:00"/>
    <m/>
  </r>
  <r>
    <n v="10183"/>
    <x v="38"/>
    <s v="VALBORMIDA"/>
    <n v="1"/>
    <n v="613"/>
    <s v="MILLESIMO - CARCARE - CAIRO"/>
    <s v="ANN"/>
    <s v="SET"/>
    <m/>
    <n v="1"/>
    <n v="2467"/>
    <d v="1899-12-30T13:05:00"/>
    <d v="1899-12-30T13:30:00"/>
    <n v="15.8320375713974"/>
    <m/>
    <m/>
    <n v="302"/>
    <n v="4781.2753465620144"/>
    <n v="0"/>
    <m/>
    <d v="1899-12-30T00:25:00"/>
    <d v="1900-01-04T05:50:00"/>
    <m/>
  </r>
  <r>
    <n v="9833"/>
    <x v="38"/>
    <s v="VALBORMIDA"/>
    <n v="1"/>
    <n v="613"/>
    <s v="MILLESIMO - CARCARE - CAIRO"/>
    <s v="ANN"/>
    <s v="SET"/>
    <m/>
    <n v="1"/>
    <n v="1329"/>
    <d v="1899-12-30T21:10:00"/>
    <d v="1899-12-30T21:35:00"/>
    <n v="15.8320375713974"/>
    <m/>
    <m/>
    <n v="302"/>
    <n v="4781.2753465620144"/>
    <n v="0"/>
    <m/>
    <d v="1899-12-30T00:25:00"/>
    <d v="1900-01-04T05:50:00"/>
    <m/>
  </r>
  <r>
    <n v="9971"/>
    <x v="38"/>
    <s v="VALBORMIDA"/>
    <n v="1"/>
    <n v="613"/>
    <s v="MILLESIMO - CARCARE - CAIRO"/>
    <s v="ANN"/>
    <s v="FES"/>
    <m/>
    <n v="1"/>
    <n v="2154"/>
    <d v="1899-12-30T21:10:00"/>
    <d v="1899-12-30T21:35:00"/>
    <n v="15.8320375713974"/>
    <m/>
    <m/>
    <n v="58"/>
    <n v="918.25817914104925"/>
    <n v="0"/>
    <m/>
    <d v="1899-12-30T00:25:00"/>
    <d v="1899-12-31T00:10:00"/>
    <m/>
  </r>
  <r>
    <n v="9834"/>
    <x v="38"/>
    <s v="VALBORMIDA"/>
    <n v="1"/>
    <n v="616"/>
    <s v="MILLESIMO - COSSERIA - CARCARE"/>
    <s v="ANN"/>
    <s v="SET"/>
    <m/>
    <n v="1"/>
    <n v="1330"/>
    <d v="1899-12-30T05:50:00"/>
    <d v="1899-12-30T06:10:00"/>
    <n v="10.6360047826201"/>
    <m/>
    <m/>
    <n v="302"/>
    <n v="3212.0734443512702"/>
    <n v="0"/>
    <m/>
    <d v="1899-12-30T00:20:00"/>
    <d v="1900-01-03T04:40:00"/>
    <m/>
  </r>
  <r>
    <n v="9829"/>
    <x v="38"/>
    <s v="VALBORMIDA"/>
    <n v="1"/>
    <n v="616"/>
    <s v="MILLESIMO - COSSERIA - CARCARE"/>
    <s v="NSCO"/>
    <s v="SET"/>
    <m/>
    <n v="1"/>
    <n v="1322"/>
    <d v="1899-12-30T07:40:00"/>
    <d v="1899-12-30T08:00:00"/>
    <n v="10.6360047826201"/>
    <m/>
    <m/>
    <n v="94"/>
    <n v="999.78444956628937"/>
    <n v="0"/>
    <m/>
    <d v="1899-12-30T00:20:00"/>
    <d v="1899-12-31T07:20:00"/>
    <m/>
  </r>
  <r>
    <n v="10111"/>
    <x v="38"/>
    <s v="VALBORMIDA"/>
    <n v="1"/>
    <n v="616"/>
    <s v="MILLESIMO - COSSERIA - CARCARE"/>
    <s v="SCO"/>
    <n v="6"/>
    <m/>
    <n v="1"/>
    <n v="4260"/>
    <d v="1899-12-30T07:40:00"/>
    <d v="1899-12-30T08:00:00"/>
    <n v="10.6360047826201"/>
    <m/>
    <m/>
    <n v="35"/>
    <n v="372.26016739170348"/>
    <n v="0"/>
    <m/>
    <d v="1899-12-30T00:20:00"/>
    <d v="1899-12-30T11:40:00"/>
    <m/>
  </r>
  <r>
    <n v="17637"/>
    <x v="38"/>
    <s v="VALBORMIDA"/>
    <n v="1"/>
    <n v="616"/>
    <s v="MILLESIMO - COSSERIA - CARCARE"/>
    <s v="SCO"/>
    <s v="1-5"/>
    <m/>
    <n v="1"/>
    <n v="17637"/>
    <d v="1899-12-30T07:55:00"/>
    <d v="1899-12-30T08:15:00"/>
    <n v="10.6360047826201"/>
    <m/>
    <m/>
    <n v="173"/>
    <n v="1840.0288273932774"/>
    <n v="0"/>
    <m/>
    <d v="1899-12-30T00:20:00"/>
    <d v="1900-01-01T09:40:00"/>
    <m/>
  </r>
  <r>
    <n v="10136"/>
    <x v="38"/>
    <s v="VALBORMIDA"/>
    <n v="1"/>
    <n v="616"/>
    <s v="MILLESIMO - COSSERIA - CARCARE"/>
    <s v="ANN"/>
    <s v="FES"/>
    <m/>
    <n v="1"/>
    <n v="2149"/>
    <d v="1899-12-30T08:30:00"/>
    <d v="1899-12-30T08:50:00"/>
    <n v="10.6360047826201"/>
    <m/>
    <m/>
    <n v="58"/>
    <n v="616.88827739196586"/>
    <n v="0"/>
    <m/>
    <d v="1899-12-30T00:20:00"/>
    <d v="1899-12-30T19:20:00"/>
    <m/>
  </r>
  <r>
    <n v="9835"/>
    <x v="38"/>
    <s v="VALBORMIDA"/>
    <n v="1"/>
    <n v="616"/>
    <s v="MILLESIMO - COSSERIA - CARCARE"/>
    <s v="ANN"/>
    <s v="SET"/>
    <m/>
    <n v="1"/>
    <n v="1331"/>
    <d v="1899-12-30T10:25:00"/>
    <d v="1899-12-30T10:45:00"/>
    <n v="10.6360047826201"/>
    <m/>
    <m/>
    <n v="302"/>
    <n v="3212.0734443512702"/>
    <n v="0"/>
    <m/>
    <d v="1899-12-30T00:20:00"/>
    <d v="1900-01-03T04:40:00"/>
    <m/>
  </r>
  <r>
    <n v="10158"/>
    <x v="38"/>
    <s v="VALBORMIDA"/>
    <n v="1"/>
    <n v="616"/>
    <s v="MILLESIMO - COSSERIA - CARCARE"/>
    <s v="INV"/>
    <s v="SF"/>
    <m/>
    <n v="1"/>
    <n v="4562"/>
    <d v="1899-12-30T10:25:00"/>
    <d v="1899-12-30T10:45:00"/>
    <n v="10.6360047826201"/>
    <m/>
    <m/>
    <n v="5"/>
    <n v="53.180023913100499"/>
    <n v="0"/>
    <m/>
    <d v="1899-12-30T00:20:00"/>
    <d v="1899-12-30T01:40:00"/>
    <m/>
  </r>
  <r>
    <n v="9836"/>
    <x v="38"/>
    <s v="VALBORMIDA"/>
    <n v="1"/>
    <n v="616"/>
    <s v="MILLESIMO - COSSERIA - CARCARE"/>
    <s v="ANN"/>
    <s v="SET"/>
    <m/>
    <n v="1"/>
    <n v="1332"/>
    <d v="1899-12-30T11:10:00"/>
    <d v="1899-12-30T11:30:00"/>
    <n v="10.6360047826201"/>
    <m/>
    <m/>
    <n v="302"/>
    <n v="3212.0734443512702"/>
    <n v="0"/>
    <m/>
    <d v="1899-12-30T00:20:00"/>
    <d v="1900-01-03T04:40:00"/>
    <m/>
  </r>
  <r>
    <n v="9837"/>
    <x v="38"/>
    <s v="VALBORMIDA"/>
    <n v="1"/>
    <n v="616"/>
    <s v="MILLESIMO - COSSERIA - CARCARE"/>
    <s v="ANN"/>
    <s v="SET"/>
    <m/>
    <n v="1"/>
    <n v="1333"/>
    <d v="1899-12-30T11:50:00"/>
    <d v="1899-12-30T12:10:00"/>
    <n v="10.6360047826201"/>
    <m/>
    <m/>
    <n v="302"/>
    <n v="3212.0734443512702"/>
    <n v="0"/>
    <m/>
    <d v="1899-12-30T00:20:00"/>
    <d v="1900-01-03T04:40:00"/>
    <m/>
  </r>
  <r>
    <n v="10159"/>
    <x v="38"/>
    <s v="VALBORMIDA"/>
    <n v="1"/>
    <n v="616"/>
    <s v="MILLESIMO - COSSERIA - CARCARE"/>
    <s v="INV"/>
    <s v="SF"/>
    <m/>
    <n v="1"/>
    <n v="4563"/>
    <d v="1899-12-30T14:20:00"/>
    <d v="1899-12-30T14:40:00"/>
    <n v="10.6360047826201"/>
    <m/>
    <m/>
    <n v="5"/>
    <n v="53.180023913100499"/>
    <n v="0"/>
    <m/>
    <d v="1899-12-30T00:20:00"/>
    <d v="1899-12-30T01:40:00"/>
    <m/>
  </r>
  <r>
    <n v="10191"/>
    <x v="38"/>
    <s v="VALBORMIDA"/>
    <n v="1"/>
    <n v="616"/>
    <s v="MILLESIMO - COSSERIA - CARCARE"/>
    <s v="ANN"/>
    <s v="FES"/>
    <m/>
    <n v="1"/>
    <n v="2150"/>
    <d v="1899-12-30T14:50:00"/>
    <d v="1899-12-30T15:10:00"/>
    <n v="10.6360047826201"/>
    <m/>
    <m/>
    <n v="58"/>
    <n v="616.88827739196586"/>
    <n v="0"/>
    <m/>
    <d v="1899-12-30T00:20:00"/>
    <d v="1899-12-30T19:20:00"/>
    <m/>
  </r>
  <r>
    <n v="10160"/>
    <x v="38"/>
    <s v="VALBORMIDA"/>
    <n v="1"/>
    <n v="616"/>
    <s v="MILLESIMO - COSSERIA - CARCARE"/>
    <s v="INV"/>
    <s v="SF"/>
    <m/>
    <n v="1"/>
    <n v="4564"/>
    <d v="1899-12-30T16:00:00"/>
    <d v="1899-12-30T16:20:00"/>
    <n v="10.6360047826201"/>
    <m/>
    <m/>
    <n v="5"/>
    <n v="53.180023913100499"/>
    <n v="0"/>
    <m/>
    <d v="1899-12-30T00:20:00"/>
    <d v="1899-12-30T01:40:00"/>
    <m/>
  </r>
  <r>
    <n v="10026"/>
    <x v="38"/>
    <s v="VALBORMIDA"/>
    <n v="1"/>
    <n v="616"/>
    <s v="MILLESIMO - COSSERIA - CARCARE"/>
    <s v="ANN"/>
    <s v="FES"/>
    <m/>
    <n v="1"/>
    <n v="2401"/>
    <d v="1899-12-30T17:45:00"/>
    <d v="1899-12-30T18:05:00"/>
    <n v="10.6360047826201"/>
    <m/>
    <m/>
    <n v="58"/>
    <n v="616.88827739196586"/>
    <n v="0"/>
    <m/>
    <d v="1899-12-30T00:20:00"/>
    <d v="1899-12-30T19:20:00"/>
    <m/>
  </r>
  <r>
    <n v="9827"/>
    <x v="38"/>
    <s v="VALBORMIDA"/>
    <n v="1"/>
    <n v="616"/>
    <s v="MILLESIMO - COSSERIA - CARCARE"/>
    <s v="ANN"/>
    <s v="SET"/>
    <m/>
    <n v="1"/>
    <n v="1320"/>
    <d v="1899-12-30T18:05:00"/>
    <d v="1899-12-30T18:25:00"/>
    <n v="10.6360047826201"/>
    <m/>
    <m/>
    <n v="302"/>
    <n v="3212.0734443512702"/>
    <n v="0"/>
    <m/>
    <d v="1899-12-30T00:20:00"/>
    <d v="1900-01-03T04:40:00"/>
    <m/>
  </r>
  <r>
    <n v="10161"/>
    <x v="38"/>
    <s v="VALBORMIDA"/>
    <n v="1"/>
    <n v="616"/>
    <s v="MILLESIMO - COSSERIA - CARCARE"/>
    <s v="INV"/>
    <s v="SF"/>
    <m/>
    <n v="1"/>
    <n v="10161"/>
    <d v="1899-12-30T18:30:00"/>
    <d v="1899-12-30T18:50:00"/>
    <n v="10.6360047826201"/>
    <m/>
    <m/>
    <n v="5"/>
    <n v="53.180023913100499"/>
    <n v="0"/>
    <m/>
    <d v="1899-12-30T00:20:00"/>
    <d v="1899-12-30T01:40:00"/>
    <m/>
  </r>
  <r>
    <n v="10209"/>
    <x v="38"/>
    <s v="VALBORMIDA"/>
    <n v="1"/>
    <n v="616"/>
    <s v="MILLESIMO - COSSERIA - CARCARE"/>
    <s v="ANN"/>
    <s v="SET"/>
    <m/>
    <n v="1"/>
    <n v="1334"/>
    <d v="1899-12-30T19:10:00"/>
    <d v="1899-12-30T19:30:00"/>
    <n v="10.6360047826201"/>
    <m/>
    <m/>
    <n v="302"/>
    <n v="3212.0734443512702"/>
    <n v="0"/>
    <m/>
    <d v="1899-12-30T00:20:00"/>
    <d v="1900-01-03T04:40:00"/>
    <m/>
  </r>
  <r>
    <n v="10181"/>
    <x v="38"/>
    <s v="VALBORMIDA"/>
    <n v="1"/>
    <n v="624"/>
    <s v="MILLESIMO - CARCARE - CAIRO IST.TEC - CAIRO"/>
    <s v="SCO"/>
    <s v="1-5"/>
    <m/>
    <n v="1"/>
    <n v="1326"/>
    <d v="1899-12-30T07:25:00"/>
    <d v="1899-12-30T07:55:00"/>
    <n v="17.406267965235799"/>
    <m/>
    <m/>
    <n v="173"/>
    <n v="3011.2843579857931"/>
    <n v="0"/>
    <m/>
    <d v="1899-12-30T00:30:00"/>
    <d v="1900-01-02T14:30:00"/>
    <m/>
  </r>
  <r>
    <n v="14079"/>
    <x v="38"/>
    <s v="VALBORMIDA"/>
    <n v="1"/>
    <n v="866"/>
    <s v="MILLESIMO- COSSERIA - CARCARE - CAIRO (Transito da Via Moneta)"/>
    <s v="SCO"/>
    <s v="1-5"/>
    <m/>
    <n v="1"/>
    <n v="1501"/>
    <d v="1899-12-30T07:15:00"/>
    <d v="1899-12-30T07:50:00"/>
    <n v="19.982267965235799"/>
    <m/>
    <m/>
    <n v="173"/>
    <n v="3456.9323579857933"/>
    <n v="0"/>
    <m/>
    <d v="1899-12-30T00:35:00"/>
    <d v="1900-01-03T04:55:00"/>
    <m/>
  </r>
  <r>
    <n v="12056"/>
    <x v="38"/>
    <s v="VALBORMIDA"/>
    <n v="2"/>
    <n v="950"/>
    <s v="CAIRO IST. TECN.  - COSSERIA - MILLESIMO"/>
    <s v="SCO"/>
    <s v="1-5"/>
    <m/>
    <n v="1"/>
    <n v="3109"/>
    <d v="1899-12-30T13:15:00"/>
    <d v="1899-12-30T13:45:00"/>
    <n v="15.649299409465501"/>
    <m/>
    <m/>
    <n v="173"/>
    <n v="2707.3287978375315"/>
    <n v="0"/>
    <m/>
    <d v="1899-12-30T00:30:00"/>
    <d v="1900-01-02T14:30:00"/>
    <m/>
  </r>
  <r>
    <n v="12445"/>
    <x v="38"/>
    <s v="VALBORMIDA"/>
    <n v="2"/>
    <n v="950"/>
    <s v="CAIRO IST. TECN.  - COSSERIA - MILLESIMO"/>
    <s v="SCO"/>
    <n v="35"/>
    <m/>
    <n v="1"/>
    <n v="2494"/>
    <d v="1899-12-30T17:05:00"/>
    <d v="1899-12-30T17:35:00"/>
    <n v="15.649299409465501"/>
    <m/>
    <m/>
    <n v="70"/>
    <n v="1095.450958662585"/>
    <n v="0"/>
    <m/>
    <d v="1899-12-30T00:30:00"/>
    <d v="1899-12-31T11:00:00"/>
    <m/>
  </r>
  <r>
    <n v="10236"/>
    <x v="38"/>
    <s v="VALBORMIDA"/>
    <n v="2"/>
    <n v="973"/>
    <s v="CAIRO - MILLESIMO"/>
    <s v="ANN"/>
    <s v="FES"/>
    <m/>
    <n v="1"/>
    <n v="2109"/>
    <d v="1899-12-30T06:15:00"/>
    <d v="1899-12-30T06:35:00"/>
    <n v="14.4657753955885"/>
    <m/>
    <m/>
    <n v="58"/>
    <n v="839.01497294413298"/>
    <n v="0"/>
    <m/>
    <d v="1899-12-30T00:20:00"/>
    <d v="1899-12-30T19:20:00"/>
    <m/>
  </r>
  <r>
    <n v="11437"/>
    <x v="38"/>
    <s v="VALBORMIDA"/>
    <n v="2"/>
    <n v="973"/>
    <s v="CAIRO - MILLESIMO"/>
    <s v="SCO"/>
    <n v="6"/>
    <m/>
    <n v="1"/>
    <n v="1216"/>
    <d v="1899-12-30T06:15:00"/>
    <d v="1899-12-30T06:40:00"/>
    <n v="14.4657753955885"/>
    <m/>
    <m/>
    <n v="35"/>
    <n v="506.30213884559748"/>
    <n v="0"/>
    <m/>
    <d v="1899-12-30T00:25:00"/>
    <d v="1899-12-30T14:35:00"/>
    <m/>
  </r>
  <r>
    <n v="17750"/>
    <x v="38"/>
    <s v="VALBORMIDA"/>
    <n v="2"/>
    <n v="973"/>
    <s v="CAIRO - MILLESIMO"/>
    <s v="NSCO"/>
    <s v="SET"/>
    <m/>
    <n v="1"/>
    <n v="17750"/>
    <d v="1899-12-30T06:15:00"/>
    <d v="1899-12-30T06:40:00"/>
    <n v="14.4657753955885"/>
    <m/>
    <m/>
    <n v="94"/>
    <n v="1359.7828871853189"/>
    <n v="0"/>
    <m/>
    <d v="1899-12-30T00:25:00"/>
    <d v="1899-12-31T15:10:00"/>
    <m/>
  </r>
  <r>
    <n v="14065"/>
    <x v="38"/>
    <s v="VALBORMIDA"/>
    <n v="2"/>
    <n v="973"/>
    <s v="CAIRO - MILLESIMO"/>
    <s v="ANN"/>
    <s v="FES"/>
    <m/>
    <n v="1"/>
    <n v="2111"/>
    <d v="1899-12-30T14:20:00"/>
    <d v="1899-12-30T14:35:00"/>
    <n v="14.4657753955885"/>
    <m/>
    <m/>
    <n v="58"/>
    <n v="839.01497294413298"/>
    <n v="0"/>
    <m/>
    <d v="1899-12-30T00:15:00"/>
    <d v="1899-12-30T14:30:00"/>
    <m/>
  </r>
  <r>
    <n v="13235"/>
    <x v="39"/>
    <s v="VALBORMIDA"/>
    <n v="2"/>
    <n v="567"/>
    <s v="CENGIO - CASE ROSSI - CARCARE"/>
    <s v="ANN"/>
    <s v="SET"/>
    <m/>
    <n v="1"/>
    <n v="1338"/>
    <d v="1899-12-30T15:05:00"/>
    <d v="1899-12-30T15:25:00"/>
    <n v="11.274938536989399"/>
    <m/>
    <m/>
    <n v="302"/>
    <n v="3405.0314381707985"/>
    <n v="0"/>
    <m/>
    <d v="1899-12-30T00:20:00"/>
    <d v="1900-01-03T04:40:00"/>
    <m/>
  </r>
  <r>
    <n v="9819"/>
    <x v="39"/>
    <s v="VALBORMIDA"/>
    <n v="2"/>
    <n v="579"/>
    <s v="CENGIO - CASE ROSSI - CAIRO M.TTE"/>
    <s v="ANN"/>
    <s v="SET"/>
    <m/>
    <n v="1"/>
    <n v="1289"/>
    <d v="1899-12-30T12:40:00"/>
    <d v="1899-12-30T13:00:00"/>
    <n v="14.9641797868104"/>
    <m/>
    <m/>
    <n v="302"/>
    <n v="4519.1822956167407"/>
    <n v="0"/>
    <m/>
    <d v="1899-12-30T00:20:00"/>
    <d v="1900-01-03T04:40:00"/>
    <m/>
  </r>
  <r>
    <n v="14054"/>
    <x v="39"/>
    <s v="VALBORMIDA"/>
    <n v="2"/>
    <n v="579"/>
    <s v="CENGIO - CASE ROSSI - CAIRO M.TTE"/>
    <s v="SCO"/>
    <s v="1-5"/>
    <m/>
    <n v="1"/>
    <n v="11457"/>
    <d v="1899-12-30T14:10:00"/>
    <d v="1899-12-30T14:35:00"/>
    <n v="14.9641797868104"/>
    <m/>
    <m/>
    <n v="173"/>
    <n v="2588.803103118199"/>
    <n v="0"/>
    <m/>
    <d v="1899-12-30T00:25:00"/>
    <d v="1900-01-02T00:05:00"/>
    <m/>
  </r>
  <r>
    <n v="10224"/>
    <x v="39"/>
    <s v="VALBORMIDA"/>
    <n v="1"/>
    <n v="778"/>
    <s v="CAIRO - IST. TECN. - SAN GIUSEPPE - CASE ROSSI - CENGIO"/>
    <s v="SCO"/>
    <s v="1-5"/>
    <m/>
    <n v="1"/>
    <n v="1435"/>
    <d v="1899-12-30T13:10:00"/>
    <d v="1899-12-30T14:10:00"/>
    <n v="22.4781433681942"/>
    <m/>
    <m/>
    <n v="173"/>
    <n v="3888.7188026975964"/>
    <n v="0"/>
    <m/>
    <d v="1899-12-30T01:00:00"/>
    <d v="1900-01-06T05:00:00"/>
    <m/>
  </r>
  <r>
    <n v="11439"/>
    <x v="39"/>
    <s v="VALBORMIDA"/>
    <n v="1"/>
    <n v="891"/>
    <s v="CAIRO -  SAN GIUSEPPE - CASE ROSSI - CENGIO"/>
    <s v="SCO"/>
    <s v="1-5"/>
    <m/>
    <n v="1"/>
    <n v="11439"/>
    <d v="1899-12-30T06:15:00"/>
    <d v="1899-12-30T06:35:00"/>
    <n v="14.8225848398439"/>
    <m/>
    <m/>
    <n v="173"/>
    <n v="2564.3071772929948"/>
    <n v="0"/>
    <m/>
    <d v="1899-12-30T00:20:00"/>
    <d v="1900-01-01T09:40:00"/>
    <m/>
  </r>
  <r>
    <n v="18787"/>
    <x v="39"/>
    <s v="VALBORMIDA"/>
    <n v="2"/>
    <n v="956"/>
    <s v="ROCCHETTA DI CENGIO - CENGIO - CASE ROSSI - SAN GIUSEPPE  - CAIRO IST. PATETTA"/>
    <s v="SCO"/>
    <s v="1-5"/>
    <m/>
    <n v="1"/>
    <n v="1437"/>
    <d v="1899-12-30T07:05:00"/>
    <d v="1899-12-30T07:30:00"/>
    <n v="18.092223763419"/>
    <m/>
    <m/>
    <n v="173"/>
    <n v="3129.9547110714871"/>
    <n v="0"/>
    <m/>
    <d v="1899-12-30T00:25:00"/>
    <d v="1900-01-02T00:05:00"/>
    <m/>
  </r>
  <r>
    <n v="9761"/>
    <x v="40"/>
    <s v="VALBORMIDA"/>
    <n v="2"/>
    <n v="521"/>
    <s v="BIESTRO - PLODIO - CARCARE"/>
    <s v="ANN"/>
    <n v="135"/>
    <m/>
    <n v="1"/>
    <n v="1171"/>
    <d v="1899-12-30T12:05:00"/>
    <d v="1899-12-30T12:25:00"/>
    <n v="9.5218198612604201"/>
    <m/>
    <m/>
    <n v="149"/>
    <n v="1418.7511593278025"/>
    <n v="0"/>
    <m/>
    <d v="1899-12-30T00:20:00"/>
    <d v="1900-01-01T01:40:00"/>
    <m/>
  </r>
  <r>
    <n v="10037"/>
    <x v="40"/>
    <s v="VALBORMIDA"/>
    <n v="1"/>
    <n v="862"/>
    <s v="CARCARE - PALLARE - BIESTRO"/>
    <s v="ANN"/>
    <n v="135"/>
    <m/>
    <n v="1"/>
    <n v="2437"/>
    <d v="1899-12-30T11:45:00"/>
    <d v="1899-12-30T12:05:00"/>
    <n v="9.7724557598392199"/>
    <m/>
    <m/>
    <n v="149"/>
    <n v="1456.0959082160437"/>
    <n v="0"/>
    <m/>
    <d v="1899-12-30T00:20:00"/>
    <d v="1900-01-01T01:40:00"/>
    <m/>
  </r>
  <r>
    <n v="10146"/>
    <x v="40"/>
    <s v="VALBORMIDA"/>
    <n v="2"/>
    <n v="3035"/>
    <s v="BIESTRO - PALLARE - CARCARE - CAIRO"/>
    <s v="ANN"/>
    <n v="3"/>
    <m/>
    <n v="1"/>
    <n v="4369"/>
    <d v="1899-12-30T08:45:00"/>
    <d v="1899-12-30T09:20:00"/>
    <n v="16.576792253174801"/>
    <m/>
    <m/>
    <n v="51"/>
    <n v="845.41640491191492"/>
    <n v="0"/>
    <n v="0"/>
    <d v="1899-12-30T00:35:00"/>
    <d v="1899-12-31T05:45:00"/>
    <m/>
  </r>
  <r>
    <n v="17441"/>
    <x v="40"/>
    <s v="VALBORMIDA"/>
    <n v="1"/>
    <n v="3036"/>
    <s v="CARCARE - PLODIO - BIESTRO"/>
    <s v="ANN"/>
    <n v="3"/>
    <m/>
    <n v="1"/>
    <n v="17441"/>
    <d v="1899-12-30T08:25:00"/>
    <d v="1899-12-30T08:45:00"/>
    <n v="9.4481231067916198"/>
    <m/>
    <m/>
    <n v="51"/>
    <n v="481.85427844637263"/>
    <n v="0"/>
    <n v="0"/>
    <d v="1899-12-30T00:20:00"/>
    <d v="1899-12-30T17:00:00"/>
    <m/>
  </r>
  <r>
    <n v="10146"/>
    <x v="40"/>
    <s v="VALBORMIDA"/>
    <n v="2"/>
    <n v="3035"/>
    <s v="BIESTRO - PALLARE - CARCARE - CAIRO"/>
    <s v="ANN"/>
    <n v="15"/>
    <m/>
    <n v="8"/>
    <n v="4369"/>
    <d v="1899-12-30T08:45:00"/>
    <d v="1899-12-30T09:20:00"/>
    <n v="16.576792253174801"/>
    <m/>
    <n v="16.576792253174801"/>
    <n v="98"/>
    <n v="1624.5256408111304"/>
    <n v="0"/>
    <n v="1624.5256408111304"/>
    <d v="1899-12-30T00:35:00"/>
    <d v="1900-01-01T09:10:00"/>
    <m/>
  </r>
  <r>
    <n v="17441"/>
    <x v="40"/>
    <s v="VALBORMIDA"/>
    <n v="1"/>
    <n v="3036"/>
    <s v="CARCARE - PLODIO - BIESTRO"/>
    <s v="ANN"/>
    <n v="15"/>
    <m/>
    <n v="8"/>
    <n v="17441"/>
    <d v="1899-12-30T08:25:00"/>
    <d v="1899-12-30T08:45:00"/>
    <n v="9.4481231067916198"/>
    <m/>
    <n v="9.4481231067916198"/>
    <n v="98"/>
    <n v="925.91606446557876"/>
    <n v="0"/>
    <n v="925.91606446557876"/>
    <d v="1899-12-30T00:20:00"/>
    <d v="1899-12-31T08:40:00"/>
    <m/>
  </r>
  <r>
    <n v="14008"/>
    <x v="41"/>
    <s v="VALBORMIDA"/>
    <n v="2"/>
    <n v="438"/>
    <s v="CALIZZANO - MILLESIMO"/>
    <s v="SCO"/>
    <s v="1-5"/>
    <m/>
    <n v="1"/>
    <n v="14008"/>
    <d v="1899-12-30T13:40:00"/>
    <d v="1899-12-30T14:20:00"/>
    <n v="24.430800498882402"/>
    <m/>
    <m/>
    <n v="173"/>
    <n v="4226.5284863066554"/>
    <n v="0"/>
    <m/>
    <d v="1899-12-30T00:40:00"/>
    <d v="1900-01-03T19:20:00"/>
    <m/>
  </r>
  <r>
    <n v="13779"/>
    <x v="41"/>
    <s v="VALBORMIDA"/>
    <n v="2"/>
    <n v="438"/>
    <s v="CALIZZANO - MILLESIMO"/>
    <s v="ANN"/>
    <s v="FES"/>
    <m/>
    <n v="1"/>
    <n v="13779"/>
    <d v="1899-12-30T19:05:00"/>
    <d v="1899-12-30T19:45:00"/>
    <n v="24.430800498882402"/>
    <m/>
    <m/>
    <n v="58"/>
    <n v="1416.9864289351792"/>
    <n v="0"/>
    <m/>
    <d v="1899-12-30T00:40:00"/>
    <d v="1899-12-31T14:40:00"/>
    <m/>
  </r>
  <r>
    <n v="14032"/>
    <x v="41"/>
    <s v="VALBORMIDA"/>
    <n v="1"/>
    <n v="440"/>
    <s v="MILLESIMO - CALIZZANO"/>
    <s v="ANN"/>
    <s v="FES"/>
    <m/>
    <n v="1"/>
    <n v="13965"/>
    <d v="1899-12-30T09:15:00"/>
    <d v="1899-12-30T09:55:00"/>
    <n v="24.823037679421301"/>
    <m/>
    <m/>
    <n v="58"/>
    <n v="1439.7361854064354"/>
    <n v="0"/>
    <m/>
    <d v="1899-12-30T00:40:00"/>
    <d v="1899-12-31T14:40:00"/>
    <m/>
  </r>
  <r>
    <n v="14009"/>
    <x v="41"/>
    <s v="VALBORMIDA"/>
    <n v="1"/>
    <n v="440"/>
    <s v="MILLESIMO - CALIZZANO"/>
    <s v="SCO"/>
    <s v="1-5"/>
    <m/>
    <n v="1"/>
    <n v="14009"/>
    <d v="1899-12-30T14:20:00"/>
    <d v="1899-12-30T15:00:00"/>
    <n v="24.823037679421301"/>
    <m/>
    <m/>
    <n v="173"/>
    <n v="4294.3855185398852"/>
    <n v="0"/>
    <m/>
    <d v="1899-12-30T00:40:00"/>
    <d v="1900-01-03T19:20:00"/>
    <m/>
  </r>
  <r>
    <n v="13785"/>
    <x v="41"/>
    <s v="VALBORMIDA"/>
    <n v="1"/>
    <n v="440"/>
    <s v="MILLESIMO - CALIZZANO"/>
    <s v="ANN"/>
    <s v="FES"/>
    <m/>
    <n v="1"/>
    <n v="2170"/>
    <d v="1899-12-30T15:10:00"/>
    <d v="1899-12-30T15:50:00"/>
    <n v="24.823037679421301"/>
    <m/>
    <m/>
    <n v="58"/>
    <n v="1439.7361854064354"/>
    <n v="0"/>
    <m/>
    <d v="1899-12-30T00:40:00"/>
    <d v="1899-12-31T14:40:00"/>
    <m/>
  </r>
  <r>
    <n v="14053"/>
    <x v="41"/>
    <s v="VALBORMIDA"/>
    <n v="1"/>
    <n v="516"/>
    <s v="CALIZZANO - MELOGNO - PORTA TESTA - FINALMARINA"/>
    <s v="SCO"/>
    <s v="1-5"/>
    <m/>
    <n v="1"/>
    <n v="1490"/>
    <d v="1899-12-30T06:55:00"/>
    <d v="1899-12-30T07:55:00"/>
    <n v="26.351407010308002"/>
    <m/>
    <m/>
    <n v="173"/>
    <n v="4558.7934127832841"/>
    <n v="0"/>
    <m/>
    <d v="1899-12-30T01:00:00"/>
    <d v="1900-01-06T05:00:00"/>
    <m/>
  </r>
  <r>
    <n v="10080"/>
    <x v="41"/>
    <s v="VALBORMIDA"/>
    <n v="2"/>
    <n v="519"/>
    <s v="BARDINETO - MILLESIMO"/>
    <s v="NSCO"/>
    <s v="SET"/>
    <m/>
    <n v="1"/>
    <n v="3736"/>
    <d v="1899-12-30T06:10:00"/>
    <d v="1899-12-30T07:05:00"/>
    <n v="32.065039598622299"/>
    <m/>
    <m/>
    <n v="94"/>
    <n v="3014.1137222704961"/>
    <n v="0"/>
    <m/>
    <d v="1899-12-30T00:55:00"/>
    <d v="1900-01-02T14:10:00"/>
    <m/>
  </r>
  <r>
    <n v="10118"/>
    <x v="41"/>
    <s v="VALBORMIDA"/>
    <n v="2"/>
    <n v="519"/>
    <s v="BARDINETO - MILLESIMO"/>
    <s v="SCO"/>
    <n v="6"/>
    <m/>
    <n v="1"/>
    <n v="4271"/>
    <d v="1899-12-30T06:10:00"/>
    <d v="1899-12-30T07:05:00"/>
    <n v="32.065039598622299"/>
    <m/>
    <m/>
    <n v="35"/>
    <n v="1122.2763859517804"/>
    <n v="0"/>
    <m/>
    <d v="1899-12-30T00:55:00"/>
    <d v="1899-12-31T08:05:00"/>
    <m/>
  </r>
  <r>
    <n v="10047"/>
    <x v="41"/>
    <s v="VALBORMIDA"/>
    <n v="2"/>
    <n v="519"/>
    <s v="BARDINETO - MILLESIMO"/>
    <s v="SCO"/>
    <s v="1-5"/>
    <m/>
    <n v="1"/>
    <n v="2500"/>
    <d v="1899-12-30T06:30:00"/>
    <d v="1899-12-30T07:25:00"/>
    <n v="32.065039598622299"/>
    <m/>
    <m/>
    <n v="173"/>
    <n v="5547.2518505616581"/>
    <n v="0"/>
    <m/>
    <d v="1899-12-30T00:55:00"/>
    <d v="1900-01-05T14:35:00"/>
    <m/>
  </r>
  <r>
    <n v="14028"/>
    <x v="41"/>
    <s v="VALBORMIDA"/>
    <n v="2"/>
    <n v="519"/>
    <s v="BARDINETO - MILLESIMO"/>
    <s v="ANN"/>
    <s v="FES"/>
    <m/>
    <n v="1"/>
    <n v="2096"/>
    <d v="1899-12-30T07:35:00"/>
    <d v="1899-12-30T08:30:00"/>
    <n v="32.065039598622299"/>
    <m/>
    <m/>
    <n v="58"/>
    <n v="1859.7722967200934"/>
    <n v="0"/>
    <m/>
    <d v="1899-12-30T00:55:00"/>
    <d v="1900-01-01T05:10:00"/>
    <m/>
  </r>
  <r>
    <n v="14011"/>
    <x v="41"/>
    <s v="VALBORMIDA"/>
    <n v="2"/>
    <n v="519"/>
    <s v="BARDINETO - MILLESIMO"/>
    <s v="SCO"/>
    <s v="1-5"/>
    <m/>
    <n v="1"/>
    <n v="2540"/>
    <d v="1899-12-30T10:10:00"/>
    <d v="1899-12-30T11:00:00"/>
    <n v="32.065039598622299"/>
    <m/>
    <m/>
    <n v="173"/>
    <n v="5547.2518505616581"/>
    <n v="0"/>
    <m/>
    <d v="1899-12-30T00:50:00"/>
    <d v="1900-01-05T00:10:00"/>
    <m/>
  </r>
  <r>
    <n v="13763"/>
    <x v="41"/>
    <s v="VALBORMIDA"/>
    <n v="2"/>
    <n v="519"/>
    <s v="BARDINETO - MILLESIMO"/>
    <s v="NSCO"/>
    <s v="SET"/>
    <m/>
    <n v="1"/>
    <n v="13763"/>
    <d v="1899-12-30T12:45:00"/>
    <d v="1899-12-30T13:40:00"/>
    <n v="32.065039598622299"/>
    <m/>
    <m/>
    <n v="94"/>
    <n v="3014.1137222704961"/>
    <n v="0"/>
    <m/>
    <d v="1899-12-30T00:55:00"/>
    <d v="1900-01-02T14:10:00"/>
    <m/>
  </r>
  <r>
    <n v="13983"/>
    <x v="41"/>
    <s v="VALBORMIDA"/>
    <n v="2"/>
    <n v="519"/>
    <s v="BARDINETO - MILLESIMO"/>
    <s v="SCO"/>
    <n v="6"/>
    <m/>
    <n v="1"/>
    <n v="13983"/>
    <d v="1899-12-30T12:45:00"/>
    <d v="1899-12-30T13:40:00"/>
    <n v="32.065039598622299"/>
    <m/>
    <m/>
    <n v="35"/>
    <n v="1122.2763859517804"/>
    <n v="0"/>
    <m/>
    <d v="1899-12-30T00:55:00"/>
    <d v="1899-12-31T08:05:00"/>
    <m/>
  </r>
  <r>
    <n v="13776"/>
    <x v="41"/>
    <s v="VALBORMIDA"/>
    <n v="2"/>
    <n v="519"/>
    <s v="BARDINETO - MILLESIMO"/>
    <s v="ANN"/>
    <s v="FES"/>
    <m/>
    <n v="1"/>
    <n v="2097"/>
    <d v="1899-12-30T13:40:00"/>
    <d v="1899-12-30T14:30:00"/>
    <n v="32.065039598622299"/>
    <m/>
    <m/>
    <n v="58"/>
    <n v="1859.7722967200934"/>
    <n v="0"/>
    <m/>
    <d v="1899-12-30T00:50:00"/>
    <d v="1900-01-01T00:20:00"/>
    <m/>
  </r>
  <r>
    <n v="14018"/>
    <x v="41"/>
    <s v="VALBORMIDA"/>
    <n v="2"/>
    <n v="519"/>
    <s v="BARDINETO - MILLESIMO"/>
    <s v="SCO"/>
    <s v="1-5"/>
    <m/>
    <n v="1"/>
    <n v="14018"/>
    <d v="1899-12-30T14:45:00"/>
    <d v="1899-12-30T15:40:00"/>
    <n v="32.065039598622299"/>
    <m/>
    <m/>
    <n v="173"/>
    <n v="5547.2518505616581"/>
    <n v="0"/>
    <m/>
    <d v="1899-12-30T00:55:00"/>
    <d v="1900-01-05T14:35:00"/>
    <m/>
  </r>
  <r>
    <n v="14016"/>
    <x v="41"/>
    <s v="VALBORMIDA"/>
    <n v="2"/>
    <n v="519"/>
    <s v="BARDINETO - MILLESIMO"/>
    <s v="SCO"/>
    <n v="6"/>
    <m/>
    <n v="1"/>
    <n v="1167"/>
    <d v="1899-12-30T15:15:00"/>
    <d v="1899-12-30T16:10:00"/>
    <n v="32.065039598622299"/>
    <m/>
    <m/>
    <n v="35"/>
    <n v="1122.2763859517804"/>
    <n v="0"/>
    <m/>
    <d v="1899-12-30T00:55:00"/>
    <d v="1899-12-31T08:05:00"/>
    <m/>
  </r>
  <r>
    <n v="14017"/>
    <x v="41"/>
    <s v="VALBORMIDA"/>
    <n v="2"/>
    <n v="519"/>
    <s v="BARDINETO - MILLESIMO"/>
    <s v="NSCO"/>
    <s v="SET"/>
    <m/>
    <n v="1"/>
    <n v="14017"/>
    <d v="1899-12-30T15:15:00"/>
    <d v="1899-12-30T16:10:00"/>
    <n v="32.065039598622299"/>
    <m/>
    <m/>
    <n v="94"/>
    <n v="3014.1137222704961"/>
    <n v="0"/>
    <m/>
    <d v="1899-12-30T00:55:00"/>
    <d v="1900-01-02T14:10:00"/>
    <m/>
  </r>
  <r>
    <n v="14019"/>
    <x v="41"/>
    <s v="VALBORMIDA"/>
    <n v="2"/>
    <n v="519"/>
    <s v="BARDINETO - MILLESIMO"/>
    <s v="ANN"/>
    <s v="SET"/>
    <m/>
    <n v="1"/>
    <n v="13764"/>
    <d v="1899-12-30T18:50:00"/>
    <d v="1899-12-30T19:50:00"/>
    <n v="32.065039598622299"/>
    <m/>
    <m/>
    <n v="302"/>
    <n v="9683.6419587839337"/>
    <n v="0"/>
    <m/>
    <d v="1899-12-30T01:00:00"/>
    <d v="1900-01-11T14:00:00"/>
    <m/>
  </r>
  <r>
    <n v="13778"/>
    <x v="41"/>
    <s v="VALBORMIDA"/>
    <n v="2"/>
    <n v="519"/>
    <s v="BARDINETO - MILLESIMO"/>
    <s v="ANN"/>
    <s v="FES"/>
    <m/>
    <n v="1"/>
    <n v="13778"/>
    <d v="1899-12-30T19:50:00"/>
    <d v="1899-12-30T20:45:00"/>
    <n v="32.065039598622299"/>
    <m/>
    <m/>
    <n v="58"/>
    <n v="1859.7722967200934"/>
    <n v="0"/>
    <m/>
    <d v="1899-12-30T00:55:00"/>
    <d v="1900-01-01T05:10:00"/>
    <m/>
  </r>
  <r>
    <n v="13762"/>
    <x v="41"/>
    <s v="VALBORMIDA"/>
    <n v="2"/>
    <n v="519"/>
    <s v="BARDINETO - MILLESIMO"/>
    <s v="ANN"/>
    <s v="SET"/>
    <m/>
    <n v="1"/>
    <n v="13762"/>
    <d v="1899-12-30T20:00:00"/>
    <d v="1899-12-30T20:55:00"/>
    <n v="32.065039598622299"/>
    <m/>
    <m/>
    <n v="302"/>
    <n v="9683.6419587839337"/>
    <n v="0"/>
    <m/>
    <d v="1899-12-30T00:55:00"/>
    <d v="1900-01-10T12:50:00"/>
    <m/>
  </r>
  <r>
    <n v="10085"/>
    <x v="41"/>
    <s v="VALBORMIDA"/>
    <n v="2"/>
    <n v="599"/>
    <s v="FINALMARINA - MELOGNO - CALIZZANO DEPOSITO"/>
    <s v="NSCO"/>
    <s v="SET"/>
    <m/>
    <n v="1"/>
    <n v="3732"/>
    <d v="1899-12-30T13:15:00"/>
    <d v="1899-12-30T14:05:00"/>
    <n v="26.876777781327402"/>
    <m/>
    <m/>
    <n v="94"/>
    <n v="2526.4171114447759"/>
    <n v="0"/>
    <m/>
    <d v="1899-12-30T00:50:00"/>
    <d v="1900-01-02T06:20:00"/>
    <m/>
  </r>
  <r>
    <n v="10217"/>
    <x v="41"/>
    <s v="VALBORMIDA"/>
    <n v="2"/>
    <n v="599"/>
    <s v="FINALMARINA - MELOGNO - CALIZZANO DEPOSITO"/>
    <s v="SCO"/>
    <n v="6"/>
    <m/>
    <n v="1"/>
    <n v="10217"/>
    <d v="1899-12-30T13:15:00"/>
    <d v="1899-12-30T14:05:00"/>
    <n v="26.876777781327402"/>
    <m/>
    <m/>
    <n v="35"/>
    <n v="940.68722234645907"/>
    <n v="0"/>
    <m/>
    <d v="1899-12-30T00:50:00"/>
    <d v="1899-12-31T05:10:00"/>
    <m/>
  </r>
  <r>
    <n v="9823"/>
    <x v="41"/>
    <s v="VALBORMIDA"/>
    <n v="2"/>
    <n v="600"/>
    <s v="FINALMARINA - FINALBORGO - MELOGNO - CALIZZANO"/>
    <s v="SCO"/>
    <s v="1-5"/>
    <m/>
    <n v="1"/>
    <n v="1313"/>
    <d v="1899-12-30T14:00:00"/>
    <d v="1899-12-30T15:00:00"/>
    <n v="31.7363533164716"/>
    <m/>
    <m/>
    <n v="173"/>
    <n v="5490.3891237495873"/>
    <n v="0"/>
    <m/>
    <d v="1899-12-30T01:00:00"/>
    <d v="1900-01-06T05:00:00"/>
    <m/>
  </r>
  <r>
    <n v="12881"/>
    <x v="41"/>
    <s v="VALBORMIDA"/>
    <n v="1"/>
    <n v="601"/>
    <s v="MILLESIMO - CALIZZANO DEPOSITO"/>
    <s v="SCO"/>
    <s v="1-5"/>
    <m/>
    <n v="1"/>
    <n v="1504"/>
    <d v="1899-12-30T11:40:00"/>
    <d v="1899-12-30T12:20:00"/>
    <n v="25.798877718767301"/>
    <m/>
    <m/>
    <n v="173"/>
    <n v="4463.2058453467434"/>
    <n v="0"/>
    <m/>
    <d v="1899-12-30T00:40:00"/>
    <d v="1900-01-03T19:20:00"/>
    <m/>
  </r>
  <r>
    <n v="18785"/>
    <x v="41"/>
    <s v="VALBORMIDA"/>
    <n v="2"/>
    <n v="602"/>
    <s v="CALIZZANO DEPOSITO - MURIALDO VALLE"/>
    <s v="SCO"/>
    <s v="1-5"/>
    <m/>
    <n v="1"/>
    <n v="1491"/>
    <d v="1899-12-30T05:40:00"/>
    <d v="1899-12-30T05:55:00"/>
    <n v="11.160036804947101"/>
    <m/>
    <m/>
    <n v="173"/>
    <n v="1930.6863672558484"/>
    <n v="0"/>
    <m/>
    <d v="1899-12-30T00:15:00"/>
    <d v="1899-12-31T19:15:00"/>
    <m/>
  </r>
  <r>
    <n v="14051"/>
    <x v="41"/>
    <s v="VALBORMIDA"/>
    <n v="2"/>
    <n v="602"/>
    <s v="CALIZZANO DEPOSITO - MURIALDO VALLE"/>
    <s v="SCO"/>
    <s v="1-5"/>
    <m/>
    <n v="1"/>
    <n v="1492"/>
    <d v="1899-12-30T06:20:00"/>
    <d v="1899-12-30T06:40:00"/>
    <n v="11.160036804947101"/>
    <m/>
    <m/>
    <n v="173"/>
    <n v="1930.6863672558484"/>
    <n v="0"/>
    <m/>
    <d v="1899-12-30T00:20:00"/>
    <d v="1900-01-01T09:40:00"/>
    <m/>
  </r>
  <r>
    <n v="10084"/>
    <x v="41"/>
    <s v="VALBORMIDA"/>
    <n v="2"/>
    <n v="602"/>
    <s v="CALIZZANO DEPOSITO - MURIALDO VALLE"/>
    <s v="NSCO"/>
    <s v="SET"/>
    <m/>
    <n v="1"/>
    <n v="3990"/>
    <d v="1899-12-30T07:05:00"/>
    <d v="1899-12-30T07:25:00"/>
    <n v="11.160036804947101"/>
    <m/>
    <m/>
    <n v="94"/>
    <n v="1049.0434596650275"/>
    <n v="0"/>
    <m/>
    <d v="1899-12-30T00:20:00"/>
    <d v="1899-12-31T07:20:00"/>
    <m/>
  </r>
  <r>
    <n v="10215"/>
    <x v="41"/>
    <s v="VALBORMIDA"/>
    <n v="2"/>
    <n v="602"/>
    <s v="CALIZZANO DEPOSITO - MURIALDO VALLE"/>
    <s v="SCO"/>
    <n v="6"/>
    <m/>
    <n v="1"/>
    <n v="10215"/>
    <d v="1899-12-30T07:05:00"/>
    <d v="1899-12-30T07:25:00"/>
    <n v="11.160036804947101"/>
    <m/>
    <m/>
    <n v="35"/>
    <n v="390.60128817314853"/>
    <n v="0"/>
    <m/>
    <d v="1899-12-30T00:20:00"/>
    <d v="1899-12-30T11:40:00"/>
    <m/>
  </r>
  <r>
    <n v="10079"/>
    <x v="41"/>
    <s v="VALBORMIDA"/>
    <n v="2"/>
    <n v="602"/>
    <s v="CALIZZANO DEPOSITO - MURIALDO VALLE"/>
    <s v="NSCO"/>
    <s v="SET"/>
    <m/>
    <n v="1"/>
    <n v="3733"/>
    <d v="1899-12-30T13:40:00"/>
    <d v="1899-12-30T14:00:00"/>
    <n v="11.160036804947101"/>
    <m/>
    <m/>
    <n v="94"/>
    <n v="1049.0434596650275"/>
    <n v="0"/>
    <m/>
    <d v="1899-12-30T00:20:00"/>
    <d v="1899-12-31T07:20:00"/>
    <m/>
  </r>
  <r>
    <n v="10218"/>
    <x v="41"/>
    <s v="VALBORMIDA"/>
    <n v="2"/>
    <n v="602"/>
    <s v="CALIZZANO DEPOSITO - MURIALDO VALLE"/>
    <s v="SCO"/>
    <n v="6"/>
    <m/>
    <n v="1"/>
    <n v="10218"/>
    <d v="1899-12-30T13:40:00"/>
    <d v="1899-12-30T14:00:00"/>
    <n v="11.160036804947101"/>
    <m/>
    <m/>
    <n v="35"/>
    <n v="390.60128817314853"/>
    <n v="0"/>
    <m/>
    <d v="1899-12-30T00:20:00"/>
    <d v="1899-12-30T11:40:00"/>
    <m/>
  </r>
  <r>
    <n v="14034"/>
    <x v="41"/>
    <s v="VALBORMIDA"/>
    <n v="2"/>
    <n v="602"/>
    <s v="CALIZZANO DEPOSITO - MURIALDO VALLE"/>
    <s v="SCO"/>
    <s v="1-5"/>
    <m/>
    <n v="1"/>
    <n v="14034"/>
    <d v="1899-12-30T14:45:00"/>
    <d v="1899-12-30T15:05:00"/>
    <n v="11.160036804947101"/>
    <m/>
    <m/>
    <n v="173"/>
    <n v="1930.6863672558484"/>
    <n v="0"/>
    <m/>
    <d v="1899-12-30T00:20:00"/>
    <d v="1900-01-01T09:40:00"/>
    <m/>
  </r>
  <r>
    <n v="10086"/>
    <x v="41"/>
    <s v="VALBORMIDA"/>
    <n v="1"/>
    <n v="603"/>
    <s v="CALIZZANO DEPOSITO - BARDINETO"/>
    <s v="NSCO"/>
    <s v="SET"/>
    <m/>
    <n v="1"/>
    <n v="3293"/>
    <d v="1899-12-30T05:55:00"/>
    <d v="1899-12-30T06:10:00"/>
    <n v="8.5238623659489807"/>
    <m/>
    <m/>
    <n v="94"/>
    <n v="801.24306239920418"/>
    <n v="0"/>
    <m/>
    <d v="1899-12-30T00:15:00"/>
    <d v="1899-12-30T23:30:00"/>
    <m/>
  </r>
  <r>
    <n v="10116"/>
    <x v="41"/>
    <s v="VALBORMIDA"/>
    <n v="1"/>
    <n v="603"/>
    <s v="CALIZZANO DEPOSITO - BARDINETO"/>
    <s v="SCO"/>
    <n v="6"/>
    <m/>
    <n v="1"/>
    <n v="4269"/>
    <d v="1899-12-30T05:55:00"/>
    <d v="1899-12-30T06:10:00"/>
    <n v="8.5238623659489807"/>
    <m/>
    <m/>
    <n v="35"/>
    <n v="298.33518280821431"/>
    <n v="0"/>
    <m/>
    <d v="1899-12-30T00:15:00"/>
    <d v="1899-12-30T08:45:00"/>
    <m/>
  </r>
  <r>
    <n v="14026"/>
    <x v="41"/>
    <s v="VALBORMIDA"/>
    <n v="1"/>
    <n v="603"/>
    <s v="CALIZZANO DEPOSITO - BARDINETO"/>
    <s v="ANN"/>
    <s v="FES"/>
    <m/>
    <n v="1"/>
    <n v="2118"/>
    <d v="1899-12-30T07:20:00"/>
    <d v="1899-12-30T07:35:00"/>
    <n v="8.5238623659489807"/>
    <m/>
    <m/>
    <n v="58"/>
    <n v="494.38401722504091"/>
    <n v="0"/>
    <m/>
    <d v="1899-12-30T00:15:00"/>
    <d v="1899-12-30T14:30:00"/>
    <m/>
  </r>
  <r>
    <n v="14027"/>
    <x v="41"/>
    <s v="VALBORMIDA"/>
    <n v="1"/>
    <n v="604"/>
    <s v="MURIALDO VALLE - CALIZZANO DEPOSITO"/>
    <s v="ANN"/>
    <s v="FES"/>
    <m/>
    <n v="1"/>
    <n v="2214"/>
    <d v="1899-12-30T13:05:00"/>
    <d v="1899-12-30T13:25:00"/>
    <n v="8.6812727580053295"/>
    <m/>
    <m/>
    <n v="58"/>
    <n v="503.51381996430911"/>
    <n v="0"/>
    <m/>
    <d v="1899-12-30T00:20:00"/>
    <d v="1899-12-30T19:20:00"/>
    <m/>
  </r>
  <r>
    <n v="14012"/>
    <x v="41"/>
    <s v="VALBORMIDA"/>
    <n v="2"/>
    <n v="606"/>
    <s v="CALIZZANO DEPOSITO - MILLESIMO"/>
    <s v="SCO"/>
    <s v="1-5"/>
    <m/>
    <n v="1"/>
    <n v="1493"/>
    <d v="1899-12-30T12:20:00"/>
    <d v="1899-12-30T13:00:00"/>
    <n v="25.382449039386199"/>
    <m/>
    <m/>
    <n v="173"/>
    <n v="4391.163683813812"/>
    <n v="0"/>
    <m/>
    <d v="1899-12-30T00:40:00"/>
    <d v="1900-01-03T19:20:00"/>
    <m/>
  </r>
  <r>
    <n v="14010"/>
    <x v="41"/>
    <s v="VALBORMIDA"/>
    <n v="1"/>
    <n v="648"/>
    <s v="MILLESIMO - BARDINETO"/>
    <s v="SCO"/>
    <s v="1-5"/>
    <m/>
    <n v="1"/>
    <n v="1390"/>
    <d v="1899-12-30T09:20:00"/>
    <d v="1899-12-30T10:10:00"/>
    <n v="32.375687229609397"/>
    <m/>
    <m/>
    <n v="173"/>
    <n v="5600.9938907224259"/>
    <n v="0"/>
    <m/>
    <d v="1899-12-30T00:50:00"/>
    <d v="1900-01-05T00:10:00"/>
    <m/>
  </r>
  <r>
    <n v="10041"/>
    <x v="41"/>
    <s v="VALBORMIDA"/>
    <n v="1"/>
    <n v="648"/>
    <s v="MILLESIMO - BARDINETO"/>
    <s v="NSCO"/>
    <s v="SET"/>
    <m/>
    <n v="1"/>
    <n v="2471"/>
    <d v="1899-12-30T11:40:00"/>
    <d v="1899-12-30T12:35:00"/>
    <n v="32.375687229609397"/>
    <m/>
    <m/>
    <n v="94"/>
    <n v="3043.3145995832833"/>
    <n v="0"/>
    <m/>
    <d v="1899-12-30T00:55:00"/>
    <d v="1900-01-02T14:10:00"/>
    <m/>
  </r>
  <r>
    <n v="10126"/>
    <x v="41"/>
    <s v="VALBORMIDA"/>
    <n v="1"/>
    <n v="648"/>
    <s v="MILLESIMO - BARDINETO"/>
    <s v="SCO"/>
    <n v="6"/>
    <m/>
    <n v="1"/>
    <n v="4284"/>
    <d v="1899-12-30T11:40:00"/>
    <d v="1899-12-30T12:35:00"/>
    <n v="32.375687229609397"/>
    <m/>
    <m/>
    <n v="35"/>
    <n v="1133.149053036329"/>
    <n v="0"/>
    <m/>
    <d v="1899-12-30T00:55:00"/>
    <d v="1899-12-31T08:05:00"/>
    <m/>
  </r>
  <r>
    <n v="13783"/>
    <x v="41"/>
    <s v="VALBORMIDA"/>
    <n v="1"/>
    <n v="648"/>
    <s v="MILLESIMO - BARDINETO"/>
    <s v="ANN"/>
    <s v="FES"/>
    <m/>
    <n v="1"/>
    <n v="13783"/>
    <d v="1899-12-30T12:50:00"/>
    <d v="1899-12-30T13:40:00"/>
    <n v="32.375687229609397"/>
    <m/>
    <m/>
    <n v="58"/>
    <n v="1877.789859317345"/>
    <n v="0"/>
    <m/>
    <d v="1899-12-30T00:50:00"/>
    <d v="1900-01-01T00:20:00"/>
    <m/>
  </r>
  <r>
    <n v="14015"/>
    <x v="41"/>
    <s v="VALBORMIDA"/>
    <n v="1"/>
    <n v="648"/>
    <s v="MILLESIMO - BARDINETO"/>
    <s v="SCO"/>
    <s v="1-5"/>
    <m/>
    <n v="1"/>
    <n v="1388"/>
    <d v="1899-12-30T13:50:00"/>
    <d v="1899-12-30T14:45:00"/>
    <n v="32.375687229609397"/>
    <m/>
    <m/>
    <n v="173"/>
    <n v="5600.9938907224259"/>
    <n v="0"/>
    <m/>
    <d v="1899-12-30T00:55:00"/>
    <d v="1900-01-05T14:35:00"/>
    <m/>
  </r>
  <r>
    <n v="10042"/>
    <x v="41"/>
    <s v="VALBORMIDA"/>
    <n v="1"/>
    <n v="648"/>
    <s v="MILLESIMO - BARDINETO"/>
    <s v="NSCO"/>
    <s v="SET"/>
    <m/>
    <n v="1"/>
    <n v="2473"/>
    <d v="1899-12-30T14:20:00"/>
    <d v="1899-12-30T15:15:00"/>
    <n v="32.375687229609397"/>
    <m/>
    <m/>
    <n v="94"/>
    <n v="3043.3145995832833"/>
    <n v="0"/>
    <m/>
    <d v="1899-12-30T00:55:00"/>
    <d v="1900-01-02T14:10:00"/>
    <m/>
  </r>
  <r>
    <n v="10133"/>
    <x v="41"/>
    <s v="VALBORMIDA"/>
    <n v="1"/>
    <n v="648"/>
    <s v="MILLESIMO - BARDINETO"/>
    <s v="SCO"/>
    <n v="6"/>
    <m/>
    <n v="1"/>
    <n v="4296"/>
    <d v="1899-12-30T14:20:00"/>
    <d v="1899-12-30T15:15:00"/>
    <n v="32.375687229609397"/>
    <m/>
    <m/>
    <n v="35"/>
    <n v="1133.149053036329"/>
    <n v="0"/>
    <m/>
    <d v="1899-12-30T00:55:00"/>
    <d v="1899-12-31T08:05:00"/>
    <m/>
  </r>
  <r>
    <n v="9872"/>
    <x v="41"/>
    <s v="VALBORMIDA"/>
    <n v="1"/>
    <n v="648"/>
    <s v="MILLESIMO - BARDINETO"/>
    <s v="ANN"/>
    <s v="SET"/>
    <m/>
    <n v="1"/>
    <n v="1389"/>
    <d v="1899-12-30T17:45:00"/>
    <d v="1899-12-30T18:40:00"/>
    <n v="32.375687229609397"/>
    <m/>
    <m/>
    <n v="302"/>
    <n v="9777.4575433420378"/>
    <n v="0"/>
    <m/>
    <d v="1899-12-30T00:55:00"/>
    <d v="1900-01-10T12:50:00"/>
    <m/>
  </r>
  <r>
    <n v="13786"/>
    <x v="41"/>
    <s v="VALBORMIDA"/>
    <n v="1"/>
    <n v="648"/>
    <s v="MILLESIMO - BARDINETO"/>
    <s v="ANN"/>
    <s v="FES"/>
    <m/>
    <n v="1"/>
    <n v="2212"/>
    <d v="1899-12-30T18:55:00"/>
    <d v="1899-12-30T19:50:00"/>
    <n v="32.375687229609397"/>
    <m/>
    <m/>
    <n v="58"/>
    <n v="1877.789859317345"/>
    <n v="0"/>
    <m/>
    <d v="1899-12-30T00:55:00"/>
    <d v="1900-01-01T05:10:00"/>
    <m/>
  </r>
  <r>
    <n v="10072"/>
    <x v="41"/>
    <s v="VALBORMIDA"/>
    <n v="1"/>
    <n v="860"/>
    <s v="CALIZZANO - MELOGNO - FINALMARINA"/>
    <s v="NSCO"/>
    <s v="SET"/>
    <m/>
    <n v="1"/>
    <n v="3296"/>
    <d v="1899-12-30T07:45:00"/>
    <d v="1899-12-30T08:40:00"/>
    <n v="25.268001968360199"/>
    <m/>
    <m/>
    <n v="94"/>
    <n v="2375.1921850258586"/>
    <n v="0"/>
    <m/>
    <d v="1899-12-30T00:55:00"/>
    <d v="1900-01-02T14:10:00"/>
    <m/>
  </r>
  <r>
    <n v="10216"/>
    <x v="41"/>
    <s v="VALBORMIDA"/>
    <n v="1"/>
    <n v="860"/>
    <s v="CALIZZANO - MELOGNO - FINALMARINA"/>
    <s v="SCO"/>
    <n v="6"/>
    <m/>
    <n v="1"/>
    <n v="10216"/>
    <d v="1899-12-30T07:45:00"/>
    <d v="1899-12-30T08:40:00"/>
    <n v="25.268001968360199"/>
    <m/>
    <m/>
    <n v="35"/>
    <n v="884.38006889260691"/>
    <n v="0"/>
    <m/>
    <d v="1899-12-30T00:55:00"/>
    <d v="1899-12-31T08:05:00"/>
    <m/>
  </r>
  <r>
    <n v="14029"/>
    <x v="41"/>
    <s v="VALBORMIDA"/>
    <n v="2"/>
    <n v="861"/>
    <s v="CALIZZANO - MURIALDO - VALLE"/>
    <s v="ANN"/>
    <s v="FES"/>
    <m/>
    <n v="1"/>
    <n v="2210"/>
    <d v="1899-12-30T12:45:00"/>
    <d v="1899-12-30T13:05:00"/>
    <n v="10.208388264443199"/>
    <m/>
    <m/>
    <n v="58"/>
    <n v="592.08651933770557"/>
    <n v="0"/>
    <m/>
    <d v="1899-12-30T00:20:00"/>
    <d v="1899-12-30T19:20:00"/>
    <m/>
  </r>
  <r>
    <n v="18773"/>
    <x v="41"/>
    <s v="VALBORMIDA"/>
    <n v="1"/>
    <n v="867"/>
    <s v="MILLESIMO - MURIALDO VALLE"/>
    <s v="SCO"/>
    <s v="1-5"/>
    <m/>
    <n v="1"/>
    <n v="1502"/>
    <d v="1899-12-30T05:35:00"/>
    <d v="1899-12-30T05:55:00"/>
    <n v="16.057310105623401"/>
    <m/>
    <m/>
    <n v="173"/>
    <n v="2777.9146482728484"/>
    <n v="0"/>
    <m/>
    <d v="1899-12-30T00:20:00"/>
    <d v="1900-01-01T09:40:00"/>
    <m/>
  </r>
  <r>
    <n v="18775"/>
    <x v="41"/>
    <s v="VALBORMIDA"/>
    <n v="1"/>
    <n v="867"/>
    <s v="MILLESIMO - MURIALDO VALLE"/>
    <s v="SCO"/>
    <s v="1-5"/>
    <m/>
    <n v="1"/>
    <n v="3110"/>
    <d v="1899-12-30T06:15:00"/>
    <d v="1899-12-30T06:40:00"/>
    <n v="16.057310105623401"/>
    <m/>
    <m/>
    <n v="173"/>
    <n v="2777.9146482728484"/>
    <n v="0"/>
    <m/>
    <d v="1899-12-30T00:25:00"/>
    <d v="1900-01-02T00:05:00"/>
    <m/>
  </r>
  <r>
    <n v="10070"/>
    <x v="41"/>
    <s v="VALBORMIDA"/>
    <n v="1"/>
    <n v="867"/>
    <s v="MILLESIMO - MURIALDO VALLE"/>
    <s v="NSCO"/>
    <s v="SET"/>
    <m/>
    <n v="1"/>
    <n v="3294"/>
    <d v="1899-12-30T07:05:00"/>
    <d v="1899-12-30T07:25:00"/>
    <n v="16.057310105623401"/>
    <m/>
    <m/>
    <n v="94"/>
    <n v="1509.3871499285997"/>
    <n v="0"/>
    <m/>
    <d v="1899-12-30T00:20:00"/>
    <d v="1899-12-31T07:20:00"/>
    <m/>
  </r>
  <r>
    <n v="10121"/>
    <x v="41"/>
    <s v="VALBORMIDA"/>
    <n v="1"/>
    <n v="867"/>
    <s v="MILLESIMO - MURIALDO VALLE"/>
    <s v="SCO"/>
    <n v="6"/>
    <m/>
    <n v="1"/>
    <n v="4274"/>
    <d v="1899-12-30T07:05:00"/>
    <d v="1899-12-30T07:25:00"/>
    <n v="16.057310105623401"/>
    <m/>
    <m/>
    <n v="35"/>
    <n v="562.00585369681903"/>
    <n v="0"/>
    <m/>
    <d v="1899-12-30T00:20:00"/>
    <d v="1899-12-30T11:40:00"/>
    <m/>
  </r>
  <r>
    <n v="9941"/>
    <x v="41"/>
    <s v="VALBORMIDA"/>
    <n v="1"/>
    <n v="867"/>
    <s v="MILLESIMO - MURIALDO VALLE"/>
    <s v="ANN"/>
    <s v="SET"/>
    <m/>
    <n v="1"/>
    <n v="1506"/>
    <d v="1899-12-30T19:00:00"/>
    <d v="1899-12-30T19:25:00"/>
    <n v="16.057310105623401"/>
    <m/>
    <m/>
    <n v="302"/>
    <n v="4849.3076518982671"/>
    <n v="0"/>
    <m/>
    <d v="1899-12-30T00:25:00"/>
    <d v="1900-01-04T05:50:00"/>
    <m/>
  </r>
  <r>
    <n v="18786"/>
    <x v="41"/>
    <s v="VALBORMIDA"/>
    <n v="1"/>
    <n v="869"/>
    <s v="MURIALDO - VALLE - BARDINETO"/>
    <s v="SCO"/>
    <s v="1-5"/>
    <m/>
    <n v="1"/>
    <n v="1508"/>
    <d v="1899-12-30T05:55:00"/>
    <d v="1899-12-30T06:30:00"/>
    <n v="15.258082268847501"/>
    <m/>
    <m/>
    <n v="173"/>
    <n v="2639.6482325106176"/>
    <n v="0"/>
    <m/>
    <d v="1899-12-30T00:35:00"/>
    <d v="1900-01-03T04:55:00"/>
    <m/>
  </r>
  <r>
    <n v="9942"/>
    <x v="41"/>
    <s v="VALBORMIDA"/>
    <n v="1"/>
    <n v="869"/>
    <s v="MURIALDO - VALLE - BARDINETO"/>
    <s v="ANN"/>
    <s v="SET"/>
    <m/>
    <n v="1"/>
    <n v="1507"/>
    <d v="1899-12-30T19:25:00"/>
    <d v="1899-12-30T20:00:00"/>
    <n v="15.258082268847501"/>
    <m/>
    <m/>
    <n v="302"/>
    <n v="4607.9408451919453"/>
    <n v="0"/>
    <m/>
    <d v="1899-12-30T00:35:00"/>
    <d v="1900-01-06T08:10:00"/>
    <m/>
  </r>
  <r>
    <n v="14052"/>
    <x v="41"/>
    <s v="VALBORMIDA"/>
    <n v="1"/>
    <n v="870"/>
    <s v="MURIALDO - VALLE - CALIZZANO"/>
    <s v="SCO"/>
    <s v="1-5"/>
    <m/>
    <n v="1"/>
    <n v="1509"/>
    <d v="1899-12-30T06:40:00"/>
    <d v="1899-12-30T06:55:00"/>
    <n v="7.7054327186593303"/>
    <m/>
    <m/>
    <n v="173"/>
    <n v="1333.0398603280642"/>
    <n v="0"/>
    <m/>
    <d v="1899-12-30T00:15:00"/>
    <d v="1899-12-31T19:15:00"/>
    <m/>
  </r>
  <r>
    <n v="10071"/>
    <x v="41"/>
    <s v="VALBORMIDA"/>
    <n v="1"/>
    <n v="870"/>
    <s v="MURIALDO - VALLE - CALIZZANO"/>
    <s v="NSCO"/>
    <s v="SET"/>
    <m/>
    <n v="1"/>
    <n v="3295"/>
    <d v="1899-12-30T07:25:00"/>
    <d v="1899-12-30T07:45:00"/>
    <n v="7.7054327186593303"/>
    <m/>
    <m/>
    <n v="94"/>
    <n v="724.31067555397703"/>
    <n v="0"/>
    <m/>
    <d v="1899-12-30T00:20:00"/>
    <d v="1899-12-31T07:20:00"/>
    <m/>
  </r>
  <r>
    <n v="10214"/>
    <x v="41"/>
    <s v="VALBORMIDA"/>
    <n v="1"/>
    <n v="870"/>
    <s v="MURIALDO - VALLE - CALIZZANO"/>
    <s v="SCO"/>
    <n v="6"/>
    <m/>
    <n v="1"/>
    <n v="10214"/>
    <d v="1899-12-30T07:25:00"/>
    <d v="1899-12-30T07:45:00"/>
    <n v="7.7054327186593303"/>
    <m/>
    <m/>
    <n v="35"/>
    <n v="269.69014515307657"/>
    <n v="0"/>
    <m/>
    <d v="1899-12-30T00:20:00"/>
    <d v="1899-12-30T11:40:00"/>
    <m/>
  </r>
  <r>
    <n v="10083"/>
    <x v="41"/>
    <s v="VALBORMIDA"/>
    <n v="1"/>
    <n v="870"/>
    <s v="MURIALDO - VALLE - CALIZZANO"/>
    <s v="NSCO"/>
    <s v="SET"/>
    <m/>
    <n v="1"/>
    <n v="3734"/>
    <d v="1899-12-30T14:00:00"/>
    <d v="1899-12-30T14:20:00"/>
    <n v="7.7054327186593303"/>
    <m/>
    <m/>
    <n v="94"/>
    <n v="724.31067555397703"/>
    <n v="0"/>
    <m/>
    <d v="1899-12-30T00:20:00"/>
    <d v="1899-12-31T07:20:00"/>
    <m/>
  </r>
  <r>
    <n v="10219"/>
    <x v="41"/>
    <s v="VALBORMIDA"/>
    <n v="1"/>
    <n v="870"/>
    <s v="MURIALDO - VALLE - CALIZZANO"/>
    <s v="SCO"/>
    <n v="6"/>
    <m/>
    <n v="1"/>
    <n v="10219"/>
    <d v="1899-12-30T14:00:00"/>
    <d v="1899-12-30T14:20:00"/>
    <n v="7.7054327186593303"/>
    <m/>
    <m/>
    <n v="35"/>
    <n v="269.69014515307657"/>
    <n v="0"/>
    <m/>
    <d v="1899-12-30T00:20:00"/>
    <d v="1899-12-30T11:40:00"/>
    <m/>
  </r>
  <r>
    <n v="18774"/>
    <x v="41"/>
    <s v="VALBORMIDA"/>
    <n v="2"/>
    <n v="871"/>
    <s v="MURIALDO VALLE - MILLESIMO"/>
    <s v="SCO"/>
    <s v="1-5"/>
    <m/>
    <n v="1"/>
    <n v="1513"/>
    <d v="1899-12-30T05:55:00"/>
    <d v="1899-12-30T06:15:00"/>
    <n v="15.294452324807301"/>
    <m/>
    <m/>
    <n v="173"/>
    <n v="2645.9402521916631"/>
    <n v="0"/>
    <m/>
    <d v="1899-12-30T00:20:00"/>
    <d v="1900-01-01T09:40:00"/>
    <m/>
  </r>
  <r>
    <n v="14057"/>
    <x v="41"/>
    <s v="VALBORMIDA"/>
    <n v="2"/>
    <n v="871"/>
    <s v="MURIALDO VALLE - MILLESIMO"/>
    <s v="SCO"/>
    <s v="1-5"/>
    <m/>
    <n v="1"/>
    <n v="1514"/>
    <d v="1899-12-30T06:40:00"/>
    <d v="1899-12-30T07:00:00"/>
    <n v="15.294452324807301"/>
    <m/>
    <m/>
    <n v="173"/>
    <n v="2645.9402521916631"/>
    <n v="0"/>
    <m/>
    <d v="1899-12-30T00:20:00"/>
    <d v="1900-01-01T09:40:00"/>
    <m/>
  </r>
  <r>
    <n v="10081"/>
    <x v="41"/>
    <s v="VALBORMIDA"/>
    <n v="2"/>
    <n v="871"/>
    <s v="MURIALDO VALLE - MILLESIMO"/>
    <s v="NSCO"/>
    <s v="SET"/>
    <m/>
    <n v="1"/>
    <n v="3737"/>
    <d v="1899-12-30T07:25:00"/>
    <d v="1899-12-30T07:50:00"/>
    <n v="15.294452324807301"/>
    <m/>
    <m/>
    <n v="94"/>
    <n v="1437.6785185318863"/>
    <n v="0"/>
    <m/>
    <d v="1899-12-30T00:25:00"/>
    <d v="1899-12-31T15:10:00"/>
    <m/>
  </r>
  <r>
    <n v="10141"/>
    <x v="41"/>
    <s v="VALBORMIDA"/>
    <n v="2"/>
    <n v="871"/>
    <s v="MURIALDO VALLE - MILLESIMO"/>
    <s v="SCO"/>
    <n v="6"/>
    <m/>
    <n v="1"/>
    <n v="4324"/>
    <d v="1899-12-30T07:25:00"/>
    <d v="1899-12-30T07:50:00"/>
    <n v="15.294452324807301"/>
    <m/>
    <m/>
    <n v="35"/>
    <n v="535.30583136825555"/>
    <n v="0"/>
    <m/>
    <d v="1899-12-30T00:25:00"/>
    <d v="1899-12-30T14:35:00"/>
    <m/>
  </r>
  <r>
    <n v="10198"/>
    <x v="42"/>
    <s v="VALBORMIDA"/>
    <n v="1"/>
    <n v="546"/>
    <s v="MILLESIMO - PIANISOLO - ROCCAVIGNALE"/>
    <s v="ANN"/>
    <s v="SET"/>
    <m/>
    <n v="1"/>
    <n v="1256"/>
    <d v="1899-12-30T06:35:00"/>
    <d v="1899-12-30T06:55:00"/>
    <n v="9.67200850821086"/>
    <m/>
    <m/>
    <n v="302"/>
    <n v="2920.9465694796795"/>
    <n v="0"/>
    <m/>
    <d v="1899-12-30T00:20:00"/>
    <d v="1900-01-03T04:40:00"/>
    <m/>
  </r>
  <r>
    <n v="13979"/>
    <x v="42"/>
    <s v="VALBORMIDA"/>
    <n v="1"/>
    <n v="546"/>
    <s v="MILLESIMO - PIANISOLO - ROCCAVIGNALE"/>
    <s v="SCO"/>
    <s v="1-5"/>
    <m/>
    <n v="1"/>
    <n v="13979"/>
    <d v="1899-12-30T14:40:00"/>
    <d v="1899-12-30T15:00:00"/>
    <n v="9.67200850821086"/>
    <m/>
    <m/>
    <n v="173"/>
    <n v="1673.2574719204788"/>
    <n v="0"/>
    <m/>
    <d v="1899-12-30T00:20:00"/>
    <d v="1900-01-01T09:40:00"/>
    <m/>
  </r>
  <r>
    <n v="13978"/>
    <x v="42"/>
    <s v="VALBORMIDA"/>
    <n v="1"/>
    <n v="546"/>
    <s v="MILLESIMO - PIANISOLO - ROCCAVIGNALE"/>
    <s v="SCO"/>
    <n v="6"/>
    <m/>
    <n v="1"/>
    <n v="13978"/>
    <d v="1899-12-30T14:50:00"/>
    <d v="1899-12-30T15:10:00"/>
    <n v="9.67200850821086"/>
    <m/>
    <m/>
    <n v="35"/>
    <n v="338.52029778738012"/>
    <n v="0"/>
    <m/>
    <d v="1899-12-30T00:20:00"/>
    <d v="1899-12-30T11:40:00"/>
    <m/>
  </r>
  <r>
    <n v="16871"/>
    <x v="42"/>
    <s v="VALBORMIDA"/>
    <n v="1"/>
    <n v="546"/>
    <s v="MILLESIMO - PIANISOLO - ROCCAVIGNALE"/>
    <s v="NSCO"/>
    <s v="SET"/>
    <m/>
    <n v="1"/>
    <n v="16871"/>
    <d v="1899-12-30T14:50:00"/>
    <d v="1899-12-30T15:10:00"/>
    <n v="9.67200850821086"/>
    <m/>
    <m/>
    <n v="94"/>
    <n v="909.16879977182089"/>
    <n v="0"/>
    <m/>
    <d v="1899-12-30T00:20:00"/>
    <d v="1899-12-31T07:20:00"/>
    <m/>
  </r>
  <r>
    <n v="13174"/>
    <x v="42"/>
    <s v="VALBORMIDA"/>
    <n v="1"/>
    <n v="575"/>
    <s v="MILLESIMO - ROCCAVIGNALE"/>
    <s v="SCO"/>
    <n v="6"/>
    <m/>
    <n v="1"/>
    <n v="13174"/>
    <d v="1899-12-30T08:30:00"/>
    <d v="1899-12-30T08:40:00"/>
    <n v="4.4374614773811798"/>
    <m/>
    <m/>
    <n v="35"/>
    <n v="155.3111517083413"/>
    <n v="0"/>
    <m/>
    <d v="1899-12-30T00:10:00"/>
    <d v="1899-12-30T05:50:00"/>
    <m/>
  </r>
  <r>
    <n v="17763"/>
    <x v="42"/>
    <s v="VALBORMIDA"/>
    <n v="1"/>
    <n v="575"/>
    <s v="MILLESIMO - ROCCAVIGNALE"/>
    <s v="NSCO"/>
    <s v="SET"/>
    <m/>
    <n v="1"/>
    <n v="17763"/>
    <d v="1899-12-30T08:30:00"/>
    <d v="1899-12-30T08:40:00"/>
    <n v="4.4374614773811798"/>
    <m/>
    <m/>
    <n v="94"/>
    <n v="417.12137887383091"/>
    <n v="0"/>
    <m/>
    <d v="1899-12-30T00:10:00"/>
    <d v="1899-12-30T15:40:00"/>
    <m/>
  </r>
  <r>
    <n v="13175"/>
    <x v="42"/>
    <s v="VALBORMIDA"/>
    <n v="1"/>
    <n v="575"/>
    <s v="MILLESIMO - ROCCAVIGNALE"/>
    <s v="ANN"/>
    <s v="SET"/>
    <m/>
    <n v="1"/>
    <n v="1258"/>
    <d v="1899-12-30T10:15:00"/>
    <d v="1899-12-30T10:25:00"/>
    <n v="4.4374614773811798"/>
    <m/>
    <m/>
    <n v="302"/>
    <n v="1340.1133661691163"/>
    <n v="0"/>
    <m/>
    <d v="1899-12-30T00:10:00"/>
    <d v="1900-01-01T02:20:00"/>
    <m/>
  </r>
  <r>
    <n v="18782"/>
    <x v="42"/>
    <s v="VALBORMIDA"/>
    <n v="1"/>
    <n v="575"/>
    <s v="MILLESIMO - ROCCAVIGNALE"/>
    <s v="ANN"/>
    <s v="SET"/>
    <m/>
    <n v="1"/>
    <n v="1259"/>
    <d v="1899-12-30T13:00:00"/>
    <d v="1899-12-30T13:10:00"/>
    <n v="4.4374614773811798"/>
    <m/>
    <m/>
    <n v="302"/>
    <n v="1340.1133661691163"/>
    <n v="0"/>
    <m/>
    <d v="1899-12-30T00:10:00"/>
    <d v="1900-01-01T02:20:00"/>
    <m/>
  </r>
  <r>
    <n v="9792"/>
    <x v="42"/>
    <s v="VALBORMIDA"/>
    <n v="1"/>
    <n v="575"/>
    <s v="MILLESIMO - ROCCAVIGNALE"/>
    <s v="SCO"/>
    <s v="1-5"/>
    <m/>
    <n v="1"/>
    <n v="1260"/>
    <d v="1899-12-30T13:50:00"/>
    <d v="1899-12-30T14:00:00"/>
    <n v="4.4374614773811798"/>
    <m/>
    <m/>
    <n v="173"/>
    <n v="767.68083558694411"/>
    <n v="0"/>
    <m/>
    <d v="1899-12-30T00:10:00"/>
    <d v="1899-12-31T04:50:00"/>
    <m/>
  </r>
  <r>
    <n v="13982"/>
    <x v="42"/>
    <s v="VALBORMIDA"/>
    <n v="1"/>
    <n v="575"/>
    <s v="MILLESIMO - ROCCAVIGNALE"/>
    <s v="SCO"/>
    <s v="1-5"/>
    <m/>
    <n v="1"/>
    <n v="13982"/>
    <d v="1899-12-30T14:20:00"/>
    <d v="1899-12-30T14:30:00"/>
    <n v="4.4374614773811798"/>
    <m/>
    <m/>
    <n v="173"/>
    <n v="767.68083558694411"/>
    <n v="0"/>
    <m/>
    <d v="1899-12-30T00:10:00"/>
    <d v="1899-12-31T04:50:00"/>
    <m/>
  </r>
  <r>
    <n v="13980"/>
    <x v="42"/>
    <s v="VALBORMIDA"/>
    <n v="1"/>
    <n v="575"/>
    <s v="MILLESIMO - ROCCAVIGNALE"/>
    <s v="NSCO"/>
    <s v="SET"/>
    <m/>
    <n v="1"/>
    <n v="1261"/>
    <d v="1899-12-30T14:30:00"/>
    <d v="1899-12-30T14:40:00"/>
    <n v="4.4374614773811798"/>
    <m/>
    <m/>
    <n v="94"/>
    <n v="417.12137887383091"/>
    <n v="0"/>
    <m/>
    <d v="1899-12-30T00:10:00"/>
    <d v="1899-12-30T15:40:00"/>
    <m/>
  </r>
  <r>
    <n v="13981"/>
    <x v="42"/>
    <s v="VALBORMIDA"/>
    <n v="1"/>
    <n v="575"/>
    <s v="MILLESIMO - ROCCAVIGNALE"/>
    <s v="SCO"/>
    <n v="6"/>
    <m/>
    <n v="1"/>
    <n v="13981"/>
    <d v="1899-12-30T14:30:00"/>
    <d v="1899-12-30T14:40:00"/>
    <n v="4.4374614773811798"/>
    <m/>
    <m/>
    <n v="35"/>
    <n v="155.3111517083413"/>
    <n v="0"/>
    <m/>
    <d v="1899-12-30T00:10:00"/>
    <d v="1899-12-30T05:50:00"/>
    <m/>
  </r>
  <r>
    <n v="13176"/>
    <x v="42"/>
    <s v="VALBORMIDA"/>
    <n v="1"/>
    <n v="575"/>
    <s v="MILLESIMO - ROCCAVIGNALE"/>
    <s v="ANN"/>
    <s v="SET"/>
    <m/>
    <n v="1"/>
    <n v="1263"/>
    <d v="1899-12-30T17:45:00"/>
    <d v="1899-12-30T17:55:00"/>
    <n v="4.4374614773811798"/>
    <m/>
    <m/>
    <n v="302"/>
    <n v="1340.1133661691163"/>
    <n v="0"/>
    <m/>
    <d v="1899-12-30T00:10:00"/>
    <d v="1900-01-01T02:20:00"/>
    <m/>
  </r>
  <r>
    <n v="13944"/>
    <x v="42"/>
    <s v="VALBORMIDA"/>
    <n v="1"/>
    <n v="575"/>
    <s v="MILLESIMO - ROCCAVIGNALE"/>
    <s v="ANN"/>
    <s v="SET"/>
    <m/>
    <n v="1"/>
    <n v="1265"/>
    <d v="1899-12-30T19:20:00"/>
    <d v="1899-12-30T19:30:00"/>
    <n v="4.4374614773811798"/>
    <m/>
    <m/>
    <n v="302"/>
    <n v="1340.1133661691163"/>
    <n v="0"/>
    <m/>
    <d v="1899-12-30T00:10:00"/>
    <d v="1900-01-01T02:20:00"/>
    <m/>
  </r>
  <r>
    <n v="10090"/>
    <x v="42"/>
    <s v="VALBORMIDA"/>
    <n v="2"/>
    <n v="614"/>
    <s v="CAMPONUOVO - MILLESIMO"/>
    <s v="ANN"/>
    <n v="26"/>
    <m/>
    <n v="1"/>
    <n v="4140"/>
    <d v="1899-12-30T09:52:00"/>
    <d v="1899-12-30T10:05:00"/>
    <n v="5.1675781176759301"/>
    <m/>
    <m/>
    <n v="101"/>
    <n v="521.92538988526894"/>
    <n v="0"/>
    <m/>
    <d v="1899-12-30T00:13:00"/>
    <d v="1899-12-30T21:53:00"/>
    <m/>
  </r>
  <r>
    <n v="10092"/>
    <x v="42"/>
    <s v="VALBORMIDA"/>
    <n v="2"/>
    <n v="614"/>
    <s v="CAMPONUOVO - MILLESIMO"/>
    <s v="ANN"/>
    <n v="26"/>
    <m/>
    <n v="1"/>
    <n v="4142"/>
    <d v="1899-12-30T12:27:00"/>
    <d v="1899-12-30T12:40:00"/>
    <n v="5.1675781176759301"/>
    <m/>
    <m/>
    <n v="101"/>
    <n v="521.92538988526894"/>
    <n v="0"/>
    <m/>
    <d v="1899-12-30T00:13:00"/>
    <d v="1899-12-30T21:53:00"/>
    <m/>
  </r>
  <r>
    <n v="10089"/>
    <x v="42"/>
    <s v="VALBORMIDA"/>
    <n v="1"/>
    <n v="615"/>
    <s v="MILLESIMO - CAMPONUOVO"/>
    <s v="ANN"/>
    <n v="26"/>
    <m/>
    <n v="1"/>
    <n v="2489"/>
    <d v="1899-12-30T09:40:00"/>
    <d v="1899-12-30T09:52:00"/>
    <n v="5.4753818494826998"/>
    <m/>
    <m/>
    <n v="101"/>
    <n v="553.01356679775267"/>
    <n v="0"/>
    <m/>
    <d v="1899-12-30T00:12:00"/>
    <d v="1899-12-30T20:12:00"/>
    <m/>
  </r>
  <r>
    <n v="10091"/>
    <x v="42"/>
    <s v="VALBORMIDA"/>
    <n v="1"/>
    <n v="615"/>
    <s v="MILLESIMO - CAMPONUOVO"/>
    <s v="ANN"/>
    <n v="26"/>
    <m/>
    <n v="1"/>
    <n v="3112"/>
    <d v="1899-12-30T12:15:00"/>
    <d v="1899-12-30T12:27:00"/>
    <n v="5.4753818494826998"/>
    <m/>
    <m/>
    <n v="101"/>
    <n v="553.01356679775267"/>
    <n v="0"/>
    <m/>
    <d v="1899-12-30T00:12:00"/>
    <d v="1899-12-30T20:12:00"/>
    <m/>
  </r>
  <r>
    <n v="10094"/>
    <x v="42"/>
    <s v="VALBORMIDA"/>
    <n v="2"/>
    <n v="617"/>
    <s v="CEVA - MILLESIMO"/>
    <s v="SCO"/>
    <s v="1-5"/>
    <m/>
    <n v="1"/>
    <n v="4144"/>
    <d v="1899-12-30T07:40:00"/>
    <d v="1899-12-30T08:30:00"/>
    <n v="20.4004055663844"/>
    <m/>
    <m/>
    <n v="173"/>
    <n v="3529.270162984501"/>
    <n v="0"/>
    <m/>
    <d v="1899-12-30T00:50:00"/>
    <d v="1900-01-05T00:10:00"/>
    <m/>
  </r>
  <r>
    <n v="10129"/>
    <x v="42"/>
    <s v="VALBORMIDA"/>
    <n v="2"/>
    <n v="618"/>
    <s v="MASSIMINO - MILLESIMO"/>
    <s v="SCO"/>
    <n v="6"/>
    <m/>
    <n v="1"/>
    <n v="4287"/>
    <d v="1899-12-30T12:45:00"/>
    <d v="1899-12-30T13:30:00"/>
    <n v="32.636405695798302"/>
    <m/>
    <m/>
    <n v="35"/>
    <n v="1142.2741993529405"/>
    <n v="0"/>
    <m/>
    <d v="1899-12-30T00:45:00"/>
    <d v="1899-12-31T02:15:00"/>
    <m/>
  </r>
  <r>
    <n v="18449"/>
    <x v="42"/>
    <s v="VALBORMIDA"/>
    <n v="2"/>
    <n v="618"/>
    <s v="MASSIMINO - MILLESIMO"/>
    <s v="NSCO"/>
    <s v="SET"/>
    <m/>
    <n v="1"/>
    <n v="4146"/>
    <d v="1899-12-30T12:45:00"/>
    <d v="1899-12-30T13:30:00"/>
    <n v="32.636405695798302"/>
    <m/>
    <m/>
    <n v="94"/>
    <n v="3067.8221354050406"/>
    <n v="0"/>
    <m/>
    <d v="1899-12-30T00:45:00"/>
    <d v="1900-01-01T22:30:00"/>
    <m/>
  </r>
  <r>
    <n v="10093"/>
    <x v="42"/>
    <s v="VALBORMIDA"/>
    <n v="1"/>
    <n v="619"/>
    <s v="MILLESIMO - CEVA"/>
    <s v="SCO"/>
    <s v="1-5"/>
    <m/>
    <n v="1"/>
    <n v="1336"/>
    <d v="1899-12-30T07:10:00"/>
    <d v="1899-12-30T07:40:00"/>
    <n v="20.607435610741501"/>
    <m/>
    <m/>
    <n v="173"/>
    <n v="3565.0863606582798"/>
    <n v="0"/>
    <m/>
    <d v="1899-12-30T00:30:00"/>
    <d v="1900-01-02T14:30:00"/>
    <m/>
  </r>
  <r>
    <n v="10095"/>
    <x v="42"/>
    <s v="VALBORMIDA"/>
    <n v="1"/>
    <n v="620"/>
    <s v="MILLESIMO - CEVA OSPEDALE - MASSIMO"/>
    <s v="NSCO"/>
    <s v="SET"/>
    <m/>
    <n v="1"/>
    <n v="4004"/>
    <d v="1899-12-30T11:50:00"/>
    <d v="1899-12-30T12:35:00"/>
    <n v="32.822871724188197"/>
    <m/>
    <m/>
    <n v="94"/>
    <n v="3085.3499420736903"/>
    <n v="0"/>
    <m/>
    <d v="1899-12-30T00:45:00"/>
    <d v="1900-01-01T22:30:00"/>
    <m/>
  </r>
  <r>
    <n v="10127"/>
    <x v="42"/>
    <s v="VALBORMIDA"/>
    <n v="1"/>
    <n v="620"/>
    <s v="MILLESIMO - CEVA OSPEDALE - MASSIMO"/>
    <s v="SCO"/>
    <n v="6"/>
    <m/>
    <n v="1"/>
    <n v="4285"/>
    <d v="1899-12-30T11:50:00"/>
    <d v="1899-12-30T12:35:00"/>
    <n v="32.822871724188197"/>
    <m/>
    <m/>
    <n v="35"/>
    <n v="1148.8005103465869"/>
    <n v="0"/>
    <m/>
    <d v="1899-12-30T00:45:00"/>
    <d v="1899-12-31T02:15:00"/>
    <m/>
  </r>
  <r>
    <n v="10139"/>
    <x v="42"/>
    <s v="VALBORMIDA"/>
    <n v="1"/>
    <n v="620"/>
    <s v="MILLESIMO - CEVA OSPEDALE - MASSIMO"/>
    <s v="SCO"/>
    <s v="1-5"/>
    <m/>
    <n v="1"/>
    <n v="1337"/>
    <d v="1899-12-30T12:10:00"/>
    <d v="1899-12-30T12:55:00"/>
    <n v="32.822871724188197"/>
    <m/>
    <m/>
    <n v="173"/>
    <n v="5678.3568082845577"/>
    <n v="0"/>
    <m/>
    <d v="1899-12-30T00:45:00"/>
    <d v="1900-01-04T09:45:00"/>
    <m/>
  </r>
  <r>
    <n v="10140"/>
    <x v="42"/>
    <s v="VALBORMIDA"/>
    <n v="2"/>
    <n v="621"/>
    <s v="MASSIMINO - SCUOLE CEVA - MILLESIMO"/>
    <s v="SCO"/>
    <s v="1-5"/>
    <m/>
    <n v="1"/>
    <n v="4148"/>
    <d v="1899-12-30T13:00:00"/>
    <d v="1899-12-30T13:50:00"/>
    <n v="35.927252044735397"/>
    <m/>
    <m/>
    <n v="173"/>
    <n v="6215.4146037392238"/>
    <n v="0"/>
    <m/>
    <d v="1899-12-30T00:50:00"/>
    <d v="1900-01-05T00:10:00"/>
    <m/>
  </r>
  <r>
    <n v="10199"/>
    <x v="42"/>
    <s v="VALBORMIDA"/>
    <n v="2"/>
    <n v="632"/>
    <s v="ROCCAVIGNALE - MILLESIMO"/>
    <s v="ANN"/>
    <s v="SET"/>
    <m/>
    <n v="1"/>
    <n v="1386"/>
    <d v="1899-12-30T06:55:00"/>
    <d v="1899-12-30T07:05:00"/>
    <n v="4.1471003346573596"/>
    <m/>
    <m/>
    <n v="302"/>
    <n v="1252.4243010665225"/>
    <n v="0"/>
    <m/>
    <d v="1899-12-30T00:10:00"/>
    <d v="1900-01-01T02:20:00"/>
    <m/>
  </r>
  <r>
    <n v="13178"/>
    <x v="42"/>
    <s v="VALBORMIDA"/>
    <n v="2"/>
    <n v="632"/>
    <s v="ROCCAVIGNALE - MILLESIMO"/>
    <s v="SCO"/>
    <n v="6"/>
    <m/>
    <n v="1"/>
    <n v="13178"/>
    <d v="1899-12-30T08:40:00"/>
    <d v="1899-12-30T08:50:00"/>
    <n v="4.1471003346573596"/>
    <m/>
    <m/>
    <n v="35"/>
    <n v="145.14851171300759"/>
    <n v="0"/>
    <m/>
    <d v="1899-12-30T00:10:00"/>
    <d v="1899-12-30T05:50:00"/>
    <m/>
  </r>
  <r>
    <n v="17764"/>
    <x v="42"/>
    <s v="VALBORMIDA"/>
    <n v="2"/>
    <n v="632"/>
    <s v="ROCCAVIGNALE - MILLESIMO"/>
    <s v="NSCO"/>
    <s v="SET"/>
    <m/>
    <n v="1"/>
    <n v="17764"/>
    <d v="1899-12-30T08:40:00"/>
    <d v="1899-12-30T08:50:00"/>
    <n v="4.1471003346573596"/>
    <m/>
    <m/>
    <n v="94"/>
    <n v="389.82743145779182"/>
    <n v="0"/>
    <m/>
    <d v="1899-12-30T00:10:00"/>
    <d v="1899-12-30T15:40:00"/>
    <m/>
  </r>
  <r>
    <n v="13179"/>
    <x v="42"/>
    <s v="VALBORMIDA"/>
    <n v="2"/>
    <n v="632"/>
    <s v="ROCCAVIGNALE - MILLESIMO"/>
    <s v="ANN"/>
    <s v="SET"/>
    <m/>
    <n v="1"/>
    <n v="1369"/>
    <d v="1899-12-30T10:25:00"/>
    <d v="1899-12-30T10:35:00"/>
    <n v="4.1471003346573596"/>
    <m/>
    <m/>
    <n v="302"/>
    <n v="1252.4243010665225"/>
    <n v="0"/>
    <m/>
    <d v="1899-12-30T00:10:00"/>
    <d v="1900-01-01T02:20:00"/>
    <m/>
  </r>
  <r>
    <n v="18783"/>
    <x v="42"/>
    <s v="VALBORMIDA"/>
    <n v="2"/>
    <n v="632"/>
    <s v="ROCCAVIGNALE - MILLESIMO"/>
    <s v="ANN"/>
    <s v="SET"/>
    <m/>
    <n v="1"/>
    <n v="1370"/>
    <d v="1899-12-30T13:10:00"/>
    <d v="1899-12-30T13:20:00"/>
    <n v="4.1471003346573596"/>
    <m/>
    <m/>
    <n v="302"/>
    <n v="1252.4243010665225"/>
    <n v="0"/>
    <m/>
    <d v="1899-12-30T00:10:00"/>
    <d v="1900-01-01T02:20:00"/>
    <m/>
  </r>
  <r>
    <n v="9863"/>
    <x v="42"/>
    <s v="VALBORMIDA"/>
    <n v="2"/>
    <n v="632"/>
    <s v="ROCCAVIGNALE - MILLESIMO"/>
    <s v="SCO"/>
    <s v="1-5"/>
    <m/>
    <n v="1"/>
    <n v="1371"/>
    <d v="1899-12-30T14:00:00"/>
    <d v="1899-12-30T14:10:00"/>
    <n v="4.1471003346573596"/>
    <m/>
    <m/>
    <n v="173"/>
    <n v="717.44835789572323"/>
    <n v="0"/>
    <m/>
    <d v="1899-12-30T00:10:00"/>
    <d v="1899-12-31T04:50:00"/>
    <m/>
  </r>
  <r>
    <n v="13976"/>
    <x v="42"/>
    <s v="VALBORMIDA"/>
    <n v="2"/>
    <n v="632"/>
    <s v="ROCCAVIGNALE - MILLESIMO"/>
    <s v="SCO"/>
    <s v="1-5"/>
    <m/>
    <n v="1"/>
    <n v="13976"/>
    <d v="1899-12-30T14:30:00"/>
    <d v="1899-12-30T14:40:00"/>
    <n v="4.1471003346573596"/>
    <m/>
    <m/>
    <n v="173"/>
    <n v="717.44835789572323"/>
    <n v="0"/>
    <m/>
    <d v="1899-12-30T00:10:00"/>
    <d v="1899-12-31T04:50:00"/>
    <m/>
  </r>
  <r>
    <n v="13971"/>
    <x v="42"/>
    <s v="VALBORMIDA"/>
    <n v="2"/>
    <n v="632"/>
    <s v="ROCCAVIGNALE - MILLESIMO"/>
    <s v="NSCO"/>
    <s v="SET"/>
    <m/>
    <n v="1"/>
    <n v="1387"/>
    <d v="1899-12-30T14:40:00"/>
    <d v="1899-12-30T14:50:00"/>
    <n v="4.1471003346573596"/>
    <m/>
    <m/>
    <n v="94"/>
    <n v="389.82743145779182"/>
    <n v="0"/>
    <m/>
    <d v="1899-12-30T00:10:00"/>
    <d v="1899-12-30T15:40:00"/>
    <m/>
  </r>
  <r>
    <n v="13972"/>
    <x v="42"/>
    <s v="VALBORMIDA"/>
    <n v="2"/>
    <n v="632"/>
    <s v="ROCCAVIGNALE - MILLESIMO"/>
    <s v="SCO"/>
    <n v="6"/>
    <m/>
    <n v="1"/>
    <n v="13972"/>
    <d v="1899-12-30T14:40:00"/>
    <d v="1899-12-30T14:50:00"/>
    <n v="4.1471003346573596"/>
    <m/>
    <m/>
    <n v="35"/>
    <n v="145.14851171300759"/>
    <n v="0"/>
    <m/>
    <d v="1899-12-30T00:10:00"/>
    <d v="1899-12-30T05:50:00"/>
    <m/>
  </r>
  <r>
    <n v="13973"/>
    <x v="42"/>
    <s v="VALBORMIDA"/>
    <n v="2"/>
    <n v="632"/>
    <s v="ROCCAVIGNALE - MILLESIMO"/>
    <s v="SCO"/>
    <s v="1-5"/>
    <m/>
    <n v="1"/>
    <n v="13973"/>
    <d v="1899-12-30T15:00:00"/>
    <d v="1899-12-30T15:10:00"/>
    <n v="4.1471003346573596"/>
    <m/>
    <m/>
    <n v="173"/>
    <n v="717.44835789572323"/>
    <n v="0"/>
    <m/>
    <d v="1899-12-30T00:10:00"/>
    <d v="1899-12-31T04:50:00"/>
    <m/>
  </r>
  <r>
    <n v="13975"/>
    <x v="42"/>
    <s v="VALBORMIDA"/>
    <n v="2"/>
    <n v="632"/>
    <s v="ROCCAVIGNALE - MILLESIMO"/>
    <s v="SCO"/>
    <n v="6"/>
    <m/>
    <n v="1"/>
    <n v="13975"/>
    <d v="1899-12-30T15:10:00"/>
    <d v="1899-12-30T15:20:00"/>
    <n v="4.1471003346573596"/>
    <m/>
    <m/>
    <n v="35"/>
    <n v="145.14851171300759"/>
    <n v="0"/>
    <m/>
    <d v="1899-12-30T00:10:00"/>
    <d v="1899-12-30T05:50:00"/>
    <m/>
  </r>
  <r>
    <n v="16872"/>
    <x v="42"/>
    <s v="VALBORMIDA"/>
    <n v="2"/>
    <n v="632"/>
    <s v="ROCCAVIGNALE - MILLESIMO"/>
    <s v="NSCO"/>
    <s v="SET"/>
    <m/>
    <n v="1"/>
    <n v="16872"/>
    <d v="1899-12-30T15:10:00"/>
    <d v="1899-12-30T15:20:00"/>
    <n v="4.1471003346573596"/>
    <m/>
    <m/>
    <n v="94"/>
    <n v="389.82743145779182"/>
    <n v="0"/>
    <m/>
    <d v="1899-12-30T00:10:00"/>
    <d v="1899-12-30T15:40:00"/>
    <m/>
  </r>
  <r>
    <n v="9865"/>
    <x v="42"/>
    <s v="VALBORMIDA"/>
    <n v="2"/>
    <n v="632"/>
    <s v="ROCCAVIGNALE - MILLESIMO"/>
    <s v="ANN"/>
    <s v="SET"/>
    <m/>
    <n v="1"/>
    <n v="1373"/>
    <d v="1899-12-30T17:55:00"/>
    <d v="1899-12-30T18:05:00"/>
    <n v="4.1471003346573596"/>
    <m/>
    <m/>
    <n v="302"/>
    <n v="1252.4243010665225"/>
    <n v="0"/>
    <m/>
    <d v="1899-12-30T00:10:00"/>
    <d v="1900-01-01T02:20:00"/>
    <m/>
  </r>
  <r>
    <n v="13946"/>
    <x v="42"/>
    <s v="VALBORMIDA"/>
    <n v="2"/>
    <n v="632"/>
    <s v="ROCCAVIGNALE - MILLESIMO"/>
    <s v="ANN"/>
    <s v="SET"/>
    <m/>
    <n v="1"/>
    <n v="1375"/>
    <d v="1899-12-30T19:30:00"/>
    <d v="1899-12-30T19:40:00"/>
    <n v="4.1471003346573596"/>
    <m/>
    <m/>
    <n v="302"/>
    <n v="1252.4243010665225"/>
    <n v="0"/>
    <m/>
    <d v="1899-12-30T00:10:00"/>
    <d v="1900-01-01T02:20:00"/>
    <m/>
  </r>
  <r>
    <n v="13172"/>
    <x v="42"/>
    <s v="VALBORMIDA"/>
    <n v="1"/>
    <n v="3037"/>
    <s v="MILLESIMO - CEVA OSPEDALE - MASSIMINO"/>
    <s v="ANN"/>
    <s v="SET"/>
    <m/>
    <n v="8"/>
    <n v="4366"/>
    <d v="1899-12-30T08:30:00"/>
    <d v="1899-12-30T09:15:00"/>
    <n v="32.822871724188197"/>
    <m/>
    <n v="32.822871724188197"/>
    <n v="302"/>
    <n v="9912.5072607048351"/>
    <n v="0"/>
    <n v="9912.5072607048351"/>
    <d v="1899-12-30T00:45:00"/>
    <d v="1900-01-08T10:30:00"/>
    <m/>
  </r>
  <r>
    <n v="10145"/>
    <x v="42"/>
    <s v="VALBORMIDA"/>
    <n v="2"/>
    <n v="3040"/>
    <s v="MASSIMINO - MILLESIMO"/>
    <s v="ANN"/>
    <s v="SET"/>
    <m/>
    <n v="8"/>
    <n v="4367"/>
    <d v="1899-12-30T09:15:00"/>
    <d v="1899-12-30T10:00:00"/>
    <n v="32.636405695798302"/>
    <m/>
    <n v="32.636405695798302"/>
    <n v="302"/>
    <n v="9856.1945201310882"/>
    <n v="0"/>
    <n v="9856.1945201310882"/>
    <d v="1899-12-30T00:45:00"/>
    <d v="1900-01-08T10:30:00"/>
    <m/>
  </r>
  <r>
    <n v="10343"/>
    <x v="43"/>
    <s v="VALBORMIDA"/>
    <n v="0"/>
    <n v="625"/>
    <s v="MILLESIMO - MONTALDO - ROCCHETTA - CENGIO B. - CENGIO FF.SS."/>
    <s v="ANN"/>
    <s v="SET"/>
    <m/>
    <n v="1"/>
    <n v="1339"/>
    <d v="1899-12-30T11:35:00"/>
    <d v="1899-12-30T11:55:00"/>
    <n v="10.0449005260213"/>
    <m/>
    <m/>
    <n v="302"/>
    <n v="3033.5599588584323"/>
    <n v="0"/>
    <m/>
    <d v="1899-12-30T00:20:00"/>
    <d v="1900-01-03T04:40:00"/>
    <m/>
  </r>
  <r>
    <n v="10210"/>
    <x v="44"/>
    <s v="VALBORMIDA"/>
    <n v="1"/>
    <n v="541"/>
    <s v="MILLESIMO - PLODIO VERC.- CARCARE"/>
    <s v="SCO"/>
    <s v="1-5"/>
    <m/>
    <n v="1"/>
    <n v="3158"/>
    <d v="1899-12-30T07:10:00"/>
    <d v="1899-12-30T07:35:00"/>
    <n v="12.673217303031301"/>
    <m/>
    <m/>
    <n v="173"/>
    <n v="2192.4665934244149"/>
    <n v="0"/>
    <m/>
    <d v="1899-12-30T00:25:00"/>
    <d v="1900-01-02T00:05:00"/>
    <m/>
  </r>
  <r>
    <n v="10196"/>
    <x v="44"/>
    <s v="VALBORMIDA"/>
    <n v="1"/>
    <n v="545"/>
    <s v="MILLESIMO - PLODIO - CARCARE"/>
    <s v="NSCO"/>
    <s v="SET"/>
    <m/>
    <n v="1"/>
    <n v="3159"/>
    <d v="1899-12-30T07:20:00"/>
    <d v="1899-12-30T07:35:00"/>
    <n v="10.479851732830999"/>
    <m/>
    <m/>
    <n v="94"/>
    <n v="985.10606288611393"/>
    <n v="0"/>
    <m/>
    <d v="1899-12-30T00:15:00"/>
    <d v="1899-12-30T23:30:00"/>
    <m/>
  </r>
  <r>
    <n v="10197"/>
    <x v="44"/>
    <s v="VALBORMIDA"/>
    <n v="1"/>
    <n v="545"/>
    <s v="MILLESIMO - PLODIO - CARCARE"/>
    <s v="SCO"/>
    <n v="6"/>
    <m/>
    <n v="1"/>
    <n v="4276"/>
    <d v="1899-12-30T07:20:00"/>
    <d v="1899-12-30T07:35:00"/>
    <n v="10.479851732830999"/>
    <m/>
    <m/>
    <n v="35"/>
    <n v="366.79481064908498"/>
    <n v="0"/>
    <m/>
    <d v="1899-12-30T00:15:00"/>
    <d v="1899-12-30T08:45:00"/>
    <m/>
  </r>
  <r>
    <n v="12496"/>
    <x v="44"/>
    <s v="VALBORMIDA"/>
    <n v="2"/>
    <n v="570"/>
    <s v="CARCARE - PLODIO - COSSERIA - MILLESIMO "/>
    <s v="ANN"/>
    <s v="SET"/>
    <m/>
    <n v="1"/>
    <n v="1248"/>
    <d v="1899-12-30T17:15:00"/>
    <d v="1899-12-30T17:35:00"/>
    <n v="11.707168554877001"/>
    <m/>
    <m/>
    <n v="302"/>
    <n v="3535.5649035728543"/>
    <n v="0"/>
    <m/>
    <d v="1899-12-30T00:20:00"/>
    <d v="1900-01-03T04:40:00"/>
    <m/>
  </r>
  <r>
    <n v="17794"/>
    <x v="44"/>
    <s v="VALBORMIDA"/>
    <n v="2"/>
    <n v="572"/>
    <s v="CARCARE - PLODIO VERCIOGLIO"/>
    <s v="NSCO"/>
    <s v="SET"/>
    <m/>
    <n v="1"/>
    <n v="17794"/>
    <d v="1899-12-30T13:30:00"/>
    <d v="1899-12-30T13:45:00"/>
    <n v="6.3423337557623896"/>
    <m/>
    <m/>
    <n v="94"/>
    <n v="596.17937304166458"/>
    <n v="0"/>
    <m/>
    <d v="1899-12-30T00:15:00"/>
    <d v="1899-12-30T23:30:00"/>
    <m/>
  </r>
  <r>
    <n v="10200"/>
    <x v="44"/>
    <s v="VALBORMIDA"/>
    <n v="2"/>
    <n v="572"/>
    <s v="CARCARE - PLODIO VERCIOGLIO"/>
    <s v="SCO"/>
    <s v="SET"/>
    <m/>
    <n v="1"/>
    <n v="5832"/>
    <d v="1899-12-30T13:35:00"/>
    <d v="1899-12-30T13:50:00"/>
    <n v="6.3423337557623896"/>
    <m/>
    <m/>
    <n v="208"/>
    <n v="1319.2054211985769"/>
    <n v="0"/>
    <m/>
    <d v="1899-12-30T00:15:00"/>
    <d v="1900-01-01T04:00:00"/>
    <m/>
  </r>
  <r>
    <n v="10184"/>
    <x v="44"/>
    <s v="VALBORMIDA"/>
    <n v="1"/>
    <n v="638"/>
    <s v="PLODIO VERCIOGLIO - CARCARE"/>
    <s v="ANN"/>
    <s v="SET"/>
    <m/>
    <n v="1"/>
    <n v="1381"/>
    <d v="1899-12-30T13:50:00"/>
    <d v="1899-12-30T14:05:00"/>
    <n v="6.4163035816185499"/>
    <m/>
    <m/>
    <n v="302"/>
    <n v="1937.7236816488021"/>
    <n v="0"/>
    <m/>
    <d v="1899-12-30T00:15:00"/>
    <d v="1900-01-02T03:30:00"/>
    <m/>
  </r>
  <r>
    <n v="17629"/>
    <x v="45"/>
    <s v="VALBORMIDA"/>
    <n v="1"/>
    <n v="626"/>
    <s v="MILLESIMO - OSIGLIA"/>
    <s v="ANN"/>
    <s v="SET"/>
    <m/>
    <n v="1"/>
    <n v="1340"/>
    <d v="1899-12-30T06:15:00"/>
    <d v="1899-12-30T06:40:00"/>
    <n v="16.063766443649801"/>
    <m/>
    <m/>
    <n v="302"/>
    <n v="4851.2574659822394"/>
    <n v="0"/>
    <m/>
    <d v="1899-12-30T00:25:00"/>
    <d v="1900-01-04T05:50:00"/>
    <m/>
  </r>
  <r>
    <n v="10336"/>
    <x v="45"/>
    <s v="VALBORMIDA"/>
    <n v="1"/>
    <n v="626"/>
    <s v="MILLESIMO - OSIGLIA"/>
    <s v="ANN"/>
    <s v="SET"/>
    <m/>
    <n v="1"/>
    <n v="1341"/>
    <d v="1899-12-30T09:30:00"/>
    <d v="1899-12-30T09:55:00"/>
    <n v="16.063766443649801"/>
    <m/>
    <m/>
    <n v="302"/>
    <n v="4851.2574659822394"/>
    <n v="0"/>
    <m/>
    <d v="1899-12-30T00:25:00"/>
    <d v="1900-01-04T05:50:00"/>
    <m/>
  </r>
  <r>
    <n v="13936"/>
    <x v="45"/>
    <s v="VALBORMIDA"/>
    <n v="1"/>
    <n v="626"/>
    <s v="MILLESIMO - OSIGLIA"/>
    <s v="NSCO"/>
    <s v="SET"/>
    <m/>
    <n v="1"/>
    <n v="13936"/>
    <d v="1899-12-30T13:40:00"/>
    <d v="1899-12-30T14:05:00"/>
    <n v="16.063766443649801"/>
    <m/>
    <m/>
    <n v="94"/>
    <n v="1509.9940457030812"/>
    <n v="0"/>
    <m/>
    <d v="1899-12-30T00:25:00"/>
    <d v="1899-12-31T15:10:00"/>
    <m/>
  </r>
  <r>
    <n v="14043"/>
    <x v="45"/>
    <s v="VALBORMIDA"/>
    <n v="1"/>
    <n v="626"/>
    <s v="MILLESIMO - OSIGLIA"/>
    <s v="SCO"/>
    <n v="6"/>
    <m/>
    <n v="1"/>
    <n v="14043"/>
    <d v="1899-12-30T13:40:00"/>
    <d v="1899-12-30T14:05:00"/>
    <n v="16.063766443649801"/>
    <m/>
    <m/>
    <n v="35"/>
    <n v="562.23182552774301"/>
    <n v="0"/>
    <m/>
    <d v="1899-12-30T00:25:00"/>
    <d v="1899-12-30T14:35:00"/>
    <m/>
  </r>
  <r>
    <n v="10337"/>
    <x v="45"/>
    <s v="VALBORMIDA"/>
    <n v="1"/>
    <n v="626"/>
    <s v="MILLESIMO - OSIGLIA"/>
    <s v="SCO"/>
    <s v="1-5"/>
    <m/>
    <n v="1"/>
    <n v="1342"/>
    <d v="1899-12-30T13:50:00"/>
    <d v="1899-12-30T14:15:00"/>
    <n v="16.063766443649801"/>
    <m/>
    <m/>
    <n v="173"/>
    <n v="2779.0315947514155"/>
    <n v="0"/>
    <m/>
    <d v="1899-12-30T00:25:00"/>
    <d v="1900-01-02T00:05:00"/>
    <m/>
  </r>
  <r>
    <n v="10338"/>
    <x v="45"/>
    <s v="VALBORMIDA"/>
    <n v="1"/>
    <n v="626"/>
    <s v="MILLESIMO - OSIGLIA"/>
    <s v="ANN"/>
    <s v="SET"/>
    <m/>
    <n v="1"/>
    <n v="1343"/>
    <d v="1899-12-30T18:05:00"/>
    <d v="1899-12-30T18:30:00"/>
    <n v="16.063766443649801"/>
    <m/>
    <m/>
    <n v="302"/>
    <n v="4851.2574659822394"/>
    <n v="0"/>
    <m/>
    <d v="1899-12-30T00:25:00"/>
    <d v="1900-01-04T05:50:00"/>
    <m/>
  </r>
  <r>
    <n v="17630"/>
    <x v="45"/>
    <s v="VALBORMIDA"/>
    <n v="2"/>
    <n v="635"/>
    <s v="OSIGLIA - MILLESIMO"/>
    <s v="ANN"/>
    <s v="SET"/>
    <m/>
    <n v="1"/>
    <n v="1376"/>
    <d v="1899-12-30T06:40:00"/>
    <d v="1899-12-30T07:05:00"/>
    <n v="15.681021611247999"/>
    <m/>
    <m/>
    <n v="302"/>
    <n v="4735.6685265968954"/>
    <n v="0"/>
    <m/>
    <d v="1899-12-30T00:25:00"/>
    <d v="1900-01-04T05:50:00"/>
    <m/>
  </r>
  <r>
    <n v="10340"/>
    <x v="45"/>
    <s v="VALBORMIDA"/>
    <n v="2"/>
    <n v="635"/>
    <s v="OSIGLIA - MILLESIMO"/>
    <s v="ANN"/>
    <s v="SET"/>
    <m/>
    <n v="1"/>
    <n v="1377"/>
    <d v="1899-12-30T09:55:00"/>
    <d v="1899-12-30T10:20:00"/>
    <n v="15.681021611247999"/>
    <m/>
    <m/>
    <n v="302"/>
    <n v="4735.6685265968954"/>
    <n v="0"/>
    <m/>
    <d v="1899-12-30T00:25:00"/>
    <d v="1900-01-04T05:50:00"/>
    <m/>
  </r>
  <r>
    <n v="13937"/>
    <x v="45"/>
    <s v="VALBORMIDA"/>
    <n v="2"/>
    <n v="635"/>
    <s v="OSIGLIA - MILLESIMO"/>
    <s v="NSCO"/>
    <s v="SET"/>
    <m/>
    <n v="1"/>
    <n v="13937"/>
    <d v="1899-12-30T14:05:00"/>
    <d v="1899-12-30T14:30:00"/>
    <n v="15.681021611247999"/>
    <m/>
    <m/>
    <n v="94"/>
    <n v="1474.016031457312"/>
    <n v="0"/>
    <m/>
    <d v="1899-12-30T00:25:00"/>
    <d v="1899-12-31T15:10:00"/>
    <m/>
  </r>
  <r>
    <n v="14042"/>
    <x v="45"/>
    <s v="VALBORMIDA"/>
    <n v="2"/>
    <n v="635"/>
    <s v="OSIGLIA - MILLESIMO"/>
    <s v="SCO"/>
    <n v="6"/>
    <m/>
    <n v="1"/>
    <n v="14042"/>
    <d v="1899-12-30T14:05:00"/>
    <d v="1899-12-30T14:30:00"/>
    <n v="15.681021611247999"/>
    <m/>
    <m/>
    <n v="35"/>
    <n v="548.83575639367996"/>
    <n v="0"/>
    <m/>
    <d v="1899-12-30T00:25:00"/>
    <d v="1899-12-30T14:35:00"/>
    <m/>
  </r>
  <r>
    <n v="10341"/>
    <x v="45"/>
    <s v="VALBORMIDA"/>
    <n v="2"/>
    <n v="635"/>
    <s v="OSIGLIA - MILLESIMO"/>
    <s v="SCO"/>
    <s v="1-5"/>
    <m/>
    <n v="1"/>
    <n v="1378"/>
    <d v="1899-12-30T14:15:00"/>
    <d v="1899-12-30T14:40:00"/>
    <n v="15.681021611247999"/>
    <m/>
    <m/>
    <n v="173"/>
    <n v="2712.8167387459039"/>
    <n v="0"/>
    <m/>
    <d v="1899-12-30T00:25:00"/>
    <d v="1900-01-02T00:05:00"/>
    <m/>
  </r>
  <r>
    <n v="10342"/>
    <x v="45"/>
    <s v="VALBORMIDA"/>
    <n v="2"/>
    <n v="635"/>
    <s v="OSIGLIA - MILLESIMO"/>
    <s v="ANN"/>
    <s v="SET"/>
    <m/>
    <n v="1"/>
    <n v="1379"/>
    <d v="1899-12-30T18:30:00"/>
    <d v="1899-12-30T18:55:00"/>
    <n v="15.681021611247999"/>
    <m/>
    <m/>
    <n v="302"/>
    <n v="4735.6685265968954"/>
    <n v="0"/>
    <m/>
    <d v="1899-12-30T00:25:00"/>
    <d v="1900-01-04T05:50:00"/>
    <m/>
  </r>
  <r>
    <n v="10105"/>
    <x v="46"/>
    <s v="VALBORMIDA"/>
    <n v="1"/>
    <n v="218"/>
    <s v="CAIRO - PONTETTO - DEGO - GIUSVALLA - PONTINVREA"/>
    <s v="SCO"/>
    <s v="1-5"/>
    <m/>
    <n v="1"/>
    <n v="2226"/>
    <d v="1899-12-30T13:10:00"/>
    <d v="1899-12-30T14:10:00"/>
    <n v="26.807355570550101"/>
    <m/>
    <m/>
    <n v="173"/>
    <n v="4637.6725137051671"/>
    <n v="0"/>
    <m/>
    <d v="1899-12-30T01:00:00"/>
    <d v="1900-01-06T05:00:00"/>
    <m/>
  </r>
  <r>
    <n v="17647"/>
    <x v="46"/>
    <s v="VALBORMIDA"/>
    <n v="1"/>
    <n v="552"/>
    <s v="CAIRO - PONTINVREA"/>
    <s v="ANN"/>
    <s v="SET"/>
    <m/>
    <n v="1"/>
    <n v="1220"/>
    <d v="1899-12-30T06:05:00"/>
    <d v="1899-12-30T06:45:00"/>
    <n v="22.783525015847001"/>
    <m/>
    <m/>
    <n v="302"/>
    <n v="6880.6245547857943"/>
    <n v="0"/>
    <m/>
    <d v="1899-12-30T00:40:00"/>
    <d v="1900-01-07T09:20:00"/>
    <m/>
  </r>
  <r>
    <n v="9777"/>
    <x v="46"/>
    <s v="VALBORMIDA"/>
    <n v="1"/>
    <n v="552"/>
    <s v="CAIRO - PONTINVREA"/>
    <s v="SCO"/>
    <s v="1-5"/>
    <m/>
    <n v="1"/>
    <n v="1221"/>
    <d v="1899-12-30T08:40:00"/>
    <d v="1899-12-30T09:20:00"/>
    <n v="22.783525015847001"/>
    <m/>
    <m/>
    <n v="173"/>
    <n v="3941.5498277415313"/>
    <n v="0"/>
    <m/>
    <d v="1899-12-30T00:40:00"/>
    <d v="1900-01-03T19:20:00"/>
    <m/>
  </r>
  <r>
    <n v="9778"/>
    <x v="46"/>
    <s v="VALBORMIDA"/>
    <n v="1"/>
    <n v="552"/>
    <s v="CAIRO - PONTINVREA"/>
    <s v="ANN"/>
    <s v="SET"/>
    <m/>
    <n v="1"/>
    <n v="1222"/>
    <d v="1899-12-30T11:10:00"/>
    <d v="1899-12-30T11:50:00"/>
    <n v="22.783525015847001"/>
    <m/>
    <m/>
    <n v="302"/>
    <n v="6880.6245547857943"/>
    <n v="0"/>
    <m/>
    <d v="1899-12-30T00:40:00"/>
    <d v="1900-01-07T09:20:00"/>
    <m/>
  </r>
  <r>
    <n v="10110"/>
    <x v="46"/>
    <s v="VALBORMIDA"/>
    <n v="1"/>
    <n v="552"/>
    <s v="CAIRO - PONTINVREA"/>
    <s v="NSCO"/>
    <s v="SET"/>
    <m/>
    <n v="1"/>
    <n v="2219"/>
    <d v="1899-12-30T14:25:00"/>
    <d v="1899-12-30T15:05:00"/>
    <n v="22.783525015847001"/>
    <m/>
    <m/>
    <n v="94"/>
    <n v="2141.6513514896183"/>
    <n v="0"/>
    <m/>
    <d v="1899-12-30T00:40:00"/>
    <d v="1900-01-01T14:40:00"/>
    <m/>
  </r>
  <r>
    <n v="10134"/>
    <x v="46"/>
    <s v="VALBORMIDA"/>
    <n v="1"/>
    <n v="552"/>
    <s v="CAIRO - PONTINVREA"/>
    <s v="SCO"/>
    <n v="6"/>
    <m/>
    <n v="1"/>
    <n v="4297"/>
    <d v="1899-12-30T14:25:00"/>
    <d v="1899-12-30T15:05:00"/>
    <n v="22.783525015847001"/>
    <m/>
    <m/>
    <n v="35"/>
    <n v="797.42337555464508"/>
    <n v="0"/>
    <m/>
    <d v="1899-12-30T00:40:00"/>
    <d v="1899-12-30T23:20:00"/>
    <m/>
  </r>
  <r>
    <n v="12426"/>
    <x v="46"/>
    <s v="VALBORMIDA"/>
    <n v="2"/>
    <n v="639"/>
    <s v="PONTINVREA - CAIRO"/>
    <s v="ANN"/>
    <s v="SET"/>
    <m/>
    <n v="1"/>
    <n v="1382"/>
    <d v="1899-12-30T07:00:00"/>
    <d v="1899-12-30T07:40:00"/>
    <n v="22.201167699511799"/>
    <m/>
    <m/>
    <n v="302"/>
    <n v="6704.7526452525635"/>
    <n v="0"/>
    <m/>
    <d v="1899-12-30T00:40:00"/>
    <d v="1900-01-07T09:20:00"/>
    <m/>
  </r>
  <r>
    <n v="9869"/>
    <x v="46"/>
    <s v="VALBORMIDA"/>
    <n v="2"/>
    <n v="639"/>
    <s v="PONTINVREA - CAIRO"/>
    <s v="SCO"/>
    <s v="1-5"/>
    <m/>
    <n v="1"/>
    <n v="1383"/>
    <d v="1899-12-30T09:20:00"/>
    <d v="1899-12-30T10:00:00"/>
    <n v="22.201167699511799"/>
    <m/>
    <m/>
    <n v="173"/>
    <n v="3840.8020120155411"/>
    <n v="0"/>
    <m/>
    <d v="1899-12-30T00:40:00"/>
    <d v="1900-01-03T19:20:00"/>
    <m/>
  </r>
  <r>
    <n v="9870"/>
    <x v="46"/>
    <s v="VALBORMIDA"/>
    <n v="2"/>
    <n v="639"/>
    <s v="PONTINVREA - CAIRO"/>
    <s v="ANN"/>
    <s v="SET"/>
    <m/>
    <n v="1"/>
    <n v="1384"/>
    <d v="1899-12-30T11:50:00"/>
    <d v="1899-12-30T12:30:00"/>
    <n v="22.201167699511799"/>
    <m/>
    <m/>
    <n v="302"/>
    <n v="6704.7526452525635"/>
    <n v="0"/>
    <m/>
    <d v="1899-12-30T00:40:00"/>
    <d v="1900-01-07T09:20:00"/>
    <m/>
  </r>
  <r>
    <n v="18792"/>
    <x v="46"/>
    <s v="VALBORMIDA"/>
    <n v="2"/>
    <n v="639"/>
    <s v="PONTINVREA - CAIRO"/>
    <s v="SCO"/>
    <s v="1-5"/>
    <m/>
    <n v="1"/>
    <n v="1385"/>
    <d v="1899-12-30T14:25:00"/>
    <d v="1899-12-30T15:05:00"/>
    <n v="22.201167699511799"/>
    <m/>
    <m/>
    <n v="173"/>
    <n v="3840.8020120155411"/>
    <n v="0"/>
    <m/>
    <d v="1899-12-30T00:40:00"/>
    <d v="1900-01-03T19:20:00"/>
    <m/>
  </r>
  <r>
    <n v="10020"/>
    <x v="46"/>
    <s v="VALBORMIDA"/>
    <n v="2"/>
    <n v="639"/>
    <s v="PONTINVREA - CAIRO"/>
    <s v="NSCO"/>
    <s v="SET"/>
    <m/>
    <n v="1"/>
    <n v="2224"/>
    <d v="1899-12-30T15:05:00"/>
    <d v="1899-12-30T15:45:00"/>
    <n v="22.201167699511799"/>
    <m/>
    <m/>
    <n v="94"/>
    <n v="2086.909763754109"/>
    <n v="0"/>
    <m/>
    <d v="1899-12-30T00:40:00"/>
    <d v="1900-01-01T14:40:00"/>
    <m/>
  </r>
  <r>
    <n v="10135"/>
    <x v="46"/>
    <s v="VALBORMIDA"/>
    <n v="2"/>
    <n v="639"/>
    <s v="PONTINVREA - CAIRO"/>
    <s v="SCO"/>
    <n v="6"/>
    <m/>
    <n v="1"/>
    <n v="4299"/>
    <d v="1899-12-30T15:05:00"/>
    <d v="1899-12-30T15:45:00"/>
    <n v="22.201167699511799"/>
    <m/>
    <m/>
    <n v="35"/>
    <n v="777.04086948291297"/>
    <n v="0"/>
    <m/>
    <d v="1899-12-30T00:40:00"/>
    <d v="1899-12-30T23:20:00"/>
    <m/>
  </r>
  <r>
    <n v="12462"/>
    <x v="46"/>
    <s v="VALBORMIDA"/>
    <n v="1"/>
    <n v="809"/>
    <s v="CAIRO - PONTINVREA - PARETO"/>
    <s v="SCO"/>
    <n v="35"/>
    <m/>
    <n v="1"/>
    <n v="2227"/>
    <d v="1899-12-30T16:55:00"/>
    <d v="1899-12-30T18:10:00"/>
    <n v="36.582326692616398"/>
    <m/>
    <m/>
    <n v="70"/>
    <n v="2560.7628684831479"/>
    <n v="0"/>
    <m/>
    <d v="1899-12-30T01:15:00"/>
    <d v="1900-01-02T15:30:00"/>
    <m/>
  </r>
  <r>
    <n v="10065"/>
    <x v="46"/>
    <s v="VALBORMIDA"/>
    <n v="1"/>
    <n v="859"/>
    <s v="CAIRO - PONTINVREA - GIOVO"/>
    <s v="NSCO"/>
    <s v="SET"/>
    <m/>
    <n v="1"/>
    <n v="2221"/>
    <d v="1899-12-30T08:30:00"/>
    <d v="1899-12-30T09:15:00"/>
    <n v="26.2474190894524"/>
    <m/>
    <m/>
    <n v="94"/>
    <n v="2467.2573944085257"/>
    <n v="0"/>
    <m/>
    <d v="1899-12-30T00:45:00"/>
    <d v="1900-01-01T22:30:00"/>
    <m/>
  </r>
  <r>
    <n v="10124"/>
    <x v="46"/>
    <s v="VALBORMIDA"/>
    <n v="1"/>
    <n v="859"/>
    <s v="CAIRO - PONTINVREA - GIOVO"/>
    <s v="SCO"/>
    <n v="6"/>
    <m/>
    <n v="1"/>
    <n v="4281"/>
    <d v="1899-12-30T08:30:00"/>
    <d v="1899-12-30T09:15:00"/>
    <n v="26.2474190894524"/>
    <m/>
    <m/>
    <n v="35"/>
    <n v="918.65966813083401"/>
    <n v="0"/>
    <m/>
    <d v="1899-12-30T00:45:00"/>
    <d v="1899-12-31T02:15:00"/>
    <m/>
  </r>
  <r>
    <n v="9932"/>
    <x v="46"/>
    <s v="VALBORMIDA"/>
    <n v="1"/>
    <n v="859"/>
    <s v="CAIRO - PONTINVREA - GIOVO"/>
    <s v="ANN"/>
    <s v="SET"/>
    <m/>
    <n v="1"/>
    <n v="1489"/>
    <d v="1899-12-30T17:30:00"/>
    <d v="1899-12-30T18:15:00"/>
    <n v="26.2474190894524"/>
    <m/>
    <m/>
    <n v="302"/>
    <n v="7926.7205650146252"/>
    <n v="0"/>
    <m/>
    <d v="1899-12-30T00:45:00"/>
    <d v="1900-01-08T10:30:00"/>
    <m/>
  </r>
  <r>
    <n v="10019"/>
    <x v="46"/>
    <s v="VALBORMIDA"/>
    <n v="2"/>
    <n v="865"/>
    <s v="GIOVO - PONTINVREA - CAIRO"/>
    <s v="NSCO"/>
    <s v="SET"/>
    <m/>
    <n v="1"/>
    <n v="2222"/>
    <d v="1899-12-30T09:15:00"/>
    <d v="1899-12-30T10:00:00"/>
    <n v="25.767189463950601"/>
    <m/>
    <m/>
    <n v="94"/>
    <n v="2422.1158096113563"/>
    <n v="0"/>
    <m/>
    <d v="1899-12-30T00:45:00"/>
    <d v="1900-01-01T22:30:00"/>
    <m/>
  </r>
  <r>
    <n v="10125"/>
    <x v="46"/>
    <s v="VALBORMIDA"/>
    <n v="2"/>
    <n v="865"/>
    <s v="GIOVO - PONTINVREA - CAIRO"/>
    <s v="SCO"/>
    <n v="6"/>
    <m/>
    <n v="1"/>
    <n v="4283"/>
    <d v="1899-12-30T09:15:00"/>
    <d v="1899-12-30T10:00:00"/>
    <n v="25.767189463950601"/>
    <m/>
    <m/>
    <n v="35"/>
    <n v="901.85163123827101"/>
    <n v="0"/>
    <m/>
    <d v="1899-12-30T00:45:00"/>
    <d v="1899-12-31T02:15:00"/>
    <m/>
  </r>
  <r>
    <n v="9938"/>
    <x v="46"/>
    <s v="VALBORMIDA"/>
    <n v="2"/>
    <n v="865"/>
    <s v="GIOVO - PONTINVREA - CAIRO"/>
    <s v="ANN"/>
    <s v="SET"/>
    <m/>
    <n v="1"/>
    <n v="1500"/>
    <d v="1899-12-30T18:15:00"/>
    <d v="1899-12-30T19:00:00"/>
    <n v="25.767189463950601"/>
    <m/>
    <m/>
    <n v="302"/>
    <n v="7781.691218113081"/>
    <n v="0"/>
    <m/>
    <d v="1899-12-30T00:45:00"/>
    <d v="1900-01-08T10:30:00"/>
    <m/>
  </r>
  <r>
    <n v="14033"/>
    <x v="47"/>
    <s v="VALBORMIDA"/>
    <n v="2"/>
    <n v="479"/>
    <s v="SAVONA - MILLESIMO (DIRETTA)"/>
    <s v="ANN"/>
    <s v="SET"/>
    <m/>
    <n v="1"/>
    <n v="1482"/>
    <d v="1899-12-30T18:10:00"/>
    <d v="1899-12-30T19:00:00"/>
    <n v="29.747883376828401"/>
    <m/>
    <m/>
    <n v="302"/>
    <n v="8983.8607798021767"/>
    <n v="0"/>
    <m/>
    <d v="1899-12-30T00:50:00"/>
    <d v="1900-01-09T11:40:00"/>
    <m/>
  </r>
  <r>
    <n v="17928"/>
    <x v="47"/>
    <s v="VALBORMIDA"/>
    <n v="1"/>
    <n v="623"/>
    <s v="MILLESIMO - ROTONDA PER CALIZZANO - SAVONA"/>
    <s v="ANN"/>
    <s v="SET"/>
    <m/>
    <n v="1"/>
    <n v="17928"/>
    <d v="1899-12-30T07:05:00"/>
    <d v="1899-12-30T08:05:00"/>
    <n v="33.695956287744501"/>
    <m/>
    <m/>
    <n v="302"/>
    <n v="10176.17879889884"/>
    <n v="0"/>
    <m/>
    <d v="1899-12-30T01:00:00"/>
    <d v="1900-01-11T14:00:00"/>
    <m/>
  </r>
  <r>
    <n v="10190"/>
    <x v="47"/>
    <s v="VALBORMIDA"/>
    <n v="1"/>
    <n v="623"/>
    <s v="MILLESIMO - ROTONDA PER CALIZZANO - SAVONA"/>
    <s v="ANN"/>
    <s v="SET"/>
    <m/>
    <n v="1"/>
    <n v="1441"/>
    <d v="1899-12-30T13:50:00"/>
    <d v="1899-12-30T14:50:00"/>
    <n v="33.695956287744501"/>
    <m/>
    <m/>
    <n v="302"/>
    <n v="10176.17879889884"/>
    <n v="0"/>
    <m/>
    <d v="1899-12-30T01:00:00"/>
    <d v="1900-01-11T14:00:00"/>
    <m/>
  </r>
  <r>
    <n v="17640"/>
    <x v="47"/>
    <s v="VALBORMIDA"/>
    <n v="1"/>
    <n v="627"/>
    <s v="MILLESIMO - COSSERIA - PLODIO - CARCARE - SAVONA"/>
    <s v="ANN"/>
    <s v="SET"/>
    <m/>
    <n v="1"/>
    <n v="1442"/>
    <d v="1899-12-30T15:50:00"/>
    <d v="1899-12-30T16:55:00"/>
    <n v="34.984347737472802"/>
    <m/>
    <m/>
    <n v="302"/>
    <n v="10565.273016716787"/>
    <n v="0"/>
    <m/>
    <d v="1899-12-30T01:05:00"/>
    <d v="1900-01-12T15:10:00"/>
    <m/>
  </r>
  <r>
    <n v="9995"/>
    <x v="47"/>
    <s v="VALBORMIDA"/>
    <n v="1"/>
    <n v="781"/>
    <s v="MILLESIMO - SAVONA (per Millesimo)"/>
    <s v="ANN"/>
    <s v="FES"/>
    <m/>
    <n v="1"/>
    <n v="2190"/>
    <d v="1899-12-30T07:00:00"/>
    <d v="1899-12-30T08:00:00"/>
    <n v="33.486755772101603"/>
    <m/>
    <m/>
    <n v="58"/>
    <n v="1942.231834781893"/>
    <n v="0"/>
    <m/>
    <d v="1899-12-30T01:00:00"/>
    <d v="1900-01-01T10:00:00"/>
    <m/>
  </r>
  <r>
    <n v="9996"/>
    <x v="47"/>
    <s v="VALBORMIDA"/>
    <n v="1"/>
    <n v="781"/>
    <s v="MILLESIMO - SAVONA (per Millesimo)"/>
    <s v="ANN"/>
    <s v="FES"/>
    <m/>
    <n v="1"/>
    <n v="2191"/>
    <d v="1899-12-30T09:50:00"/>
    <d v="1899-12-30T10:50:00"/>
    <n v="33.486755772101603"/>
    <m/>
    <m/>
    <n v="58"/>
    <n v="1942.231834781893"/>
    <n v="0"/>
    <m/>
    <d v="1899-12-30T01:00:00"/>
    <d v="1900-01-01T10:00:00"/>
    <m/>
  </r>
  <r>
    <n v="9904"/>
    <x v="47"/>
    <s v="VALBORMIDA"/>
    <n v="1"/>
    <n v="782"/>
    <s v="MILLESIMO - SAVONA (Via Autostrada)"/>
    <s v="ANN"/>
    <s v="SET"/>
    <m/>
    <n v="1"/>
    <n v="1445"/>
    <d v="1899-12-30T07:05:00"/>
    <d v="1899-12-30T07:50:00"/>
    <n v="36.524962101110702"/>
    <m/>
    <m/>
    <n v="302"/>
    <n v="11030.538554535433"/>
    <n v="0"/>
    <m/>
    <d v="1899-12-30T00:45:00"/>
    <d v="1900-01-08T10:30:00"/>
    <m/>
  </r>
  <r>
    <n v="18547"/>
    <x v="47"/>
    <s v="VALBORMIDA"/>
    <n v="1"/>
    <n v="782"/>
    <s v="MILLESIMO - SAVONA (Via Autostrada)"/>
    <s v="SCO"/>
    <s v="1-5"/>
    <m/>
    <n v="1"/>
    <n v="18547"/>
    <d v="1899-12-30T07:05:00"/>
    <d v="1899-12-30T07:50:00"/>
    <n v="36.524962101110702"/>
    <m/>
    <m/>
    <n v="173"/>
    <n v="6318.8184434921513"/>
    <n v="0"/>
    <m/>
    <d v="1899-12-30T00:45:00"/>
    <d v="1900-01-04T09:45:00"/>
    <m/>
  </r>
  <r>
    <n v="12548"/>
    <x v="47"/>
    <s v="VALBORMIDA"/>
    <n v="2"/>
    <n v="789"/>
    <s v="SAVONA - MILLESIMO (per Cosseria)"/>
    <s v="ANN"/>
    <s v="FES"/>
    <m/>
    <n v="1"/>
    <n v="2207"/>
    <d v="1899-12-30T08:15:00"/>
    <d v="1899-12-30T09:15:00"/>
    <n v="33.400270008970999"/>
    <m/>
    <m/>
    <n v="58"/>
    <n v="1937.2156605203179"/>
    <n v="0"/>
    <m/>
    <d v="1899-12-30T01:00:00"/>
    <d v="1900-01-01T10:00:00"/>
    <m/>
  </r>
  <r>
    <n v="12544"/>
    <x v="47"/>
    <s v="VALBORMIDA"/>
    <n v="2"/>
    <n v="789"/>
    <s v="SAVONA - MILLESIMO (per Cosseria)"/>
    <s v="ANN"/>
    <s v="SET"/>
    <m/>
    <n v="1"/>
    <n v="1477"/>
    <d v="1899-12-30T08:20:00"/>
    <d v="1899-12-30T09:20:00"/>
    <n v="33.400270008970999"/>
    <m/>
    <m/>
    <n v="302"/>
    <n v="10086.881542709241"/>
    <n v="0"/>
    <m/>
    <d v="1899-12-30T01:00:00"/>
    <d v="1900-01-11T14:00:00"/>
    <m/>
  </r>
  <r>
    <n v="12549"/>
    <x v="47"/>
    <s v="VALBORMIDA"/>
    <n v="2"/>
    <n v="789"/>
    <s v="SAVONA - MILLESIMO (per Cosseria)"/>
    <s v="ANN"/>
    <s v="FES"/>
    <m/>
    <n v="1"/>
    <n v="2208"/>
    <d v="1899-12-30T11:00:00"/>
    <d v="1899-12-30T12:00:00"/>
    <n v="33.400270008970999"/>
    <m/>
    <m/>
    <n v="58"/>
    <n v="1937.2156605203179"/>
    <n v="0"/>
    <m/>
    <d v="1899-12-30T01:00:00"/>
    <d v="1900-01-01T10:00:00"/>
    <m/>
  </r>
  <r>
    <n v="12545"/>
    <x v="47"/>
    <s v="VALBORMIDA"/>
    <n v="2"/>
    <n v="789"/>
    <s v="SAVONA - MILLESIMO (per Cosseria)"/>
    <s v="ANN"/>
    <s v="SET"/>
    <m/>
    <n v="1"/>
    <n v="1478"/>
    <d v="1899-12-30T13:20:00"/>
    <d v="1899-12-30T14:20:00"/>
    <n v="33.400270008970999"/>
    <m/>
    <m/>
    <n v="302"/>
    <n v="10086.881542709241"/>
    <n v="0"/>
    <m/>
    <d v="1899-12-30T01:00:00"/>
    <d v="1900-01-11T14:00:00"/>
    <m/>
  </r>
  <r>
    <n v="18436"/>
    <x v="47"/>
    <s v="VALBORMIDA"/>
    <n v="2"/>
    <n v="789"/>
    <s v="SAVONA - MILLESIMO (per Cosseria)"/>
    <s v="NSCO"/>
    <s v="SET"/>
    <m/>
    <n v="1"/>
    <n v="18436"/>
    <d v="1899-12-30T14:20:00"/>
    <d v="1899-12-30T15:20:00"/>
    <n v="33.400270008970999"/>
    <m/>
    <m/>
    <n v="94"/>
    <n v="3139.6253808432739"/>
    <n v="0"/>
    <m/>
    <d v="1899-12-30T01:00:00"/>
    <d v="1900-01-02T22:00:00"/>
    <m/>
  </r>
  <r>
    <n v="18448"/>
    <x v="47"/>
    <s v="VALBORMIDA"/>
    <n v="2"/>
    <n v="789"/>
    <s v="SAVONA - MILLESIMO (per Cosseria)"/>
    <s v="SCO"/>
    <n v="6"/>
    <m/>
    <n v="1"/>
    <n v="18448"/>
    <d v="1899-12-30T14:20:00"/>
    <d v="1899-12-30T15:20:00"/>
    <n v="33.400270008970999"/>
    <m/>
    <m/>
    <n v="35"/>
    <n v="1169.0094503139849"/>
    <n v="0"/>
    <m/>
    <d v="1899-12-30T01:00:00"/>
    <d v="1899-12-31T11:00:00"/>
    <m/>
  </r>
  <r>
    <n v="17708"/>
    <x v="47"/>
    <s v="VALBORMIDA"/>
    <n v="2"/>
    <n v="789"/>
    <s v="SAVONA - MILLESIMO (per Cosseria)"/>
    <s v="SCO"/>
    <s v="1-5"/>
    <m/>
    <n v="1"/>
    <n v="1479"/>
    <d v="1899-12-30T14:30:00"/>
    <d v="1899-12-30T15:30:00"/>
    <n v="33.400270008970999"/>
    <m/>
    <m/>
    <n v="173"/>
    <n v="5778.246711551983"/>
    <n v="0"/>
    <m/>
    <d v="1899-12-30T01:00:00"/>
    <d v="1900-01-06T05:00:00"/>
    <m/>
  </r>
  <r>
    <n v="12547"/>
    <x v="47"/>
    <s v="VALBORMIDA"/>
    <n v="2"/>
    <n v="789"/>
    <s v="SAVONA - MILLESIMO (per Cosseria)"/>
    <s v="ANN"/>
    <s v="SET"/>
    <m/>
    <n v="1"/>
    <n v="1480"/>
    <d v="1899-12-30T14:55:00"/>
    <d v="1899-12-30T15:55:00"/>
    <n v="33.400270008970999"/>
    <m/>
    <m/>
    <n v="302"/>
    <n v="10086.881542709241"/>
    <n v="0"/>
    <m/>
    <d v="1899-12-30T01:00:00"/>
    <d v="1900-01-11T14:00:00"/>
    <m/>
  </r>
  <r>
    <n v="9929"/>
    <x v="47"/>
    <s v="VALBORMIDA"/>
    <n v="2"/>
    <n v="790"/>
    <s v="SAVONA - MILLESIMO (Via Autosrada)"/>
    <s v="ANN"/>
    <s v="SET"/>
    <m/>
    <n v="1"/>
    <n v="1483"/>
    <d v="1899-12-30T13:45:00"/>
    <d v="1899-12-30T14:20:00"/>
    <n v="34.529320195861899"/>
    <m/>
    <m/>
    <n v="302"/>
    <n v="10427.854699150294"/>
    <n v="0"/>
    <m/>
    <d v="1899-12-30T00:35:00"/>
    <d v="1900-01-06T08:10:00"/>
    <m/>
  </r>
  <r>
    <n v="9930"/>
    <x v="47"/>
    <s v="VALBORMIDA"/>
    <n v="2"/>
    <n v="790"/>
    <s v="SAVONA - MILLESIMO (Via Autosrada)"/>
    <s v="ANN"/>
    <s v="SET"/>
    <m/>
    <n v="1"/>
    <n v="1484"/>
    <d v="1899-12-30T17:05:00"/>
    <d v="1899-12-30T17:45:00"/>
    <n v="34.529320195861899"/>
    <m/>
    <m/>
    <n v="302"/>
    <n v="10427.854699150294"/>
    <n v="0"/>
    <m/>
    <d v="1899-12-30T00:40:00"/>
    <d v="1900-01-07T09:20:00"/>
    <m/>
  </r>
  <r>
    <n v="11405"/>
    <x v="48"/>
    <s v="VALBORMIDA"/>
    <n v="0"/>
    <n v="530"/>
    <s v="CAIRO - BRAGNO - FERRANIA - VISPA"/>
    <s v="ANN"/>
    <s v="SET"/>
    <m/>
    <n v="1"/>
    <n v="1180"/>
    <d v="1899-12-30T10:20:00"/>
    <d v="1899-12-30T10:45:00"/>
    <n v="11.0677960111105"/>
    <m/>
    <m/>
    <n v="302"/>
    <n v="3342.4743953553711"/>
    <n v="0"/>
    <m/>
    <d v="1899-12-30T00:25:00"/>
    <d v="1900-01-04T05:50:00"/>
    <m/>
  </r>
  <r>
    <n v="11323"/>
    <x v="48"/>
    <s v="VALBORMIDA"/>
    <n v="0"/>
    <n v="532"/>
    <s v="CAIRO - BRAGNO - FERRANIA  - VISPA - CARCARE"/>
    <s v="ANN"/>
    <s v="SET"/>
    <m/>
    <n v="1"/>
    <n v="1184"/>
    <d v="1899-12-30T12:45:00"/>
    <d v="1899-12-30T13:15:00"/>
    <n v="14.230095415170601"/>
    <m/>
    <m/>
    <n v="302"/>
    <n v="4297.4888153815209"/>
    <n v="0"/>
    <m/>
    <d v="1899-12-30T00:30:00"/>
    <d v="1900-01-05T07:00:00"/>
    <m/>
  </r>
  <r>
    <n v="11231"/>
    <x v="48"/>
    <s v="VALBORMIDA"/>
    <n v="0"/>
    <n v="532"/>
    <s v="CAIRO - BRAGNO - FERRANIA  - VISPA - CARCARE"/>
    <s v="ANN"/>
    <s v="SET"/>
    <m/>
    <n v="1"/>
    <n v="1185"/>
    <d v="1899-12-30T17:30:00"/>
    <d v="1899-12-30T18:00:00"/>
    <n v="14.230095415170601"/>
    <m/>
    <m/>
    <n v="302"/>
    <n v="4297.4888153815209"/>
    <n v="0"/>
    <m/>
    <d v="1899-12-30T00:30:00"/>
    <d v="1900-01-05T07:00:00"/>
    <m/>
  </r>
  <r>
    <n v="11232"/>
    <x v="48"/>
    <s v="VALBORMIDA"/>
    <n v="0"/>
    <n v="532"/>
    <s v="CAIRO - BRAGNO - FERRANIA  - VISPA - CARCARE"/>
    <s v="ANN"/>
    <s v="SET"/>
    <m/>
    <n v="1"/>
    <n v="1186"/>
    <d v="1899-12-30T19:00:00"/>
    <d v="1899-12-30T19:30:00"/>
    <n v="14.230095415170601"/>
    <m/>
    <m/>
    <n v="302"/>
    <n v="4297.4888153815209"/>
    <n v="0"/>
    <m/>
    <d v="1899-12-30T00:30:00"/>
    <d v="1900-01-05T07:00:00"/>
    <m/>
  </r>
  <r>
    <n v="11235"/>
    <x v="48"/>
    <s v="VALBORMIDA"/>
    <n v="0"/>
    <n v="534"/>
    <s v="CAIRO - BRAGNO - PRASOTTANO - FERRANIA - VISPA"/>
    <s v="ANN"/>
    <s v="SET"/>
    <m/>
    <n v="1"/>
    <n v="1189"/>
    <d v="1899-12-30T15:10:00"/>
    <d v="1899-12-30T15:35:00"/>
    <n v="13.123616993656499"/>
    <m/>
    <m/>
    <n v="302"/>
    <n v="3963.3323320842628"/>
    <n v="0"/>
    <m/>
    <d v="1899-12-30T00:25:00"/>
    <d v="1900-01-04T05:50:00"/>
    <m/>
  </r>
  <r>
    <n v="11236"/>
    <x v="48"/>
    <s v="VALBORMIDA"/>
    <n v="0"/>
    <n v="537"/>
    <s v="CAIRO - CARCARE"/>
    <s v="ANN"/>
    <s v="SET"/>
    <m/>
    <n v="1"/>
    <n v="1195"/>
    <d v="1899-12-30T06:10:00"/>
    <d v="1899-12-30T06:25:00"/>
    <n v="6.9768694751492797"/>
    <m/>
    <m/>
    <n v="302"/>
    <n v="2107.0145814950824"/>
    <n v="0"/>
    <m/>
    <d v="1899-12-30T00:15:00"/>
    <d v="1900-01-02T03:30:00"/>
    <m/>
  </r>
  <r>
    <n v="11325"/>
    <x v="48"/>
    <s v="VALBORMIDA"/>
    <n v="0"/>
    <n v="537"/>
    <s v="CAIRO - CARCARE"/>
    <s v="ANN"/>
    <s v="SET"/>
    <m/>
    <n v="1"/>
    <n v="1196"/>
    <d v="1899-12-30T07:30:00"/>
    <d v="1899-12-30T07:45:00"/>
    <n v="6.9768694751492797"/>
    <m/>
    <m/>
    <n v="302"/>
    <n v="2107.0145814950824"/>
    <n v="0"/>
    <m/>
    <d v="1899-12-30T00:15:00"/>
    <d v="1900-01-02T03:30:00"/>
    <m/>
  </r>
  <r>
    <n v="11237"/>
    <x v="48"/>
    <s v="VALBORMIDA"/>
    <n v="0"/>
    <n v="537"/>
    <s v="CAIRO - CARCARE"/>
    <s v="ANN"/>
    <s v="SET"/>
    <m/>
    <n v="1"/>
    <n v="1197"/>
    <d v="1899-12-30T08:35:00"/>
    <d v="1899-12-30T08:50:00"/>
    <n v="6.9768694751492797"/>
    <m/>
    <m/>
    <n v="302"/>
    <n v="2107.0145814950824"/>
    <n v="0"/>
    <m/>
    <d v="1899-12-30T00:15:00"/>
    <d v="1900-01-02T03:30:00"/>
    <m/>
  </r>
  <r>
    <n v="11277"/>
    <x v="48"/>
    <s v="VALBORMIDA"/>
    <n v="0"/>
    <n v="537"/>
    <s v="CAIRO - CARCARE"/>
    <s v="ANN"/>
    <s v="FES"/>
    <m/>
    <n v="1"/>
    <n v="2102"/>
    <d v="1899-12-30T08:40:00"/>
    <d v="1899-12-30T08:55:00"/>
    <n v="6.9768694751492797"/>
    <m/>
    <m/>
    <n v="58"/>
    <n v="404.65842955865821"/>
    <n v="0"/>
    <m/>
    <d v="1899-12-30T00:15:00"/>
    <d v="1899-12-30T14:30:00"/>
    <m/>
  </r>
  <r>
    <n v="11278"/>
    <x v="48"/>
    <s v="VALBORMIDA"/>
    <n v="0"/>
    <n v="537"/>
    <s v="CAIRO - CARCARE"/>
    <s v="ANN"/>
    <s v="FES"/>
    <m/>
    <n v="1"/>
    <n v="2104"/>
    <d v="1899-12-30T11:25:00"/>
    <d v="1899-12-30T11:40:00"/>
    <n v="6.9768694751492797"/>
    <m/>
    <m/>
    <n v="58"/>
    <n v="404.65842955865821"/>
    <n v="0"/>
    <m/>
    <d v="1899-12-30T00:15:00"/>
    <d v="1899-12-30T14:30:00"/>
    <m/>
  </r>
  <r>
    <n v="11319"/>
    <x v="48"/>
    <s v="VALBORMIDA"/>
    <n v="0"/>
    <n v="537"/>
    <s v="CAIRO - CARCARE"/>
    <s v="ANN"/>
    <s v="SET"/>
    <m/>
    <n v="1"/>
    <n v="2371"/>
    <d v="1899-12-30T11:35:00"/>
    <d v="1899-12-30T11:45:00"/>
    <n v="6.9768694751492797"/>
    <m/>
    <m/>
    <n v="302"/>
    <n v="2107.0145814950824"/>
    <n v="0"/>
    <m/>
    <d v="1899-12-30T00:10:00"/>
    <d v="1900-01-01T02:20:00"/>
    <m/>
  </r>
  <r>
    <n v="18793"/>
    <x v="48"/>
    <s v="VALBORMIDA"/>
    <n v="0"/>
    <n v="537"/>
    <s v="CAIRO - CARCARE"/>
    <s v="ANN"/>
    <s v="SET"/>
    <m/>
    <n v="1"/>
    <n v="18793"/>
    <d v="1899-12-30T16:20:00"/>
    <d v="1899-12-30T16:35:00"/>
    <n v="6.9768694751492797"/>
    <m/>
    <m/>
    <n v="302"/>
    <n v="2107.0145814950824"/>
    <n v="0"/>
    <m/>
    <d v="1899-12-30T00:15:00"/>
    <d v="1900-01-02T03:30:00"/>
    <m/>
  </r>
  <r>
    <n v="11297"/>
    <x v="48"/>
    <s v="VALBORMIDA"/>
    <n v="0"/>
    <n v="539"/>
    <s v="CAIRO - CARCARE - VISPA - FERRANIA - PRASOTTANO - FERRANIA"/>
    <s v="NSCO"/>
    <s v="SET"/>
    <m/>
    <n v="1"/>
    <n v="3130"/>
    <d v="1899-12-30T13:20:00"/>
    <d v="1899-12-30T13:40:00"/>
    <n v="16.559706791824599"/>
    <m/>
    <m/>
    <n v="94"/>
    <n v="1556.6124384315124"/>
    <n v="0"/>
    <m/>
    <d v="1899-12-30T00:20:00"/>
    <d v="1899-12-31T07:20:00"/>
    <m/>
  </r>
  <r>
    <n v="11314"/>
    <x v="48"/>
    <s v="VALBORMIDA"/>
    <n v="0"/>
    <n v="539"/>
    <s v="CAIRO - CARCARE - VISPA - FERRANIA - PRASOTTANO - FERRANIA"/>
    <s v="SCO"/>
    <n v="6"/>
    <m/>
    <n v="1"/>
    <n v="4291"/>
    <d v="1899-12-30T13:20:00"/>
    <d v="1899-12-30T13:40:00"/>
    <n v="16.559706791824599"/>
    <m/>
    <m/>
    <n v="35"/>
    <n v="579.58973771386093"/>
    <n v="0"/>
    <m/>
    <d v="1899-12-30T00:20:00"/>
    <d v="1899-12-30T11:40:00"/>
    <m/>
  </r>
  <r>
    <n v="12050"/>
    <x v="48"/>
    <s v="VALBORMIDA"/>
    <n v="0"/>
    <n v="554"/>
    <s v="VISPA - CARCARE - CAIRO"/>
    <s v="ANN"/>
    <s v="SET"/>
    <m/>
    <n v="1"/>
    <n v="5941"/>
    <d v="1899-12-30T22:25:00"/>
    <d v="1899-12-30T22:50:00"/>
    <n v="10.208274646590199"/>
    <m/>
    <m/>
    <n v="302"/>
    <n v="3082.8989432702401"/>
    <n v="0"/>
    <m/>
    <d v="1899-12-30T00:25:00"/>
    <d v="1900-01-04T05:50:00"/>
    <m/>
  </r>
  <r>
    <n v="11304"/>
    <x v="48"/>
    <s v="VALBORMIDA"/>
    <n v="0"/>
    <n v="564"/>
    <s v="CARCARE - CAIRO IST.PATETTA  - CAIRO"/>
    <s v="ANN"/>
    <s v="FES"/>
    <m/>
    <n v="1"/>
    <n v="2375"/>
    <d v="1899-12-30T08:55:00"/>
    <d v="1899-12-30T09:15:00"/>
    <n v="8.3972631826156103"/>
    <m/>
    <m/>
    <n v="58"/>
    <n v="487.04126459170539"/>
    <n v="0"/>
    <m/>
    <d v="1899-12-30T00:20:00"/>
    <d v="1899-12-30T19:20:00"/>
    <m/>
  </r>
  <r>
    <n v="11251"/>
    <x v="48"/>
    <s v="VALBORMIDA"/>
    <n v="0"/>
    <n v="564"/>
    <s v="CARCARE - CAIRO IST.PATETTA  - CAIRO"/>
    <s v="ANN"/>
    <s v="SET"/>
    <m/>
    <n v="1"/>
    <n v="1235"/>
    <d v="1899-12-30T09:00:00"/>
    <d v="1899-12-30T09:20:00"/>
    <n v="8.3972631826156103"/>
    <m/>
    <m/>
    <n v="302"/>
    <n v="2535.9734811499143"/>
    <n v="0"/>
    <m/>
    <d v="1899-12-30T00:20:00"/>
    <d v="1900-01-03T04:40:00"/>
    <m/>
  </r>
  <r>
    <n v="11308"/>
    <x v="48"/>
    <s v="VALBORMIDA"/>
    <n v="0"/>
    <n v="564"/>
    <s v="CARCARE - CAIRO IST.PATETTA  - CAIRO"/>
    <s v="ANN"/>
    <s v="FES"/>
    <m/>
    <n v="1"/>
    <n v="2377"/>
    <d v="1899-12-30T11:40:00"/>
    <d v="1899-12-30T12:00:00"/>
    <n v="8.3972631826156103"/>
    <m/>
    <m/>
    <n v="58"/>
    <n v="487.04126459170539"/>
    <n v="0"/>
    <m/>
    <d v="1899-12-30T00:20:00"/>
    <d v="1899-12-30T19:20:00"/>
    <m/>
  </r>
  <r>
    <n v="11309"/>
    <x v="48"/>
    <s v="VALBORMIDA"/>
    <n v="0"/>
    <n v="564"/>
    <s v="CARCARE - CAIRO IST.PATETTA  - CAIRO"/>
    <s v="ANN"/>
    <s v="SET"/>
    <m/>
    <n v="1"/>
    <n v="2380"/>
    <d v="1899-12-30T15:35:00"/>
    <d v="1899-12-30T15:55:00"/>
    <n v="8.3972631826156103"/>
    <m/>
    <m/>
    <n v="302"/>
    <n v="2535.9734811499143"/>
    <n v="0"/>
    <m/>
    <d v="1899-12-30T00:20:00"/>
    <d v="1900-01-03T04:40:00"/>
    <m/>
  </r>
  <r>
    <n v="11318"/>
    <x v="48"/>
    <s v="VALBORMIDA"/>
    <n v="0"/>
    <n v="564"/>
    <s v="CARCARE - CAIRO IST.PATETTA  - CAIRO"/>
    <s v="SCO"/>
    <n v="5"/>
    <m/>
    <n v="1"/>
    <n v="3082"/>
    <d v="1899-12-30T17:00:00"/>
    <d v="1899-12-30T17:15:00"/>
    <n v="8.3972631826156103"/>
    <m/>
    <m/>
    <n v="34"/>
    <n v="285.50694820893074"/>
    <n v="0"/>
    <m/>
    <d v="1899-12-30T00:15:00"/>
    <d v="1899-12-30T08:30:00"/>
    <m/>
  </r>
  <r>
    <n v="18797"/>
    <x v="48"/>
    <s v="VALBORMIDA"/>
    <n v="0"/>
    <n v="573"/>
    <s v="CARCARE - VISPA - FERRANIA"/>
    <s v="ANN"/>
    <s v="SET"/>
    <m/>
    <n v="1"/>
    <n v="1250"/>
    <d v="1899-12-30T13:35:00"/>
    <d v="1899-12-30T13:45:00"/>
    <n v="5.1555116038211697"/>
    <m/>
    <m/>
    <n v="302"/>
    <n v="1556.9645043539933"/>
    <n v="0"/>
    <m/>
    <d v="1899-12-30T00:10:00"/>
    <d v="1900-01-01T02:20:00"/>
    <m/>
  </r>
  <r>
    <n v="11317"/>
    <x v="48"/>
    <s v="VALBORMIDA"/>
    <n v="0"/>
    <n v="573"/>
    <s v="CARCARE - VISPA - FERRANIA"/>
    <s v="ANN"/>
    <s v="SET"/>
    <m/>
    <n v="1"/>
    <n v="3101"/>
    <d v="1899-12-30T14:05:00"/>
    <d v="1899-12-30T14:15:00"/>
    <n v="5.1555116038211697"/>
    <m/>
    <m/>
    <n v="302"/>
    <n v="1556.9645043539933"/>
    <n v="0"/>
    <m/>
    <d v="1899-12-30T00:10:00"/>
    <d v="1900-01-01T02:20:00"/>
    <m/>
  </r>
  <r>
    <n v="11253"/>
    <x v="48"/>
    <s v="VALBORMIDA"/>
    <n v="0"/>
    <n v="573"/>
    <s v="CARCARE - VISPA - FERRANIA"/>
    <s v="ANN"/>
    <s v="SET"/>
    <m/>
    <n v="1"/>
    <n v="1251"/>
    <d v="1899-12-30T16:55:00"/>
    <d v="1899-12-30T17:05:00"/>
    <n v="5.1555116038211697"/>
    <m/>
    <m/>
    <n v="302"/>
    <n v="1556.9645043539933"/>
    <n v="0"/>
    <m/>
    <d v="1899-12-30T00:10:00"/>
    <d v="1900-01-01T02:20:00"/>
    <m/>
  </r>
  <r>
    <n v="11255"/>
    <x v="48"/>
    <s v="VALBORMIDA"/>
    <n v="0"/>
    <n v="574"/>
    <s v="CARCARE - VISPA - FERRANIA - BRAGNO - CAIRO"/>
    <s v="ANN"/>
    <s v="SET"/>
    <m/>
    <n v="1"/>
    <n v="1253"/>
    <d v="1899-12-30T09:00:00"/>
    <d v="1899-12-30T09:30:00"/>
    <n v="13.8797582925733"/>
    <m/>
    <m/>
    <n v="302"/>
    <n v="4191.6870043571362"/>
    <n v="0"/>
    <m/>
    <d v="1899-12-30T00:30:00"/>
    <d v="1900-01-05T07:00:00"/>
    <m/>
  </r>
  <r>
    <n v="11322"/>
    <x v="48"/>
    <s v="VALBORMIDA"/>
    <n v="0"/>
    <n v="574"/>
    <s v="CARCARE - VISPA - FERRANIA - BRAGNO - CAIRO"/>
    <s v="ANN"/>
    <s v="SET"/>
    <m/>
    <n v="1"/>
    <n v="1254"/>
    <d v="1899-12-30T12:15:00"/>
    <d v="1899-12-30T12:45:00"/>
    <n v="13.8797582925733"/>
    <m/>
    <m/>
    <n v="302"/>
    <n v="4191.6870043571362"/>
    <n v="0"/>
    <m/>
    <d v="1899-12-30T00:30:00"/>
    <d v="1900-01-05T07:00:00"/>
    <m/>
  </r>
  <r>
    <n v="18798"/>
    <x v="48"/>
    <s v="VALBORMIDA"/>
    <n v="0"/>
    <n v="590"/>
    <s v="FERRANIA - BRAGNO- CAIRO"/>
    <s v="ANN"/>
    <s v="SET"/>
    <m/>
    <n v="1"/>
    <n v="1304"/>
    <d v="1899-12-30T13:45:00"/>
    <d v="1899-12-30T14:05:00"/>
    <n v="8.7242466887521495"/>
    <m/>
    <m/>
    <n v="302"/>
    <n v="2634.722500003149"/>
    <n v="0"/>
    <m/>
    <d v="1899-12-30T00:20:00"/>
    <d v="1900-01-03T04:40:00"/>
    <m/>
  </r>
  <r>
    <n v="11263"/>
    <x v="48"/>
    <s v="VALBORMIDA"/>
    <n v="0"/>
    <n v="590"/>
    <s v="FERRANIA - BRAGNO- CAIRO"/>
    <s v="ANN"/>
    <s v="SET"/>
    <m/>
    <n v="1"/>
    <n v="1306"/>
    <d v="1899-12-30T17:10:00"/>
    <d v="1899-12-30T17:30:00"/>
    <n v="8.7242466887521495"/>
    <m/>
    <m/>
    <n v="302"/>
    <n v="2634.722500003149"/>
    <n v="0"/>
    <m/>
    <d v="1899-12-30T00:20:00"/>
    <d v="1900-01-03T04:40:00"/>
    <m/>
  </r>
  <r>
    <n v="11450"/>
    <x v="48"/>
    <s v="VALBORMIDA"/>
    <n v="0"/>
    <n v="591"/>
    <s v="FERRANIA - BRAGNO - CARCARE"/>
    <s v="ANN"/>
    <s v="SET"/>
    <m/>
    <n v="1"/>
    <n v="1307"/>
    <d v="1899-12-30T14:15:00"/>
    <d v="1899-12-30T14:40:00"/>
    <n v="9.3059094957255404"/>
    <m/>
    <m/>
    <n v="302"/>
    <n v="2810.3846677091133"/>
    <n v="0"/>
    <m/>
    <d v="1899-12-30T00:25:00"/>
    <d v="1900-01-04T05:50:00"/>
    <m/>
  </r>
  <r>
    <n v="11303"/>
    <x v="48"/>
    <s v="VALBORMIDA"/>
    <n v="0"/>
    <n v="592"/>
    <s v="CARCARE - CAIRO"/>
    <s v="ANN"/>
    <s v="FES"/>
    <m/>
    <n v="1"/>
    <n v="2374"/>
    <d v="1899-12-30T07:20:00"/>
    <d v="1899-12-30T07:35:00"/>
    <n v="6.8230327887772804"/>
    <m/>
    <m/>
    <n v="58"/>
    <n v="395.73590174908225"/>
    <n v="0"/>
    <m/>
    <d v="1899-12-30T00:15:00"/>
    <d v="1899-12-30T14:30:00"/>
    <m/>
  </r>
  <r>
    <n v="11310"/>
    <x v="48"/>
    <s v="VALBORMIDA"/>
    <n v="0"/>
    <n v="592"/>
    <s v="CARCARE - CAIRO"/>
    <s v="NSCO"/>
    <s v="SET"/>
    <m/>
    <n v="1"/>
    <n v="3114"/>
    <d v="1899-12-30T08:00:00"/>
    <d v="1899-12-30T08:15:00"/>
    <n v="6.8230327887772804"/>
    <m/>
    <m/>
    <n v="94"/>
    <n v="641.36508214506432"/>
    <n v="0"/>
    <m/>
    <d v="1899-12-30T00:15:00"/>
    <d v="1899-12-30T23:30:00"/>
    <m/>
  </r>
  <r>
    <n v="11313"/>
    <x v="48"/>
    <s v="VALBORMIDA"/>
    <n v="0"/>
    <n v="592"/>
    <s v="CARCARE - CAIRO"/>
    <s v="SCO"/>
    <n v="6"/>
    <m/>
    <n v="1"/>
    <n v="11313"/>
    <d v="1899-12-30T08:00:00"/>
    <d v="1899-12-30T08:15:00"/>
    <n v="6.8230327887772804"/>
    <m/>
    <m/>
    <n v="35"/>
    <n v="238.80614760720482"/>
    <n v="0"/>
    <m/>
    <d v="1899-12-30T00:15:00"/>
    <d v="1899-12-30T08:45:00"/>
    <m/>
  </r>
  <r>
    <n v="11307"/>
    <x v="48"/>
    <s v="VALBORMIDA"/>
    <n v="0"/>
    <n v="592"/>
    <s v="CARCARE - CAIRO"/>
    <s v="ANN"/>
    <s v="FES"/>
    <m/>
    <n v="1"/>
    <n v="2376"/>
    <d v="1899-12-30T10:10:00"/>
    <d v="1899-12-30T10:25:00"/>
    <n v="6.8230327887772804"/>
    <m/>
    <m/>
    <n v="58"/>
    <n v="395.73590174908225"/>
    <n v="0"/>
    <m/>
    <d v="1899-12-30T00:15:00"/>
    <d v="1899-12-30T14:30:00"/>
    <m/>
  </r>
  <r>
    <n v="11311"/>
    <x v="48"/>
    <s v="VALBORMIDA"/>
    <n v="0"/>
    <n v="592"/>
    <s v="CARCARE - CAIRO"/>
    <s v="NSCO"/>
    <s v="SET"/>
    <m/>
    <n v="1"/>
    <n v="3123"/>
    <d v="1899-12-30T14:10:00"/>
    <d v="1899-12-30T14:25:00"/>
    <n v="6.8230327887772804"/>
    <m/>
    <m/>
    <n v="94"/>
    <n v="641.36508214506432"/>
    <n v="0"/>
    <m/>
    <d v="1899-12-30T00:15:00"/>
    <d v="1899-12-30T23:30:00"/>
    <m/>
  </r>
  <r>
    <n v="11315"/>
    <x v="48"/>
    <s v="VALBORMIDA"/>
    <n v="0"/>
    <n v="592"/>
    <s v="CARCARE - CAIRO"/>
    <s v="SCO"/>
    <n v="6"/>
    <m/>
    <n v="1"/>
    <n v="4294"/>
    <d v="1899-12-30T14:10:00"/>
    <d v="1899-12-30T14:25:00"/>
    <n v="6.8230327887772804"/>
    <m/>
    <m/>
    <n v="35"/>
    <n v="238.80614760720482"/>
    <n v="0"/>
    <m/>
    <d v="1899-12-30T00:15:00"/>
    <d v="1899-12-30T08:45:00"/>
    <m/>
  </r>
  <r>
    <n v="11264"/>
    <x v="48"/>
    <s v="VALBORMIDA"/>
    <n v="0"/>
    <n v="593"/>
    <s v="FERRANIA - VISPA -CARCARE"/>
    <s v="ANN"/>
    <s v="SET"/>
    <m/>
    <n v="1"/>
    <n v="1308"/>
    <d v="1899-12-30T08:30:00"/>
    <d v="1899-12-30T08:40:00"/>
    <n v="5.2862530583887297"/>
    <m/>
    <m/>
    <n v="302"/>
    <n v="1596.4484236333965"/>
    <n v="0"/>
    <m/>
    <d v="1899-12-30T00:10:00"/>
    <d v="1900-01-01T02:20:00"/>
    <m/>
  </r>
  <r>
    <n v="11265"/>
    <x v="48"/>
    <s v="VALBORMIDA"/>
    <n v="0"/>
    <n v="593"/>
    <s v="FERRANIA - VISPA -CARCARE"/>
    <s v="ANN"/>
    <s v="SET"/>
    <m/>
    <n v="1"/>
    <n v="1309"/>
    <d v="1899-12-30T12:03:00"/>
    <d v="1899-12-30T12:10:00"/>
    <n v="5.2862530583887297"/>
    <m/>
    <m/>
    <n v="302"/>
    <n v="1596.4484236333965"/>
    <n v="0"/>
    <m/>
    <d v="1899-12-30T00:07:00"/>
    <d v="1899-12-31T11:14:00"/>
    <m/>
  </r>
  <r>
    <n v="11324"/>
    <x v="48"/>
    <s v="VALBORMIDA"/>
    <n v="0"/>
    <n v="594"/>
    <s v="FERRANIA - VISPA - CARCARE - CAIRO"/>
    <s v="ANN"/>
    <s v="SET"/>
    <m/>
    <n v="1"/>
    <n v="4781"/>
    <d v="1899-12-30T14:10:00"/>
    <d v="1899-12-30T14:40:00"/>
    <n v="12.109285847165999"/>
    <m/>
    <m/>
    <n v="302"/>
    <n v="3657.0043258441319"/>
    <n v="0"/>
    <m/>
    <d v="1899-12-30T00:30:00"/>
    <d v="1900-01-05T07:00:00"/>
    <m/>
  </r>
  <r>
    <n v="11273"/>
    <x v="48"/>
    <s v="VALBORMIDA"/>
    <n v="0"/>
    <n v="655"/>
    <s v="VISPA - FERRANIA - BRAGNO - CAIRO"/>
    <s v="ANN"/>
    <s v="SET"/>
    <m/>
    <n v="1"/>
    <n v="1397"/>
    <d v="1899-12-30T11:10:00"/>
    <d v="1899-12-30T11:35:00"/>
    <n v="10.6447582925733"/>
    <m/>
    <m/>
    <n v="302"/>
    <n v="3214.7170043571368"/>
    <n v="0"/>
    <m/>
    <d v="1899-12-30T00:25:00"/>
    <d v="1900-01-04T05:50:00"/>
    <m/>
  </r>
  <r>
    <n v="11274"/>
    <x v="48"/>
    <s v="VALBORMIDA"/>
    <n v="0"/>
    <n v="655"/>
    <s v="VISPA - FERRANIA - BRAGNO - CAIRO"/>
    <s v="ANN"/>
    <s v="SET"/>
    <m/>
    <n v="1"/>
    <n v="1398"/>
    <d v="1899-12-30T15:40:00"/>
    <d v="1899-12-30T16:00:00"/>
    <n v="10.6447582925733"/>
    <m/>
    <m/>
    <n v="302"/>
    <n v="3214.7170043571368"/>
    <n v="0"/>
    <m/>
    <d v="1899-12-30T00:20:00"/>
    <d v="1900-01-03T04:40:00"/>
    <m/>
  </r>
  <r>
    <n v="11275"/>
    <x v="48"/>
    <s v="VALBORMIDA"/>
    <n v="0"/>
    <n v="655"/>
    <s v="VISPA - FERRANIA - BRAGNO - CAIRO"/>
    <s v="ANN"/>
    <s v="SET"/>
    <m/>
    <n v="1"/>
    <n v="1399"/>
    <d v="1899-12-30T19:40:00"/>
    <d v="1899-12-30T20:05:00"/>
    <n v="10.6447582925733"/>
    <m/>
    <m/>
    <n v="302"/>
    <n v="3214.7170043571368"/>
    <n v="0"/>
    <m/>
    <d v="1899-12-30T00:25:00"/>
    <d v="1900-01-04T05:50:00"/>
    <m/>
  </r>
  <r>
    <n v="12470"/>
    <x v="48"/>
    <s v="VALBORMIDA"/>
    <n v="0"/>
    <n v="857"/>
    <s v="CAIRO - BUGLIO - BRAGNO - PRASOTTANO - FERRANIA"/>
    <s v="SCO"/>
    <s v="1-5"/>
    <m/>
    <n v="1"/>
    <n v="1487"/>
    <d v="1899-12-30T13:18:00"/>
    <d v="1899-12-30T13:48:00"/>
    <n v="14.9947971498455"/>
    <m/>
    <m/>
    <n v="173"/>
    <n v="2594.0999069232716"/>
    <n v="0"/>
    <m/>
    <d v="1899-12-30T00:30:00"/>
    <d v="1900-01-02T14:30:00"/>
    <m/>
  </r>
  <r>
    <n v="11234"/>
    <x v="48"/>
    <s v="VALBORMIDA"/>
    <n v="0"/>
    <n v="937"/>
    <s v="CAIRO - BRAGNO - PRASOTTANO - FERRANIA"/>
    <s v="ANN"/>
    <s v="SET"/>
    <m/>
    <n v="1"/>
    <n v="1188"/>
    <d v="1899-12-30T08:15:00"/>
    <d v="1899-12-30T08:30:00"/>
    <n v="10.9996633393278"/>
    <m/>
    <m/>
    <n v="302"/>
    <n v="3321.8983284769956"/>
    <n v="0"/>
    <m/>
    <d v="1899-12-30T00:15:00"/>
    <d v="1900-01-02T03:30:00"/>
    <m/>
  </r>
  <r>
    <n v="18790"/>
    <x v="48"/>
    <s v="VALBORMIDA"/>
    <n v="0"/>
    <n v="942"/>
    <s v="CAIRO - BRAGNO - PRASOTTANO -FERRANIA FF.SS."/>
    <s v="ANN"/>
    <s v="SET"/>
    <m/>
    <n v="1"/>
    <n v="18790"/>
    <d v="1899-12-30T07:25:00"/>
    <d v="1899-12-30T07:45:00"/>
    <n v="9.8712364699656199"/>
    <m/>
    <m/>
    <n v="302"/>
    <n v="2981.1134139296173"/>
    <n v="0"/>
    <m/>
    <d v="1899-12-30T00:20:00"/>
    <d v="1900-01-03T04:40:00"/>
    <m/>
  </r>
  <r>
    <n v="18791"/>
    <x v="48"/>
    <s v="VALBORMIDA"/>
    <n v="0"/>
    <n v="943"/>
    <s v="FERRANIA FF.SS. - VISPA - CARCARE - CAIRO IST. TECN. -  CAIRO "/>
    <s v="SCO"/>
    <s v="1-5"/>
    <m/>
    <n v="1"/>
    <n v="1310"/>
    <d v="1899-12-30T07:45:00"/>
    <d v="1899-12-30T08:20:00"/>
    <n v="14.811943110366499"/>
    <m/>
    <m/>
    <n v="173"/>
    <n v="2562.4661580934044"/>
    <n v="0"/>
    <m/>
    <d v="1899-12-30T00:35:00"/>
    <d v="1900-01-03T04:55:00"/>
    <m/>
  </r>
  <r>
    <n v="11229"/>
    <x v="48"/>
    <s v="VALBORMIDA"/>
    <n v="0"/>
    <n v="944"/>
    <s v="CAIRO - BRAGNO - FERRANIA "/>
    <s v="ANN"/>
    <s v="SET"/>
    <m/>
    <n v="1"/>
    <n v="1179"/>
    <d v="1899-12-30T11:40:00"/>
    <d v="1899-12-30T12:00:00"/>
    <n v="8.9438423567818308"/>
    <m/>
    <m/>
    <n v="302"/>
    <n v="2701.0403917481131"/>
    <n v="0"/>
    <m/>
    <d v="1899-12-30T00:20:00"/>
    <d v="1900-01-03T04:40:00"/>
    <m/>
  </r>
  <r>
    <n v="11296"/>
    <x v="48"/>
    <s v="VALBORMIDA"/>
    <n v="0"/>
    <n v="952"/>
    <s v="FERRANIA FF.SS - VISPA - CARCARE"/>
    <s v="NSCO"/>
    <s v="SET"/>
    <m/>
    <n v="1"/>
    <n v="3119"/>
    <d v="1899-12-30T07:50:00"/>
    <d v="1899-12-30T08:00:00"/>
    <n v="6.4146799277508899"/>
    <m/>
    <m/>
    <n v="94"/>
    <n v="602.97991320858364"/>
    <n v="0"/>
    <m/>
    <d v="1899-12-30T00:10:00"/>
    <d v="1899-12-30T15:40:00"/>
    <m/>
  </r>
  <r>
    <n v="11312"/>
    <x v="48"/>
    <s v="VALBORMIDA"/>
    <n v="0"/>
    <n v="952"/>
    <s v="FERRANIA FF.SS - VISPA - CARCARE"/>
    <s v="SCO"/>
    <n v="6"/>
    <m/>
    <n v="1"/>
    <n v="4278"/>
    <d v="1899-12-30T07:50:00"/>
    <d v="1899-12-30T08:00:00"/>
    <n v="6.4146799277508899"/>
    <m/>
    <m/>
    <n v="35"/>
    <n v="224.51379747128115"/>
    <n v="0"/>
    <m/>
    <d v="1899-12-30T00:10:00"/>
    <d v="1899-12-30T05:50:00"/>
    <m/>
  </r>
  <r>
    <n v="11306"/>
    <x v="48"/>
    <s v="VALBORMIDA"/>
    <n v="0"/>
    <n v="962"/>
    <s v="CAIRO - IST.PATETTA - CARCARE"/>
    <s v="ANN"/>
    <s v="FES"/>
    <m/>
    <n v="1"/>
    <n v="2101"/>
    <d v="1899-12-30T06:55:00"/>
    <d v="1899-12-30T07:15:00"/>
    <n v="8.5455145137272002"/>
    <m/>
    <m/>
    <n v="58"/>
    <n v="495.63984179617762"/>
    <n v="0"/>
    <m/>
    <d v="1899-12-30T00:20:00"/>
    <d v="1899-12-30T19:20:00"/>
    <m/>
  </r>
  <r>
    <n v="11305"/>
    <x v="48"/>
    <s v="VALBORMIDA"/>
    <n v="0"/>
    <n v="962"/>
    <s v="CAIRO - IST.PATETTA - CARCARE"/>
    <s v="ANN"/>
    <s v="FES"/>
    <m/>
    <n v="1"/>
    <n v="2103"/>
    <d v="1899-12-30T09:50:00"/>
    <d v="1899-12-30T10:10:00"/>
    <n v="8.5455145137272002"/>
    <m/>
    <m/>
    <n v="58"/>
    <n v="495.63984179617762"/>
    <n v="0"/>
    <m/>
    <d v="1899-12-30T00:20:00"/>
    <d v="1899-12-30T19:20:00"/>
    <m/>
  </r>
  <r>
    <n v="11302"/>
    <x v="48"/>
    <s v="VALBORMIDA"/>
    <n v="0"/>
    <n v="962"/>
    <s v="CAIRO - IST.PATETTA - CARCARE"/>
    <s v="ANN"/>
    <s v="SET"/>
    <m/>
    <n v="1"/>
    <n v="1199"/>
    <d v="1899-12-30T13:35:00"/>
    <d v="1899-12-30T13:55:00"/>
    <n v="8.5455145137272002"/>
    <m/>
    <m/>
    <n v="302"/>
    <n v="2580.7453831456146"/>
    <n v="0"/>
    <m/>
    <d v="1899-12-30T00:20:00"/>
    <d v="1900-01-03T04:40:00"/>
    <m/>
  </r>
  <r>
    <n v="13412"/>
    <x v="48"/>
    <s v="VALBORMIDA"/>
    <n v="0"/>
    <n v="962"/>
    <s v="CAIRO - IST.PATETTA - CARCARE"/>
    <s v="SCO"/>
    <n v="3"/>
    <m/>
    <n v="1"/>
    <n v="5852"/>
    <d v="1899-12-30T17:00:00"/>
    <d v="1899-12-30T17:20:00"/>
    <n v="8.5455145137272002"/>
    <m/>
    <m/>
    <n v="36"/>
    <n v="307.6385224941792"/>
    <n v="0"/>
    <m/>
    <d v="1899-12-30T00:20:00"/>
    <d v="1899-12-30T12:00:00"/>
    <m/>
  </r>
  <r>
    <n v="18320"/>
    <x v="48"/>
    <s v="VALBORMIDA"/>
    <n v="0"/>
    <n v="980"/>
    <s v="CARCARE - VISPA CAPOLINEA - FERRANIA - BRAGNO - CAIRO"/>
    <s v="ANN"/>
    <s v="SET"/>
    <m/>
    <n v="1"/>
    <n v="1252"/>
    <d v="1899-12-30T08:00:00"/>
    <d v="1899-12-30T08:35:00"/>
    <n v="13.9137582925733"/>
    <m/>
    <m/>
    <n v="302"/>
    <n v="4201.9550043571371"/>
    <n v="0"/>
    <m/>
    <d v="1899-12-30T00:35:00"/>
    <d v="1900-01-06T08:10:00"/>
    <m/>
  </r>
  <r>
    <n v="11301"/>
    <x v="48"/>
    <s v="VALBORMIDA"/>
    <n v="0"/>
    <n v="980"/>
    <s v="CARCARE - VISPA CAPOLINEA - FERRANIA - BRAGNO - CAIRO"/>
    <s v="ANN"/>
    <s v="SET"/>
    <m/>
    <n v="1"/>
    <n v="1255"/>
    <d v="1899-12-30T18:25:00"/>
    <d v="1899-12-30T19:00:00"/>
    <n v="13.9137582925733"/>
    <m/>
    <m/>
    <n v="302"/>
    <n v="4201.9550043571371"/>
    <n v="0"/>
    <m/>
    <d v="1899-12-30T00:35:00"/>
    <d v="1900-01-06T08:10:00"/>
    <m/>
  </r>
  <r>
    <n v="18808"/>
    <x v="36"/>
    <s v="VALBORMIDA"/>
    <n v="0"/>
    <n v="1115"/>
    <s v="CAIRO - BUGLIO - IST. PATETTA"/>
    <s v="SCO"/>
    <s v="1-5"/>
    <m/>
    <n v="1"/>
    <n v="18808"/>
    <d v="1899-12-30T06:40:00"/>
    <d v="1899-12-30T06:55:00"/>
    <n v="3.86218114471676"/>
    <m/>
    <m/>
    <n v="173"/>
    <n v="668.15733803599949"/>
    <n v="0"/>
    <m/>
    <d v="1899-12-30T00:15:00"/>
    <d v="1899-12-31T19:15:00"/>
    <m/>
  </r>
  <r>
    <n v="12550"/>
    <x v="49"/>
    <s v="VALBORMIDA"/>
    <n v="1"/>
    <n v="150"/>
    <s v="SAVONA FF.SS. - ALTARE Z.I. - BRAGNO - CONTINENTAL - CAIRO"/>
    <s v="ANN"/>
    <s v="FES"/>
    <m/>
    <n v="1"/>
    <n v="2192"/>
    <d v="1899-12-30T04:50:00"/>
    <d v="1899-12-30T05:55:00"/>
    <n v="34.970841745105197"/>
    <m/>
    <m/>
    <n v="58"/>
    <n v="2028.3088212161015"/>
    <n v="0"/>
    <m/>
    <d v="1899-12-30T01:05:00"/>
    <d v="1900-01-01T14:50:00"/>
    <m/>
  </r>
  <r>
    <n v="12551"/>
    <x v="49"/>
    <s v="VALBORMIDA"/>
    <n v="1"/>
    <n v="150"/>
    <s v="SAVONA FF.SS. - ALTARE Z.I. - BRAGNO - CONTINENTAL - CAIRO"/>
    <s v="ANN"/>
    <s v="FES"/>
    <m/>
    <n v="1"/>
    <n v="2193"/>
    <d v="1899-12-30T12:50:00"/>
    <d v="1899-12-30T13:55:00"/>
    <n v="34.970841745105197"/>
    <m/>
    <m/>
    <n v="58"/>
    <n v="2028.3088212161015"/>
    <n v="0"/>
    <m/>
    <d v="1899-12-30T01:05:00"/>
    <d v="1900-01-01T14:50:00"/>
    <m/>
  </r>
  <r>
    <n v="12552"/>
    <x v="49"/>
    <s v="VALBORMIDA"/>
    <n v="1"/>
    <n v="150"/>
    <s v="SAVONA FF.SS. - ALTARE Z.I. - BRAGNO - CONTINENTAL - CAIRO"/>
    <s v="ANN"/>
    <s v="FES"/>
    <m/>
    <n v="1"/>
    <n v="2194"/>
    <d v="1899-12-30T20:50:00"/>
    <d v="1899-12-30T21:55:00"/>
    <n v="34.970841745105197"/>
    <m/>
    <m/>
    <n v="58"/>
    <n v="2028.3088212161015"/>
    <n v="0"/>
    <m/>
    <d v="1899-12-30T01:05:00"/>
    <d v="1900-01-01T14:50:00"/>
    <m/>
  </r>
  <r>
    <n v="12553"/>
    <x v="49"/>
    <s v="VALBORMIDA"/>
    <n v="1"/>
    <n v="150"/>
    <s v="SAVONA FF.SS. - ALTARE Z.I. - BRAGNO - CONTINENTAL - CAIRO"/>
    <s v="ANN"/>
    <s v="SET"/>
    <m/>
    <n v="1"/>
    <n v="1449"/>
    <d v="1899-12-30T20:50:00"/>
    <d v="1899-12-30T21:55:00"/>
    <n v="34.970841745105197"/>
    <m/>
    <m/>
    <n v="302"/>
    <n v="10561.19420702177"/>
    <n v="0"/>
    <m/>
    <d v="1899-12-30T01:05:00"/>
    <d v="1900-01-12T15:10:00"/>
    <m/>
  </r>
  <r>
    <n v="10204"/>
    <x v="49"/>
    <s v="VALBORMIDA"/>
    <n v="2"/>
    <n v="171"/>
    <s v="CAIRO - CONTINENTAL - BRAGNO - ALTARE Z.I. - SAVONA FF.SS."/>
    <s v="ANN"/>
    <s v="FES"/>
    <m/>
    <n v="1"/>
    <n v="2188"/>
    <d v="1899-12-30T13:55:00"/>
    <d v="1899-12-30T14:55:00"/>
    <n v="34.894068246108603"/>
    <m/>
    <m/>
    <n v="58"/>
    <n v="2023.8559582742989"/>
    <n v="0"/>
    <m/>
    <d v="1899-12-30T01:00:00"/>
    <d v="1900-01-01T10:00:00"/>
    <m/>
  </r>
  <r>
    <n v="10205"/>
    <x v="49"/>
    <s v="VALBORMIDA"/>
    <n v="2"/>
    <n v="171"/>
    <s v="CAIRO - CONTINENTAL - BRAGNO - ALTARE Z.I. - SAVONA FF.SS."/>
    <s v="ANN"/>
    <s v="FES"/>
    <m/>
    <n v="1"/>
    <n v="2189"/>
    <d v="1899-12-30T21:55:00"/>
    <d v="1899-12-30T22:55:00"/>
    <n v="34.894068246108603"/>
    <m/>
    <m/>
    <n v="58"/>
    <n v="2023.8559582742989"/>
    <n v="0"/>
    <m/>
    <d v="1899-12-30T01:00:00"/>
    <d v="1900-01-01T10:00:00"/>
    <m/>
  </r>
  <r>
    <n v="10227"/>
    <x v="49"/>
    <s v="VALBORMIDA"/>
    <n v="2"/>
    <n v="173"/>
    <s v="CAIRO - CONTINENTAL - BRAGNO - ALTARE - SAVONA"/>
    <s v="ANN"/>
    <s v="FES"/>
    <m/>
    <n v="1"/>
    <n v="2187"/>
    <d v="1899-12-30T05:55:00"/>
    <d v="1899-12-30T06:55:00"/>
    <n v="32.174743914098798"/>
    <m/>
    <m/>
    <n v="58"/>
    <n v="1866.1351470177303"/>
    <n v="0"/>
    <m/>
    <d v="1899-12-30T01:00:00"/>
    <d v="1900-01-01T10:00:00"/>
    <m/>
  </r>
  <r>
    <n v="13408"/>
    <x v="49"/>
    <s v="VALBORMIDA"/>
    <n v="1"/>
    <n v="483"/>
    <s v="CADIBONA - ALTARE - ALTARE Z.I. - FERRANIA - PRASOTTANO - BRAGNO - CAIRO"/>
    <s v="SCO"/>
    <s v="1-5"/>
    <m/>
    <n v="1"/>
    <n v="13406"/>
    <d v="1899-12-30T07:00:00"/>
    <d v="1899-12-30T07:55:00"/>
    <n v="26.078841493833401"/>
    <m/>
    <m/>
    <n v="173"/>
    <n v="4511.639578433178"/>
    <n v="0"/>
    <m/>
    <d v="1899-12-30T00:55:00"/>
    <d v="1900-01-05T14:35:00"/>
    <m/>
  </r>
  <r>
    <n v="13404"/>
    <x v="49"/>
    <s v="VALBORMIDA"/>
    <n v="2"/>
    <n v="485"/>
    <s v="CONTINENTAL - BRAGNO - SAVONA DIRETTA"/>
    <s v="SCO"/>
    <s v="1-5"/>
    <m/>
    <n v="1"/>
    <n v="2964"/>
    <d v="1899-12-30T06:05:00"/>
    <d v="1899-12-30T06:35:00"/>
    <n v="25.108394096754498"/>
    <m/>
    <m/>
    <n v="173"/>
    <n v="4343.7521787385285"/>
    <n v="0"/>
    <m/>
    <d v="1899-12-30T00:30:00"/>
    <d v="1900-01-02T14:30:00"/>
    <m/>
  </r>
  <r>
    <n v="10027"/>
    <x v="49"/>
    <s v="VALBORMIDA"/>
    <n v="1"/>
    <n v="514"/>
    <s v="ALTARE Z. I. - VISPA - FERRANIA - BRAGNO - CAIRO M.TTE"/>
    <s v="ANN"/>
    <s v="SET"/>
    <m/>
    <n v="1"/>
    <n v="2427"/>
    <d v="1899-12-30T06:05:00"/>
    <d v="1899-12-30T06:30:00"/>
    <n v="15.0259263352754"/>
    <m/>
    <m/>
    <n v="302"/>
    <n v="4537.8297532531706"/>
    <n v="0"/>
    <m/>
    <d v="1899-12-30T00:25:00"/>
    <d v="1900-01-04T05:50:00"/>
    <m/>
  </r>
  <r>
    <n v="10028"/>
    <x v="49"/>
    <s v="VALBORMIDA"/>
    <n v="1"/>
    <n v="514"/>
    <s v="ALTARE Z. I. - VISPA - FERRANIA - BRAGNO - CAIRO M.TTE"/>
    <s v="ANN"/>
    <s v="FES"/>
    <m/>
    <n v="1"/>
    <n v="2428"/>
    <d v="1899-12-30T06:05:00"/>
    <d v="1899-12-30T06:30:00"/>
    <n v="15.0259263352754"/>
    <m/>
    <m/>
    <n v="58"/>
    <n v="871.50372744597325"/>
    <n v="0"/>
    <m/>
    <d v="1899-12-30T00:25:00"/>
    <d v="1899-12-31T00:10:00"/>
    <m/>
  </r>
  <r>
    <n v="10029"/>
    <x v="49"/>
    <s v="VALBORMIDA"/>
    <n v="1"/>
    <n v="514"/>
    <s v="ALTARE Z. I. - VISPA - FERRANIA - BRAGNO - CAIRO M.TTE"/>
    <s v="ANN"/>
    <s v="FES"/>
    <m/>
    <n v="1"/>
    <n v="2429"/>
    <d v="1899-12-30T14:05:00"/>
    <d v="1899-12-30T14:30:00"/>
    <n v="15.0259263352754"/>
    <m/>
    <m/>
    <n v="58"/>
    <n v="871.50372744597325"/>
    <n v="0"/>
    <m/>
    <d v="1899-12-30T00:25:00"/>
    <d v="1899-12-31T00:10:00"/>
    <m/>
  </r>
  <r>
    <n v="10188"/>
    <x v="49"/>
    <s v="VALBORMIDA"/>
    <n v="1"/>
    <n v="514"/>
    <s v="ALTARE Z. I. - VISPA - FERRANIA - BRAGNO - CAIRO M.TTE"/>
    <s v="ANN"/>
    <s v="SET"/>
    <m/>
    <n v="1"/>
    <n v="2425"/>
    <d v="1899-12-30T14:05:00"/>
    <d v="1899-12-30T14:30:00"/>
    <n v="15.0259263352754"/>
    <m/>
    <m/>
    <n v="302"/>
    <n v="4537.8297532531706"/>
    <n v="0"/>
    <m/>
    <d v="1899-12-30T00:25:00"/>
    <d v="1900-01-04T05:50:00"/>
    <m/>
  </r>
  <r>
    <n v="10030"/>
    <x v="49"/>
    <s v="VALBORMIDA"/>
    <n v="1"/>
    <n v="514"/>
    <s v="ALTARE Z. I. - VISPA - FERRANIA - BRAGNO - CAIRO M.TTE"/>
    <s v="ANN"/>
    <s v="FES"/>
    <m/>
    <n v="1"/>
    <n v="2430"/>
    <d v="1899-12-30T22:05:00"/>
    <d v="1899-12-30T22:30:00"/>
    <n v="15.0259263352754"/>
    <m/>
    <m/>
    <n v="58"/>
    <n v="871.50372744597325"/>
    <n v="0"/>
    <m/>
    <d v="1899-12-30T00:25:00"/>
    <d v="1899-12-31T00:10:00"/>
    <m/>
  </r>
  <r>
    <n v="10031"/>
    <x v="49"/>
    <s v="VALBORMIDA"/>
    <n v="2"/>
    <n v="531"/>
    <s v="CAIRO - BRAGNO - FERRANIA - VISPA - ALTARE Z.I."/>
    <s v="ANN"/>
    <s v="SET"/>
    <m/>
    <n v="1"/>
    <n v="2431"/>
    <d v="1899-12-30T05:20:00"/>
    <d v="1899-12-30T05:50:00"/>
    <n v="15.5375168615425"/>
    <m/>
    <m/>
    <n v="302"/>
    <n v="4692.3300921858345"/>
    <n v="0"/>
    <m/>
    <d v="1899-12-30T00:30:00"/>
    <d v="1900-01-05T07:00:00"/>
    <m/>
  </r>
  <r>
    <n v="10034"/>
    <x v="49"/>
    <s v="VALBORMIDA"/>
    <n v="2"/>
    <n v="531"/>
    <s v="CAIRO - BRAGNO - FERRANIA - VISPA - ALTARE Z.I."/>
    <s v="ANN"/>
    <s v="FES"/>
    <m/>
    <n v="1"/>
    <n v="2434"/>
    <d v="1899-12-30T05:20:00"/>
    <d v="1899-12-30T05:50:00"/>
    <n v="15.5375168615425"/>
    <m/>
    <m/>
    <n v="58"/>
    <n v="901.17597796946495"/>
    <n v="0"/>
    <m/>
    <d v="1899-12-30T00:30:00"/>
    <d v="1899-12-31T05:00:00"/>
    <m/>
  </r>
  <r>
    <n v="10032"/>
    <x v="49"/>
    <s v="VALBORMIDA"/>
    <n v="2"/>
    <n v="531"/>
    <s v="CAIRO - BRAGNO - FERRANIA - VISPA - ALTARE Z.I."/>
    <s v="ANN"/>
    <s v="SET"/>
    <m/>
    <n v="1"/>
    <n v="2432"/>
    <d v="1899-12-30T13:20:00"/>
    <d v="1899-12-30T13:50:00"/>
    <n v="15.5375168615425"/>
    <m/>
    <m/>
    <n v="302"/>
    <n v="4692.3300921858345"/>
    <n v="0"/>
    <m/>
    <d v="1899-12-30T00:30:00"/>
    <d v="1900-01-05T07:00:00"/>
    <m/>
  </r>
  <r>
    <n v="10035"/>
    <x v="49"/>
    <s v="VALBORMIDA"/>
    <n v="2"/>
    <n v="531"/>
    <s v="CAIRO - BRAGNO - FERRANIA - VISPA - ALTARE Z.I."/>
    <s v="ANN"/>
    <s v="FES"/>
    <m/>
    <n v="1"/>
    <n v="2435"/>
    <d v="1899-12-30T13:20:00"/>
    <d v="1899-12-30T13:50:00"/>
    <n v="15.5375168615425"/>
    <m/>
    <m/>
    <n v="58"/>
    <n v="901.17597796946495"/>
    <n v="0"/>
    <m/>
    <d v="1899-12-30T00:30:00"/>
    <d v="1899-12-31T05:00:00"/>
    <m/>
  </r>
  <r>
    <n v="10033"/>
    <x v="49"/>
    <s v="VALBORMIDA"/>
    <n v="2"/>
    <n v="531"/>
    <s v="CAIRO - BRAGNO - FERRANIA - VISPA - ALTARE Z.I."/>
    <s v="ANN"/>
    <s v="SET"/>
    <m/>
    <n v="1"/>
    <n v="2433"/>
    <d v="1899-12-30T21:20:00"/>
    <d v="1899-12-30T21:50:00"/>
    <n v="15.5375168615425"/>
    <m/>
    <m/>
    <n v="302"/>
    <n v="4692.3300921858345"/>
    <n v="0"/>
    <m/>
    <d v="1899-12-30T00:30:00"/>
    <d v="1900-01-05T07:00:00"/>
    <m/>
  </r>
  <r>
    <n v="10036"/>
    <x v="49"/>
    <s v="VALBORMIDA"/>
    <n v="2"/>
    <n v="531"/>
    <s v="CAIRO - BRAGNO - FERRANIA - VISPA - ALTARE Z.I."/>
    <s v="ANN"/>
    <s v="FES"/>
    <m/>
    <n v="1"/>
    <n v="2436"/>
    <d v="1899-12-30T21:20:00"/>
    <d v="1899-12-30T21:50:00"/>
    <n v="15.5375168615425"/>
    <m/>
    <m/>
    <n v="58"/>
    <n v="901.17597796946495"/>
    <n v="0"/>
    <m/>
    <d v="1899-12-30T00:30:00"/>
    <d v="1899-12-31T05:00:00"/>
    <m/>
  </r>
  <r>
    <n v="9901"/>
    <x v="49"/>
    <s v="VALBORMIDA"/>
    <n v="2"/>
    <n v="780"/>
    <s v="CONTINENTAL - BRAGNO - FERRANIA - ALTARE Z.I. - SAVONA FF.SS."/>
    <s v="ANN"/>
    <s v="SET"/>
    <m/>
    <n v="1"/>
    <n v="1438"/>
    <d v="1899-12-30T14:05:00"/>
    <d v="1899-12-30T14:55:00"/>
    <n v="30.528485809809499"/>
    <m/>
    <m/>
    <n v="302"/>
    <n v="9219.6027145624685"/>
    <n v="0"/>
    <m/>
    <d v="1899-12-30T00:50:00"/>
    <d v="1900-01-09T11:40:00"/>
    <m/>
  </r>
  <r>
    <n v="12471"/>
    <x v="49"/>
    <s v="VALBORMIDA"/>
    <n v="2"/>
    <n v="780"/>
    <s v="CONTINENTAL - BRAGNO - FERRANIA - ALTARE Z.I. - SAVONA FF.SS."/>
    <s v="ANN"/>
    <s v="SET"/>
    <m/>
    <n v="1"/>
    <n v="1439"/>
    <d v="1899-12-30T22:05:00"/>
    <d v="1899-12-30T23:00:00"/>
    <n v="30.528485809809499"/>
    <m/>
    <m/>
    <n v="302"/>
    <n v="9219.6027145624685"/>
    <n v="0"/>
    <m/>
    <d v="1899-12-30T00:55:00"/>
    <d v="1900-01-10T12:50:00"/>
    <m/>
  </r>
  <r>
    <n v="13402"/>
    <x v="49"/>
    <s v="VALBORMIDA"/>
    <n v="1"/>
    <n v="784"/>
    <s v="SAVONA FF.SS - ALTARE Z.I. - FERRANIA - BRAGNO - CAIRO"/>
    <s v="SCO"/>
    <n v="6"/>
    <m/>
    <n v="1"/>
    <n v="1446"/>
    <d v="1899-12-30T06:40:00"/>
    <d v="1899-12-30T07:50:00"/>
    <n v="39.042357784207503"/>
    <m/>
    <m/>
    <n v="35"/>
    <n v="1366.4825224472627"/>
    <n v="0"/>
    <m/>
    <d v="1899-12-30T01:10:00"/>
    <d v="1899-12-31T16:50:00"/>
    <m/>
  </r>
  <r>
    <n v="13403"/>
    <x v="49"/>
    <s v="VALBORMIDA"/>
    <n v="1"/>
    <n v="784"/>
    <s v="SAVONA FF.SS - ALTARE Z.I. - FERRANIA - BRAGNO - CAIRO"/>
    <s v="NSCO"/>
    <s v="SET"/>
    <m/>
    <n v="1"/>
    <n v="13403"/>
    <d v="1899-12-30T06:40:00"/>
    <d v="1899-12-30T07:50:00"/>
    <n v="39.042357784207503"/>
    <m/>
    <m/>
    <n v="94"/>
    <n v="3669.9816317155055"/>
    <n v="0"/>
    <m/>
    <d v="1899-12-30T01:10:00"/>
    <d v="1900-01-03T13:40:00"/>
    <m/>
  </r>
  <r>
    <n v="12554"/>
    <x v="49"/>
    <s v="VALBORMIDA"/>
    <n v="1"/>
    <n v="785"/>
    <s v="SAVONA  FF.SS. - ALTARE Z.I. - FERRANIA - BRAGNO - CONTINENTAL"/>
    <s v="ANN"/>
    <s v="SET"/>
    <m/>
    <n v="1"/>
    <n v="1447"/>
    <d v="1899-12-30T04:50:00"/>
    <d v="1899-12-30T05:44:00"/>
    <n v="30.731931770542499"/>
    <m/>
    <m/>
    <n v="302"/>
    <n v="9281.0433947038346"/>
    <n v="0"/>
    <m/>
    <d v="1899-12-30T00:54:00"/>
    <d v="1900-01-10T07:48:00"/>
    <m/>
  </r>
  <r>
    <n v="17930"/>
    <x v="49"/>
    <s v="VALBORMIDA"/>
    <n v="2"/>
    <n v="864"/>
    <s v="CONTINENTAL - CARCARE - ALTARE Z.I. - ALTARE"/>
    <s v="ANN"/>
    <s v="SET"/>
    <m/>
    <n v="1"/>
    <n v="1499"/>
    <d v="1899-12-30T05:44:00"/>
    <d v="1899-12-30T06:10:00"/>
    <n v="10.6106628791942"/>
    <m/>
    <m/>
    <n v="302"/>
    <n v="3204.4201895166484"/>
    <n v="0"/>
    <m/>
    <d v="1899-12-30T00:26:00"/>
    <d v="1900-01-04T10:52:00"/>
    <m/>
  </r>
  <r>
    <n v="10099"/>
    <x v="49"/>
    <s v="VALBORMIDA"/>
    <n v="2"/>
    <n v="946"/>
    <s v="ALTARE Z.I. - SAVONA FF.SS. (corsa Cabur)"/>
    <s v="ANN"/>
    <s v="1-5"/>
    <m/>
    <n v="1"/>
    <n v="3100"/>
    <d v="1899-12-30T16:30:00"/>
    <d v="1899-12-30T16:55:00"/>
    <n v="19.2061146877423"/>
    <m/>
    <m/>
    <n v="250"/>
    <n v="4801.5286719355754"/>
    <n v="0"/>
    <m/>
    <d v="1899-12-30T00:25:00"/>
    <d v="1900-01-03T08:10:00"/>
    <m/>
  </r>
  <r>
    <n v="9877"/>
    <x v="50"/>
    <s v="VALBORMIDA"/>
    <n v="1"/>
    <n v="526"/>
    <s v="CAIRO - CARCARE - SAVONA FF.SS. (no Cadibona)"/>
    <s v="SCO"/>
    <s v="1-5"/>
    <m/>
    <n v="1"/>
    <n v="1405"/>
    <d v="1899-12-30T06:45:00"/>
    <d v="1899-12-30T07:45:00"/>
    <n v="31.102265503208599"/>
    <m/>
    <m/>
    <n v="173"/>
    <n v="5380.6919320550878"/>
    <n v="0"/>
    <m/>
    <d v="1899-12-30T01:00:00"/>
    <d v="1900-01-06T05:00:00"/>
    <m/>
  </r>
  <r>
    <n v="12049"/>
    <x v="50"/>
    <s v="VALBORMIDA"/>
    <n v="1"/>
    <n v="553"/>
    <s v="CAIRO - IST. PATETTA - CARCARE - VISPA"/>
    <s v="ANN"/>
    <s v="SET"/>
    <m/>
    <n v="1"/>
    <n v="5940"/>
    <d v="1899-12-30T22:00:00"/>
    <d v="1899-12-30T22:25:00"/>
    <n v="11.8145145137272"/>
    <m/>
    <m/>
    <n v="302"/>
    <n v="3567.9833831456144"/>
    <n v="0"/>
    <m/>
    <d v="1899-12-30T00:25:00"/>
    <d v="1900-01-04T05:50:00"/>
    <m/>
  </r>
  <r>
    <n v="12500"/>
    <x v="50"/>
    <s v="VALBORMIDA"/>
    <n v="2"/>
    <n v="772"/>
    <s v="SAVONA - ALTARE Z.I. - CARCARE - CAIRO"/>
    <s v="ANN"/>
    <s v="SET"/>
    <m/>
    <n v="1"/>
    <n v="1475"/>
    <d v="1899-12-30T21:35:00"/>
    <d v="1899-12-30T22:40:00"/>
    <n v="34.240360296521601"/>
    <m/>
    <m/>
    <n v="302"/>
    <n v="10340.588809549523"/>
    <n v="0"/>
    <m/>
    <d v="1899-12-30T01:05:00"/>
    <d v="1900-01-12T15:10:00"/>
    <m/>
  </r>
  <r>
    <n v="12461"/>
    <x v="50"/>
    <s v="VALBORMIDA"/>
    <n v="1"/>
    <n v="775"/>
    <s v="CAIRO - CARCARE - SAVONA FF.SS."/>
    <s v="ANN"/>
    <s v="SET"/>
    <m/>
    <n v="1"/>
    <n v="1401"/>
    <d v="1899-12-30T04:25:00"/>
    <d v="1899-12-30T05:25:00"/>
    <n v="31.3962655032086"/>
    <m/>
    <m/>
    <n v="302"/>
    <n v="9481.6721819689974"/>
    <n v="0"/>
    <m/>
    <d v="1899-12-30T01:00:00"/>
    <d v="1900-01-11T14:00:00"/>
    <m/>
  </r>
  <r>
    <n v="9874"/>
    <x v="50"/>
    <s v="VALBORMIDA"/>
    <n v="1"/>
    <n v="775"/>
    <s v="CAIRO - CARCARE - SAVONA FF.SS."/>
    <s v="ANN"/>
    <s v="SET"/>
    <m/>
    <n v="1"/>
    <n v="1402"/>
    <d v="1899-12-30T05:10:00"/>
    <d v="1899-12-30T06:10:00"/>
    <n v="31.3962655032086"/>
    <m/>
    <m/>
    <n v="302"/>
    <n v="9481.6721819689974"/>
    <n v="0"/>
    <m/>
    <d v="1899-12-30T01:00:00"/>
    <d v="1900-01-11T14:00:00"/>
    <m/>
  </r>
  <r>
    <n v="17949"/>
    <x v="50"/>
    <s v="VALBORMIDA"/>
    <n v="1"/>
    <n v="775"/>
    <s v="CAIRO - CARCARE - SAVONA FF.SS."/>
    <s v="SCO"/>
    <s v="1-5"/>
    <m/>
    <n v="1"/>
    <n v="17949"/>
    <d v="1899-12-30T05:50:00"/>
    <d v="1899-12-30T06:50:00"/>
    <n v="31.3962655032086"/>
    <m/>
    <m/>
    <n v="173"/>
    <n v="5431.5539320550879"/>
    <n v="0"/>
    <m/>
    <d v="1899-12-30T01:00:00"/>
    <d v="1900-01-06T05:00:00"/>
    <m/>
  </r>
  <r>
    <n v="9875"/>
    <x v="50"/>
    <s v="VALBORMIDA"/>
    <n v="1"/>
    <n v="775"/>
    <s v="CAIRO - CARCARE - SAVONA FF.SS."/>
    <s v="SCO"/>
    <n v="6"/>
    <m/>
    <n v="1"/>
    <n v="1403"/>
    <d v="1899-12-30T05:55:00"/>
    <d v="1899-12-30T06:55:00"/>
    <n v="31.3962655032086"/>
    <m/>
    <m/>
    <n v="35"/>
    <n v="1098.869292612301"/>
    <n v="0"/>
    <m/>
    <d v="1899-12-30T01:00:00"/>
    <d v="1899-12-31T11:00:00"/>
    <m/>
  </r>
  <r>
    <n v="17952"/>
    <x v="50"/>
    <s v="VALBORMIDA"/>
    <n v="1"/>
    <n v="775"/>
    <s v="CAIRO - CARCARE - SAVONA FF.SS."/>
    <s v="NSCO"/>
    <s v="SET"/>
    <m/>
    <n v="1"/>
    <n v="17952"/>
    <d v="1899-12-30T05:55:00"/>
    <d v="1899-12-30T06:55:00"/>
    <n v="31.3962655032086"/>
    <m/>
    <m/>
    <n v="94"/>
    <n v="2951.2489573016082"/>
    <n v="0"/>
    <m/>
    <d v="1899-12-30T01:00:00"/>
    <d v="1900-01-02T22:00:00"/>
    <m/>
  </r>
  <r>
    <n v="9876"/>
    <x v="50"/>
    <s v="VALBORMIDA"/>
    <n v="1"/>
    <n v="775"/>
    <s v="CAIRO - CARCARE - SAVONA FF.SS."/>
    <s v="ANN"/>
    <s v="SET"/>
    <m/>
    <n v="1"/>
    <n v="1404"/>
    <d v="1899-12-30T06:15:00"/>
    <d v="1899-12-30T07:15:00"/>
    <n v="31.3962655032086"/>
    <m/>
    <m/>
    <n v="302"/>
    <n v="9481.6721819689974"/>
    <n v="0"/>
    <m/>
    <d v="1899-12-30T01:00:00"/>
    <d v="1900-01-11T14:00:00"/>
    <m/>
  </r>
  <r>
    <n v="11336"/>
    <x v="50"/>
    <s v="VALBORMIDA"/>
    <n v="1"/>
    <n v="775"/>
    <s v="CAIRO - CARCARE - SAVONA FF.SS."/>
    <s v="SCO"/>
    <n v="6"/>
    <m/>
    <n v="1"/>
    <n v="11334"/>
    <d v="1899-12-30T06:45:00"/>
    <d v="1899-12-30T07:45:00"/>
    <n v="31.3962655032086"/>
    <m/>
    <m/>
    <n v="35"/>
    <n v="1098.869292612301"/>
    <n v="0"/>
    <m/>
    <d v="1899-12-30T01:00:00"/>
    <d v="1899-12-31T11:00:00"/>
    <m/>
  </r>
  <r>
    <n v="11337"/>
    <x v="50"/>
    <s v="VALBORMIDA"/>
    <n v="1"/>
    <n v="775"/>
    <s v="CAIRO - CARCARE - SAVONA FF.SS."/>
    <s v="NSCO"/>
    <s v="SET"/>
    <m/>
    <n v="1"/>
    <n v="11335"/>
    <d v="1899-12-30T06:45:00"/>
    <d v="1899-12-30T07:45:00"/>
    <n v="31.3962655032086"/>
    <m/>
    <m/>
    <n v="94"/>
    <n v="2951.2489573016082"/>
    <n v="0"/>
    <m/>
    <d v="1899-12-30T01:00:00"/>
    <d v="1900-01-02T22:00:00"/>
    <m/>
  </r>
  <r>
    <n v="17868"/>
    <x v="50"/>
    <s v="VALBORMIDA"/>
    <n v="1"/>
    <n v="775"/>
    <s v="CAIRO - CARCARE - SAVONA FF.SS."/>
    <s v="SCO"/>
    <s v="1-5"/>
    <m/>
    <n v="1"/>
    <n v="3198"/>
    <d v="1899-12-30T06:50:00"/>
    <d v="1899-12-30T07:50:00"/>
    <n v="31.3962655032086"/>
    <m/>
    <m/>
    <n v="173"/>
    <n v="5431.5539320550879"/>
    <n v="0"/>
    <m/>
    <d v="1899-12-30T01:00:00"/>
    <d v="1900-01-06T05:00:00"/>
    <m/>
  </r>
  <r>
    <n v="9878"/>
    <x v="50"/>
    <s v="VALBORMIDA"/>
    <n v="1"/>
    <n v="775"/>
    <s v="CAIRO - CARCARE - SAVONA FF.SS."/>
    <s v="ANN"/>
    <s v="SET"/>
    <m/>
    <n v="1"/>
    <n v="1406"/>
    <d v="1899-12-30T07:30:00"/>
    <d v="1899-12-30T08:30:00"/>
    <n v="31.3962655032086"/>
    <m/>
    <m/>
    <n v="302"/>
    <n v="9481.6721819689974"/>
    <n v="0"/>
    <m/>
    <d v="1899-12-30T01:00:00"/>
    <d v="1900-01-11T14:00:00"/>
    <m/>
  </r>
  <r>
    <n v="9984"/>
    <x v="50"/>
    <s v="VALBORMIDA"/>
    <n v="1"/>
    <n v="775"/>
    <s v="CAIRO - CARCARE - SAVONA FF.SS."/>
    <s v="ANN"/>
    <s v="FES"/>
    <m/>
    <n v="1"/>
    <n v="2175"/>
    <d v="1899-12-30T07:50:00"/>
    <d v="1899-12-30T08:50:00"/>
    <n v="31.3962655032086"/>
    <m/>
    <m/>
    <n v="58"/>
    <n v="1820.9833991860987"/>
    <n v="0"/>
    <m/>
    <d v="1899-12-30T01:00:00"/>
    <d v="1900-01-01T10:00:00"/>
    <m/>
  </r>
  <r>
    <n v="9879"/>
    <x v="50"/>
    <s v="VALBORMIDA"/>
    <n v="1"/>
    <n v="775"/>
    <s v="CAIRO - CARCARE - SAVONA FF.SS."/>
    <s v="ANN"/>
    <s v="SET"/>
    <m/>
    <n v="1"/>
    <n v="1407"/>
    <d v="1899-12-30T07:55:00"/>
    <d v="1899-12-30T08:55:00"/>
    <n v="31.3962655032086"/>
    <m/>
    <m/>
    <n v="302"/>
    <n v="9481.6721819689974"/>
    <n v="0"/>
    <m/>
    <d v="1899-12-30T01:00:00"/>
    <d v="1900-01-11T14:00:00"/>
    <m/>
  </r>
  <r>
    <n v="10147"/>
    <x v="50"/>
    <s v="VALBORMIDA"/>
    <n v="1"/>
    <n v="775"/>
    <s v="CAIRO - CARCARE - SAVONA FF.SS."/>
    <s v="INV"/>
    <s v="SF"/>
    <m/>
    <n v="1"/>
    <n v="4403"/>
    <d v="1899-12-30T08:00:00"/>
    <d v="1899-12-30T09:00:00"/>
    <n v="31.3962655032086"/>
    <m/>
    <m/>
    <n v="5"/>
    <n v="156.981327516043"/>
    <n v="0"/>
    <m/>
    <d v="1899-12-30T01:00:00"/>
    <d v="1899-12-30T05:00:00"/>
    <m/>
  </r>
  <r>
    <n v="9880"/>
    <x v="50"/>
    <s v="VALBORMIDA"/>
    <n v="1"/>
    <n v="775"/>
    <s v="CAIRO - CARCARE - SAVONA FF.SS."/>
    <s v="ANN"/>
    <s v="SET"/>
    <m/>
    <n v="1"/>
    <n v="1408"/>
    <d v="1899-12-30T08:15:00"/>
    <d v="1899-12-30T09:15:00"/>
    <n v="31.3962655032086"/>
    <m/>
    <m/>
    <n v="302"/>
    <n v="9481.6721819689974"/>
    <n v="0"/>
    <m/>
    <d v="1899-12-30T01:00:00"/>
    <d v="1900-01-11T14:00:00"/>
    <m/>
  </r>
  <r>
    <n v="9985"/>
    <x v="50"/>
    <s v="VALBORMIDA"/>
    <n v="1"/>
    <n v="775"/>
    <s v="CAIRO - CARCARE - SAVONA FF.SS."/>
    <s v="ANN"/>
    <s v="FES"/>
    <m/>
    <n v="1"/>
    <n v="2176"/>
    <d v="1899-12-30T08:50:00"/>
    <d v="1899-12-30T09:50:00"/>
    <n v="31.3962655032086"/>
    <m/>
    <m/>
    <n v="58"/>
    <n v="1820.9833991860987"/>
    <n v="0"/>
    <m/>
    <d v="1899-12-30T01:00:00"/>
    <d v="1900-01-01T10:00:00"/>
    <m/>
  </r>
  <r>
    <n v="12485"/>
    <x v="50"/>
    <s v="VALBORMIDA"/>
    <n v="1"/>
    <n v="775"/>
    <s v="CAIRO - CARCARE - SAVONA FF.SS."/>
    <s v="ANN"/>
    <s v="SET"/>
    <m/>
    <n v="1"/>
    <n v="1409"/>
    <d v="1899-12-30T09:05:00"/>
    <d v="1899-12-30T10:05:00"/>
    <n v="31.3962655032086"/>
    <m/>
    <m/>
    <n v="302"/>
    <n v="9481.6721819689974"/>
    <n v="0"/>
    <m/>
    <d v="1899-12-30T01:00:00"/>
    <d v="1900-01-11T14:00:00"/>
    <m/>
  </r>
  <r>
    <n v="9882"/>
    <x v="50"/>
    <s v="VALBORMIDA"/>
    <n v="1"/>
    <n v="775"/>
    <s v="CAIRO - CARCARE - SAVONA FF.SS."/>
    <s v="ANN"/>
    <s v="SET"/>
    <m/>
    <n v="1"/>
    <n v="1410"/>
    <d v="1899-12-30T09:30:00"/>
    <d v="1899-12-30T10:30:00"/>
    <n v="31.3962655032086"/>
    <m/>
    <m/>
    <n v="302"/>
    <n v="9481.6721819689974"/>
    <n v="0"/>
    <m/>
    <d v="1899-12-30T01:00:00"/>
    <d v="1900-01-11T14:00:00"/>
    <m/>
  </r>
  <r>
    <n v="9883"/>
    <x v="50"/>
    <s v="VALBORMIDA"/>
    <n v="1"/>
    <n v="775"/>
    <s v="CAIRO - CARCARE - SAVONA FF.SS."/>
    <s v="ANN"/>
    <s v="SET"/>
    <m/>
    <n v="1"/>
    <n v="1411"/>
    <d v="1899-12-30T09:55:00"/>
    <d v="1899-12-30T10:55:00"/>
    <n v="31.3962655032086"/>
    <m/>
    <m/>
    <n v="302"/>
    <n v="9481.6721819689974"/>
    <n v="0"/>
    <m/>
    <d v="1899-12-30T01:00:00"/>
    <d v="1900-01-11T14:00:00"/>
    <m/>
  </r>
  <r>
    <n v="9884"/>
    <x v="50"/>
    <s v="VALBORMIDA"/>
    <n v="1"/>
    <n v="775"/>
    <s v="CAIRO - CARCARE - SAVONA FF.SS."/>
    <s v="ANN"/>
    <s v="SET"/>
    <m/>
    <n v="1"/>
    <n v="1412"/>
    <d v="1899-12-30T10:25:00"/>
    <d v="1899-12-30T11:25:00"/>
    <n v="31.3962655032086"/>
    <m/>
    <m/>
    <n v="302"/>
    <n v="9481.6721819689974"/>
    <n v="0"/>
    <m/>
    <d v="1899-12-30T01:00:00"/>
    <d v="1900-01-11T14:00:00"/>
    <m/>
  </r>
  <r>
    <n v="10148"/>
    <x v="50"/>
    <s v="VALBORMIDA"/>
    <n v="1"/>
    <n v="775"/>
    <s v="CAIRO - CARCARE - SAVONA FF.SS."/>
    <s v="INV"/>
    <s v="SF"/>
    <m/>
    <n v="1"/>
    <n v="4404"/>
    <d v="1899-12-30T10:30:00"/>
    <d v="1899-12-30T11:30:00"/>
    <n v="31.3962655032086"/>
    <m/>
    <m/>
    <n v="5"/>
    <n v="156.981327516043"/>
    <n v="0"/>
    <m/>
    <d v="1899-12-30T01:00:00"/>
    <d v="1899-12-30T05:00:00"/>
    <m/>
  </r>
  <r>
    <n v="9986"/>
    <x v="50"/>
    <s v="VALBORMIDA"/>
    <n v="1"/>
    <n v="775"/>
    <s v="CAIRO - CARCARE - SAVONA FF.SS."/>
    <s v="ANN"/>
    <s v="FES"/>
    <m/>
    <n v="1"/>
    <n v="2177"/>
    <d v="1899-12-30T10:55:00"/>
    <d v="1899-12-30T11:55:00"/>
    <n v="31.3962655032086"/>
    <m/>
    <m/>
    <n v="58"/>
    <n v="1820.9833991860987"/>
    <n v="0"/>
    <m/>
    <d v="1899-12-30T01:00:00"/>
    <d v="1900-01-01T10:00:00"/>
    <m/>
  </r>
  <r>
    <n v="9757"/>
    <x v="50"/>
    <s v="VALBORMIDA"/>
    <n v="1"/>
    <n v="775"/>
    <s v="CAIRO - CARCARE - SAVONA FF.SS."/>
    <s v="ANN"/>
    <s v="SET"/>
    <m/>
    <n v="1"/>
    <n v="105"/>
    <d v="1899-12-30T11:10:00"/>
    <d v="1899-12-30T12:10:00"/>
    <n v="31.3962655032086"/>
    <m/>
    <m/>
    <n v="302"/>
    <n v="9481.6721819689974"/>
    <n v="0"/>
    <m/>
    <d v="1899-12-30T01:00:00"/>
    <d v="1900-01-11T14:00:00"/>
    <m/>
  </r>
  <r>
    <n v="10233"/>
    <x v="50"/>
    <s v="VALBORMIDA"/>
    <n v="1"/>
    <n v="775"/>
    <s v="CAIRO - CARCARE - SAVONA FF.SS."/>
    <s v="ANN"/>
    <s v="SET"/>
    <m/>
    <n v="1"/>
    <n v="1414"/>
    <d v="1899-12-30T11:55:00"/>
    <d v="1899-12-30T12:55:00"/>
    <n v="31.3962655032086"/>
    <m/>
    <m/>
    <n v="302"/>
    <n v="9481.6721819689974"/>
    <n v="0"/>
    <m/>
    <d v="1899-12-30T01:00:00"/>
    <d v="1900-01-11T14:00:00"/>
    <m/>
  </r>
  <r>
    <n v="9987"/>
    <x v="50"/>
    <s v="VALBORMIDA"/>
    <n v="1"/>
    <n v="775"/>
    <s v="CAIRO - CARCARE - SAVONA FF.SS."/>
    <s v="ANN"/>
    <s v="FES"/>
    <m/>
    <n v="1"/>
    <n v="2178"/>
    <d v="1899-12-30T12:10:00"/>
    <d v="1899-12-30T13:10:00"/>
    <n v="31.3962655032086"/>
    <m/>
    <m/>
    <n v="58"/>
    <n v="1820.9833991860987"/>
    <n v="0"/>
    <m/>
    <d v="1899-12-30T01:00:00"/>
    <d v="1900-01-01T10:00:00"/>
    <m/>
  </r>
  <r>
    <n v="9885"/>
    <x v="50"/>
    <s v="VALBORMIDA"/>
    <n v="1"/>
    <n v="775"/>
    <s v="CAIRO - CARCARE - SAVONA FF.SS."/>
    <s v="ANN"/>
    <s v="SET"/>
    <m/>
    <n v="1"/>
    <n v="1415"/>
    <d v="1899-12-30T12:30:00"/>
    <d v="1899-12-30T13:30:00"/>
    <n v="31.3962655032086"/>
    <m/>
    <m/>
    <n v="302"/>
    <n v="9481.6721819689974"/>
    <n v="0"/>
    <m/>
    <d v="1899-12-30T01:00:00"/>
    <d v="1900-01-11T14:00:00"/>
    <m/>
  </r>
  <r>
    <n v="9886"/>
    <x v="50"/>
    <s v="VALBORMIDA"/>
    <n v="1"/>
    <n v="775"/>
    <s v="CAIRO - CARCARE - SAVONA FF.SS."/>
    <s v="ANN"/>
    <s v="SET"/>
    <m/>
    <n v="1"/>
    <n v="1416"/>
    <d v="1899-12-30T13:00:00"/>
    <d v="1899-12-30T14:00:00"/>
    <n v="31.3962655032086"/>
    <m/>
    <m/>
    <n v="302"/>
    <n v="9481.6721819689974"/>
    <n v="0"/>
    <m/>
    <d v="1899-12-30T01:00:00"/>
    <d v="1900-01-11T14:00:00"/>
    <m/>
  </r>
  <r>
    <n v="9988"/>
    <x v="50"/>
    <s v="VALBORMIDA"/>
    <n v="1"/>
    <n v="775"/>
    <s v="CAIRO - CARCARE - SAVONA FF.SS."/>
    <s v="ANN"/>
    <s v="FES"/>
    <m/>
    <n v="1"/>
    <n v="2179"/>
    <d v="1899-12-30T13:10:00"/>
    <d v="1899-12-30T14:10:00"/>
    <n v="31.3962655032086"/>
    <m/>
    <m/>
    <n v="58"/>
    <n v="1820.9833991860987"/>
    <n v="0"/>
    <m/>
    <d v="1899-12-30T01:00:00"/>
    <d v="1900-01-01T10:00:00"/>
    <m/>
  </r>
  <r>
    <n v="9887"/>
    <x v="50"/>
    <s v="VALBORMIDA"/>
    <n v="1"/>
    <n v="775"/>
    <s v="CAIRO - CARCARE - SAVONA FF.SS."/>
    <s v="ANN"/>
    <s v="SET"/>
    <m/>
    <n v="1"/>
    <n v="1417"/>
    <d v="1899-12-30T13:15:00"/>
    <d v="1899-12-30T14:15:00"/>
    <n v="31.3962655032086"/>
    <m/>
    <m/>
    <n v="302"/>
    <n v="9481.6721819689974"/>
    <n v="0"/>
    <m/>
    <d v="1899-12-30T01:00:00"/>
    <d v="1900-01-11T14:00:00"/>
    <m/>
  </r>
  <r>
    <n v="9888"/>
    <x v="50"/>
    <s v="VALBORMIDA"/>
    <n v="1"/>
    <n v="775"/>
    <s v="CAIRO - CARCARE - SAVONA FF.SS."/>
    <s v="ANN"/>
    <s v="FES"/>
    <m/>
    <n v="1"/>
    <n v="1418"/>
    <d v="1899-12-30T14:10:00"/>
    <d v="1899-12-30T15:10:00"/>
    <n v="31.3962655032086"/>
    <m/>
    <m/>
    <n v="58"/>
    <n v="1820.9833991860987"/>
    <n v="0"/>
    <m/>
    <d v="1899-12-30T01:00:00"/>
    <d v="1900-01-01T10:00:00"/>
    <m/>
  </r>
  <r>
    <n v="10189"/>
    <x v="50"/>
    <s v="VALBORMIDA"/>
    <n v="1"/>
    <n v="775"/>
    <s v="CAIRO - CARCARE - SAVONA FF.SS."/>
    <s v="ANN"/>
    <s v="SET"/>
    <m/>
    <n v="1"/>
    <n v="2180"/>
    <d v="1899-12-30T14:15:00"/>
    <d v="1899-12-30T15:15:00"/>
    <n v="31.3962655032086"/>
    <m/>
    <m/>
    <n v="302"/>
    <n v="9481.6721819689974"/>
    <n v="0"/>
    <m/>
    <d v="1899-12-30T01:00:00"/>
    <d v="1900-01-11T14:00:00"/>
    <m/>
  </r>
  <r>
    <n v="10149"/>
    <x v="50"/>
    <s v="VALBORMIDA"/>
    <n v="1"/>
    <n v="775"/>
    <s v="CAIRO - CARCARE - SAVONA FF.SS."/>
    <s v="INV"/>
    <s v="SF"/>
    <m/>
    <n v="1"/>
    <n v="4405"/>
    <d v="1899-12-30T14:30:00"/>
    <d v="1899-12-30T15:30:00"/>
    <n v="31.3962655032086"/>
    <m/>
    <m/>
    <n v="5"/>
    <n v="156.981327516043"/>
    <n v="0"/>
    <m/>
    <d v="1899-12-30T01:00:00"/>
    <d v="1899-12-30T05:00:00"/>
    <m/>
  </r>
  <r>
    <n v="9889"/>
    <x v="50"/>
    <s v="VALBORMIDA"/>
    <n v="1"/>
    <n v="775"/>
    <s v="CAIRO - CARCARE - SAVONA FF.SS."/>
    <s v="ANN"/>
    <s v="SET"/>
    <m/>
    <n v="1"/>
    <n v="1419"/>
    <d v="1899-12-30T14:45:00"/>
    <d v="1899-12-30T15:45:00"/>
    <n v="31.3962655032086"/>
    <m/>
    <m/>
    <n v="302"/>
    <n v="9481.6721819689974"/>
    <n v="0"/>
    <m/>
    <d v="1899-12-30T01:00:00"/>
    <d v="1900-01-11T14:00:00"/>
    <m/>
  </r>
  <r>
    <n v="9890"/>
    <x v="50"/>
    <s v="VALBORMIDA"/>
    <n v="1"/>
    <n v="775"/>
    <s v="CAIRO - CARCARE - SAVONA FF.SS."/>
    <s v="ANN"/>
    <s v="SET"/>
    <m/>
    <n v="1"/>
    <n v="1420"/>
    <d v="1899-12-30T15:10:00"/>
    <d v="1899-12-30T16:10:00"/>
    <n v="31.3962655032086"/>
    <m/>
    <m/>
    <n v="302"/>
    <n v="9481.6721819689974"/>
    <n v="0"/>
    <m/>
    <d v="1899-12-30T01:00:00"/>
    <d v="1900-01-11T14:00:00"/>
    <m/>
  </r>
  <r>
    <n v="9989"/>
    <x v="50"/>
    <s v="VALBORMIDA"/>
    <n v="1"/>
    <n v="775"/>
    <s v="CAIRO - CARCARE - SAVONA FF.SS."/>
    <s v="ANN"/>
    <s v="FES"/>
    <m/>
    <n v="1"/>
    <n v="2181"/>
    <d v="1899-12-30T15:10:00"/>
    <d v="1899-12-30T16:10:00"/>
    <n v="31.3962655032086"/>
    <m/>
    <m/>
    <n v="58"/>
    <n v="1820.9833991860987"/>
    <n v="0"/>
    <m/>
    <d v="1899-12-30T01:00:00"/>
    <d v="1900-01-01T10:00:00"/>
    <m/>
  </r>
  <r>
    <n v="18794"/>
    <x v="50"/>
    <s v="VALBORMIDA"/>
    <n v="1"/>
    <n v="775"/>
    <s v="CAIRO - CARCARE - SAVONA FF.SS."/>
    <s v="ANN"/>
    <s v="SET"/>
    <m/>
    <n v="1"/>
    <n v="1421"/>
    <d v="1899-12-30T16:00:00"/>
    <d v="1899-12-30T17:00:00"/>
    <n v="31.3962655032086"/>
    <m/>
    <m/>
    <n v="302"/>
    <n v="9481.6721819689974"/>
    <n v="0"/>
    <m/>
    <d v="1899-12-30T01:00:00"/>
    <d v="1900-01-11T14:00:00"/>
    <m/>
  </r>
  <r>
    <n v="9990"/>
    <x v="50"/>
    <s v="VALBORMIDA"/>
    <n v="1"/>
    <n v="775"/>
    <s v="CAIRO - CARCARE - SAVONA FF.SS."/>
    <s v="ANN"/>
    <s v="FES"/>
    <m/>
    <n v="1"/>
    <n v="2182"/>
    <d v="1899-12-30T16:15:00"/>
    <d v="1899-12-30T17:15:00"/>
    <n v="31.3962655032086"/>
    <m/>
    <m/>
    <n v="58"/>
    <n v="1820.9833991860987"/>
    <n v="0"/>
    <m/>
    <d v="1899-12-30T01:00:00"/>
    <d v="1900-01-01T10:00:00"/>
    <m/>
  </r>
  <r>
    <n v="9991"/>
    <x v="50"/>
    <s v="VALBORMIDA"/>
    <n v="1"/>
    <n v="775"/>
    <s v="CAIRO - CARCARE - SAVONA FF.SS."/>
    <s v="ANN"/>
    <s v="FES"/>
    <m/>
    <n v="1"/>
    <n v="2183"/>
    <d v="1899-12-30T16:55:00"/>
    <d v="1899-12-30T17:55:00"/>
    <n v="31.3962655032086"/>
    <m/>
    <m/>
    <n v="58"/>
    <n v="1820.9833991860987"/>
    <n v="0"/>
    <m/>
    <d v="1899-12-30T01:00:00"/>
    <d v="1900-01-01T10:00:00"/>
    <m/>
  </r>
  <r>
    <n v="12495"/>
    <x v="50"/>
    <s v="VALBORMIDA"/>
    <n v="1"/>
    <n v="775"/>
    <s v="CAIRO - CARCARE - SAVONA FF.SS."/>
    <s v="ANN"/>
    <s v="SET"/>
    <m/>
    <n v="1"/>
    <n v="1422"/>
    <d v="1899-12-30T16:55:00"/>
    <d v="1899-12-30T17:55:00"/>
    <n v="31.3962655032086"/>
    <m/>
    <m/>
    <n v="302"/>
    <n v="9481.6721819689974"/>
    <n v="0"/>
    <m/>
    <d v="1899-12-30T01:00:00"/>
    <d v="1900-01-11T14:00:00"/>
    <m/>
  </r>
  <r>
    <n v="10150"/>
    <x v="50"/>
    <s v="VALBORMIDA"/>
    <n v="1"/>
    <n v="775"/>
    <s v="CAIRO - CARCARE - SAVONA FF.SS."/>
    <s v="INV"/>
    <s v="SF"/>
    <m/>
    <n v="1"/>
    <n v="4406"/>
    <d v="1899-12-30T17:00:00"/>
    <d v="1899-12-30T18:00:00"/>
    <n v="31.3962655032086"/>
    <m/>
    <m/>
    <n v="5"/>
    <n v="156.981327516043"/>
    <n v="0"/>
    <m/>
    <d v="1899-12-30T01:00:00"/>
    <d v="1899-12-30T05:00:00"/>
    <m/>
  </r>
  <r>
    <n v="9893"/>
    <x v="50"/>
    <s v="VALBORMIDA"/>
    <n v="1"/>
    <n v="775"/>
    <s v="CAIRO - CARCARE - SAVONA FF.SS."/>
    <s v="ANN"/>
    <s v="SET"/>
    <m/>
    <n v="1"/>
    <n v="1423"/>
    <d v="1899-12-30T17:35:00"/>
    <d v="1899-12-30T18:35:00"/>
    <n v="31.3962655032086"/>
    <m/>
    <m/>
    <n v="302"/>
    <n v="9481.6721819689974"/>
    <n v="0"/>
    <m/>
    <d v="1899-12-30T01:00:00"/>
    <d v="1900-01-11T14:00:00"/>
    <m/>
  </r>
  <r>
    <n v="9992"/>
    <x v="50"/>
    <s v="VALBORMIDA"/>
    <n v="1"/>
    <n v="775"/>
    <s v="CAIRO - CARCARE - SAVONA FF.SS."/>
    <s v="ANN"/>
    <s v="FES"/>
    <m/>
    <n v="1"/>
    <n v="2184"/>
    <d v="1899-12-30T17:50:00"/>
    <d v="1899-12-30T18:50:00"/>
    <n v="31.3962655032086"/>
    <m/>
    <m/>
    <n v="58"/>
    <n v="1820.9833991860987"/>
    <n v="0"/>
    <m/>
    <d v="1899-12-30T01:00:00"/>
    <d v="1900-01-01T10:00:00"/>
    <m/>
  </r>
  <r>
    <n v="9894"/>
    <x v="50"/>
    <s v="VALBORMIDA"/>
    <n v="1"/>
    <n v="775"/>
    <s v="CAIRO - CARCARE - SAVONA FF.SS."/>
    <s v="ANN"/>
    <s v="SET"/>
    <m/>
    <n v="1"/>
    <n v="1424"/>
    <d v="1899-12-30T18:10:00"/>
    <d v="1899-12-30T19:10:00"/>
    <n v="31.3962655032086"/>
    <m/>
    <m/>
    <n v="302"/>
    <n v="9481.6721819689974"/>
    <n v="0"/>
    <m/>
    <d v="1899-12-30T01:00:00"/>
    <d v="1900-01-11T14:00:00"/>
    <m/>
  </r>
  <r>
    <n v="9895"/>
    <x v="50"/>
    <s v="VALBORMIDA"/>
    <n v="1"/>
    <n v="775"/>
    <s v="CAIRO - CARCARE - SAVONA FF.SS."/>
    <s v="ANN"/>
    <s v="SET"/>
    <m/>
    <n v="1"/>
    <n v="1425"/>
    <d v="1899-12-30T18:35:00"/>
    <d v="1899-12-30T19:35:00"/>
    <n v="31.3962655032086"/>
    <m/>
    <m/>
    <n v="302"/>
    <n v="9481.6721819689974"/>
    <n v="0"/>
    <m/>
    <d v="1899-12-30T01:00:00"/>
    <d v="1900-01-11T14:00:00"/>
    <m/>
  </r>
  <r>
    <n v="9993"/>
    <x v="50"/>
    <s v="VALBORMIDA"/>
    <n v="1"/>
    <n v="775"/>
    <s v="CAIRO - CARCARE - SAVONA FF.SS."/>
    <s v="ANN"/>
    <s v="FES"/>
    <m/>
    <n v="1"/>
    <n v="2185"/>
    <d v="1899-12-30T18:55:00"/>
    <d v="1899-12-30T19:55:00"/>
    <n v="31.3962655032086"/>
    <m/>
    <m/>
    <n v="58"/>
    <n v="1820.9833991860987"/>
    <n v="0"/>
    <m/>
    <d v="1899-12-30T01:00:00"/>
    <d v="1900-01-01T10:00:00"/>
    <m/>
  </r>
  <r>
    <n v="9896"/>
    <x v="50"/>
    <s v="VALBORMIDA"/>
    <n v="1"/>
    <n v="775"/>
    <s v="CAIRO - CARCARE - SAVONA FF.SS."/>
    <s v="ANN"/>
    <s v="SET"/>
    <m/>
    <n v="1"/>
    <n v="1426"/>
    <d v="1899-12-30T19:10:00"/>
    <d v="1899-12-30T20:10:00"/>
    <n v="31.3962655032086"/>
    <m/>
    <m/>
    <n v="302"/>
    <n v="9481.6721819689974"/>
    <n v="0"/>
    <m/>
    <d v="1899-12-30T01:00:00"/>
    <d v="1900-01-11T14:00:00"/>
    <m/>
  </r>
  <r>
    <n v="13400"/>
    <x v="50"/>
    <s v="VALBORMIDA"/>
    <n v="1"/>
    <n v="775"/>
    <s v="CAIRO - CARCARE - SAVONA FF.SS."/>
    <s v="SCO"/>
    <s v="1-5"/>
    <m/>
    <n v="1"/>
    <n v="13400"/>
    <d v="1899-12-30T19:35:00"/>
    <d v="1899-12-30T20:35:00"/>
    <n v="31.3962655032086"/>
    <m/>
    <m/>
    <n v="173"/>
    <n v="5431.5539320550879"/>
    <n v="0"/>
    <m/>
    <d v="1899-12-30T01:00:00"/>
    <d v="1900-01-06T05:00:00"/>
    <m/>
  </r>
  <r>
    <n v="10151"/>
    <x v="50"/>
    <s v="VALBORMIDA"/>
    <n v="1"/>
    <n v="775"/>
    <s v="CAIRO - CARCARE - SAVONA FF.SS."/>
    <s v="INV"/>
    <s v="SF"/>
    <m/>
    <n v="1"/>
    <n v="4407"/>
    <d v="1899-12-30T19:45:00"/>
    <d v="1899-12-30T20:45:00"/>
    <n v="31.3962655032086"/>
    <m/>
    <m/>
    <n v="5"/>
    <n v="156.981327516043"/>
    <n v="0"/>
    <m/>
    <d v="1899-12-30T01:00:00"/>
    <d v="1899-12-30T05:00:00"/>
    <m/>
  </r>
  <r>
    <n v="9897"/>
    <x v="50"/>
    <s v="VALBORMIDA"/>
    <n v="1"/>
    <n v="775"/>
    <s v="CAIRO - CARCARE - SAVONA FF.SS."/>
    <s v="ANN"/>
    <s v="SET"/>
    <m/>
    <n v="1"/>
    <n v="1427"/>
    <d v="1899-12-30T20:10:00"/>
    <d v="1899-12-30T21:10:00"/>
    <n v="31.3962655032086"/>
    <m/>
    <m/>
    <n v="302"/>
    <n v="9481.6721819689974"/>
    <n v="0"/>
    <m/>
    <d v="1899-12-30T01:00:00"/>
    <d v="1900-01-11T14:00:00"/>
    <m/>
  </r>
  <r>
    <n v="9994"/>
    <x v="50"/>
    <s v="VALBORMIDA"/>
    <n v="1"/>
    <n v="775"/>
    <s v="CAIRO - CARCARE - SAVONA FF.SS."/>
    <s v="ANN"/>
    <s v="FES"/>
    <m/>
    <n v="1"/>
    <n v="2186"/>
    <d v="1899-12-30T20:10:00"/>
    <d v="1899-12-30T21:10:00"/>
    <n v="31.3962655032086"/>
    <m/>
    <m/>
    <n v="58"/>
    <n v="1820.9833991860987"/>
    <n v="0"/>
    <m/>
    <d v="1899-12-30T01:00:00"/>
    <d v="1900-01-01T10:00:00"/>
    <m/>
  </r>
  <r>
    <n v="9898"/>
    <x v="50"/>
    <s v="VALBORMIDA"/>
    <n v="1"/>
    <n v="775"/>
    <s v="CAIRO - CARCARE - SAVONA FF.SS."/>
    <s v="ANN"/>
    <s v="SET"/>
    <m/>
    <n v="1"/>
    <n v="1428"/>
    <d v="1899-12-30T21:15:00"/>
    <d v="1899-12-30T22:15:00"/>
    <n v="31.3962655032086"/>
    <m/>
    <m/>
    <n v="302"/>
    <n v="9481.6721819689974"/>
    <n v="0"/>
    <m/>
    <d v="1899-12-30T01:00:00"/>
    <d v="1900-01-11T14:00:00"/>
    <m/>
  </r>
  <r>
    <n v="10142"/>
    <x v="50"/>
    <s v="VALBORMIDA"/>
    <n v="1"/>
    <n v="776"/>
    <s v="CAIRO - SAVONA  (DIRETTA VISPA)"/>
    <s v="ANN"/>
    <s v="SET"/>
    <m/>
    <n v="1"/>
    <n v="3105"/>
    <d v="1899-12-30T06:30:00"/>
    <d v="1899-12-30T07:15:00"/>
    <n v="27.2208074605992"/>
    <m/>
    <m/>
    <n v="302"/>
    <n v="8220.683853100958"/>
    <n v="0"/>
    <m/>
    <d v="1899-12-30T00:45:00"/>
    <d v="1900-01-08T10:30:00"/>
    <m/>
  </r>
  <r>
    <n v="10178"/>
    <x v="50"/>
    <s v="VALBORMIDA"/>
    <n v="1"/>
    <n v="777"/>
    <s v="CAIRO - SAVONA (DIRETTA)"/>
    <s v="SCO"/>
    <n v="6"/>
    <m/>
    <n v="1"/>
    <n v="4679"/>
    <d v="1899-12-30T07:10:00"/>
    <d v="1899-12-30T07:50:00"/>
    <n v="26.639694026618098"/>
    <m/>
    <m/>
    <n v="35"/>
    <n v="932.38929093163347"/>
    <n v="0"/>
    <m/>
    <d v="1899-12-30T00:40:00"/>
    <d v="1899-12-30T23:20:00"/>
    <m/>
  </r>
  <r>
    <n v="17818"/>
    <x v="50"/>
    <s v="VALBORMIDA"/>
    <n v="1"/>
    <n v="777"/>
    <s v="CAIRO - SAVONA (DIRETTA)"/>
    <s v="NSCO"/>
    <s v="SET"/>
    <m/>
    <n v="1"/>
    <n v="17818"/>
    <d v="1899-12-30T07:10:00"/>
    <d v="1899-12-30T07:50:00"/>
    <n v="26.639694026618098"/>
    <m/>
    <m/>
    <n v="94"/>
    <n v="2504.131238502101"/>
    <n v="0"/>
    <m/>
    <d v="1899-12-30T00:40:00"/>
    <d v="1900-01-01T14:40:00"/>
    <m/>
  </r>
  <r>
    <n v="10244"/>
    <x v="50"/>
    <s v="VALBORMIDA"/>
    <n v="2"/>
    <n v="786"/>
    <s v="SAVONA FF.SS. - CAIRO (DIRETTA VISPA)"/>
    <s v="ANN"/>
    <s v="SET"/>
    <m/>
    <n v="1"/>
    <n v="1430"/>
    <d v="1899-12-30T06:40:00"/>
    <d v="1899-12-30T07:20:00"/>
    <n v="27.121121101862801"/>
    <m/>
    <m/>
    <n v="302"/>
    <n v="8190.5785727625662"/>
    <n v="0"/>
    <m/>
    <d v="1899-12-30T00:40:00"/>
    <d v="1900-01-07T09:20:00"/>
    <m/>
  </r>
  <r>
    <n v="12486"/>
    <x v="50"/>
    <s v="VALBORMIDA"/>
    <n v="2"/>
    <n v="786"/>
    <s v="SAVONA FF.SS. - CAIRO (DIRETTA VISPA)"/>
    <s v="ANN"/>
    <s v="SET"/>
    <m/>
    <n v="1"/>
    <n v="3217"/>
    <d v="1899-12-30T08:05:00"/>
    <d v="1899-12-30T08:50:00"/>
    <n v="27.121121101862801"/>
    <m/>
    <m/>
    <n v="302"/>
    <n v="8190.5785727625662"/>
    <n v="0"/>
    <m/>
    <d v="1899-12-30T00:45:00"/>
    <d v="1900-01-08T10:30:00"/>
    <m/>
  </r>
  <r>
    <n v="10187"/>
    <x v="50"/>
    <s v="VALBORMIDA"/>
    <n v="2"/>
    <n v="786"/>
    <s v="SAVONA FF.SS. - CAIRO (DIRETTA VISPA)"/>
    <s v="ANN"/>
    <s v="SET"/>
    <m/>
    <n v="1"/>
    <n v="3209"/>
    <d v="1899-12-30T13:00:00"/>
    <d v="1899-12-30T13:45:00"/>
    <n v="27.121121101862801"/>
    <m/>
    <m/>
    <n v="302"/>
    <n v="8190.5785727625662"/>
    <n v="0"/>
    <m/>
    <d v="1899-12-30T00:45:00"/>
    <d v="1900-01-08T10:30:00"/>
    <m/>
  </r>
  <r>
    <n v="10062"/>
    <x v="50"/>
    <s v="VALBORMIDA"/>
    <n v="2"/>
    <n v="786"/>
    <s v="SAVONA FF.SS. - CAIRO (DIRETTA VISPA)"/>
    <s v="ANN"/>
    <s v="SET"/>
    <m/>
    <n v="1"/>
    <n v="3216"/>
    <d v="1899-12-30T14:10:00"/>
    <d v="1899-12-30T14:55:00"/>
    <n v="27.121121101862801"/>
    <m/>
    <m/>
    <n v="302"/>
    <n v="8190.5785727625662"/>
    <n v="0"/>
    <m/>
    <d v="1899-12-30T00:45:00"/>
    <d v="1900-01-08T10:30:00"/>
    <m/>
  </r>
  <r>
    <n v="13401"/>
    <x v="50"/>
    <s v="VALBORMIDA"/>
    <n v="2"/>
    <n v="786"/>
    <s v="SAVONA FF.SS. - CAIRO (DIRETTA VISPA)"/>
    <s v="SCO"/>
    <s v="1-5"/>
    <m/>
    <n v="1"/>
    <n v="13041"/>
    <d v="1899-12-30T16:05:00"/>
    <d v="1899-12-30T16:50:00"/>
    <n v="27.121121101862801"/>
    <m/>
    <m/>
    <n v="173"/>
    <n v="4691.9539506222645"/>
    <n v="0"/>
    <m/>
    <d v="1899-12-30T00:45:00"/>
    <d v="1900-01-04T09:45:00"/>
    <m/>
  </r>
  <r>
    <n v="10061"/>
    <x v="50"/>
    <s v="VALBORMIDA"/>
    <n v="2"/>
    <n v="787"/>
    <s v="SAVONA FF.SS. - CAIRO (DIRETTA)"/>
    <s v="ANN"/>
    <s v="SET"/>
    <m/>
    <n v="1"/>
    <n v="3208"/>
    <d v="1899-12-30T17:10:00"/>
    <d v="1899-12-30T17:55:00"/>
    <n v="26.523929179004998"/>
    <m/>
    <m/>
    <n v="302"/>
    <n v="8010.2266120595095"/>
    <n v="0"/>
    <m/>
    <d v="1899-12-30T00:45:00"/>
    <d v="1900-01-08T10:30:00"/>
    <m/>
  </r>
  <r>
    <n v="12501"/>
    <x v="50"/>
    <s v="VALBORMIDA"/>
    <n v="2"/>
    <n v="788"/>
    <s v="SAVONA - CARCARE- CAIRO"/>
    <s v="ANN"/>
    <s v="SET"/>
    <m/>
    <n v="1"/>
    <n v="1455"/>
    <d v="1899-12-30T05:40:00"/>
    <d v="1899-12-30T06:40:00"/>
    <n v="31.549627271147401"/>
    <m/>
    <m/>
    <n v="302"/>
    <n v="9527.9874358865145"/>
    <n v="0"/>
    <m/>
    <d v="1899-12-30T01:00:00"/>
    <d v="1900-01-11T14:00:00"/>
    <m/>
  </r>
  <r>
    <n v="12539"/>
    <x v="50"/>
    <s v="VALBORMIDA"/>
    <n v="2"/>
    <n v="788"/>
    <s v="SAVONA - CARCARE- CAIRO"/>
    <s v="SCO"/>
    <s v="1-5"/>
    <m/>
    <n v="1"/>
    <n v="1456"/>
    <d v="1899-12-30T06:50:00"/>
    <d v="1899-12-30T07:50:00"/>
    <n v="31.549627271147401"/>
    <m/>
    <m/>
    <n v="173"/>
    <n v="5458.0855179085002"/>
    <n v="0"/>
    <m/>
    <d v="1899-12-30T01:00:00"/>
    <d v="1900-01-06T05:00:00"/>
    <m/>
  </r>
  <r>
    <n v="17950"/>
    <x v="50"/>
    <s v="VALBORMIDA"/>
    <n v="2"/>
    <n v="788"/>
    <s v="SAVONA - CARCARE- CAIRO"/>
    <s v="SCO"/>
    <s v="1-5"/>
    <m/>
    <n v="1"/>
    <n v="17950"/>
    <d v="1899-12-30T06:50:00"/>
    <d v="1899-12-30T07:50:00"/>
    <n v="31.549627271147401"/>
    <m/>
    <m/>
    <n v="173"/>
    <n v="5458.0855179085002"/>
    <n v="0"/>
    <m/>
    <d v="1899-12-30T01:00:00"/>
    <d v="1900-01-06T05:00:00"/>
    <m/>
  </r>
  <r>
    <n v="17646"/>
    <x v="50"/>
    <s v="VALBORMIDA"/>
    <n v="2"/>
    <n v="788"/>
    <s v="SAVONA - CARCARE- CAIRO"/>
    <s v="SCO"/>
    <n v="6"/>
    <m/>
    <n v="1"/>
    <n v="1457"/>
    <d v="1899-12-30T06:55:00"/>
    <d v="1899-12-30T07:55:00"/>
    <n v="31.549627271147401"/>
    <m/>
    <m/>
    <n v="35"/>
    <n v="1104.236954490159"/>
    <n v="0"/>
    <m/>
    <d v="1899-12-30T01:00:00"/>
    <d v="1899-12-31T11:00:00"/>
    <m/>
  </r>
  <r>
    <n v="17951"/>
    <x v="50"/>
    <s v="VALBORMIDA"/>
    <n v="2"/>
    <n v="788"/>
    <s v="SAVONA - CARCARE- CAIRO"/>
    <s v="NSCO"/>
    <s v="SET"/>
    <m/>
    <n v="1"/>
    <n v="17951"/>
    <d v="1899-12-30T06:55:00"/>
    <d v="1899-12-30T07:55:00"/>
    <n v="31.549627271147401"/>
    <m/>
    <m/>
    <n v="94"/>
    <n v="2965.6649634878559"/>
    <n v="0"/>
    <m/>
    <d v="1899-12-30T01:00:00"/>
    <d v="1900-01-02T22:00:00"/>
    <m/>
  </r>
  <r>
    <n v="12503"/>
    <x v="50"/>
    <s v="VALBORMIDA"/>
    <n v="2"/>
    <n v="788"/>
    <s v="SAVONA - CARCARE- CAIRO"/>
    <s v="ANN"/>
    <s v="SET"/>
    <m/>
    <n v="1"/>
    <n v="1458"/>
    <d v="1899-12-30T07:35:00"/>
    <d v="1899-12-30T08:35:00"/>
    <n v="31.549627271147401"/>
    <m/>
    <m/>
    <n v="302"/>
    <n v="9527.9874358865145"/>
    <n v="0"/>
    <m/>
    <d v="1899-12-30T01:00:00"/>
    <d v="1900-01-11T14:00:00"/>
    <m/>
  </r>
  <r>
    <n v="12504"/>
    <x v="50"/>
    <s v="VALBORMIDA"/>
    <n v="2"/>
    <n v="788"/>
    <s v="SAVONA - CARCARE- CAIRO"/>
    <s v="ANN"/>
    <s v="SET"/>
    <m/>
    <n v="1"/>
    <n v="1459"/>
    <d v="1899-12-30T08:50:00"/>
    <d v="1899-12-30T09:50:00"/>
    <n v="31.549627271147401"/>
    <m/>
    <m/>
    <n v="302"/>
    <n v="9527.9874358865145"/>
    <n v="0"/>
    <m/>
    <d v="1899-12-30T01:00:00"/>
    <d v="1900-01-11T14:00:00"/>
    <m/>
  </r>
  <r>
    <n v="12516"/>
    <x v="50"/>
    <s v="VALBORMIDA"/>
    <n v="2"/>
    <n v="788"/>
    <s v="SAVONA - CARCARE- CAIRO"/>
    <s v="ANN"/>
    <s v="FES"/>
    <m/>
    <n v="1"/>
    <n v="2195"/>
    <d v="1899-12-30T09:00:00"/>
    <d v="1899-12-30T10:00:00"/>
    <n v="31.549627271147401"/>
    <m/>
    <m/>
    <n v="58"/>
    <n v="1829.8783817265492"/>
    <n v="0"/>
    <m/>
    <d v="1899-12-30T01:00:00"/>
    <d v="1900-01-01T10:00:00"/>
    <m/>
  </r>
  <r>
    <n v="12532"/>
    <x v="50"/>
    <s v="VALBORMIDA"/>
    <n v="2"/>
    <n v="788"/>
    <s v="SAVONA - CARCARE- CAIRO"/>
    <s v="INV"/>
    <s v="SF"/>
    <m/>
    <n v="1"/>
    <n v="4408"/>
    <d v="1899-12-30T09:00:00"/>
    <d v="1899-12-30T10:00:00"/>
    <n v="31.549627271147401"/>
    <m/>
    <m/>
    <n v="5"/>
    <n v="157.74813635573702"/>
    <n v="0"/>
    <m/>
    <d v="1899-12-30T01:00:00"/>
    <d v="1899-12-30T05:00:00"/>
    <m/>
  </r>
  <r>
    <n v="12498"/>
    <x v="50"/>
    <s v="VALBORMIDA"/>
    <n v="2"/>
    <n v="788"/>
    <s v="SAVONA - CARCARE- CAIRO"/>
    <s v="ANN"/>
    <s v="SET"/>
    <m/>
    <n v="1"/>
    <n v="1460"/>
    <d v="1899-12-30T09:25:00"/>
    <d v="1899-12-30T10:25:00"/>
    <n v="31.549627271147401"/>
    <m/>
    <m/>
    <n v="302"/>
    <n v="9527.9874358865145"/>
    <n v="0"/>
    <m/>
    <d v="1899-12-30T01:00:00"/>
    <d v="1900-01-11T14:00:00"/>
    <m/>
  </r>
  <r>
    <n v="12517"/>
    <x v="50"/>
    <s v="VALBORMIDA"/>
    <n v="2"/>
    <n v="788"/>
    <s v="SAVONA - CARCARE- CAIRO"/>
    <s v="ANN"/>
    <s v="FES"/>
    <m/>
    <n v="1"/>
    <n v="2196"/>
    <d v="1899-12-30T10:00:00"/>
    <d v="1899-12-30T11:00:00"/>
    <n v="31.549627271147401"/>
    <m/>
    <m/>
    <n v="58"/>
    <n v="1829.8783817265492"/>
    <n v="0"/>
    <m/>
    <d v="1899-12-30T01:00:00"/>
    <d v="1900-01-01T10:00:00"/>
    <m/>
  </r>
  <r>
    <n v="12505"/>
    <x v="50"/>
    <s v="VALBORMIDA"/>
    <n v="2"/>
    <n v="788"/>
    <s v="SAVONA - CARCARE- CAIRO"/>
    <s v="ANN"/>
    <s v="SET"/>
    <m/>
    <n v="1"/>
    <n v="1461"/>
    <d v="1899-12-30T10:10:00"/>
    <d v="1899-12-30T11:10:00"/>
    <n v="31.549627271147401"/>
    <m/>
    <m/>
    <n v="302"/>
    <n v="9527.9874358865145"/>
    <n v="0"/>
    <m/>
    <d v="1899-12-30T01:00:00"/>
    <d v="1900-01-11T14:00:00"/>
    <m/>
  </r>
  <r>
    <n v="12506"/>
    <x v="50"/>
    <s v="VALBORMIDA"/>
    <n v="2"/>
    <n v="788"/>
    <s v="SAVONA - CARCARE- CAIRO"/>
    <s v="ANN"/>
    <s v="SET"/>
    <m/>
    <n v="1"/>
    <n v="1462"/>
    <d v="1899-12-30T10:35:00"/>
    <d v="1899-12-30T11:35:00"/>
    <n v="31.549627271147401"/>
    <m/>
    <m/>
    <n v="302"/>
    <n v="9527.9874358865145"/>
    <n v="0"/>
    <m/>
    <d v="1899-12-30T01:00:00"/>
    <d v="1900-01-11T14:00:00"/>
    <m/>
  </r>
  <r>
    <n v="12507"/>
    <x v="50"/>
    <s v="VALBORMIDA"/>
    <n v="2"/>
    <n v="788"/>
    <s v="SAVONA - CARCARE- CAIRO"/>
    <s v="ANN"/>
    <s v="SET"/>
    <m/>
    <n v="1"/>
    <n v="1463"/>
    <d v="1899-12-30T11:00:00"/>
    <d v="1899-12-30T12:00:00"/>
    <n v="31.549627271147401"/>
    <m/>
    <m/>
    <n v="302"/>
    <n v="9527.9874358865145"/>
    <n v="0"/>
    <m/>
    <d v="1899-12-30T01:00:00"/>
    <d v="1900-01-11T14:00:00"/>
    <m/>
  </r>
  <r>
    <n v="12533"/>
    <x v="50"/>
    <s v="VALBORMIDA"/>
    <n v="2"/>
    <n v="788"/>
    <s v="SAVONA - CARCARE- CAIRO"/>
    <s v="INV"/>
    <s v="SF"/>
    <m/>
    <n v="1"/>
    <n v="4409"/>
    <d v="1899-12-30T11:30:00"/>
    <d v="1899-12-30T12:30:00"/>
    <n v="31.549627271147401"/>
    <m/>
    <m/>
    <n v="5"/>
    <n v="157.74813635573702"/>
    <n v="0"/>
    <m/>
    <d v="1899-12-30T01:00:00"/>
    <d v="1899-12-30T05:00:00"/>
    <m/>
  </r>
  <r>
    <n v="12508"/>
    <x v="50"/>
    <s v="VALBORMIDA"/>
    <n v="2"/>
    <n v="788"/>
    <s v="SAVONA - CARCARE- CAIRO"/>
    <s v="ANN"/>
    <s v="SET"/>
    <m/>
    <n v="1"/>
    <n v="1464"/>
    <d v="1899-12-30T11:35:00"/>
    <d v="1899-12-30T12:35:00"/>
    <n v="31.549627271147401"/>
    <m/>
    <m/>
    <n v="302"/>
    <n v="9527.9874358865145"/>
    <n v="0"/>
    <m/>
    <d v="1899-12-30T01:00:00"/>
    <d v="1900-01-11T14:00:00"/>
    <m/>
  </r>
  <r>
    <n v="12518"/>
    <x v="50"/>
    <s v="VALBORMIDA"/>
    <n v="2"/>
    <n v="788"/>
    <s v="SAVONA - CARCARE- CAIRO"/>
    <s v="ANN"/>
    <s v="FES"/>
    <m/>
    <n v="1"/>
    <n v="2197"/>
    <d v="1899-12-30T12:05:00"/>
    <d v="1899-12-30T13:05:00"/>
    <n v="31.549627271147401"/>
    <m/>
    <m/>
    <n v="58"/>
    <n v="1829.8783817265492"/>
    <n v="0"/>
    <m/>
    <d v="1899-12-30T01:00:00"/>
    <d v="1900-01-01T10:00:00"/>
    <m/>
  </r>
  <r>
    <n v="12538"/>
    <x v="50"/>
    <s v="VALBORMIDA"/>
    <n v="2"/>
    <n v="788"/>
    <s v="SAVONA - CARCARE- CAIRO"/>
    <s v="ANN"/>
    <s v="SET"/>
    <m/>
    <n v="1"/>
    <n v="1465"/>
    <d v="1899-12-30T12:15:00"/>
    <d v="1899-12-30T13:15:00"/>
    <n v="31.549627271147401"/>
    <m/>
    <m/>
    <n v="302"/>
    <n v="9527.9874358865145"/>
    <n v="0"/>
    <m/>
    <d v="1899-12-30T01:00:00"/>
    <d v="1900-01-11T14:00:00"/>
    <m/>
  </r>
  <r>
    <n v="12540"/>
    <x v="50"/>
    <s v="VALBORMIDA"/>
    <n v="2"/>
    <n v="788"/>
    <s v="SAVONA - CARCARE- CAIRO"/>
    <s v="SCO"/>
    <n v="6"/>
    <m/>
    <n v="1"/>
    <n v="11413"/>
    <d v="1899-12-30T12:50:00"/>
    <d v="1899-12-30T13:50:00"/>
    <n v="31.549627271147401"/>
    <m/>
    <m/>
    <n v="35"/>
    <n v="1104.236954490159"/>
    <n v="0"/>
    <m/>
    <d v="1899-12-30T01:00:00"/>
    <d v="1899-12-31T11:00:00"/>
    <m/>
  </r>
  <r>
    <n v="12541"/>
    <x v="50"/>
    <s v="VALBORMIDA"/>
    <n v="2"/>
    <n v="788"/>
    <s v="SAVONA - CARCARE- CAIRO"/>
    <s v="NSCO"/>
    <s v="SET"/>
    <m/>
    <n v="1"/>
    <n v="11414"/>
    <d v="1899-12-30T12:50:00"/>
    <d v="1899-12-30T13:50:00"/>
    <n v="31.549627271147401"/>
    <m/>
    <m/>
    <n v="94"/>
    <n v="2965.6649634878559"/>
    <n v="0"/>
    <m/>
    <d v="1899-12-30T01:00:00"/>
    <d v="1900-01-02T22:00:00"/>
    <m/>
  </r>
  <r>
    <n v="12542"/>
    <x v="50"/>
    <s v="VALBORMIDA"/>
    <n v="2"/>
    <n v="788"/>
    <s v="SAVONA - CARCARE- CAIRO"/>
    <s v="SCO"/>
    <s v="1-5"/>
    <m/>
    <n v="1"/>
    <n v="1466"/>
    <d v="1899-12-30T12:50:00"/>
    <d v="1899-12-30T13:55:00"/>
    <n v="31.549627271147401"/>
    <m/>
    <m/>
    <n v="173"/>
    <n v="5458.0855179085002"/>
    <n v="0"/>
    <m/>
    <d v="1899-12-30T01:05:00"/>
    <d v="1900-01-06T19:25:00"/>
    <m/>
  </r>
  <r>
    <n v="12519"/>
    <x v="50"/>
    <s v="VALBORMIDA"/>
    <n v="2"/>
    <n v="788"/>
    <s v="SAVONA - CARCARE- CAIRO"/>
    <s v="ANN"/>
    <s v="FES"/>
    <m/>
    <n v="1"/>
    <n v="2198"/>
    <d v="1899-12-30T13:35:00"/>
    <d v="1899-12-30T14:35:00"/>
    <n v="31.549627271147401"/>
    <m/>
    <m/>
    <n v="58"/>
    <n v="1829.8783817265492"/>
    <n v="0"/>
    <m/>
    <d v="1899-12-30T01:00:00"/>
    <d v="1900-01-01T10:00:00"/>
    <m/>
  </r>
  <r>
    <n v="12529"/>
    <x v="50"/>
    <s v="VALBORMIDA"/>
    <n v="2"/>
    <n v="788"/>
    <s v="SAVONA - CARCARE- CAIRO"/>
    <s v="ANN"/>
    <s v="SET"/>
    <m/>
    <n v="1"/>
    <n v="3237"/>
    <d v="1899-12-30T13:35:00"/>
    <d v="1899-12-30T14:35:00"/>
    <n v="31.549627271147401"/>
    <m/>
    <m/>
    <n v="302"/>
    <n v="9527.9874358865145"/>
    <n v="0"/>
    <m/>
    <d v="1899-12-30T01:00:00"/>
    <d v="1900-01-11T14:00:00"/>
    <m/>
  </r>
  <r>
    <n v="12528"/>
    <x v="50"/>
    <s v="VALBORMIDA"/>
    <n v="2"/>
    <n v="788"/>
    <s v="SAVONA - CARCARE- CAIRO"/>
    <s v="SCO"/>
    <s v="1-5"/>
    <m/>
    <n v="1"/>
    <n v="2947"/>
    <d v="1899-12-30T13:50:00"/>
    <d v="1899-12-30T14:50:00"/>
    <n v="31.549627271147401"/>
    <m/>
    <m/>
    <n v="173"/>
    <n v="5458.0855179085002"/>
    <n v="0"/>
    <m/>
    <d v="1899-12-30T01:00:00"/>
    <d v="1900-01-06T05:00:00"/>
    <m/>
  </r>
  <r>
    <n v="12520"/>
    <x v="50"/>
    <s v="VALBORMIDA"/>
    <n v="2"/>
    <n v="788"/>
    <s v="SAVONA - CARCARE- CAIRO"/>
    <s v="ANN"/>
    <s v="FES"/>
    <m/>
    <n v="1"/>
    <n v="2199"/>
    <d v="1899-12-30T14:30:00"/>
    <d v="1899-12-30T15:30:00"/>
    <n v="31.549627271147401"/>
    <m/>
    <m/>
    <n v="58"/>
    <n v="1829.8783817265492"/>
    <n v="0"/>
    <m/>
    <d v="1899-12-30T01:00:00"/>
    <d v="1900-01-01T10:00:00"/>
    <m/>
  </r>
  <r>
    <n v="12521"/>
    <x v="50"/>
    <s v="VALBORMIDA"/>
    <n v="2"/>
    <n v="788"/>
    <s v="SAVONA - CARCARE- CAIRO"/>
    <s v="ANN"/>
    <s v="FES"/>
    <m/>
    <n v="1"/>
    <n v="2200"/>
    <d v="1899-12-30T15:30:00"/>
    <d v="1899-12-30T16:30:00"/>
    <n v="31.549627271147401"/>
    <m/>
    <m/>
    <n v="58"/>
    <n v="1829.8783817265492"/>
    <n v="0"/>
    <m/>
    <d v="1899-12-30T01:00:00"/>
    <d v="1900-01-01T10:00:00"/>
    <m/>
  </r>
  <r>
    <n v="12509"/>
    <x v="50"/>
    <s v="VALBORMIDA"/>
    <n v="2"/>
    <n v="788"/>
    <s v="SAVONA - CARCARE- CAIRO"/>
    <s v="ANN"/>
    <s v="SET"/>
    <m/>
    <n v="1"/>
    <n v="1468"/>
    <d v="1899-12-30T15:45:00"/>
    <d v="1899-12-30T16:45:00"/>
    <n v="31.549627271147401"/>
    <m/>
    <m/>
    <n v="302"/>
    <n v="9527.9874358865145"/>
    <n v="0"/>
    <m/>
    <d v="1899-12-30T01:00:00"/>
    <d v="1900-01-11T14:00:00"/>
    <m/>
  </r>
  <r>
    <n v="12534"/>
    <x v="50"/>
    <s v="VALBORMIDA"/>
    <n v="2"/>
    <n v="788"/>
    <s v="SAVONA - CARCARE- CAIRO"/>
    <s v="INV"/>
    <s v="SF"/>
    <m/>
    <n v="1"/>
    <n v="4410"/>
    <d v="1899-12-30T15:45:00"/>
    <d v="1899-12-30T16:45:00"/>
    <n v="31.549627271147401"/>
    <m/>
    <m/>
    <n v="5"/>
    <n v="157.74813635573702"/>
    <n v="0"/>
    <m/>
    <d v="1899-12-30T01:00:00"/>
    <d v="1899-12-30T05:00:00"/>
    <m/>
  </r>
  <r>
    <n v="12522"/>
    <x v="50"/>
    <s v="VALBORMIDA"/>
    <n v="2"/>
    <n v="788"/>
    <s v="SAVONA - CARCARE- CAIRO"/>
    <s v="ANN"/>
    <s v="SET"/>
    <m/>
    <n v="1"/>
    <n v="2201"/>
    <d v="1899-12-30T16:30:00"/>
    <d v="1899-12-30T17:30:00"/>
    <n v="31.549627271147401"/>
    <m/>
    <m/>
    <n v="302"/>
    <n v="9527.9874358865145"/>
    <n v="0"/>
    <m/>
    <d v="1899-12-30T01:00:00"/>
    <d v="1900-01-11T14:00:00"/>
    <m/>
  </r>
  <r>
    <n v="12530"/>
    <x v="50"/>
    <s v="VALBORMIDA"/>
    <n v="2"/>
    <n v="788"/>
    <s v="SAVONA - CARCARE- CAIRO"/>
    <s v="ANN"/>
    <s v="FES"/>
    <m/>
    <n v="1"/>
    <n v="3238"/>
    <d v="1899-12-30T16:30:00"/>
    <d v="1899-12-30T17:30:00"/>
    <n v="31.549627271147401"/>
    <m/>
    <m/>
    <n v="58"/>
    <n v="1829.8783817265492"/>
    <n v="0"/>
    <m/>
    <d v="1899-12-30T01:00:00"/>
    <d v="1900-01-01T10:00:00"/>
    <m/>
  </r>
  <r>
    <n v="12510"/>
    <x v="50"/>
    <s v="VALBORMIDA"/>
    <n v="2"/>
    <n v="788"/>
    <s v="SAVONA - CARCARE- CAIRO"/>
    <s v="ANN"/>
    <s v="SET"/>
    <m/>
    <n v="1"/>
    <n v="1470"/>
    <d v="1899-12-30T17:15:00"/>
    <d v="1899-12-30T18:15:00"/>
    <n v="31.549627271147401"/>
    <m/>
    <m/>
    <n v="302"/>
    <n v="9527.9874358865145"/>
    <n v="0"/>
    <m/>
    <d v="1899-12-30T01:00:00"/>
    <d v="1900-01-11T14:00:00"/>
    <m/>
  </r>
  <r>
    <n v="12523"/>
    <x v="50"/>
    <s v="VALBORMIDA"/>
    <n v="2"/>
    <n v="788"/>
    <s v="SAVONA - CARCARE- CAIRO"/>
    <s v="ANN"/>
    <s v="FES"/>
    <m/>
    <n v="1"/>
    <n v="2202"/>
    <d v="1899-12-30T17:30:00"/>
    <d v="1899-12-30T18:30:00"/>
    <n v="31.549627271147401"/>
    <m/>
    <m/>
    <n v="58"/>
    <n v="1829.8783817265492"/>
    <n v="0"/>
    <m/>
    <d v="1899-12-30T01:00:00"/>
    <d v="1900-01-01T10:00:00"/>
    <m/>
  </r>
  <r>
    <n v="12537"/>
    <x v="50"/>
    <s v="VALBORMIDA"/>
    <n v="2"/>
    <n v="788"/>
    <s v="SAVONA - CARCARE- CAIRO"/>
    <s v="ANN"/>
    <s v="SET"/>
    <m/>
    <n v="1"/>
    <n v="115"/>
    <d v="1899-12-30T17:45:00"/>
    <d v="1899-12-30T18:45:00"/>
    <n v="31.549627271147401"/>
    <m/>
    <m/>
    <n v="302"/>
    <n v="9527.9874358865145"/>
    <n v="0"/>
    <m/>
    <d v="1899-12-30T01:00:00"/>
    <d v="1900-01-11T14:00:00"/>
    <m/>
  </r>
  <r>
    <n v="12524"/>
    <x v="50"/>
    <s v="VALBORMIDA"/>
    <n v="2"/>
    <n v="788"/>
    <s v="SAVONA - CARCARE- CAIRO"/>
    <s v="ANN"/>
    <s v="FES"/>
    <m/>
    <n v="1"/>
    <n v="2203"/>
    <d v="1899-12-30T18:05:00"/>
    <d v="1899-12-30T19:05:00"/>
    <n v="31.549627271147401"/>
    <m/>
    <m/>
    <n v="58"/>
    <n v="1829.8783817265492"/>
    <n v="0"/>
    <m/>
    <d v="1899-12-30T01:00:00"/>
    <d v="1900-01-01T10:00:00"/>
    <m/>
  </r>
  <r>
    <n v="14007"/>
    <x v="50"/>
    <s v="VALBORMIDA"/>
    <n v="2"/>
    <n v="788"/>
    <s v="SAVONA - CARCARE- CAIRO"/>
    <s v="ANN"/>
    <s v="SET"/>
    <m/>
    <n v="1"/>
    <n v="1454"/>
    <d v="1899-12-30T18:05:00"/>
    <d v="1899-12-30T19:05:00"/>
    <n v="31.549627271147401"/>
    <m/>
    <m/>
    <n v="302"/>
    <n v="9527.9874358865145"/>
    <n v="0"/>
    <m/>
    <d v="1899-12-30T01:00:00"/>
    <d v="1900-01-11T14:00:00"/>
    <m/>
  </r>
  <r>
    <n v="12535"/>
    <x v="50"/>
    <s v="VALBORMIDA"/>
    <n v="2"/>
    <n v="788"/>
    <s v="SAVONA - CARCARE- CAIRO"/>
    <s v="INV"/>
    <s v="SF"/>
    <m/>
    <n v="1"/>
    <n v="4411"/>
    <d v="1899-12-30T18:15:00"/>
    <d v="1899-12-30T19:15:00"/>
    <n v="31.549627271147401"/>
    <m/>
    <m/>
    <n v="5"/>
    <n v="157.74813635573702"/>
    <n v="0"/>
    <m/>
    <d v="1899-12-30T01:00:00"/>
    <d v="1899-12-30T05:00:00"/>
    <m/>
  </r>
  <r>
    <n v="12511"/>
    <x v="50"/>
    <s v="VALBORMIDA"/>
    <n v="2"/>
    <n v="788"/>
    <s v="SAVONA - CARCARE- CAIRO"/>
    <s v="ANN"/>
    <s v="SET"/>
    <m/>
    <n v="1"/>
    <n v="1471"/>
    <d v="1899-12-30T18:50:00"/>
    <d v="1899-12-30T19:50:00"/>
    <n v="31.549627271147401"/>
    <m/>
    <m/>
    <n v="302"/>
    <n v="9527.9874358865145"/>
    <n v="0"/>
    <m/>
    <d v="1899-12-30T01:00:00"/>
    <d v="1900-01-11T14:00:00"/>
    <m/>
  </r>
  <r>
    <n v="12525"/>
    <x v="50"/>
    <s v="VALBORMIDA"/>
    <n v="2"/>
    <n v="788"/>
    <s v="SAVONA - CARCARE- CAIRO"/>
    <s v="ANN"/>
    <s v="FES"/>
    <m/>
    <n v="1"/>
    <n v="2204"/>
    <d v="1899-12-30T19:00:00"/>
    <d v="1899-12-30T20:00:00"/>
    <n v="31.549627271147401"/>
    <m/>
    <m/>
    <n v="58"/>
    <n v="1829.8783817265492"/>
    <n v="0"/>
    <m/>
    <d v="1899-12-30T01:00:00"/>
    <d v="1900-01-01T10:00:00"/>
    <m/>
  </r>
  <r>
    <n v="12512"/>
    <x v="50"/>
    <s v="VALBORMIDA"/>
    <n v="2"/>
    <n v="788"/>
    <s v="SAVONA - CARCARE- CAIRO"/>
    <s v="ANN"/>
    <s v="SET"/>
    <m/>
    <n v="1"/>
    <n v="1472"/>
    <d v="1899-12-30T19:15:00"/>
    <d v="1899-12-30T20:15:00"/>
    <n v="31.549627271147401"/>
    <m/>
    <m/>
    <n v="302"/>
    <n v="9527.9874358865145"/>
    <n v="0"/>
    <m/>
    <d v="1899-12-30T01:00:00"/>
    <d v="1900-01-11T14:00:00"/>
    <m/>
  </r>
  <r>
    <n v="12513"/>
    <x v="50"/>
    <s v="VALBORMIDA"/>
    <n v="2"/>
    <n v="788"/>
    <s v="SAVONA - CARCARE- CAIRO"/>
    <s v="ANN"/>
    <s v="SET"/>
    <m/>
    <n v="1"/>
    <n v="1473"/>
    <d v="1899-12-30T19:45:00"/>
    <d v="1899-12-30T20:45:00"/>
    <n v="31.549627271147401"/>
    <m/>
    <m/>
    <n v="302"/>
    <n v="9527.9874358865145"/>
    <n v="0"/>
    <m/>
    <d v="1899-12-30T01:00:00"/>
    <d v="1900-01-11T14:00:00"/>
    <m/>
  </r>
  <r>
    <n v="12514"/>
    <x v="50"/>
    <s v="VALBORMIDA"/>
    <n v="2"/>
    <n v="788"/>
    <s v="SAVONA - CARCARE- CAIRO"/>
    <s v="ANN"/>
    <s v="SET"/>
    <m/>
    <n v="1"/>
    <n v="1474"/>
    <d v="1899-12-30T20:15:00"/>
    <d v="1899-12-30T21:15:00"/>
    <n v="31.549627271147401"/>
    <m/>
    <m/>
    <n v="302"/>
    <n v="9527.9874358865145"/>
    <n v="0"/>
    <m/>
    <d v="1899-12-30T01:00:00"/>
    <d v="1900-01-11T14:00:00"/>
    <m/>
  </r>
  <r>
    <n v="12526"/>
    <x v="50"/>
    <s v="VALBORMIDA"/>
    <n v="2"/>
    <n v="788"/>
    <s v="SAVONA - CARCARE- CAIRO"/>
    <s v="ANN"/>
    <s v="FES"/>
    <m/>
    <n v="1"/>
    <n v="2205"/>
    <d v="1899-12-30T20:15:00"/>
    <d v="1899-12-30T21:15:00"/>
    <n v="31.549627271147401"/>
    <m/>
    <m/>
    <n v="58"/>
    <n v="1829.8783817265492"/>
    <n v="0"/>
    <m/>
    <d v="1899-12-30T01:00:00"/>
    <d v="1900-01-01T10:00:00"/>
    <m/>
  </r>
  <r>
    <n v="12536"/>
    <x v="50"/>
    <s v="VALBORMIDA"/>
    <n v="2"/>
    <n v="788"/>
    <s v="SAVONA - CARCARE- CAIRO"/>
    <s v="INV"/>
    <s v="SF"/>
    <m/>
    <n v="1"/>
    <n v="4412"/>
    <d v="1899-12-30T20:45:00"/>
    <d v="1899-12-30T21:45:00"/>
    <n v="31.549627271147401"/>
    <m/>
    <m/>
    <n v="5"/>
    <n v="157.74813635573702"/>
    <n v="0"/>
    <m/>
    <d v="1899-12-30T01:00:00"/>
    <d v="1899-12-30T05:00:00"/>
    <m/>
  </r>
  <r>
    <n v="12527"/>
    <x v="50"/>
    <s v="VALBORMIDA"/>
    <n v="2"/>
    <n v="788"/>
    <s v="SAVONA - CARCARE- CAIRO"/>
    <s v="ANN"/>
    <s v="FES"/>
    <m/>
    <n v="1"/>
    <n v="2206"/>
    <d v="1899-12-30T21:35:00"/>
    <d v="1899-12-30T22:35:00"/>
    <n v="31.549627271147401"/>
    <m/>
    <m/>
    <n v="58"/>
    <n v="1829.8783817265492"/>
    <n v="0"/>
    <m/>
    <d v="1899-12-30T01:00:00"/>
    <d v="1900-01-01T10:00:00"/>
    <m/>
  </r>
  <r>
    <n v="12515"/>
    <x v="50"/>
    <s v="VALBORMIDA"/>
    <n v="2"/>
    <n v="788"/>
    <s v="SAVONA - CARCARE- CAIRO"/>
    <s v="ANN"/>
    <s v="SET"/>
    <m/>
    <n v="1"/>
    <n v="1476"/>
    <d v="1899-12-30T22:40:00"/>
    <d v="1899-12-30T23:40:00"/>
    <n v="31.549627271147401"/>
    <m/>
    <m/>
    <n v="302"/>
    <n v="9527.9874358865145"/>
    <n v="0"/>
    <m/>
    <d v="1899-12-30T01:00:00"/>
    <d v="1900-01-11T14:00:00"/>
    <m/>
  </r>
  <r>
    <n v="12531"/>
    <x v="50"/>
    <s v="VALBORMIDA"/>
    <n v="2"/>
    <n v="788"/>
    <s v="SAVONA - CARCARE- CAIRO"/>
    <s v="ANN"/>
    <s v="SET"/>
    <m/>
    <n v="1"/>
    <n v="4125"/>
    <d v="1899-12-30T23:15:00"/>
    <d v="1899-12-31T00:15:00"/>
    <n v="31.549627271147401"/>
    <m/>
    <m/>
    <n v="302"/>
    <n v="9527.9874358865145"/>
    <n v="0"/>
    <m/>
    <d v="1899-12-30T01:00:00"/>
    <d v="1900-01-11T14:00:00"/>
    <m/>
  </r>
  <r>
    <n v="10069"/>
    <x v="50"/>
    <s v="VALBORMIDA"/>
    <n v="1"/>
    <n v="900"/>
    <s v="CAIRO - CARCARE - SAVONA (corsa diretta)"/>
    <s v="ANN"/>
    <s v="SET"/>
    <m/>
    <n v="1"/>
    <n v="1434"/>
    <d v="1899-12-30T07:45:00"/>
    <d v="1899-12-30T08:30:00"/>
    <n v="29.0817236662052"/>
    <m/>
    <m/>
    <n v="302"/>
    <n v="8782.6805471939697"/>
    <n v="0"/>
    <m/>
    <d v="1899-12-30T00:45:00"/>
    <d v="1900-01-08T10:30:00"/>
    <m/>
  </r>
  <r>
    <n v="17931"/>
    <x v="50"/>
    <s v="VALBORMIDA"/>
    <n v="2"/>
    <n v="1021"/>
    <s v="ALTARE - VISPA - CARCARE COLLEGIO"/>
    <s v="SCO"/>
    <s v="1-5"/>
    <m/>
    <n v="1"/>
    <n v="17931"/>
    <d v="1899-12-30T06:10:00"/>
    <d v="1899-12-30T06:20:00"/>
    <n v="23.152459148482201"/>
    <m/>
    <m/>
    <n v="173"/>
    <n v="4005.3754326874209"/>
    <n v="0"/>
    <m/>
    <d v="1899-12-30T00:10:00"/>
    <d v="1899-12-31T04:50:00"/>
    <m/>
  </r>
  <r>
    <n v="18575"/>
    <x v="50"/>
    <s v="VALBORMIDA"/>
    <n v="1"/>
    <n v="1088"/>
    <s v="IST. PATETTA - CARCARE - SAVONA FF.SS."/>
    <s v="SCO"/>
    <s v="1-5"/>
    <m/>
    <n v="1"/>
    <n v="18575"/>
    <d v="1899-12-30T06:55:00"/>
    <d v="1899-12-30T07:50:00"/>
    <n v="29.3871444785078"/>
    <m/>
    <m/>
    <n v="173"/>
    <n v="5083.9759947818493"/>
    <n v="0"/>
    <m/>
    <d v="1899-12-30T00:55:00"/>
    <d v="1900-01-05T14:35:00"/>
    <m/>
  </r>
  <r>
    <n v="10348"/>
    <x v="51"/>
    <s v="A12: Radiali di Ponente da Andora a Pietra"/>
    <n v="0"/>
    <n v="71"/>
    <s v="ALBENGA OSPEDALE - GIRO CITTA' - ALBENGA OSPEDALE"/>
    <s v="ANN"/>
    <s v="SET"/>
    <m/>
    <n v="1"/>
    <n v="2250"/>
    <d v="1899-12-30T08:00:00"/>
    <d v="1899-12-30T08:25:00"/>
    <n v="9.3823594022764905"/>
    <m/>
    <m/>
    <n v="302"/>
    <n v="2833.4725394874999"/>
    <n v="0"/>
    <m/>
    <d v="1899-12-30T00:25:00"/>
    <d v="1900-01-04T05:50:00"/>
    <m/>
  </r>
  <r>
    <n v="10352"/>
    <x v="51"/>
    <s v="A12: Radiali di Ponente da Andora a Pietra"/>
    <n v="0"/>
    <n v="71"/>
    <s v="ALBENGA OSPEDALE - GIRO CITTA' - ALBENGA OSPEDALE"/>
    <s v="ANN"/>
    <s v="SET"/>
    <m/>
    <n v="1"/>
    <n v="2255"/>
    <d v="1899-12-30T08:30:00"/>
    <d v="1899-12-30T08:55:00"/>
    <n v="9.3823594022764905"/>
    <m/>
    <m/>
    <n v="302"/>
    <n v="2833.4725394874999"/>
    <n v="0"/>
    <m/>
    <d v="1899-12-30T00:25:00"/>
    <d v="1900-01-04T05:50:00"/>
    <m/>
  </r>
  <r>
    <n v="12067"/>
    <x v="51"/>
    <s v="A12: Radiali di Ponente da Andora a Pietra"/>
    <n v="0"/>
    <n v="71"/>
    <s v="ALBENGA OSPEDALE - GIRO CITTA' - ALBENGA OSPEDALE"/>
    <s v="ANN"/>
    <s v="SET"/>
    <m/>
    <n v="1"/>
    <n v="2251"/>
    <d v="1899-12-30T09:00:00"/>
    <d v="1899-12-30T09:25:00"/>
    <n v="9.3823594022764905"/>
    <n v="9.3823594022764905"/>
    <m/>
    <n v="302"/>
    <n v="2833.4725394874999"/>
    <n v="2833.4725394874999"/>
    <m/>
    <d v="1899-12-30T00:25:00"/>
    <d v="1900-01-04T05:50:00"/>
    <s v="ALBENGA"/>
  </r>
  <r>
    <n v="12068"/>
    <x v="51"/>
    <s v="A12: Radiali di Ponente da Andora a Pietra"/>
    <n v="0"/>
    <n v="71"/>
    <s v="ALBENGA OSPEDALE - GIRO CITTA' - ALBENGA OSPEDALE"/>
    <s v="ANN"/>
    <s v="SET"/>
    <m/>
    <n v="1"/>
    <n v="2256"/>
    <d v="1899-12-30T09:30:00"/>
    <d v="1899-12-30T09:55:00"/>
    <n v="9.3823594022764905"/>
    <n v="9.3823594022764905"/>
    <m/>
    <n v="302"/>
    <n v="2833.4725394874999"/>
    <n v="2833.4725394874999"/>
    <m/>
    <d v="1899-12-30T00:25:00"/>
    <d v="1900-01-04T05:50:00"/>
    <s v="ALBENGA"/>
  </r>
  <r>
    <n v="10372"/>
    <x v="51"/>
    <s v="A12: Radiali di Ponente da Andora a Pietra"/>
    <n v="0"/>
    <n v="71"/>
    <s v="ALBENGA OSPEDALE - GIRO CITTA' - ALBENGA OSPEDALE"/>
    <s v="ANN"/>
    <s v="SET"/>
    <m/>
    <n v="1"/>
    <n v="2983"/>
    <d v="1899-12-30T13:00:00"/>
    <d v="1899-12-30T13:25:00"/>
    <n v="9.3823594022764905"/>
    <m/>
    <m/>
    <n v="302"/>
    <n v="2833.4725394874999"/>
    <n v="0"/>
    <m/>
    <d v="1899-12-30T00:25:00"/>
    <d v="1900-01-04T05:50:00"/>
    <m/>
  </r>
  <r>
    <n v="18445"/>
    <x v="51"/>
    <s v="A12: Radiali di Ponente da Andora a Pietra"/>
    <n v="0"/>
    <n v="71"/>
    <s v="ALBENGA OSPEDALE - GIRO CITTA' - ALBENGA OSPEDALE"/>
    <s v="EST"/>
    <s v="SET"/>
    <m/>
    <n v="1"/>
    <n v="18445"/>
    <d v="1899-12-30T17:00:00"/>
    <d v="1899-12-30T17:25:00"/>
    <n v="9.3823594022764905"/>
    <m/>
    <m/>
    <n v="67"/>
    <n v="628.61807995252491"/>
    <n v="0"/>
    <m/>
    <d v="1899-12-30T00:25:00"/>
    <d v="1899-12-31T03:55:00"/>
    <m/>
  </r>
  <r>
    <n v="12077"/>
    <x v="51"/>
    <s v="A12: Radiali di Ponente da Andora a Pietra"/>
    <n v="0"/>
    <n v="71"/>
    <s v="ALBENGA OSPEDALE - GIRO CITTA' - ALBENGA OSPEDALE"/>
    <s v="INV"/>
    <s v="SET"/>
    <m/>
    <n v="1"/>
    <n v="12077"/>
    <d v="1899-12-30T17:30:00"/>
    <d v="1899-12-30T17:55:00"/>
    <n v="9.3823594022764905"/>
    <m/>
    <m/>
    <n v="235"/>
    <n v="2204.8544595349754"/>
    <n v="0"/>
    <m/>
    <d v="1899-12-30T00:25:00"/>
    <d v="1900-01-03T01:55:00"/>
    <m/>
  </r>
  <r>
    <n v="10357"/>
    <x v="51"/>
    <s v="A12: Radiali di Ponente da Andora a Pietra"/>
    <n v="0"/>
    <n v="885"/>
    <s v="ALBENGA FF.SS.- OSPEDALE ALBENGA"/>
    <s v="ANN"/>
    <s v="SET"/>
    <m/>
    <n v="1"/>
    <n v="2452"/>
    <d v="1899-12-30T07:50:00"/>
    <d v="1899-12-30T07:58:00"/>
    <n v="3.7608354961603401"/>
    <m/>
    <m/>
    <n v="302"/>
    <n v="1135.7723198404226"/>
    <n v="0"/>
    <m/>
    <d v="1899-12-30T00:08:00"/>
    <d v="1899-12-31T16:16:00"/>
    <m/>
  </r>
  <r>
    <n v="12039"/>
    <x v="52"/>
    <s v="A12: Radiali di Ponente da Andora a Pietra"/>
    <n v="0"/>
    <n v="28"/>
    <s v="VILLANOVA VIA G. DISEGNA - LUSIGNANO - ALBENGA FF.SS."/>
    <s v="ANN"/>
    <s v="FES"/>
    <m/>
    <n v="1"/>
    <n v="2822"/>
    <d v="1899-12-30T18:05:00"/>
    <d v="1899-12-30T18:30:00"/>
    <n v="8.8397929285418808"/>
    <m/>
    <m/>
    <n v="58"/>
    <n v="512.7079898554291"/>
    <n v="0"/>
    <m/>
    <d v="1899-12-30T00:25:00"/>
    <d v="1899-12-31T00:10:00"/>
    <m/>
  </r>
  <r>
    <n v="10748"/>
    <x v="52"/>
    <s v="A12: Radiali di Ponente da Andora a Pietra"/>
    <n v="0"/>
    <n v="40"/>
    <s v="ALBENGA FF.SS. - VADINO - LECA - VILLANOVA VIA G. DISEGNA - LUSIGNANO - ALBENGA"/>
    <s v="ANN"/>
    <s v="SET"/>
    <m/>
    <n v="1"/>
    <n v="2982"/>
    <d v="1899-12-30T11:12:00"/>
    <d v="1899-12-30T12:10:00"/>
    <n v="20.849651669999101"/>
    <m/>
    <m/>
    <n v="302"/>
    <n v="6296.5948043397284"/>
    <n v="0"/>
    <m/>
    <d v="1899-12-30T00:58:00"/>
    <d v="1900-01-11T03:56:00"/>
    <m/>
  </r>
  <r>
    <n v="10762"/>
    <x v="52"/>
    <s v="A12: Radiali di Ponente da Andora a Pietra"/>
    <n v="0"/>
    <n v="52"/>
    <s v="ALBENGA FF.SS. - VADINO - LECA - VILLANOVA - LECA - ALBENGA FF.SS."/>
    <s v="EST"/>
    <s v="FES"/>
    <m/>
    <n v="1"/>
    <n v="3938"/>
    <d v="1899-12-30T18:02:00"/>
    <d v="1899-12-30T18:50:00"/>
    <n v="20.488111472493099"/>
    <m/>
    <m/>
    <n v="12"/>
    <n v="245.85733766991717"/>
    <n v="0"/>
    <m/>
    <d v="1899-12-30T00:48:00"/>
    <d v="1899-12-30T09:36:00"/>
    <m/>
  </r>
  <r>
    <n v="10749"/>
    <x v="52"/>
    <s v="A12: Radiali di Ponente da Andora a Pietra"/>
    <n v="0"/>
    <n v="54"/>
    <s v="ALBENGA FF.SS. - VADINO - LECA - VILLANOVA - LUSIGNANO - ALBENGA FF.SS."/>
    <s v="EST"/>
    <s v="SET"/>
    <m/>
    <n v="1"/>
    <n v="2988"/>
    <d v="1899-12-30T08:02:00"/>
    <d v="1899-12-30T08:50:00"/>
    <n v="19.602044000634098"/>
    <m/>
    <m/>
    <n v="67"/>
    <n v="1313.3369480424847"/>
    <n v="0"/>
    <m/>
    <d v="1899-12-30T00:48:00"/>
    <d v="1900-01-01T05:36:00"/>
    <m/>
  </r>
  <r>
    <n v="10753"/>
    <x v="52"/>
    <s v="A12: Radiali di Ponente da Andora a Pietra"/>
    <n v="0"/>
    <n v="54"/>
    <s v="ALBENGA FF.SS. - VADINO - LECA - VILLANOVA - LUSIGNANO - ALBENGA FF.SS."/>
    <s v="ANN"/>
    <s v="SET"/>
    <m/>
    <n v="1"/>
    <n v="3187"/>
    <d v="1899-12-30T12:02:00"/>
    <d v="1899-12-30T12:50:00"/>
    <n v="19.602044000634098"/>
    <m/>
    <m/>
    <n v="302"/>
    <n v="5919.8172881914979"/>
    <n v="0"/>
    <m/>
    <d v="1899-12-30T00:48:00"/>
    <d v="1900-01-09T01:36:00"/>
    <m/>
  </r>
  <r>
    <n v="10761"/>
    <x v="52"/>
    <s v="A12: Radiali di Ponente da Andora a Pietra"/>
    <n v="0"/>
    <n v="54"/>
    <s v="ALBENGA FF.SS. - VADINO - LECA - VILLANOVA - LUSIGNANO - ALBENGA FF.SS."/>
    <s v="EST"/>
    <s v="FES"/>
    <m/>
    <n v="1"/>
    <n v="3874"/>
    <d v="1899-12-30T14:20:00"/>
    <d v="1899-12-30T15:08:00"/>
    <n v="19.602044000634098"/>
    <m/>
    <m/>
    <n v="12"/>
    <n v="235.22452800760919"/>
    <n v="0"/>
    <m/>
    <d v="1899-12-30T00:48:00"/>
    <d v="1899-12-30T09:36:00"/>
    <m/>
  </r>
  <r>
    <n v="10752"/>
    <x v="52"/>
    <s v="A12: Radiali di Ponente da Andora a Pietra"/>
    <n v="0"/>
    <n v="54"/>
    <s v="ALBENGA FF.SS. - VADINO - LECA - VILLANOVA - LUSIGNANO - ALBENGA FF.SS."/>
    <s v="INV"/>
    <s v="FES"/>
    <m/>
    <n v="1"/>
    <n v="3059"/>
    <d v="1899-12-30T14:25:00"/>
    <d v="1899-12-30T15:13:00"/>
    <n v="19.602044000634098"/>
    <m/>
    <m/>
    <n v="46"/>
    <n v="901.69402402916853"/>
    <n v="0"/>
    <m/>
    <d v="1899-12-30T00:48:00"/>
    <d v="1899-12-31T12:48:00"/>
    <m/>
  </r>
  <r>
    <n v="10746"/>
    <x v="52"/>
    <s v="A12: Radiali di Ponente da Andora a Pietra"/>
    <n v="0"/>
    <n v="54"/>
    <s v="ALBENGA FF.SS. - VADINO - LECA - VILLANOVA - LUSIGNANO - ALBENGA FF.SS."/>
    <s v="ANN"/>
    <s v="FES"/>
    <m/>
    <n v="1"/>
    <n v="2871"/>
    <d v="1899-12-30T16:02:00"/>
    <d v="1899-12-30T16:50:00"/>
    <n v="19.602044000634098"/>
    <m/>
    <m/>
    <n v="58"/>
    <n v="1136.9185520367778"/>
    <n v="0"/>
    <m/>
    <d v="1899-12-30T00:48:00"/>
    <d v="1899-12-31T22:24:00"/>
    <m/>
  </r>
  <r>
    <n v="10760"/>
    <x v="52"/>
    <s v="A12: Radiali di Ponente da Andora a Pietra"/>
    <n v="0"/>
    <n v="54"/>
    <s v="ALBENGA FF.SS. - VADINO - LECA - VILLANOVA - LUSIGNANO - ALBENGA FF.SS."/>
    <s v="EST"/>
    <s v="SET"/>
    <m/>
    <n v="1"/>
    <n v="3699"/>
    <d v="1899-12-30T16:02:00"/>
    <d v="1899-12-30T16:50:00"/>
    <n v="19.602044000634098"/>
    <m/>
    <m/>
    <n v="67"/>
    <n v="1313.3369480424847"/>
    <n v="0"/>
    <m/>
    <d v="1899-12-30T00:48:00"/>
    <d v="1900-01-01T05:36:00"/>
    <m/>
  </r>
  <r>
    <n v="10750"/>
    <x v="52"/>
    <s v="A12: Radiali di Ponente da Andora a Pietra"/>
    <n v="0"/>
    <n v="54"/>
    <s v="ALBENGA FF.SS. - VADINO - LECA - VILLANOVA - LUSIGNANO - ALBENGA FF.SS."/>
    <s v="INV"/>
    <s v="SET"/>
    <m/>
    <n v="1"/>
    <n v="3017"/>
    <d v="1899-12-30T16:32:00"/>
    <d v="1899-12-30T17:20:00"/>
    <n v="19.602044000634098"/>
    <m/>
    <m/>
    <n v="235"/>
    <n v="4606.4803401490135"/>
    <n v="0"/>
    <m/>
    <d v="1899-12-30T00:48:00"/>
    <d v="1900-01-06T20:00:00"/>
    <m/>
  </r>
  <r>
    <n v="10758"/>
    <x v="52"/>
    <s v="A12: Radiali di Ponente da Andora a Pietra"/>
    <n v="0"/>
    <n v="64"/>
    <s v="ALBENGA FF.SS. - Via 8 marzo - LUSIGNANO - VILLANOVA VIA G. DISEGNA"/>
    <s v="EST"/>
    <s v="SET"/>
    <m/>
    <n v="1"/>
    <n v="3681"/>
    <d v="1899-12-30T06:50:00"/>
    <d v="1899-12-30T07:15:00"/>
    <n v="10.1640272483264"/>
    <m/>
    <m/>
    <n v="67"/>
    <n v="680.98982563786876"/>
    <n v="0"/>
    <m/>
    <d v="1899-12-30T00:25:00"/>
    <d v="1899-12-31T03:55:00"/>
    <m/>
  </r>
  <r>
    <n v="10743"/>
    <x v="52"/>
    <s v="A12: Radiali di Ponente da Andora a Pietra"/>
    <n v="0"/>
    <n v="64"/>
    <s v="ALBENGA FF.SS. - Via 8 marzo - LUSIGNANO - VILLANOVA VIA G. DISEGNA"/>
    <s v="ANN"/>
    <s v="FES"/>
    <m/>
    <n v="1"/>
    <n v="2821"/>
    <d v="1899-12-30T17:40:00"/>
    <d v="1899-12-30T18:05:00"/>
    <n v="10.1640272483264"/>
    <m/>
    <m/>
    <n v="58"/>
    <n v="589.51358040293121"/>
    <n v="0"/>
    <m/>
    <d v="1899-12-30T00:25:00"/>
    <d v="1899-12-31T00:10:00"/>
    <m/>
  </r>
  <r>
    <n v="10742"/>
    <x v="52"/>
    <s v="A12: Radiali di Ponente da Andora a Pietra"/>
    <n v="0"/>
    <n v="65"/>
    <s v="ALBENGA FF.SS. - Via 8 marzo - LUSIGNANO - VILLANOVA VIA G. DISEGNA - CIMITERO - ALBENGA"/>
    <s v="ANN"/>
    <s v="FES"/>
    <m/>
    <n v="1"/>
    <n v="2785"/>
    <d v="1899-12-30T08:58:00"/>
    <d v="1899-12-30T09:48:00"/>
    <n v="20.736866126516201"/>
    <m/>
    <m/>
    <n v="58"/>
    <n v="1202.7382353379396"/>
    <n v="0"/>
    <m/>
    <d v="1899-12-30T00:50:00"/>
    <d v="1900-01-01T00:20:00"/>
    <m/>
  </r>
  <r>
    <n v="10745"/>
    <x v="52"/>
    <s v="A12: Radiali di Ponente da Andora a Pietra"/>
    <n v="0"/>
    <n v="67"/>
    <s v="ALBENGA FF.SS. - Via 8 marzo - LUSIGNANO - VILLANOVA VIA G. DISEGNA - LECA - ALBENGA FF.SS."/>
    <s v="ANN"/>
    <s v="FES"/>
    <m/>
    <n v="1"/>
    <n v="2870"/>
    <d v="1899-12-30T14:50:00"/>
    <d v="1899-12-30T15:40:00"/>
    <n v="19.889887648727299"/>
    <m/>
    <m/>
    <n v="58"/>
    <n v="1153.6134836261833"/>
    <n v="0"/>
    <m/>
    <d v="1899-12-30T00:50:00"/>
    <d v="1900-01-01T00:20:00"/>
    <m/>
  </r>
  <r>
    <n v="10756"/>
    <x v="52"/>
    <s v="A12: Radiali di Ponente da Andora a Pietra"/>
    <n v="0"/>
    <n v="67"/>
    <s v="ALBENGA FF.SS. - Via 8 marzo - LUSIGNANO - VILLANOVA VIA G. DISEGNA - LECA - ALBENGA FF.SS."/>
    <s v="EST"/>
    <s v="SET"/>
    <m/>
    <n v="1"/>
    <n v="3670"/>
    <d v="1899-12-30T15:40:00"/>
    <d v="1899-12-30T16:30:00"/>
    <n v="19.889887648727299"/>
    <m/>
    <m/>
    <n v="67"/>
    <n v="1332.6224724647291"/>
    <n v="0"/>
    <m/>
    <d v="1899-12-30T00:50:00"/>
    <d v="1900-01-01T07:50:00"/>
    <m/>
  </r>
  <r>
    <n v="10739"/>
    <x v="52"/>
    <s v="A12: Radiali di Ponente da Andora a Pietra"/>
    <n v="0"/>
    <n v="67"/>
    <s v="ALBENGA FF.SS. - Via 8 marzo - LUSIGNANO - VILLANOVA VIA G. DISEGNA - LECA - ALBENGA FF.SS."/>
    <s v="INV"/>
    <s v="SET"/>
    <m/>
    <n v="1"/>
    <n v="2247"/>
    <d v="1899-12-30T15:43:00"/>
    <d v="1899-12-30T16:33:00"/>
    <n v="19.889887648727299"/>
    <m/>
    <m/>
    <n v="235"/>
    <n v="4674.1235974509154"/>
    <n v="0"/>
    <m/>
    <d v="1899-12-30T00:50:00"/>
    <d v="1900-01-07T03:50:00"/>
    <m/>
  </r>
  <r>
    <n v="10755"/>
    <x v="52"/>
    <s v="A12: Radiali di Ponente da Andora a Pietra"/>
    <n v="0"/>
    <n v="69"/>
    <s v="ALBENGA FF.SS. - Via 8 marzo - LUSIGNANO - VILLANOVA - LECA - ALBENGA FF.SS."/>
    <s v="EST"/>
    <s v="SET"/>
    <m/>
    <n v="1"/>
    <n v="3669"/>
    <d v="1899-12-30T15:00:00"/>
    <d v="1899-12-30T15:40:00"/>
    <n v="18.6422799793623"/>
    <m/>
    <m/>
    <n v="67"/>
    <n v="1249.0327586172741"/>
    <n v="0"/>
    <m/>
    <d v="1899-12-30T00:40:00"/>
    <d v="1899-12-31T20:40:00"/>
    <m/>
  </r>
  <r>
    <n v="10741"/>
    <x v="52"/>
    <s v="A12: Radiali di Ponente da Andora a Pietra"/>
    <n v="0"/>
    <n v="149"/>
    <s v="LECA - COASCO - VILLANOVA"/>
    <s v="INV"/>
    <s v="SET"/>
    <m/>
    <n v="1"/>
    <n v="2312"/>
    <d v="1899-12-30T07:25:00"/>
    <d v="1899-12-30T07:35:00"/>
    <n v="5.8558453757880304"/>
    <m/>
    <m/>
    <n v="235"/>
    <n v="1376.1236633101871"/>
    <n v="0"/>
    <m/>
    <d v="1899-12-30T00:10:00"/>
    <d v="1899-12-31T15:10:00"/>
    <m/>
  </r>
  <r>
    <n v="18559"/>
    <x v="52"/>
    <s v="A12: Radiali di Ponente da Andora a Pietra"/>
    <n v="0"/>
    <n v="217"/>
    <s v="VILLANOVA - LUSIGNANO - ALBENGA FF.SS."/>
    <s v="SCO"/>
    <n v="6"/>
    <m/>
    <n v="1"/>
    <n v="18559"/>
    <d v="1899-12-30T08:30:00"/>
    <d v="1899-12-30T08:50:00"/>
    <n v="7.3352117137985804"/>
    <m/>
    <m/>
    <n v="35"/>
    <n v="256.73240998295029"/>
    <n v="0"/>
    <m/>
    <d v="1899-12-30T00:20:00"/>
    <d v="1899-12-30T11:40:00"/>
    <m/>
  </r>
  <r>
    <n v="18561"/>
    <x v="52"/>
    <s v="A12: Radiali di Ponente da Andora a Pietra"/>
    <n v="0"/>
    <n v="217"/>
    <s v="VILLANOVA - LUSIGNANO - ALBENGA FF.SS."/>
    <s v="NSIN"/>
    <s v="SET"/>
    <m/>
    <n v="1"/>
    <n v="18561"/>
    <d v="1899-12-30T08:30:00"/>
    <d v="1899-12-30T08:50:00"/>
    <n v="7.3352117137985804"/>
    <m/>
    <m/>
    <n v="27"/>
    <n v="198.05071627256166"/>
    <n v="0"/>
    <m/>
    <d v="1899-12-30T00:20:00"/>
    <d v="1899-12-30T09:00:00"/>
    <m/>
  </r>
  <r>
    <n v="18346"/>
    <x v="52"/>
    <s v="A12: Radiali di Ponente da Andora a Pietra"/>
    <n v="0"/>
    <n v="217"/>
    <s v="VILLANOVA - LUSIGNANO - ALBENGA FF.SS."/>
    <s v="EST"/>
    <s v="SET"/>
    <m/>
    <n v="1"/>
    <n v="3680"/>
    <d v="1899-12-30T09:35:00"/>
    <d v="1899-12-30T09:55:00"/>
    <n v="7.3352117137985804"/>
    <m/>
    <m/>
    <n v="67"/>
    <n v="491.45918482450486"/>
    <n v="0"/>
    <m/>
    <d v="1899-12-30T00:20:00"/>
    <d v="1899-12-30T22:20:00"/>
    <m/>
  </r>
  <r>
    <n v="17731"/>
    <x v="52"/>
    <s v="A12: Radiali di Ponente da Andora a Pietra"/>
    <n v="0"/>
    <n v="744"/>
    <s v="ALBENGA FF.SS. - Via 8 marzo - LUSIGNANO - VILLANOVA "/>
    <s v="SCO"/>
    <n v="6"/>
    <m/>
    <n v="1"/>
    <n v="17731"/>
    <d v="1899-12-30T14:05:00"/>
    <d v="1899-12-30T14:25:00"/>
    <n v="9.6811339280135709"/>
    <m/>
    <m/>
    <n v="35"/>
    <n v="338.83968748047499"/>
    <n v="0"/>
    <m/>
    <d v="1899-12-30T00:20:00"/>
    <d v="1899-12-30T11:40:00"/>
    <m/>
  </r>
  <r>
    <n v="17846"/>
    <x v="52"/>
    <s v="A12: Radiali di Ponente da Andora a Pietra"/>
    <n v="0"/>
    <n v="744"/>
    <s v="ALBENGA FF.SS. - Via 8 marzo - LUSIGNANO - VILLANOVA "/>
    <s v="NSIN"/>
    <s v="SET"/>
    <m/>
    <n v="1"/>
    <n v="17846"/>
    <d v="1899-12-30T14:05:00"/>
    <d v="1899-12-30T14:25:00"/>
    <n v="9.6811339280135709"/>
    <m/>
    <m/>
    <n v="27"/>
    <n v="261.39061605636641"/>
    <n v="0"/>
    <m/>
    <d v="1899-12-30T00:20:00"/>
    <d v="1899-12-30T09:00:00"/>
    <m/>
  </r>
  <r>
    <n v="12038"/>
    <x v="52"/>
    <s v="A12: Radiali di Ponente da Andora a Pietra"/>
    <n v="0"/>
    <n v="826"/>
    <s v="ALBENGA FF.SS. - LECA - BIVIO COASCO"/>
    <s v="INV"/>
    <s v="FES"/>
    <m/>
    <n v="1"/>
    <n v="2887"/>
    <d v="1899-12-30T17:55:00"/>
    <d v="1899-12-30T18:20:00"/>
    <n v="9.0688235207846297"/>
    <m/>
    <m/>
    <n v="46"/>
    <n v="417.16588195609296"/>
    <n v="0"/>
    <m/>
    <d v="1899-12-30T00:25:00"/>
    <d v="1899-12-30T19:10:00"/>
    <m/>
  </r>
  <r>
    <n v="10759"/>
    <x v="52"/>
    <s v="A12: Radiali di Ponente da Andora a Pietra"/>
    <n v="0"/>
    <n v="890"/>
    <s v="VILLANOVA VIA G. DISEGNA - LECA - ALBENGA FF.SS."/>
    <s v="EST"/>
    <s v="SET"/>
    <m/>
    <n v="1"/>
    <n v="3696"/>
    <d v="1899-12-30T07:45:00"/>
    <d v="1899-12-30T08:10:00"/>
    <n v="9.7258604004008706"/>
    <m/>
    <m/>
    <n v="67"/>
    <n v="651.63264682685838"/>
    <n v="0"/>
    <m/>
    <d v="1899-12-30T00:25:00"/>
    <d v="1899-12-31T03:55:00"/>
    <m/>
  </r>
  <r>
    <n v="10751"/>
    <x v="52"/>
    <s v="A12: Radiali di Ponente da Andora a Pietra"/>
    <n v="0"/>
    <n v="960"/>
    <s v="VILLANOVA - LUSIGNANO - PONTELUNGO - ALBENGA FF.SS"/>
    <s v="INV"/>
    <s v="SET"/>
    <m/>
    <n v="1"/>
    <n v="3052"/>
    <d v="1899-12-30T07:35:00"/>
    <d v="1899-12-30T07:55:00"/>
    <n v="9.9826837157451092"/>
    <m/>
    <m/>
    <n v="235"/>
    <n v="2345.9306732001005"/>
    <n v="0"/>
    <m/>
    <d v="1899-12-30T00:20:00"/>
    <d v="1900-01-02T06:20:00"/>
    <m/>
  </r>
  <r>
    <n v="18560"/>
    <x v="52"/>
    <s v="A12: Radiali di Ponente da Andora a Pietra"/>
    <n v="0"/>
    <n v="1032"/>
    <s v="ALBENGA FF.SS. - LECA - VILLANOVA"/>
    <s v="NSIN"/>
    <s v="SET"/>
    <m/>
    <n v="1"/>
    <n v="17525"/>
    <d v="1899-12-30T07:42:00"/>
    <d v="1899-12-30T08:10:00"/>
    <n v="11.2780920909277"/>
    <m/>
    <m/>
    <n v="27"/>
    <n v="304.50848645504789"/>
    <n v="0"/>
    <m/>
    <d v="1899-12-30T00:28:00"/>
    <d v="1899-12-30T12:36:00"/>
    <m/>
  </r>
  <r>
    <n v="18799"/>
    <x v="52"/>
    <s v="A12: Radiali di Ponente da Andora a Pietra"/>
    <n v="0"/>
    <n v="1032"/>
    <s v="ALBENGA FF.SS. - LECA - VILLANOVA"/>
    <s v="SCO"/>
    <n v="6"/>
    <m/>
    <n v="1"/>
    <n v="18799"/>
    <d v="1899-12-30T08:02:00"/>
    <d v="1899-12-30T08:30:00"/>
    <n v="11.2780920909277"/>
    <m/>
    <m/>
    <n v="35"/>
    <n v="394.73322318246949"/>
    <n v="0"/>
    <m/>
    <d v="1899-12-30T00:28:00"/>
    <d v="1899-12-30T16:20:00"/>
    <m/>
  </r>
  <r>
    <n v="18348"/>
    <x v="52"/>
    <s v="A12: Radiali di Ponente da Andora a Pietra"/>
    <n v="0"/>
    <n v="1032"/>
    <s v="ALBENGA FF.SS. - LECA - VILLANOVA"/>
    <s v="EST"/>
    <s v="SET"/>
    <m/>
    <n v="1"/>
    <n v="18348"/>
    <d v="1899-12-30T14:02:00"/>
    <d v="1899-12-30T14:30:00"/>
    <n v="11.2780920909277"/>
    <m/>
    <m/>
    <n v="67"/>
    <n v="755.63217009215589"/>
    <n v="0"/>
    <m/>
    <d v="1899-12-30T00:28:00"/>
    <d v="1899-12-31T07:16:00"/>
    <m/>
  </r>
  <r>
    <n v="18349"/>
    <x v="52"/>
    <s v="A12: Radiali di Ponente da Andora a Pietra"/>
    <n v="0"/>
    <n v="1033"/>
    <s v="VILLANOVA - LUSIGNANO - ALBENGA FF.SS."/>
    <s v="EST"/>
    <s v="SET"/>
    <m/>
    <n v="1"/>
    <n v="18349"/>
    <d v="1899-12-30T14:40:00"/>
    <d v="1899-12-30T15:00:00"/>
    <n v="8.3239519097064107"/>
    <m/>
    <m/>
    <n v="67"/>
    <n v="557.70477795032957"/>
    <n v="0"/>
    <m/>
    <d v="1899-12-30T00:20:00"/>
    <d v="1899-12-30T22:20:00"/>
    <m/>
  </r>
  <r>
    <n v="10612"/>
    <x v="53"/>
    <s v="A12: Radiali di Ponente da Andora a Pietra"/>
    <n v="2"/>
    <n v="49"/>
    <s v="ALBENGA FF.SS. - VADINO - LECA - ONZO"/>
    <s v="EST"/>
    <s v="SET"/>
    <m/>
    <n v="1"/>
    <n v="3701"/>
    <d v="1899-12-30T12:30:00"/>
    <d v="1899-12-30T13:43:00"/>
    <n v="27.968214931017599"/>
    <m/>
    <m/>
    <n v="67"/>
    <n v="1873.8704003781791"/>
    <n v="0"/>
    <m/>
    <d v="1899-12-30T01:13:00"/>
    <d v="1900-01-02T09:31:00"/>
    <m/>
  </r>
  <r>
    <n v="17693"/>
    <x v="53"/>
    <s v="A12: Radiali di Ponente da Andora a Pietra"/>
    <n v="2"/>
    <n v="49"/>
    <s v="ALBENGA FF.SS. - VADINO - LECA - ONZO"/>
    <s v="INV"/>
    <s v="SET"/>
    <m/>
    <n v="1"/>
    <n v="3165"/>
    <d v="1899-12-30T13:15:00"/>
    <d v="1899-12-30T14:28:00"/>
    <n v="27.968214931017599"/>
    <m/>
    <m/>
    <n v="235"/>
    <n v="6572.5305087891356"/>
    <n v="0"/>
    <m/>
    <d v="1899-12-30T01:13:00"/>
    <d v="1900-01-10T21:55:00"/>
    <m/>
  </r>
  <r>
    <n v="10610"/>
    <x v="53"/>
    <s v="A12: Radiali di Ponente da Andora a Pietra"/>
    <n v="2"/>
    <n v="49"/>
    <s v="ALBENGA FF.SS. - VADINO - LECA - ONZO"/>
    <s v="ANN"/>
    <s v="SET"/>
    <m/>
    <n v="1"/>
    <n v="3166"/>
    <d v="1899-12-30T18:45:00"/>
    <d v="1899-12-30T19:58:00"/>
    <n v="27.968214931017599"/>
    <m/>
    <m/>
    <n v="302"/>
    <n v="8446.4009091673142"/>
    <n v="0"/>
    <m/>
    <d v="1899-12-30T01:13:00"/>
    <d v="1900-01-14T07:26:00"/>
    <m/>
  </r>
  <r>
    <n v="17623"/>
    <x v="53"/>
    <s v="A12: Radiali di Ponente da Andora a Pietra"/>
    <n v="1"/>
    <n v="175"/>
    <s v="ONZO - LECA - ALBENGA FF.SS."/>
    <s v="ANN"/>
    <s v="SET"/>
    <m/>
    <n v="1"/>
    <n v="3163"/>
    <d v="1899-12-30T06:30:00"/>
    <d v="1899-12-30T07:35:00"/>
    <n v="25.6973530609629"/>
    <m/>
    <m/>
    <n v="302"/>
    <n v="7760.6006244107957"/>
    <n v="0"/>
    <m/>
    <d v="1899-12-30T01:05:00"/>
    <d v="1900-01-12T15:10:00"/>
    <m/>
  </r>
  <r>
    <n v="10611"/>
    <x v="53"/>
    <s v="A12: Radiali di Ponente da Andora a Pietra"/>
    <n v="1"/>
    <n v="175"/>
    <s v="ONZO - LECA - ALBENGA FF.SS."/>
    <s v="EST"/>
    <s v="SET"/>
    <m/>
    <n v="1"/>
    <n v="3700"/>
    <d v="1899-12-30T14:05:00"/>
    <d v="1899-12-30T15:10:00"/>
    <n v="25.6973530609629"/>
    <m/>
    <m/>
    <n v="67"/>
    <n v="1721.7226550845144"/>
    <n v="0"/>
    <m/>
    <d v="1899-12-30T01:05:00"/>
    <d v="1900-01-02T00:35:00"/>
    <m/>
  </r>
  <r>
    <n v="17626"/>
    <x v="53"/>
    <s v="A12: Radiali di Ponente da Andora a Pietra"/>
    <n v="1"/>
    <n v="175"/>
    <s v="ONZO - LECA - ALBENGA FF.SS."/>
    <s v="INV"/>
    <s v="SET"/>
    <m/>
    <n v="1"/>
    <n v="3164"/>
    <d v="1899-12-30T14:28:00"/>
    <d v="1899-12-30T15:33:00"/>
    <n v="25.6973530609629"/>
    <m/>
    <m/>
    <n v="235"/>
    <n v="6038.8779693262813"/>
    <n v="0"/>
    <m/>
    <d v="1899-12-30T01:05:00"/>
    <d v="1900-01-09T14:35:00"/>
    <m/>
  </r>
  <r>
    <n v="18552"/>
    <x v="53"/>
    <s v="A12: Radiali di Ponente da Andora a Pietra"/>
    <n v="2"/>
    <n v="1082"/>
    <s v="VILLANOVA - ARNASCO - VENDONE - ONZO"/>
    <s v="SCO"/>
    <s v="1-5"/>
    <m/>
    <n v="1"/>
    <n v="18552"/>
    <d v="1899-12-30T14:30:00"/>
    <d v="1899-12-30T15:20:00"/>
    <n v="20.4243753815228"/>
    <m/>
    <m/>
    <n v="173"/>
    <n v="3533.4169410034447"/>
    <n v="0"/>
    <m/>
    <d v="1899-12-30T00:50:00"/>
    <d v="1900-01-05T00:10:00"/>
    <m/>
  </r>
  <r>
    <n v="10618"/>
    <x v="54"/>
    <s v="A12: Radiali di Ponente da Andora a Pietra"/>
    <n v="1"/>
    <n v="44"/>
    <s v="ALBENGA FF.SS. - VADINO - LECA - CENESI"/>
    <s v="ANN"/>
    <n v="136"/>
    <m/>
    <n v="1"/>
    <n v="3095"/>
    <d v="1899-12-30T10:00:00"/>
    <d v="1899-12-30T10:28:00"/>
    <n v="12.2571627917754"/>
    <m/>
    <m/>
    <n v="152"/>
    <n v="1863.0887443498609"/>
    <n v="0"/>
    <m/>
    <d v="1899-12-30T00:28:00"/>
    <d v="1900-01-01T22:56:00"/>
    <m/>
  </r>
  <r>
    <n v="10614"/>
    <x v="54"/>
    <s v="A12: Radiali di Ponente da Andora a Pietra"/>
    <n v="1"/>
    <n v="44"/>
    <s v="ALBENGA FF.SS. - VADINO - LECA - CENESI"/>
    <s v="ANN"/>
    <s v="SET"/>
    <m/>
    <n v="1"/>
    <n v="2245"/>
    <d v="1899-12-30T13:05:00"/>
    <d v="1899-12-30T13:33:00"/>
    <n v="12.2571627917754"/>
    <m/>
    <m/>
    <n v="302"/>
    <n v="3701.6631631161708"/>
    <n v="0"/>
    <m/>
    <d v="1899-12-30T00:28:00"/>
    <d v="1900-01-04T20:56:00"/>
    <m/>
  </r>
  <r>
    <n v="10619"/>
    <x v="54"/>
    <s v="A12: Radiali di Ponente da Andora a Pietra"/>
    <n v="2"/>
    <n v="105"/>
    <s v="CENESI - LECA - ALBENGA FF.SS."/>
    <s v="EST"/>
    <s v="SET"/>
    <m/>
    <n v="1"/>
    <n v="3688"/>
    <d v="1899-12-30T07:22:00"/>
    <d v="1899-12-30T07:50:00"/>
    <n v="9.98626850830059"/>
    <m/>
    <m/>
    <n v="67"/>
    <n v="669.07999005613954"/>
    <n v="0"/>
    <m/>
    <d v="1899-12-30T00:28:00"/>
    <d v="1899-12-31T07:16:00"/>
    <m/>
  </r>
  <r>
    <n v="10615"/>
    <x v="54"/>
    <s v="A12: Radiali di Ponente da Andora a Pietra"/>
    <n v="2"/>
    <n v="105"/>
    <s v="CENESI - LECA - ALBENGA FF.SS."/>
    <s v="ANN"/>
    <n v="136"/>
    <m/>
    <n v="1"/>
    <n v="2283"/>
    <d v="1899-12-30T10:30:00"/>
    <d v="1899-12-30T10:58:00"/>
    <n v="9.98626850830059"/>
    <m/>
    <m/>
    <n v="152"/>
    <n v="1517.9128132616897"/>
    <n v="0"/>
    <m/>
    <d v="1899-12-30T00:28:00"/>
    <d v="1900-01-01T22:56:00"/>
    <m/>
  </r>
  <r>
    <n v="12427"/>
    <x v="54"/>
    <s v="A12: Radiali di Ponente da Andora a Pietra"/>
    <n v="2"/>
    <n v="105"/>
    <s v="CENESI - LECA - ALBENGA FF.SS."/>
    <s v="ANN"/>
    <s v="SET"/>
    <m/>
    <n v="1"/>
    <n v="3030"/>
    <d v="1899-12-30T13:35:00"/>
    <d v="1899-12-30T14:05:00"/>
    <n v="9.98626850830059"/>
    <m/>
    <m/>
    <n v="302"/>
    <n v="3015.8530895067784"/>
    <n v="0"/>
    <m/>
    <d v="1899-12-30T00:30:00"/>
    <d v="1900-01-05T07:00:00"/>
    <m/>
  </r>
  <r>
    <n v="10616"/>
    <x v="54"/>
    <s v="A12: Radiali di Ponente da Andora a Pietra"/>
    <n v="2"/>
    <n v="884"/>
    <s v="CENESI - BASTIA - VILLANOVA- LUSIGNANO - ALBENGA FF.SS."/>
    <s v="INV"/>
    <s v="SET"/>
    <m/>
    <n v="1"/>
    <n v="2451"/>
    <d v="1899-12-30T06:42:00"/>
    <d v="1899-12-30T07:25:00"/>
    <n v="20.006571684093402"/>
    <m/>
    <m/>
    <n v="235"/>
    <n v="4701.5443457619494"/>
    <n v="0"/>
    <m/>
    <d v="1899-12-30T00:43:00"/>
    <d v="1900-01-06T00:25:00"/>
    <m/>
  </r>
  <r>
    <n v="10620"/>
    <x v="54"/>
    <s v="A12: Radiali di Ponente da Andora a Pietra"/>
    <n v="1"/>
    <n v="3013"/>
    <s v="ALBENGA FF.SS. - VADINO - LECA - CENESI"/>
    <s v="ANN"/>
    <s v="SET"/>
    <m/>
    <n v="8"/>
    <n v="4337"/>
    <d v="1899-12-30T18:30:00"/>
    <d v="1899-12-30T18:58:00"/>
    <n v="12.2571627917754"/>
    <m/>
    <n v="12.2571627917754"/>
    <n v="302"/>
    <n v="3701.6631631161708"/>
    <n v="0"/>
    <n v="3701.6631631161708"/>
    <d v="1899-12-30T00:28:00"/>
    <d v="1900-01-04T20:56:00"/>
    <m/>
  </r>
  <r>
    <n v="18351"/>
    <x v="55"/>
    <s v="A12: Radiali di Ponente da Andora a Pietra"/>
    <n v="0"/>
    <n v="43"/>
    <s v="ALBENGA FF.SS. - VADINO - LECA - CASTELVECCHIO - VECERSIO"/>
    <s v="EST"/>
    <s v="SET"/>
    <m/>
    <n v="1"/>
    <n v="3686"/>
    <d v="1899-12-30T13:10:00"/>
    <d v="1899-12-30T14:08:00"/>
    <n v="23.767329326465799"/>
    <m/>
    <m/>
    <n v="67"/>
    <n v="1592.4110648732085"/>
    <n v="0"/>
    <m/>
    <d v="1899-12-30T00:58:00"/>
    <d v="1900-01-01T16:46:00"/>
    <m/>
  </r>
  <r>
    <n v="10956"/>
    <x v="55"/>
    <s v="A12: Radiali di Ponente da Andora a Pietra"/>
    <n v="0"/>
    <n v="43"/>
    <s v="ALBENGA FF.SS. - VADINO - LECA - CASTELVECCHIO - VECERSIO"/>
    <s v="INV"/>
    <s v="SET"/>
    <m/>
    <n v="1"/>
    <n v="3037"/>
    <d v="1899-12-30T18:05:00"/>
    <d v="1899-12-30T19:03:00"/>
    <n v="23.767329326465799"/>
    <m/>
    <m/>
    <n v="235"/>
    <n v="5585.3223917194628"/>
    <n v="0"/>
    <m/>
    <d v="1899-12-30T00:58:00"/>
    <d v="1900-01-08T11:10:00"/>
    <m/>
  </r>
  <r>
    <n v="10961"/>
    <x v="55"/>
    <s v="A12: Radiali di Ponente da Andora a Pietra"/>
    <n v="0"/>
    <n v="43"/>
    <s v="ALBENGA FF.SS. - VADINO - LECA - CASTELVECCHIO - VECERSIO"/>
    <s v="EST"/>
    <s v="SET"/>
    <m/>
    <n v="1"/>
    <n v="3654"/>
    <d v="1899-12-30T18:15:00"/>
    <d v="1899-12-30T19:13:00"/>
    <n v="23.767329326465799"/>
    <m/>
    <m/>
    <n v="67"/>
    <n v="1592.4110648732085"/>
    <n v="0"/>
    <m/>
    <d v="1899-12-30T00:58:00"/>
    <d v="1900-01-01T16:46:00"/>
    <m/>
  </r>
  <r>
    <n v="10964"/>
    <x v="55"/>
    <s v="A12: Radiali di Ponente da Andora a Pietra"/>
    <n v="0"/>
    <n v="46"/>
    <s v="ALBENGA FF.SS. - VADINO - LECA - CERISOLA"/>
    <s v="EST"/>
    <s v="SET"/>
    <m/>
    <n v="1"/>
    <n v="3677"/>
    <d v="1899-12-30T12:30:00"/>
    <d v="1899-12-30T13:33:00"/>
    <n v="26.8375904981872"/>
    <m/>
    <m/>
    <n v="67"/>
    <n v="1798.1185633785424"/>
    <n v="0"/>
    <m/>
    <d v="1899-12-30T01:03:00"/>
    <d v="1900-01-01T22:21:00"/>
    <m/>
  </r>
  <r>
    <n v="10955"/>
    <x v="55"/>
    <s v="A12: Radiali di Ponente da Andora a Pietra"/>
    <n v="0"/>
    <n v="46"/>
    <s v="ALBENGA FF.SS. - VADINO - LECA - CERISOLA"/>
    <s v="ANN"/>
    <s v="SET"/>
    <m/>
    <n v="1"/>
    <n v="3026"/>
    <d v="1899-12-30T18:45:00"/>
    <d v="1899-12-30T19:48:00"/>
    <n v="26.8375904981872"/>
    <m/>
    <m/>
    <n v="302"/>
    <n v="8104.9523304525346"/>
    <n v="0"/>
    <m/>
    <d v="1899-12-30T01:03:00"/>
    <d v="1900-01-12T05:06:00"/>
    <m/>
  </r>
  <r>
    <n v="18494"/>
    <x v="55"/>
    <s v="A12: Radiali di Ponente da Andora a Pietra"/>
    <n v="0"/>
    <n v="47"/>
    <s v="ALBENGA FF.SS. - VADINO - LECA - ERLI - GAZZO"/>
    <s v="INV"/>
    <s v="SET"/>
    <m/>
    <n v="1"/>
    <n v="3001"/>
    <d v="1899-12-30T13:20:00"/>
    <d v="1899-12-30T14:13:00"/>
    <n v="24.354251917769101"/>
    <m/>
    <m/>
    <n v="235"/>
    <n v="5723.2492006757384"/>
    <n v="0"/>
    <m/>
    <d v="1899-12-30T00:53:00"/>
    <d v="1900-01-07T15:35:00"/>
    <m/>
  </r>
  <r>
    <n v="10958"/>
    <x v="55"/>
    <s v="A12: Radiali di Ponente da Andora a Pietra"/>
    <n v="0"/>
    <n v="50"/>
    <s v="ALBENGA FF.SS. - VADINO - LECA - VECERSIO - GAZZO"/>
    <s v="ANN"/>
    <s v="SET"/>
    <m/>
    <n v="1"/>
    <n v="3054"/>
    <d v="1899-12-30T09:52:00"/>
    <d v="1899-12-30T11:15:00"/>
    <n v="34.8360605315643"/>
    <m/>
    <m/>
    <n v="302"/>
    <n v="10520.490280532418"/>
    <n v="0"/>
    <m/>
    <d v="1899-12-30T01:23:00"/>
    <d v="1900-01-16T09:46:00"/>
    <m/>
  </r>
  <r>
    <n v="10971"/>
    <x v="55"/>
    <s v="A12: Radiali di Ponente da Andora a Pietra"/>
    <n v="0"/>
    <n v="61"/>
    <s v="ALBENGA FF.SS. - VADINO - SALEA - VECERSIO - CERISOLA"/>
    <s v="INV"/>
    <s v="SET"/>
    <m/>
    <n v="1"/>
    <n v="3015"/>
    <d v="1899-12-30T14:10:00"/>
    <d v="1899-12-30T15:48:00"/>
    <n v="38.599623973898098"/>
    <m/>
    <m/>
    <n v="235"/>
    <n v="9070.9116338660533"/>
    <n v="0"/>
    <m/>
    <d v="1899-12-30T01:38:00"/>
    <d v="1900-01-14T23:50:00"/>
    <m/>
  </r>
  <r>
    <n v="10949"/>
    <x v="55"/>
    <s v="A12: Radiali di Ponente da Andora a Pietra"/>
    <n v="0"/>
    <n v="108"/>
    <s v="CERISOLA - ERLI - CISANO POLO 90"/>
    <s v="ANN"/>
    <s v="SET"/>
    <m/>
    <n v="1"/>
    <n v="2285"/>
    <d v="1899-12-30T19:48:00"/>
    <d v="1899-12-30T20:28:00"/>
    <n v="18.5046370254259"/>
    <m/>
    <m/>
    <n v="302"/>
    <n v="5588.4003816786217"/>
    <n v="0"/>
    <m/>
    <d v="1899-12-30T00:40:00"/>
    <d v="1900-01-07T09:20:00"/>
    <m/>
  </r>
  <r>
    <n v="10963"/>
    <x v="55"/>
    <s v="A12: Radiali di Ponente da Andora a Pietra"/>
    <n v="0"/>
    <n v="109"/>
    <s v="CERISOLA - LECA - ALBENGA FF.SS."/>
    <s v="EST"/>
    <s v="SET"/>
    <m/>
    <n v="1"/>
    <n v="3656"/>
    <d v="1899-12-30T06:40:00"/>
    <d v="1899-12-30T07:35:00"/>
    <n v="24.675973425624299"/>
    <m/>
    <m/>
    <n v="67"/>
    <n v="1653.2902195168281"/>
    <n v="0"/>
    <m/>
    <d v="1899-12-30T00:55:00"/>
    <d v="1900-01-01T13:25:00"/>
    <m/>
  </r>
  <r>
    <n v="10972"/>
    <x v="55"/>
    <s v="A12: Radiali di Ponente da Andora a Pietra"/>
    <n v="0"/>
    <n v="109"/>
    <s v="CERISOLA - LECA - ALBENGA FF.SS."/>
    <s v="INV"/>
    <s v="SET"/>
    <m/>
    <n v="1"/>
    <n v="3016"/>
    <d v="1899-12-30T15:48:00"/>
    <d v="1899-12-30T16:43:00"/>
    <n v="24.675973425624299"/>
    <m/>
    <m/>
    <n v="235"/>
    <n v="5798.8537550217106"/>
    <n v="0"/>
    <m/>
    <d v="1899-12-30T00:55:00"/>
    <d v="1900-01-07T23:25:00"/>
    <m/>
  </r>
  <r>
    <n v="10957"/>
    <x v="55"/>
    <s v="A12: Radiali di Ponente da Andora a Pietra"/>
    <n v="0"/>
    <n v="110"/>
    <s v="CERISOLA - LECA CENTRO"/>
    <s v="INV"/>
    <s v="SET"/>
    <m/>
    <n v="1"/>
    <n v="3051"/>
    <d v="1899-12-30T06:40:00"/>
    <d v="1899-12-30T07:25:00"/>
    <n v="21.037328416384799"/>
    <m/>
    <m/>
    <n v="235"/>
    <n v="4943.7721778504274"/>
    <n v="0"/>
    <m/>
    <d v="1899-12-30T00:45:00"/>
    <d v="1900-01-06T08:15:00"/>
    <m/>
  </r>
  <r>
    <n v="10965"/>
    <x v="55"/>
    <s v="A12: Radiali di Ponente da Andora a Pietra"/>
    <n v="0"/>
    <n v="111"/>
    <s v="CERISOLA - SALEA - ALBENGA FF.SS."/>
    <s v="EST"/>
    <s v="SET"/>
    <m/>
    <n v="1"/>
    <n v="3678"/>
    <d v="1899-12-30T13:33:00"/>
    <d v="1899-12-30T14:33:00"/>
    <n v="25.901371538720401"/>
    <m/>
    <m/>
    <n v="67"/>
    <n v="1735.3918930942668"/>
    <n v="0"/>
    <m/>
    <d v="1899-12-30T01:00:00"/>
    <d v="1900-01-01T19:00:00"/>
    <m/>
  </r>
  <r>
    <n v="17480"/>
    <x v="55"/>
    <s v="A12: Radiali di Ponente da Andora a Pietra"/>
    <n v="0"/>
    <n v="115"/>
    <s v="CISANO POLO 90 - CASTELVECCHIO - VECERSIO"/>
    <s v="ANN"/>
    <s v="SET"/>
    <m/>
    <n v="1"/>
    <n v="2286"/>
    <d v="1899-12-30T06:05:00"/>
    <d v="1899-12-30T06:40:00"/>
    <n v="15.280944724391601"/>
    <m/>
    <m/>
    <n v="302"/>
    <n v="4614.8453067662631"/>
    <n v="0"/>
    <m/>
    <d v="1899-12-30T00:35:00"/>
    <d v="1900-01-06T08:10:00"/>
    <m/>
  </r>
  <r>
    <n v="10968"/>
    <x v="55"/>
    <s v="A12: Radiali di Ponente da Andora a Pietra"/>
    <n v="0"/>
    <n v="116"/>
    <s v="CISANO POLO 90 - CERISOLA"/>
    <s v="ANN"/>
    <s v="SET"/>
    <m/>
    <n v="1"/>
    <n v="3848"/>
    <d v="1899-12-30T06:00:00"/>
    <d v="1899-12-30T06:40:00"/>
    <n v="18.351205896112901"/>
    <m/>
    <m/>
    <n v="302"/>
    <n v="5542.0641806260965"/>
    <n v="0"/>
    <m/>
    <d v="1899-12-30T00:40:00"/>
    <d v="1900-01-07T09:20:00"/>
    <m/>
  </r>
  <r>
    <n v="10950"/>
    <x v="55"/>
    <s v="A12: Radiali di Ponente da Andora a Pietra"/>
    <n v="0"/>
    <n v="141"/>
    <s v="GAZZO - LECA - ALBENGA FF.SS."/>
    <s v="ANN"/>
    <s v="SET"/>
    <m/>
    <n v="1"/>
    <n v="2308"/>
    <d v="1899-12-30T11:15:00"/>
    <d v="1899-12-30T12:00:00"/>
    <n v="22.193364736793701"/>
    <m/>
    <m/>
    <n v="302"/>
    <n v="6702.3961505116977"/>
    <n v="0"/>
    <m/>
    <d v="1899-12-30T00:45:00"/>
    <d v="1900-01-08T10:30:00"/>
    <m/>
  </r>
  <r>
    <n v="18495"/>
    <x v="55"/>
    <s v="A12: Radiali di Ponente da Andora a Pietra"/>
    <n v="0"/>
    <n v="142"/>
    <s v="GAZZO - VECERSIO - SALEA - ALBENGA FF.SS."/>
    <s v="INV"/>
    <s v="SET"/>
    <m/>
    <n v="1"/>
    <n v="2309"/>
    <d v="1899-12-30T14:13:00"/>
    <d v="1899-12-30T15:33:00"/>
    <n v="33.288910641222799"/>
    <m/>
    <m/>
    <n v="235"/>
    <n v="7822.8940006873581"/>
    <n v="0"/>
    <m/>
    <d v="1899-12-30T01:20:00"/>
    <d v="1900-01-12T01:20:00"/>
    <m/>
  </r>
  <r>
    <n v="10951"/>
    <x v="55"/>
    <s v="A12: Radiali di Ponente da Andora a Pietra"/>
    <n v="0"/>
    <n v="202"/>
    <s v="VECERSIO - CASTELVECCHIO - CISANO POLO 90"/>
    <s v="INV"/>
    <s v="SET"/>
    <m/>
    <n v="1"/>
    <n v="2342"/>
    <d v="1899-12-30T19:03:00"/>
    <d v="1899-12-30T19:38:00"/>
    <n v="15.157763400838"/>
    <m/>
    <m/>
    <n v="235"/>
    <n v="3562.0743991969302"/>
    <n v="0"/>
    <m/>
    <d v="1899-12-30T00:35:00"/>
    <d v="1900-01-04T17:05:00"/>
    <m/>
  </r>
  <r>
    <n v="10962"/>
    <x v="55"/>
    <s v="A12: Radiali di Ponente da Andora a Pietra"/>
    <n v="0"/>
    <n v="202"/>
    <s v="VECERSIO - CASTELVECCHIO - CISANO POLO 90"/>
    <s v="EST"/>
    <s v="SET"/>
    <m/>
    <n v="1"/>
    <n v="3655"/>
    <d v="1899-12-30T19:13:00"/>
    <d v="1899-12-30T19:48:00"/>
    <n v="15.157763400838"/>
    <m/>
    <m/>
    <n v="67"/>
    <n v="1015.570147856146"/>
    <n v="0"/>
    <m/>
    <d v="1899-12-30T00:35:00"/>
    <d v="1899-12-31T15:05:00"/>
    <m/>
  </r>
  <r>
    <n v="18355"/>
    <x v="55"/>
    <s v="A12: Radiali di Ponente da Andora a Pietra"/>
    <n v="0"/>
    <n v="203"/>
    <s v="VECERSIO - LECA - ALBENGA FF.SS."/>
    <s v="EST"/>
    <s v="SET"/>
    <m/>
    <n v="1"/>
    <n v="3687"/>
    <d v="1899-12-30T14:08:00"/>
    <d v="1899-12-30T14:58:00"/>
    <n v="21.329099801036499"/>
    <m/>
    <m/>
    <n v="67"/>
    <n v="1429.0496866694455"/>
    <n v="0"/>
    <m/>
    <d v="1899-12-30T00:50:00"/>
    <d v="1900-01-01T07:50:00"/>
    <m/>
  </r>
  <r>
    <n v="17481"/>
    <x v="55"/>
    <s v="A12: Radiali di Ponente da Andora a Pietra"/>
    <n v="0"/>
    <n v="204"/>
    <s v="VECERSIO - SALEA - ALBENGA FF.SS."/>
    <s v="ANN"/>
    <s v="SET"/>
    <m/>
    <n v="1"/>
    <n v="2343"/>
    <d v="1899-12-30T06:40:00"/>
    <d v="1899-12-30T07:35:00"/>
    <n v="22.5544979141326"/>
    <m/>
    <m/>
    <n v="302"/>
    <n v="6811.458370068045"/>
    <n v="0"/>
    <m/>
    <d v="1899-12-30T00:55:00"/>
    <d v="1900-01-10T12:50:00"/>
    <m/>
  </r>
  <r>
    <n v="12046"/>
    <x v="55"/>
    <s v="A12: Radiali di Ponente da Andora a Pietra"/>
    <n v="0"/>
    <n v="827"/>
    <s v="ALBENGA FF.SS. - SALEA - ZUCCARELLO"/>
    <s v="ANN"/>
    <s v="FES"/>
    <m/>
    <n v="1"/>
    <n v="2866"/>
    <d v="1899-12-30T18:30:00"/>
    <d v="1899-12-30T19:08:00"/>
    <n v="17.2008073609238"/>
    <m/>
    <m/>
    <n v="58"/>
    <n v="997.64682693358043"/>
    <n v="0"/>
    <m/>
    <d v="1899-12-30T00:38:00"/>
    <d v="1899-12-31T12:44:00"/>
    <m/>
  </r>
  <r>
    <n v="17140"/>
    <x v="55"/>
    <s v="A12: Radiali di Ponente da Andora a Pietra"/>
    <n v="0"/>
    <n v="831"/>
    <s v="CISANO POLO 90 - ZUCCARELLO"/>
    <s v="ANN"/>
    <s v="FES"/>
    <m/>
    <n v="1"/>
    <n v="17140"/>
    <d v="1899-12-30T13:25:00"/>
    <d v="1899-12-30T13:40:00"/>
    <n v="7.4341978969338598"/>
    <m/>
    <m/>
    <n v="58"/>
    <n v="431.18347802216385"/>
    <n v="0"/>
    <m/>
    <d v="1899-12-30T00:15:00"/>
    <d v="1899-12-30T14:30:00"/>
    <m/>
  </r>
  <r>
    <n v="12047"/>
    <x v="55"/>
    <s v="A12: Radiali di Ponente da Andora a Pietra"/>
    <n v="0"/>
    <n v="835"/>
    <s v="ZUCCARELLO - CISANO POLO 90"/>
    <s v="ANN"/>
    <s v="FES"/>
    <m/>
    <n v="1"/>
    <n v="2867"/>
    <d v="1899-12-30T19:08:00"/>
    <d v="1899-12-30T19:19:00"/>
    <n v="7.3901050605746503"/>
    <m/>
    <m/>
    <n v="58"/>
    <n v="428.62609351332969"/>
    <n v="0"/>
    <m/>
    <d v="1899-12-30T00:11:00"/>
    <d v="1899-12-30T10:38:00"/>
    <m/>
  </r>
  <r>
    <n v="17141"/>
    <x v="55"/>
    <s v="A12: Radiali di Ponente da Andora a Pietra"/>
    <n v="0"/>
    <n v="836"/>
    <s v="ZUCCARELLO - SALEA - ALBENGA FF.SS."/>
    <s v="ANN"/>
    <s v="FES"/>
    <m/>
    <n v="1"/>
    <n v="17141"/>
    <d v="1899-12-30T13:40:00"/>
    <d v="1899-12-30T14:10:00"/>
    <n v="14.5228395738692"/>
    <m/>
    <m/>
    <n v="58"/>
    <n v="842.32469528441368"/>
    <n v="0"/>
    <m/>
    <d v="1899-12-30T00:30:00"/>
    <d v="1899-12-31T05:00:00"/>
    <m/>
  </r>
  <r>
    <n v="10622"/>
    <x v="56"/>
    <s v="A12: Radiali di Ponente da Andora a Pietra"/>
    <n v="2"/>
    <n v="56"/>
    <s v="ALBENGA FF.SS. - VADINO - SALEA - CAPRAUNA"/>
    <s v="ANN"/>
    <s v="SET"/>
    <m/>
    <n v="1"/>
    <n v="3190"/>
    <d v="1899-12-30T09:10:00"/>
    <d v="1899-12-30T10:38:00"/>
    <n v="41.581111286469998"/>
    <m/>
    <m/>
    <n v="302"/>
    <n v="12557.49560851394"/>
    <n v="0"/>
    <m/>
    <d v="1899-12-30T01:28:00"/>
    <d v="1900-01-17T10:56:00"/>
    <m/>
  </r>
  <r>
    <n v="10627"/>
    <x v="56"/>
    <s v="A12: Radiali di Ponente da Andora a Pietra"/>
    <n v="2"/>
    <n v="56"/>
    <s v="ALBENGA FF.SS. - VADINO - SALEA - CAPRAUNA"/>
    <s v="EST"/>
    <s v="SET"/>
    <m/>
    <n v="1"/>
    <n v="3697"/>
    <d v="1899-12-30T12:50:00"/>
    <d v="1899-12-30T14:18:00"/>
    <n v="41.581111286469998"/>
    <m/>
    <m/>
    <n v="67"/>
    <n v="2785.93445619349"/>
    <n v="0"/>
    <m/>
    <d v="1899-12-30T01:28:00"/>
    <d v="1900-01-03T02:16:00"/>
    <m/>
  </r>
  <r>
    <n v="17627"/>
    <x v="56"/>
    <s v="A12: Radiali di Ponente da Andora a Pietra"/>
    <n v="2"/>
    <n v="56"/>
    <s v="ALBENGA FF.SS. - VADINO - SALEA - CAPRAUNA"/>
    <s v="INV"/>
    <s v="SET"/>
    <m/>
    <n v="1"/>
    <n v="3193"/>
    <d v="1899-12-30T13:10:00"/>
    <d v="1899-12-30T14:38:00"/>
    <n v="41.581111286469998"/>
    <m/>
    <m/>
    <n v="235"/>
    <n v="9771.5611523204498"/>
    <n v="0"/>
    <m/>
    <d v="1899-12-30T01:28:00"/>
    <d v="1900-01-13T08:40:00"/>
    <m/>
  </r>
  <r>
    <n v="10626"/>
    <x v="56"/>
    <s v="A12: Radiali di Ponente da Andora a Pietra"/>
    <n v="2"/>
    <n v="56"/>
    <s v="ALBENGA FF.SS. - VADINO - SALEA - CAPRAUNA"/>
    <s v="ANN"/>
    <s v="SET"/>
    <m/>
    <n v="1"/>
    <n v="3196"/>
    <d v="1899-12-30T18:30:00"/>
    <d v="1899-12-30T19:58:00"/>
    <n v="41.581111286469998"/>
    <m/>
    <m/>
    <n v="302"/>
    <n v="12557.49560851394"/>
    <n v="0"/>
    <m/>
    <d v="1899-12-30T01:28:00"/>
    <d v="1900-01-17T10:56:00"/>
    <m/>
  </r>
  <r>
    <n v="10621"/>
    <x v="56"/>
    <s v="A12: Radiali di Ponente da Andora a Pietra"/>
    <n v="1"/>
    <n v="94"/>
    <s v="CAPRAUNA - LECA - ALBENGA FF.SS."/>
    <s v="ANN"/>
    <s v="SET"/>
    <m/>
    <n v="1"/>
    <n v="3189"/>
    <d v="1899-12-30T06:20:00"/>
    <d v="1899-12-30T07:35:00"/>
    <n v="39.571848728844401"/>
    <m/>
    <m/>
    <n v="302"/>
    <n v="11950.698316111009"/>
    <n v="0"/>
    <m/>
    <d v="1899-12-30T01:15:00"/>
    <d v="1900-01-14T17:30:00"/>
    <m/>
  </r>
  <r>
    <n v="10623"/>
    <x v="56"/>
    <s v="A12: Radiali di Ponente da Andora a Pietra"/>
    <n v="1"/>
    <n v="95"/>
    <s v="CAPRAUNA - SALEA - ALBENGA FF.SS."/>
    <s v="ANN"/>
    <s v="SET"/>
    <m/>
    <n v="1"/>
    <n v="3192"/>
    <d v="1899-12-30T10:38:00"/>
    <d v="1899-12-30T11:58:00"/>
    <n v="40.797246841940499"/>
    <m/>
    <m/>
    <n v="302"/>
    <n v="12320.76854626603"/>
    <n v="0"/>
    <m/>
    <d v="1899-12-30T01:20:00"/>
    <d v="1900-01-15T18:40:00"/>
    <m/>
  </r>
  <r>
    <n v="10628"/>
    <x v="56"/>
    <s v="A12: Radiali di Ponente da Andora a Pietra"/>
    <n v="1"/>
    <n v="95"/>
    <s v="CAPRAUNA - SALEA - ALBENGA FF.SS."/>
    <s v="EST"/>
    <s v="SET"/>
    <m/>
    <n v="1"/>
    <n v="3698"/>
    <d v="1899-12-30T14:18:00"/>
    <d v="1899-12-30T15:38:00"/>
    <n v="40.797246841940499"/>
    <m/>
    <m/>
    <n v="67"/>
    <n v="2733.4155384100136"/>
    <n v="0"/>
    <m/>
    <d v="1899-12-30T01:20:00"/>
    <d v="1900-01-02T17:20:00"/>
    <m/>
  </r>
  <r>
    <n v="17694"/>
    <x v="56"/>
    <s v="A12: Radiali di Ponente da Andora a Pietra"/>
    <n v="1"/>
    <n v="95"/>
    <s v="CAPRAUNA - SALEA - ALBENGA FF.SS."/>
    <s v="INV"/>
    <s v="SET"/>
    <m/>
    <n v="1"/>
    <n v="3195"/>
    <d v="1899-12-30T14:38:00"/>
    <d v="1899-12-30T15:58:00"/>
    <n v="40.797246841940499"/>
    <m/>
    <m/>
    <n v="235"/>
    <n v="9587.3530078560179"/>
    <n v="0"/>
    <m/>
    <d v="1899-12-30T01:20:00"/>
    <d v="1900-01-12T01:20:00"/>
    <m/>
  </r>
  <r>
    <n v="17922"/>
    <x v="56"/>
    <s v="A12: Radiali di Ponente da Andora a Pietra"/>
    <n v="2"/>
    <n v="1018"/>
    <s v="ALBENGA CENTRO - LECA - BASTIA - ALTO"/>
    <s v="SCO"/>
    <s v="1-5"/>
    <m/>
    <n v="1"/>
    <n v="17922"/>
    <d v="1899-12-30T14:15:00"/>
    <d v="1899-12-30T15:12:00"/>
    <n v="33.639408417408703"/>
    <m/>
    <m/>
    <n v="173"/>
    <n v="5819.6176562117053"/>
    <n v="0"/>
    <m/>
    <d v="1899-12-30T00:57:00"/>
    <d v="1900-01-05T20:21:00"/>
    <m/>
  </r>
  <r>
    <n v="14110"/>
    <x v="57"/>
    <s v="A12: Radiali di Ponente da Andora a Pietra"/>
    <n v="1"/>
    <n v="42"/>
    <s v="ALBENGA FF.SS. - VADINO - LECA - CASANOVA"/>
    <s v="SCO"/>
    <n v="6"/>
    <m/>
    <n v="1"/>
    <n v="2993"/>
    <d v="1899-12-30T14:10:00"/>
    <d v="1899-12-30T14:58:00"/>
    <n v="19.7165407768343"/>
    <m/>
    <m/>
    <n v="35"/>
    <n v="690.0789271892005"/>
    <n v="0"/>
    <m/>
    <d v="1899-12-30T00:48:00"/>
    <d v="1899-12-31T04:00:00"/>
    <m/>
  </r>
  <r>
    <n v="14111"/>
    <x v="57"/>
    <s v="A12: Radiali di Ponente da Andora a Pietra"/>
    <n v="1"/>
    <n v="42"/>
    <s v="ALBENGA FF.SS. - VADINO - LECA - CASANOVA"/>
    <s v="NSIN"/>
    <s v="SET"/>
    <m/>
    <n v="1"/>
    <n v="14111"/>
    <d v="1899-12-30T14:10:00"/>
    <d v="1899-12-30T14:58:00"/>
    <n v="19.7165407768343"/>
    <m/>
    <m/>
    <n v="27"/>
    <n v="532.34660097452615"/>
    <n v="0"/>
    <m/>
    <d v="1899-12-30T00:48:00"/>
    <d v="1899-12-30T21:36:00"/>
    <m/>
  </r>
  <r>
    <n v="10808"/>
    <x v="57"/>
    <s v="A12: Radiali di Ponente da Andora a Pietra"/>
    <n v="1"/>
    <n v="51"/>
    <s v="ALBENGA FF.SS. - VADINO - LECA - VELLEGO"/>
    <s v="INV"/>
    <s v="SET"/>
    <m/>
    <n v="1"/>
    <n v="2986"/>
    <d v="1899-12-30T13:15:00"/>
    <d v="1899-12-30T14:23:00"/>
    <n v="26.251331600507999"/>
    <m/>
    <m/>
    <n v="235"/>
    <n v="6169.0629261193799"/>
    <n v="0"/>
    <m/>
    <d v="1899-12-30T01:08:00"/>
    <d v="1900-01-10T02:20:00"/>
    <m/>
  </r>
  <r>
    <n v="10818"/>
    <x v="57"/>
    <s v="A12: Radiali di Ponente da Andora a Pietra"/>
    <n v="1"/>
    <n v="53"/>
    <s v="ALBENGA FF.SS. - VADINO - LECA - VILLANOVA - LIGO - MARMOREO - CASANOVA - VELLEGO"/>
    <s v="ANN"/>
    <s v="SET"/>
    <m/>
    <n v="1"/>
    <n v="3033"/>
    <d v="1899-12-30T17:40:00"/>
    <d v="1899-12-30T19:08:00"/>
    <n v="30.872845466437798"/>
    <m/>
    <m/>
    <n v="302"/>
    <n v="9323.5993308642155"/>
    <n v="0"/>
    <m/>
    <d v="1899-12-30T01:28:00"/>
    <d v="1900-01-17T10:56:00"/>
    <m/>
  </r>
  <r>
    <n v="10812"/>
    <x v="57"/>
    <s v="A12: Radiali di Ponente da Andora a Pietra"/>
    <n v="1"/>
    <n v="62"/>
    <s v="ALBENGA FF.SS. - Via 8 marzo - LUSIGNANO -  CASANOVA"/>
    <s v="ANN"/>
    <s v="SET"/>
    <m/>
    <n v="1"/>
    <n v="3006"/>
    <d v="1899-12-30T10:40:00"/>
    <d v="1899-12-30T11:20:00"/>
    <n v="17.870709283703501"/>
    <m/>
    <m/>
    <n v="302"/>
    <n v="5396.9542036784578"/>
    <n v="0"/>
    <m/>
    <d v="1899-12-30T00:40:00"/>
    <d v="1900-01-07T09:20:00"/>
    <m/>
  </r>
  <r>
    <n v="10826"/>
    <x v="57"/>
    <s v="A12: Radiali di Ponente da Andora a Pietra"/>
    <n v="1"/>
    <n v="62"/>
    <s v="ALBENGA FF.SS. - Via 8 marzo - LUSIGNANO -  CASANOVA"/>
    <s v="EST"/>
    <s v="SET"/>
    <m/>
    <n v="1"/>
    <n v="3689"/>
    <d v="1899-12-30T12:10:00"/>
    <d v="1899-12-30T12:50:00"/>
    <n v="17.870709283703501"/>
    <m/>
    <m/>
    <n v="67"/>
    <n v="1197.3375220081346"/>
    <n v="0"/>
    <m/>
    <d v="1899-12-30T00:40:00"/>
    <d v="1899-12-31T20:40:00"/>
    <m/>
  </r>
  <r>
    <n v="10815"/>
    <x v="57"/>
    <s v="A12: Radiali di Ponente da Andora a Pietra"/>
    <n v="1"/>
    <n v="62"/>
    <s v="ALBENGA FF.SS. - Via 8 marzo - LUSIGNANO -  CASANOVA"/>
    <s v="ANN"/>
    <s v="SET"/>
    <m/>
    <n v="1"/>
    <n v="3013"/>
    <d v="1899-12-30T19:00:00"/>
    <d v="1899-12-30T19:40:00"/>
    <n v="17.870709283703501"/>
    <m/>
    <m/>
    <n v="302"/>
    <n v="5396.9542036784578"/>
    <n v="0"/>
    <m/>
    <d v="1899-12-30T00:40:00"/>
    <d v="1900-01-07T09:20:00"/>
    <m/>
  </r>
  <r>
    <n v="10801"/>
    <x v="57"/>
    <s v="A12: Radiali di Ponente da Andora a Pietra"/>
    <n v="1"/>
    <n v="63"/>
    <s v="ALBENGA FF.SS. - Via 8 marzo - LUSIGNANO -  VELLEGO"/>
    <s v="ANN"/>
    <s v="FES"/>
    <m/>
    <n v="1"/>
    <n v="2788"/>
    <d v="1899-12-30T11:20:00"/>
    <d v="1899-12-30T12:20:00"/>
    <n v="24.4055001073772"/>
    <m/>
    <m/>
    <n v="58"/>
    <n v="1415.5190062278775"/>
    <n v="0"/>
    <m/>
    <d v="1899-12-30T01:00:00"/>
    <d v="1900-01-01T10:00:00"/>
    <m/>
  </r>
  <r>
    <n v="10822"/>
    <x v="57"/>
    <s v="A12: Radiali di Ponente da Andora a Pietra"/>
    <n v="1"/>
    <n v="63"/>
    <s v="ALBENGA FF.SS. - Via 8 marzo - LUSIGNANO -  VELLEGO"/>
    <s v="EST"/>
    <s v="SET"/>
    <m/>
    <n v="1"/>
    <n v="3664"/>
    <d v="1899-12-30T13:00:00"/>
    <d v="1899-12-30T14:00:00"/>
    <n v="24.4055001073772"/>
    <m/>
    <m/>
    <n v="67"/>
    <n v="1635.1685071942725"/>
    <n v="0"/>
    <m/>
    <d v="1899-12-30T01:00:00"/>
    <d v="1900-01-01T19:00:00"/>
    <m/>
  </r>
  <r>
    <n v="12041"/>
    <x v="57"/>
    <s v="A12: Radiali di Ponente da Andora a Pietra"/>
    <n v="1"/>
    <n v="63"/>
    <s v="ALBENGA FF.SS. - Via 8 marzo - LUSIGNANO -  VELLEGO"/>
    <s v="ANN"/>
    <s v="FES"/>
    <m/>
    <n v="1"/>
    <n v="2823"/>
    <d v="1899-12-30T18:35:00"/>
    <d v="1899-12-30T19:35:00"/>
    <n v="24.4055001073772"/>
    <m/>
    <m/>
    <n v="58"/>
    <n v="1415.5190062278775"/>
    <n v="0"/>
    <m/>
    <d v="1899-12-30T01:00:00"/>
    <d v="1900-01-01T10:00:00"/>
    <m/>
  </r>
  <r>
    <n v="10820"/>
    <x v="57"/>
    <s v="A12: Radiali di Ponente da Andora a Pietra"/>
    <n v="1"/>
    <n v="66"/>
    <s v="ALBENGA FF.SS. - Via 8 marzo - LUSIGNANO - VILLANOVA VIA G. DISEGNA - GARLENDA"/>
    <s v="INV"/>
    <s v="SET"/>
    <m/>
    <n v="1"/>
    <n v="3038"/>
    <d v="1899-12-30T06:50:00"/>
    <d v="1899-12-30T07:25:00"/>
    <n v="14.441781191000601"/>
    <m/>
    <m/>
    <n v="235"/>
    <n v="3393.8185798851414"/>
    <n v="0"/>
    <m/>
    <d v="1899-12-30T00:35:00"/>
    <d v="1900-01-04T17:05:00"/>
    <m/>
  </r>
  <r>
    <n v="17618"/>
    <x v="57"/>
    <s v="A12: Radiali di Ponente da Andora a Pietra"/>
    <n v="1"/>
    <n v="66"/>
    <s v="ALBENGA FF.SS. - Via 8 marzo - LUSIGNANO - VILLANOVA VIA G. DISEGNA - GARLENDA"/>
    <s v="ANN"/>
    <s v="SET"/>
    <m/>
    <n v="1"/>
    <n v="3168"/>
    <d v="1899-12-30T08:50:00"/>
    <d v="1899-12-30T09:25:00"/>
    <n v="14.441781191000601"/>
    <m/>
    <m/>
    <n v="302"/>
    <n v="4361.4179196821815"/>
    <n v="0"/>
    <m/>
    <d v="1899-12-30T00:35:00"/>
    <d v="1900-01-06T08:10:00"/>
    <m/>
  </r>
  <r>
    <n v="10814"/>
    <x v="57"/>
    <s v="A12: Radiali di Ponente da Andora a Pietra"/>
    <n v="1"/>
    <n v="68"/>
    <s v="ALBENGA FF.SS. - Via 8 marzo - LUSIGNANO - GARLENDA"/>
    <s v="INV"/>
    <s v="SET"/>
    <m/>
    <n v="1"/>
    <n v="3012"/>
    <d v="1899-12-30T13:07:00"/>
    <d v="1899-12-30T13:32:00"/>
    <n v="13.203397485339201"/>
    <m/>
    <m/>
    <n v="235"/>
    <n v="3102.798409054712"/>
    <n v="0"/>
    <m/>
    <d v="1899-12-30T00:25:00"/>
    <d v="1900-01-03T01:55:00"/>
    <m/>
  </r>
  <r>
    <n v="17479"/>
    <x v="57"/>
    <s v="A12: Radiali di Ponente da Andora a Pietra"/>
    <n v="1"/>
    <n v="68"/>
    <s v="ALBENGA FF.SS. - Via 8 marzo - LUSIGNANO - GARLENDA"/>
    <s v="SCO"/>
    <s v="1-5"/>
    <m/>
    <n v="1"/>
    <n v="14112"/>
    <d v="1899-12-30T13:40:00"/>
    <d v="1899-12-30T14:10:00"/>
    <n v="13.203397485339201"/>
    <m/>
    <m/>
    <n v="173"/>
    <n v="2284.1877649636817"/>
    <n v="0"/>
    <m/>
    <d v="1899-12-30T00:30:00"/>
    <d v="1900-01-02T14:30:00"/>
    <m/>
  </r>
  <r>
    <n v="10817"/>
    <x v="57"/>
    <s v="A12: Radiali di Ponente da Andora a Pietra"/>
    <n v="1"/>
    <n v="68"/>
    <s v="ALBENGA FF.SS. - Via 8 marzo - LUSIGNANO - GARLENDA"/>
    <s v="ANN"/>
    <s v="SET"/>
    <m/>
    <n v="1"/>
    <n v="3029"/>
    <d v="1899-12-30T17:40:00"/>
    <d v="1899-12-30T18:10:00"/>
    <n v="13.203397485339201"/>
    <m/>
    <m/>
    <n v="302"/>
    <n v="3987.4260405724385"/>
    <n v="0"/>
    <m/>
    <d v="1899-12-30T00:30:00"/>
    <d v="1900-01-05T07:00:00"/>
    <m/>
  </r>
  <r>
    <n v="17477"/>
    <x v="57"/>
    <s v="A12: Radiali di Ponente da Andora a Pietra"/>
    <n v="1"/>
    <n v="78"/>
    <s v="BASTIA - CASANOVA"/>
    <s v="INV"/>
    <s v="SET"/>
    <m/>
    <n v="1"/>
    <n v="2991"/>
    <d v="1899-12-30T12:35:00"/>
    <d v="1899-12-30T13:00:00"/>
    <n v="12.616420731478"/>
    <m/>
    <m/>
    <n v="235"/>
    <n v="2964.8588718973301"/>
    <n v="0"/>
    <m/>
    <d v="1899-12-30T00:25:00"/>
    <d v="1900-01-03T01:55:00"/>
    <m/>
  </r>
  <r>
    <n v="17488"/>
    <x v="57"/>
    <s v="A12: Radiali di Ponente da Andora a Pietra"/>
    <n v="1"/>
    <n v="79"/>
    <s v="BASTIA - CASANOVA - VELLEGO"/>
    <s v="ANN"/>
    <s v="SET"/>
    <m/>
    <n v="1"/>
    <n v="2984"/>
    <d v="1899-12-30T05:50:00"/>
    <d v="1899-12-30T06:35:00"/>
    <n v="19.151211555151701"/>
    <m/>
    <m/>
    <n v="302"/>
    <n v="5783.6658896558138"/>
    <n v="0"/>
    <m/>
    <d v="1899-12-30T00:45:00"/>
    <d v="1900-01-08T10:30:00"/>
    <m/>
  </r>
  <r>
    <n v="18347"/>
    <x v="57"/>
    <s v="A12: Radiali di Ponente da Andora a Pietra"/>
    <n v="2"/>
    <n v="96"/>
    <s v="CASANOVA - LECA - ALBENGA FF.SS."/>
    <s v="EST"/>
    <s v="SET"/>
    <m/>
    <n v="1"/>
    <n v="18347"/>
    <d v="1899-12-30T11:20:00"/>
    <d v="1899-12-30T12:00:00"/>
    <n v="17.354103027789499"/>
    <m/>
    <m/>
    <n v="67"/>
    <n v="1162.7249028618965"/>
    <n v="0"/>
    <m/>
    <d v="1899-12-30T00:40:00"/>
    <d v="1899-12-31T20:40:00"/>
    <m/>
  </r>
  <r>
    <n v="10813"/>
    <x v="57"/>
    <s v="A12: Radiali di Ponente da Andora a Pietra"/>
    <n v="2"/>
    <n v="96"/>
    <s v="CASANOVA - LECA - ALBENGA FF.SS."/>
    <s v="INV"/>
    <s v="SET"/>
    <m/>
    <n v="1"/>
    <n v="3007"/>
    <d v="1899-12-30T12:15:00"/>
    <d v="1899-12-30T12:55:00"/>
    <n v="17.354103027789499"/>
    <m/>
    <m/>
    <n v="235"/>
    <n v="4078.2142115305323"/>
    <n v="0"/>
    <m/>
    <d v="1899-12-30T00:40:00"/>
    <d v="1900-01-05T12:40:00"/>
    <m/>
  </r>
  <r>
    <n v="17478"/>
    <x v="57"/>
    <s v="A12: Radiali di Ponente da Andora a Pietra"/>
    <n v="2"/>
    <n v="96"/>
    <s v="CASANOVA - LECA - ALBENGA FF.SS."/>
    <s v="INV"/>
    <s v="SET"/>
    <m/>
    <n v="1"/>
    <n v="13384"/>
    <d v="1899-12-30T13:00:00"/>
    <d v="1899-12-30T13:40:00"/>
    <n v="17.354103027789499"/>
    <m/>
    <m/>
    <n v="235"/>
    <n v="4078.2142115305323"/>
    <n v="0"/>
    <m/>
    <d v="1899-12-30T00:40:00"/>
    <d v="1900-01-05T12:40:00"/>
    <m/>
  </r>
  <r>
    <n v="10824"/>
    <x v="57"/>
    <s v="A12: Radiali di Ponente da Andora a Pietra"/>
    <n v="2"/>
    <n v="97"/>
    <s v="CASANOVA - LIGO - ALBENGA FF.SS."/>
    <s v="EST"/>
    <s v="SET"/>
    <m/>
    <n v="1"/>
    <n v="3673"/>
    <d v="1899-12-30T14:20:00"/>
    <d v="1899-12-30T15:20:00"/>
    <n v="22.046355277884501"/>
    <m/>
    <m/>
    <n v="67"/>
    <n v="1477.1058036182617"/>
    <n v="0"/>
    <m/>
    <d v="1899-12-30T01:00:00"/>
    <d v="1900-01-01T19:00:00"/>
    <m/>
  </r>
  <r>
    <n v="17498"/>
    <x v="57"/>
    <s v="A12: Radiali di Ponente da Andora a Pietra"/>
    <n v="2"/>
    <n v="98"/>
    <s v="CASANOVA - LIGO - VILLANOVA"/>
    <s v="INV"/>
    <s v="SET"/>
    <m/>
    <n v="1"/>
    <n v="2977"/>
    <d v="1899-12-30T06:35:00"/>
    <d v="1899-12-30T07:15:00"/>
    <n v="13.988076092226899"/>
    <m/>
    <m/>
    <n v="235"/>
    <n v="3287.1978816733213"/>
    <n v="0"/>
    <m/>
    <d v="1899-12-30T00:40:00"/>
    <d v="1900-01-05T12:40:00"/>
    <m/>
  </r>
  <r>
    <n v="18323"/>
    <x v="57"/>
    <s v="A12: Radiali di Ponente da Andora a Pietra"/>
    <n v="2"/>
    <n v="98"/>
    <s v="CASANOVA - LIGO - VILLANOVA"/>
    <s v="EST"/>
    <s v="SET"/>
    <m/>
    <n v="1"/>
    <n v="18323"/>
    <d v="1899-12-30T06:40:00"/>
    <d v="1899-12-30T07:20:00"/>
    <n v="13.988076092226899"/>
    <m/>
    <m/>
    <n v="67"/>
    <n v="937.20109817920229"/>
    <n v="0"/>
    <m/>
    <d v="1899-12-30T00:40:00"/>
    <d v="1899-12-31T20:40:00"/>
    <m/>
  </r>
  <r>
    <n v="13385"/>
    <x v="57"/>
    <s v="A12: Radiali di Ponente da Andora a Pietra"/>
    <n v="2"/>
    <n v="99"/>
    <s v="CASANOVA - LUSIGNANO - ALBENGA FF.SS."/>
    <s v="EST"/>
    <s v="SET"/>
    <m/>
    <n v="1"/>
    <n v="2992"/>
    <d v="1899-12-30T13:15:00"/>
    <d v="1899-12-30T13:55:00"/>
    <n v="16.468035555930499"/>
    <m/>
    <m/>
    <n v="67"/>
    <n v="1103.3583822473433"/>
    <n v="0"/>
    <m/>
    <d v="1899-12-30T00:40:00"/>
    <d v="1899-12-31T20:40:00"/>
    <m/>
  </r>
  <r>
    <n v="12064"/>
    <x v="57"/>
    <s v="A12: Radiali di Ponente da Andora a Pietra"/>
    <n v="2"/>
    <n v="100"/>
    <s v="CASANOVA - VILLANOVA"/>
    <s v="INV"/>
    <s v="SET"/>
    <m/>
    <n v="1"/>
    <n v="2994"/>
    <d v="1899-12-30T14:20:00"/>
    <d v="1899-12-30T14:38:00"/>
    <n v="9.1328238421318897"/>
    <m/>
    <m/>
    <n v="235"/>
    <n v="2146.2136029009939"/>
    <n v="0"/>
    <m/>
    <d v="1899-12-30T00:18:00"/>
    <d v="1900-01-01T22:30:00"/>
    <m/>
  </r>
  <r>
    <n v="10816"/>
    <x v="57"/>
    <s v="A12: Radiali di Ponente da Andora a Pietra"/>
    <n v="2"/>
    <n v="101"/>
    <s v="CASANOVA - VILLANOVA - BASTIA"/>
    <s v="INV"/>
    <s v="SET"/>
    <m/>
    <n v="1"/>
    <n v="3014"/>
    <d v="1899-12-30T19:40:00"/>
    <d v="1899-12-30T20:05:00"/>
    <n v="12.547743948820299"/>
    <m/>
    <m/>
    <n v="235"/>
    <n v="2948.7198279727704"/>
    <n v="0"/>
    <m/>
    <d v="1899-12-30T00:25:00"/>
    <d v="1900-01-03T01:55:00"/>
    <m/>
  </r>
  <r>
    <n v="17730"/>
    <x v="57"/>
    <s v="A12: Radiali di Ponente da Andora a Pietra"/>
    <n v="2"/>
    <n v="138"/>
    <s v="GARLENDA - LECA - ALBENGA FF.SS."/>
    <s v="ANN"/>
    <s v="SET"/>
    <m/>
    <n v="1"/>
    <n v="2305"/>
    <d v="1899-12-30T09:25:00"/>
    <d v="1899-12-30T09:55:00"/>
    <n v="12.689842786114101"/>
    <m/>
    <m/>
    <n v="302"/>
    <n v="3832.3325214064585"/>
    <n v="0"/>
    <m/>
    <d v="1899-12-30T00:30:00"/>
    <d v="1900-01-05T07:00:00"/>
    <m/>
  </r>
  <r>
    <n v="10798"/>
    <x v="57"/>
    <s v="A12: Radiali di Ponente da Andora a Pietra"/>
    <n v="2"/>
    <n v="138"/>
    <s v="GARLENDA - LECA - ALBENGA FF.SS."/>
    <s v="ANN"/>
    <s v="SET"/>
    <m/>
    <n v="1"/>
    <n v="2306"/>
    <d v="1899-12-30T18:10:00"/>
    <d v="1899-12-30T18:40:00"/>
    <n v="12.689842786114101"/>
    <m/>
    <m/>
    <n v="302"/>
    <n v="3832.3325214064585"/>
    <n v="0"/>
    <m/>
    <d v="1899-12-30T00:30:00"/>
    <d v="1900-01-05T07:00:00"/>
    <m/>
  </r>
  <r>
    <n v="10799"/>
    <x v="57"/>
    <s v="A12: Radiali di Ponente da Andora a Pietra"/>
    <n v="2"/>
    <n v="139"/>
    <s v="GARLENDA - LUSIGNANO - ALBENGA FF.SS."/>
    <s v="INV"/>
    <s v="SET"/>
    <m/>
    <n v="1"/>
    <n v="2307"/>
    <d v="1899-12-30T13:32:00"/>
    <d v="1899-12-30T13:57:00"/>
    <n v="11.8037753142551"/>
    <m/>
    <m/>
    <n v="235"/>
    <n v="2773.8871988499486"/>
    <n v="0"/>
    <m/>
    <d v="1899-12-30T00:25:00"/>
    <d v="1900-01-03T01:55:00"/>
    <m/>
  </r>
  <r>
    <n v="10809"/>
    <x v="57"/>
    <s v="A12: Radiali di Ponente da Andora a Pietra"/>
    <n v="2"/>
    <n v="206"/>
    <s v="VELLEGO - CASANOVA - VILLANOVA - BASTIA"/>
    <s v="INV"/>
    <s v="SET"/>
    <m/>
    <n v="1"/>
    <n v="2987"/>
    <d v="1899-12-30T14:25:00"/>
    <d v="1899-12-30T15:10:00"/>
    <n v="19.073918921248701"/>
    <m/>
    <m/>
    <n v="235"/>
    <n v="4482.3709464934445"/>
    <n v="0"/>
    <m/>
    <d v="1899-12-30T00:45:00"/>
    <d v="1900-01-06T08:15:00"/>
    <m/>
  </r>
  <r>
    <n v="10819"/>
    <x v="57"/>
    <s v="A12: Radiali di Ponente da Andora a Pietra"/>
    <n v="2"/>
    <n v="206"/>
    <s v="VELLEGO - CASANOVA - VILLANOVA - BASTIA"/>
    <s v="ANN"/>
    <s v="SET"/>
    <m/>
    <n v="1"/>
    <n v="3034"/>
    <d v="1899-12-30T19:08:00"/>
    <d v="1899-12-30T19:53:00"/>
    <n v="19.073918921248701"/>
    <m/>
    <m/>
    <n v="302"/>
    <n v="5760.3235142171079"/>
    <n v="0"/>
    <m/>
    <d v="1899-12-30T00:45:00"/>
    <d v="1900-01-08T10:30:00"/>
    <m/>
  </r>
  <r>
    <n v="12042"/>
    <x v="57"/>
    <s v="A12: Radiali di Ponente da Andora a Pietra"/>
    <n v="2"/>
    <n v="206"/>
    <s v="VELLEGO - CASANOVA - VILLANOVA - BASTIA"/>
    <s v="ANN"/>
    <s v="FES"/>
    <m/>
    <n v="1"/>
    <n v="2824"/>
    <d v="1899-12-30T19:35:00"/>
    <d v="1899-12-30T20:20:00"/>
    <n v="19.073918921248701"/>
    <m/>
    <m/>
    <n v="58"/>
    <n v="1106.2872974324246"/>
    <n v="0"/>
    <m/>
    <d v="1899-12-30T00:45:00"/>
    <d v="1899-12-31T19:30:00"/>
    <m/>
  </r>
  <r>
    <n v="17489"/>
    <x v="57"/>
    <s v="A12: Radiali di Ponente da Andora a Pietra"/>
    <n v="2"/>
    <n v="207"/>
    <s v="VELLEGO - LUSIGNANO - ALBENGA FF.SS."/>
    <s v="ANN"/>
    <s v="SET"/>
    <m/>
    <n v="1"/>
    <n v="2985"/>
    <d v="1899-12-30T06:35:00"/>
    <d v="1899-12-30T07:35:00"/>
    <n v="22.994210528358799"/>
    <m/>
    <m/>
    <n v="302"/>
    <n v="6944.2515795643576"/>
    <n v="0"/>
    <m/>
    <d v="1899-12-30T01:00:00"/>
    <d v="1900-01-11T14:00:00"/>
    <m/>
  </r>
  <r>
    <n v="10802"/>
    <x v="57"/>
    <s v="A12: Radiali di Ponente da Andora a Pietra"/>
    <n v="2"/>
    <n v="207"/>
    <s v="VELLEGO - LUSIGNANO - ALBENGA FF.SS."/>
    <s v="ANN"/>
    <s v="FES"/>
    <m/>
    <n v="1"/>
    <n v="2789"/>
    <d v="1899-12-30T13:20:00"/>
    <d v="1899-12-30T14:20:00"/>
    <n v="22.994210528358799"/>
    <m/>
    <m/>
    <n v="58"/>
    <n v="1333.6642106448103"/>
    <n v="0"/>
    <m/>
    <d v="1899-12-30T01:00:00"/>
    <d v="1900-01-01T10:00:00"/>
    <m/>
  </r>
  <r>
    <n v="10796"/>
    <x v="57"/>
    <s v="A12: Radiali di Ponente da Andora a Pietra"/>
    <n v="1"/>
    <n v="216"/>
    <s v="VILLANOVA - LIGO - CASANOVA"/>
    <s v="ANN"/>
    <s v="SET"/>
    <m/>
    <n v="1"/>
    <n v="123"/>
    <d v="1899-12-30T13:40:00"/>
    <d v="1899-12-30T14:20:00"/>
    <n v="13.8449917639742"/>
    <m/>
    <m/>
    <n v="302"/>
    <n v="4181.1875127202084"/>
    <n v="0"/>
    <m/>
    <d v="1899-12-30T00:40:00"/>
    <d v="1900-01-07T09:20:00"/>
    <m/>
  </r>
  <r>
    <n v="14113"/>
    <x v="57"/>
    <s v="A12: Radiali di Ponente da Andora a Pietra"/>
    <n v="1"/>
    <n v="350"/>
    <s v="ALBENGA FF.SS. - Via 8 marzo - LUSIGNANO -  CASANOVA"/>
    <s v="SCO"/>
    <s v="1-5"/>
    <m/>
    <n v="1"/>
    <n v="14113"/>
    <d v="1899-12-30T14:10:00"/>
    <d v="1899-12-30T14:58:00"/>
    <n v="17.870709283703601"/>
    <m/>
    <m/>
    <n v="173"/>
    <n v="3091.632706080723"/>
    <n v="0"/>
    <m/>
    <d v="1899-12-30T00:48:00"/>
    <d v="1900-01-04T18:24:00"/>
    <m/>
  </r>
  <r>
    <n v="18553"/>
    <x v="57"/>
    <s v="A12: Radiali di Ponente da Andora a Pietra"/>
    <n v="2"/>
    <n v="463"/>
    <s v="GARELENDA - VILLANOVA - BIVIO COASCO"/>
    <s v="SCO"/>
    <s v="1-5"/>
    <m/>
    <n v="1"/>
    <n v="17523"/>
    <d v="1899-12-30T14:10:00"/>
    <d v="1899-12-30T14:25:00"/>
    <n v="5.9152866386875198"/>
    <m/>
    <m/>
    <n v="173"/>
    <n v="1023.3445884929409"/>
    <n v="0"/>
    <m/>
    <d v="1899-12-30T00:15:00"/>
    <d v="1899-12-31T19:15:00"/>
    <m/>
  </r>
  <r>
    <n v="15948"/>
    <x v="57"/>
    <s v="A12: Radiali di Ponente da Andora a Pietra"/>
    <n v="2"/>
    <n v="673"/>
    <s v="VELLEGO - GARLENDA - VILLANOVA"/>
    <s v="EST"/>
    <s v="SET"/>
    <m/>
    <n v="1"/>
    <n v="15948"/>
    <d v="1899-12-30T14:00:00"/>
    <d v="1899-12-30T14:40:00"/>
    <n v="15.8219988145602"/>
    <m/>
    <m/>
    <n v="67"/>
    <n v="1060.0739205755333"/>
    <n v="0"/>
    <m/>
    <d v="1899-12-30T00:40:00"/>
    <d v="1899-12-31T20:40:00"/>
    <m/>
  </r>
  <r>
    <n v="16788"/>
    <x v="57"/>
    <s v="A12: Radiali di Ponente da Andora a Pietra"/>
    <n v="2"/>
    <n v="675"/>
    <s v="VILLANOVA - LECA - ALBENGA FF.SS."/>
    <s v="EST"/>
    <s v="SET"/>
    <m/>
    <n v="1"/>
    <n v="15949"/>
    <d v="1899-12-30T14:40:00"/>
    <d v="1899-12-30T15:00:00"/>
    <n v="12.689814563637301"/>
    <m/>
    <m/>
    <n v="67"/>
    <n v="850.21757576369919"/>
    <n v="0"/>
    <m/>
    <d v="1899-12-30T00:20:00"/>
    <d v="1899-12-30T22:20:00"/>
    <m/>
  </r>
  <r>
    <n v="17733"/>
    <x v="57"/>
    <s v="A12: Radiali di Ponente da Andora a Pietra"/>
    <n v="2"/>
    <n v="748"/>
    <s v="CASANOVA - LIGO - VILLANOVA - LUSIGNANO - ALBENGA FF.SS."/>
    <s v="INV"/>
    <s v="SET"/>
    <m/>
    <n v="1"/>
    <n v="2453"/>
    <d v="1899-12-30T14:58:00"/>
    <d v="1899-12-30T15:58:00"/>
    <n v="21.160287806025501"/>
    <m/>
    <m/>
    <n v="235"/>
    <n v="4972.6676344159923"/>
    <n v="0"/>
    <m/>
    <d v="1899-12-30T01:00:00"/>
    <d v="1900-01-08T19:00:00"/>
    <m/>
  </r>
  <r>
    <n v="17497"/>
    <x v="57"/>
    <s v="A12: Radiali di Ponente da Andora a Pietra"/>
    <n v="1"/>
    <n v="916"/>
    <s v="VILLANOVA - CASANOVA"/>
    <s v="INV"/>
    <s v="SET"/>
    <m/>
    <n v="1"/>
    <n v="2976"/>
    <d v="1899-12-30T06:15:00"/>
    <d v="1899-12-30T06:35:00"/>
    <n v="9.1317140883548706"/>
    <m/>
    <m/>
    <n v="235"/>
    <n v="2145.9528107633946"/>
    <n v="0"/>
    <m/>
    <d v="1899-12-30T00:20:00"/>
    <d v="1900-01-02T06:20:00"/>
    <m/>
  </r>
  <r>
    <n v="18322"/>
    <x v="57"/>
    <s v="A12: Radiali di Ponente da Andora a Pietra"/>
    <n v="1"/>
    <n v="916"/>
    <s v="VILLANOVA - CASANOVA"/>
    <s v="EST"/>
    <s v="SET"/>
    <m/>
    <n v="1"/>
    <n v="18322"/>
    <d v="1899-12-30T06:20:00"/>
    <d v="1899-12-30T06:40:00"/>
    <n v="9.1317140883548706"/>
    <m/>
    <m/>
    <n v="67"/>
    <n v="611.8248439197763"/>
    <n v="0"/>
    <m/>
    <d v="1899-12-30T00:20:00"/>
    <d v="1899-12-30T22:20:00"/>
    <m/>
  </r>
  <r>
    <n v="10838"/>
    <x v="58"/>
    <s v="A12: Radiali di Ponente da Andora a Pietra"/>
    <n v="1"/>
    <n v="55"/>
    <s v="ALBENGA FF.SS. - VADINO - LECA Cimitero"/>
    <s v="ANN"/>
    <s v="FES"/>
    <m/>
    <n v="1"/>
    <n v="2784"/>
    <d v="1899-12-30T08:30:00"/>
    <d v="1899-12-30T08:48:00"/>
    <n v="6.2512979343074804"/>
    <m/>
    <m/>
    <n v="58"/>
    <n v="362.57528018983385"/>
    <n v="0"/>
    <m/>
    <d v="1899-12-30T00:18:00"/>
    <d v="1899-12-30T17:24:00"/>
    <m/>
  </r>
  <r>
    <n v="10837"/>
    <x v="58"/>
    <s v="A12: Radiali di Ponente da Andora a Pietra"/>
    <n v="1"/>
    <n v="55"/>
    <s v="ALBENGA FF.SS. - VADINO - LECA Cimitero"/>
    <s v="ANN"/>
    <n v="5"/>
    <m/>
    <n v="1"/>
    <n v="3073"/>
    <d v="1899-12-30T15:50:00"/>
    <d v="1899-12-30T16:08:00"/>
    <n v="6.2512979343074804"/>
    <m/>
    <m/>
    <n v="49"/>
    <n v="306.31359878106656"/>
    <n v="0"/>
    <m/>
    <d v="1899-12-30T00:18:00"/>
    <d v="1899-12-30T14:42:00"/>
    <m/>
  </r>
  <r>
    <n v="10836"/>
    <x v="58"/>
    <s v="A12: Radiali di Ponente da Andora a Pietra"/>
    <n v="2"/>
    <n v="113"/>
    <s v="CIMITERO LECA - ALBENGA FF.SS."/>
    <s v="ANN"/>
    <n v="5"/>
    <m/>
    <n v="1"/>
    <n v="2963"/>
    <d v="1899-12-30T17:05:00"/>
    <d v="1899-12-30T17:23:00"/>
    <n v="4.9097713776201202"/>
    <m/>
    <m/>
    <n v="49"/>
    <n v="240.57879750338589"/>
    <n v="0"/>
    <m/>
    <d v="1899-12-30T00:18:00"/>
    <d v="1899-12-30T14:42:00"/>
    <m/>
  </r>
  <r>
    <n v="11121"/>
    <x v="59"/>
    <s v="A12: Radiali di Ponente da Andora a Pietra"/>
    <n v="2"/>
    <n v="83"/>
    <s v="BERGALLA - BALESTRINO - TOIRANO - BORGHETTO - LOANO"/>
    <s v="EST"/>
    <s v="SET"/>
    <m/>
    <n v="1"/>
    <n v="2269"/>
    <d v="1899-12-30T06:40:00"/>
    <d v="1899-12-30T07:15:00"/>
    <n v="12.9752315853003"/>
    <m/>
    <m/>
    <n v="67"/>
    <n v="869.34051621512003"/>
    <n v="0"/>
    <m/>
    <d v="1899-12-30T00:35:00"/>
    <d v="1899-12-31T15:05:00"/>
    <m/>
  </r>
  <r>
    <n v="17103"/>
    <x v="59"/>
    <s v="A12: Radiali di Ponente da Andora a Pietra"/>
    <n v="2"/>
    <n v="83"/>
    <s v="BERGALLA - BALESTRINO - TOIRANO - BORGHETTO - LOANO"/>
    <s v="EST"/>
    <s v="FES"/>
    <m/>
    <n v="1"/>
    <n v="17103"/>
    <d v="1899-12-30T11:00:00"/>
    <d v="1899-12-30T11:35:00"/>
    <n v="12.9752315853003"/>
    <m/>
    <m/>
    <n v="12"/>
    <n v="155.7027790236036"/>
    <n v="0"/>
    <m/>
    <d v="1899-12-30T00:35:00"/>
    <d v="1899-12-30T07:00:00"/>
    <m/>
  </r>
  <r>
    <n v="11088"/>
    <x v="59"/>
    <s v="A12: Radiali di Ponente da Andora a Pietra"/>
    <n v="2"/>
    <n v="83"/>
    <s v="BERGALLA - BALESTRINO - TOIRANO - BORGHETTO - LOANO"/>
    <s v="ANN"/>
    <s v="SET"/>
    <m/>
    <n v="1"/>
    <n v="2270"/>
    <d v="1899-12-30T11:05:00"/>
    <d v="1899-12-30T11:40:00"/>
    <n v="12.9752315853003"/>
    <m/>
    <m/>
    <n v="302"/>
    <n v="3918.5199387606904"/>
    <n v="0"/>
    <m/>
    <d v="1899-12-30T00:35:00"/>
    <d v="1900-01-06T08:10:00"/>
    <m/>
  </r>
  <r>
    <n v="17106"/>
    <x v="59"/>
    <s v="A12: Radiali di Ponente da Andora a Pietra"/>
    <n v="2"/>
    <n v="83"/>
    <s v="BERGALLA - BALESTRINO - TOIRANO - BORGHETTO - LOANO"/>
    <s v="EST"/>
    <s v="FES"/>
    <m/>
    <n v="1"/>
    <n v="17106"/>
    <d v="1899-12-30T13:30:00"/>
    <d v="1899-12-30T14:05:00"/>
    <n v="12.9752315853003"/>
    <m/>
    <m/>
    <n v="12"/>
    <n v="155.7027790236036"/>
    <n v="0"/>
    <m/>
    <d v="1899-12-30T00:35:00"/>
    <d v="1899-12-30T07:00:00"/>
    <m/>
  </r>
  <r>
    <n v="11092"/>
    <x v="59"/>
    <s v="A12: Radiali di Ponente da Andora a Pietra"/>
    <n v="2"/>
    <n v="83"/>
    <s v="BERGALLA - BALESTRINO - TOIRANO - BORGHETTO - LOANO"/>
    <s v="INV"/>
    <s v="FES"/>
    <m/>
    <n v="1"/>
    <n v="3043"/>
    <d v="1899-12-30T13:55:00"/>
    <d v="1899-12-30T14:30:00"/>
    <n v="12.9752315853003"/>
    <m/>
    <m/>
    <n v="46"/>
    <n v="596.86065292381375"/>
    <n v="0"/>
    <m/>
    <d v="1899-12-30T00:35:00"/>
    <d v="1899-12-31T02:50:00"/>
    <m/>
  </r>
  <r>
    <n v="11093"/>
    <x v="59"/>
    <s v="A12: Radiali di Ponente da Andora a Pietra"/>
    <n v="2"/>
    <n v="83"/>
    <s v="BERGALLA - BALESTRINO - TOIRANO - BORGHETTO - LOANO"/>
    <s v="INV"/>
    <s v="SET"/>
    <m/>
    <n v="1"/>
    <n v="3065"/>
    <d v="1899-12-30T14:10:00"/>
    <d v="1899-12-30T14:45:00"/>
    <n v="12.9752315853003"/>
    <m/>
    <m/>
    <n v="235"/>
    <n v="3049.1794225455706"/>
    <n v="0"/>
    <m/>
    <d v="1899-12-30T00:35:00"/>
    <d v="1900-01-04T17:05:00"/>
    <m/>
  </r>
  <r>
    <n v="16801"/>
    <x v="59"/>
    <s v="A12: Radiali di Ponente da Andora a Pietra"/>
    <n v="2"/>
    <n v="84"/>
    <s v="BERGALLA - BALESTRINO - TOIRANO - BORGHETTO - PIETRA"/>
    <s v="EST"/>
    <s v="SET"/>
    <m/>
    <n v="1"/>
    <n v="16801"/>
    <d v="1899-12-30T13:30:00"/>
    <d v="1899-12-30T14:10:00"/>
    <n v="16.505871854020601"/>
    <m/>
    <m/>
    <n v="67"/>
    <n v="1105.8934142193802"/>
    <n v="0"/>
    <m/>
    <d v="1899-12-30T00:40:00"/>
    <d v="1899-12-31T20:40:00"/>
    <m/>
  </r>
  <r>
    <n v="11090"/>
    <x v="59"/>
    <s v="A12: Radiali di Ponente da Andora a Pietra"/>
    <n v="1"/>
    <n v="154"/>
    <s v="LOANO - BORGHETTO - LOANO - BOISSANO - TOIRANO - BALESTRINO - BERGALLA"/>
    <s v="ANN"/>
    <s v="FES"/>
    <m/>
    <n v="1"/>
    <n v="2313"/>
    <d v="1899-12-30T18:30:00"/>
    <d v="1899-12-30T19:20:00"/>
    <n v="18.342444824029101"/>
    <m/>
    <m/>
    <n v="58"/>
    <n v="1063.8617997936879"/>
    <n v="0"/>
    <m/>
    <d v="1899-12-30T00:50:00"/>
    <d v="1900-01-01T00:20:00"/>
    <m/>
  </r>
  <r>
    <n v="17102"/>
    <x v="59"/>
    <s v="A12: Radiali di Ponente da Andora a Pietra"/>
    <n v="1"/>
    <n v="156"/>
    <s v="LOANO - BORGHETTO - TOIRANO - BALESTRINO - BERGALLA"/>
    <s v="EST"/>
    <s v="FES"/>
    <m/>
    <n v="1"/>
    <n v="17102"/>
    <d v="1899-12-30T10:20:00"/>
    <d v="1899-12-30T10:55:00"/>
    <n v="12.761672286540399"/>
    <m/>
    <m/>
    <n v="12"/>
    <n v="153.14006743848478"/>
    <n v="0"/>
    <m/>
    <d v="1899-12-30T00:35:00"/>
    <d v="1899-12-30T07:00:00"/>
    <m/>
  </r>
  <r>
    <n v="11091"/>
    <x v="59"/>
    <s v="A12: Radiali di Ponente da Andora a Pietra"/>
    <n v="1"/>
    <n v="156"/>
    <s v="LOANO - BORGHETTO - TOIRANO - BALESTRINO - BERGALLA"/>
    <s v="ANN"/>
    <s v="SET"/>
    <m/>
    <n v="1"/>
    <n v="2314"/>
    <d v="1899-12-30T10:30:00"/>
    <d v="1899-12-30T11:05:00"/>
    <n v="12.761672286540399"/>
    <m/>
    <m/>
    <n v="302"/>
    <n v="3854.0250305352006"/>
    <n v="0"/>
    <m/>
    <d v="1899-12-30T00:35:00"/>
    <d v="1900-01-06T08:10:00"/>
    <m/>
  </r>
  <r>
    <n v="17105"/>
    <x v="59"/>
    <s v="A12: Radiali di Ponente da Andora a Pietra"/>
    <n v="1"/>
    <n v="156"/>
    <s v="LOANO - BORGHETTO - TOIRANO - BALESTRINO - BERGALLA"/>
    <s v="EST"/>
    <s v="FES"/>
    <m/>
    <n v="1"/>
    <n v="17105"/>
    <d v="1899-12-30T12:50:00"/>
    <d v="1899-12-30T13:25:00"/>
    <n v="12.761672286540399"/>
    <m/>
    <m/>
    <n v="12"/>
    <n v="153.14006743848478"/>
    <n v="0"/>
    <m/>
    <d v="1899-12-30T00:35:00"/>
    <d v="1899-12-30T07:00:00"/>
    <m/>
  </r>
  <r>
    <n v="16800"/>
    <x v="59"/>
    <s v="A12: Radiali di Ponente da Andora a Pietra"/>
    <n v="1"/>
    <n v="156"/>
    <s v="LOANO - BORGHETTO - TOIRANO - BALESTRINO - BERGALLA"/>
    <s v="EST"/>
    <s v="SET"/>
    <m/>
    <n v="1"/>
    <n v="16800"/>
    <d v="1899-12-30T12:55:00"/>
    <d v="1899-12-30T13:30:00"/>
    <n v="12.761672286540399"/>
    <m/>
    <m/>
    <n v="67"/>
    <n v="855.03204319820679"/>
    <n v="0"/>
    <m/>
    <d v="1899-12-30T00:35:00"/>
    <d v="1899-12-31T15:05:00"/>
    <m/>
  </r>
  <r>
    <n v="13765"/>
    <x v="59"/>
    <s v="A12: Radiali di Ponente da Andora a Pietra"/>
    <n v="1"/>
    <n v="156"/>
    <s v="LOANO - BORGHETTO - TOIRANO - BALESTRINO - BERGALLA"/>
    <s v="NSIN"/>
    <s v="SET"/>
    <m/>
    <n v="1"/>
    <n v="13765"/>
    <d v="1899-12-30T13:40:00"/>
    <d v="1899-12-30T14:10:00"/>
    <n v="12.761672286540399"/>
    <m/>
    <m/>
    <n v="27"/>
    <n v="344.56515173659079"/>
    <n v="0"/>
    <m/>
    <d v="1899-12-30T00:30:00"/>
    <d v="1899-12-30T13:30:00"/>
    <m/>
  </r>
  <r>
    <n v="13766"/>
    <x v="59"/>
    <s v="A12: Radiali di Ponente da Andora a Pietra"/>
    <n v="1"/>
    <n v="156"/>
    <s v="LOANO - BORGHETTO - TOIRANO - BALESTRINO - BERGALLA"/>
    <s v="SCO"/>
    <n v="6"/>
    <m/>
    <n v="1"/>
    <n v="13766"/>
    <d v="1899-12-30T13:40:00"/>
    <d v="1899-12-30T14:10:00"/>
    <n v="12.761672286540399"/>
    <m/>
    <m/>
    <n v="35"/>
    <n v="446.65853002891396"/>
    <n v="0"/>
    <m/>
    <d v="1899-12-30T00:30:00"/>
    <d v="1899-12-30T17:30:00"/>
    <m/>
  </r>
  <r>
    <n v="13993"/>
    <x v="59"/>
    <s v="A12: Radiali di Ponente da Andora a Pietra"/>
    <n v="1"/>
    <n v="156"/>
    <s v="LOANO - BORGHETTO - TOIRANO - BALESTRINO - BERGALLA"/>
    <s v="SCO"/>
    <s v="1-5"/>
    <m/>
    <n v="1"/>
    <n v="2303"/>
    <d v="1899-12-30T13:40:00"/>
    <d v="1899-12-30T14:10:00"/>
    <n v="12.761672286540399"/>
    <m/>
    <m/>
    <n v="173"/>
    <n v="2207.769305571489"/>
    <n v="0"/>
    <m/>
    <d v="1899-12-30T00:30:00"/>
    <d v="1900-01-02T14:30:00"/>
    <m/>
  </r>
  <r>
    <n v="12488"/>
    <x v="59"/>
    <s v="A12: Radiali di Ponente da Andora a Pietra"/>
    <n v="1"/>
    <n v="213"/>
    <s v="FINALBORGO - LOANO - BOISSANO - TOIRANO - BALESTRINO - BERGALLA"/>
    <s v="SCO"/>
    <s v="1-5"/>
    <m/>
    <n v="1"/>
    <n v="5863"/>
    <d v="1899-12-30T14:00:00"/>
    <d v="1899-12-30T15:00:00"/>
    <n v="23.463556829995401"/>
    <m/>
    <m/>
    <n v="173"/>
    <n v="4059.1953315892042"/>
    <n v="0"/>
    <m/>
    <d v="1899-12-30T01:00:00"/>
    <d v="1900-01-06T05:00:00"/>
    <m/>
  </r>
  <r>
    <n v="14121"/>
    <x v="59"/>
    <s v="A12: Radiali di Ponente da Andora a Pietra"/>
    <n v="1"/>
    <n v="359"/>
    <s v="LOANO - BOISSANO - TOIRANO - BALESTRINO - BERGALLA"/>
    <s v="ANN"/>
    <n v="1346"/>
    <m/>
    <n v="1"/>
    <n v="3239"/>
    <d v="1899-12-30T18:40:00"/>
    <d v="1899-12-30T19:20:00"/>
    <n v="13.361783007179101"/>
    <m/>
    <m/>
    <n v="204"/>
    <n v="2725.8037334645364"/>
    <n v="0"/>
    <m/>
    <d v="1899-12-30T00:40:00"/>
    <d v="1900-01-04T16:00:00"/>
    <m/>
  </r>
  <r>
    <n v="14122"/>
    <x v="59"/>
    <s v="A12: Radiali di Ponente da Andora a Pietra"/>
    <n v="1"/>
    <n v="360"/>
    <s v="LOANO - LOSANO - BOISSANO - TOIRANO - BALESTRINO - BERGALLA"/>
    <s v="ANN"/>
    <n v="25"/>
    <m/>
    <n v="1"/>
    <n v="3852"/>
    <d v="1899-12-30T18:40:00"/>
    <d v="1899-12-30T19:20:00"/>
    <n v="14.646588015336"/>
    <m/>
    <m/>
    <n v="98"/>
    <n v="1435.365625502928"/>
    <n v="0"/>
    <m/>
    <d v="1899-12-30T00:40:00"/>
    <d v="1900-01-01T17:20:00"/>
    <m/>
  </r>
  <r>
    <n v="17734"/>
    <x v="59"/>
    <s v="A12: Radiali di Ponente da Andora a Pietra"/>
    <n v="2"/>
    <n v="475"/>
    <s v="BERGALLA - BALESTRINO - TOIRANO - BOISSANO - LOANO"/>
    <s v="INV"/>
    <s v="SET"/>
    <m/>
    <n v="1"/>
    <n v="17734"/>
    <d v="1899-12-30T06:35:00"/>
    <d v="1899-12-30T07:15:00"/>
    <n v="13.329643818135899"/>
    <m/>
    <m/>
    <n v="235"/>
    <n v="3132.4662972619362"/>
    <n v="0"/>
    <m/>
    <d v="1899-12-30T00:40:00"/>
    <d v="1900-01-05T12:40:00"/>
    <m/>
  </r>
  <r>
    <n v="17641"/>
    <x v="59"/>
    <s v="A12: Radiali di Ponente da Andora a Pietra"/>
    <n v="2"/>
    <n v="560"/>
    <s v="CALIZZANO - TOIRANO - FINALBORGO"/>
    <s v="SCO"/>
    <s v="1-5"/>
    <m/>
    <n v="1"/>
    <n v="1232"/>
    <d v="1899-12-30T06:15:00"/>
    <d v="1899-12-30T07:45:00"/>
    <n v="42.831078845109602"/>
    <m/>
    <m/>
    <n v="173"/>
    <n v="7409.7766402039615"/>
    <n v="0"/>
    <m/>
    <d v="1899-12-30T01:30:00"/>
    <d v="1900-01-09T19:30:00"/>
    <m/>
  </r>
  <r>
    <n v="14031"/>
    <x v="59"/>
    <s v="A12: Radiali di Ponente da Andora a Pietra"/>
    <n v="2"/>
    <n v="561"/>
    <s v="CALIZZANO - TOIRANO - FINALE"/>
    <s v="ANN"/>
    <s v="FES"/>
    <m/>
    <n v="1"/>
    <n v="2120"/>
    <d v="1899-12-30T10:00:00"/>
    <d v="1899-12-30T11:20:00"/>
    <n v="40.376551788226003"/>
    <m/>
    <m/>
    <n v="58"/>
    <n v="2341.8400037171082"/>
    <n v="0"/>
    <m/>
    <d v="1899-12-30T01:20:00"/>
    <d v="1900-01-02T05:20:00"/>
    <m/>
  </r>
  <r>
    <n v="11114"/>
    <x v="59"/>
    <s v="A12: Radiali di Ponente da Andora a Pietra"/>
    <n v="2"/>
    <n v="561"/>
    <s v="CALIZZANO - TOIRANO - FINALE"/>
    <s v="NSCO"/>
    <s v="SET"/>
    <m/>
    <n v="1"/>
    <n v="3735"/>
    <d v="1899-12-30T14:20:00"/>
    <d v="1899-12-30T15:40:00"/>
    <n v="40.376551788226003"/>
    <m/>
    <m/>
    <n v="94"/>
    <n v="3795.3958680932442"/>
    <n v="0"/>
    <m/>
    <d v="1899-12-30T01:20:00"/>
    <d v="1900-01-04T05:20:00"/>
    <m/>
  </r>
  <r>
    <n v="11120"/>
    <x v="59"/>
    <s v="A12: Radiali di Ponente da Andora a Pietra"/>
    <n v="2"/>
    <n v="561"/>
    <s v="CALIZZANO - TOIRANO - FINALE"/>
    <s v="SCO"/>
    <n v="6"/>
    <m/>
    <n v="1"/>
    <n v="11120"/>
    <d v="1899-12-30T14:20:00"/>
    <d v="1899-12-30T15:40:00"/>
    <n v="40.376551788226003"/>
    <m/>
    <m/>
    <n v="35"/>
    <n v="1413.1793125879101"/>
    <n v="0"/>
    <m/>
    <d v="1899-12-30T01:20:00"/>
    <d v="1899-12-31T22:40:00"/>
    <m/>
  </r>
  <r>
    <n v="11112"/>
    <x v="59"/>
    <s v="A12: Radiali di Ponente da Andora a Pietra"/>
    <n v="2"/>
    <n v="561"/>
    <s v="CALIZZANO - TOIRANO - FINALE"/>
    <s v="SCO"/>
    <s v="1-5"/>
    <m/>
    <n v="1"/>
    <n v="1233"/>
    <d v="1899-12-30T15:05:00"/>
    <d v="1899-12-30T16:25:00"/>
    <n v="40.376551788226003"/>
    <m/>
    <m/>
    <n v="173"/>
    <n v="6985.1434593630984"/>
    <n v="0"/>
    <m/>
    <d v="1899-12-30T01:20:00"/>
    <d v="1900-01-08T14:40:00"/>
    <m/>
  </r>
  <r>
    <n v="13784"/>
    <x v="59"/>
    <s v="A12: Radiali di Ponente da Andora a Pietra"/>
    <n v="2"/>
    <n v="561"/>
    <s v="CALIZZANO - TOIRANO - FINALE"/>
    <s v="ANN"/>
    <s v="FES"/>
    <m/>
    <n v="1"/>
    <n v="3137"/>
    <d v="1899-12-30T16:00:00"/>
    <d v="1899-12-30T17:20:00"/>
    <n v="40.376551788226003"/>
    <m/>
    <m/>
    <n v="58"/>
    <n v="2341.8400037171082"/>
    <n v="0"/>
    <m/>
    <d v="1899-12-30T01:20:00"/>
    <d v="1900-01-02T05:20:00"/>
    <m/>
  </r>
  <r>
    <n v="17642"/>
    <x v="59"/>
    <s v="A12: Radiali di Ponente da Andora a Pietra"/>
    <n v="1"/>
    <n v="595"/>
    <s v="FINALBORGO - TOIRANO - CALIZZANO  DEPOSITO"/>
    <s v="SCO"/>
    <s v="1-5"/>
    <m/>
    <n v="1"/>
    <n v="1311"/>
    <d v="1899-12-30T13:25:00"/>
    <d v="1899-12-30T14:50:00"/>
    <n v="42.428051603676302"/>
    <m/>
    <m/>
    <n v="173"/>
    <n v="7340.0529274360006"/>
    <n v="0"/>
    <m/>
    <d v="1899-12-30T01:25:00"/>
    <d v="1900-01-09T05:05:00"/>
    <m/>
  </r>
  <r>
    <n v="14030"/>
    <x v="59"/>
    <s v="A12: Radiali di Ponente da Andora a Pietra"/>
    <n v="1"/>
    <n v="596"/>
    <s v="FINALE - TOIRANO - CALIZZANO"/>
    <s v="ANN"/>
    <s v="FES"/>
    <m/>
    <n v="1"/>
    <n v="2145"/>
    <d v="1899-12-30T11:25:00"/>
    <d v="1899-12-30T12:45:00"/>
    <n v="40.105507483882398"/>
    <m/>
    <m/>
    <n v="58"/>
    <n v="2326.1194340651791"/>
    <n v="0"/>
    <m/>
    <d v="1899-12-30T01:20:00"/>
    <d v="1900-01-02T05:20:00"/>
    <m/>
  </r>
  <r>
    <n v="11109"/>
    <x v="59"/>
    <s v="A12: Radiali di Ponente da Andora a Pietra"/>
    <n v="1"/>
    <n v="596"/>
    <s v="FINALE - TOIRANO - CALIZZANO"/>
    <s v="ANN"/>
    <s v="SET"/>
    <m/>
    <n v="1"/>
    <n v="1312"/>
    <d v="1899-12-30T17:45:00"/>
    <d v="1899-12-30T19:05:00"/>
    <n v="40.105507483882398"/>
    <m/>
    <m/>
    <n v="302"/>
    <n v="12111.863260132484"/>
    <n v="0"/>
    <m/>
    <d v="1899-12-30T01:20:00"/>
    <d v="1900-01-15T18:40:00"/>
    <m/>
  </r>
  <r>
    <n v="13777"/>
    <x v="59"/>
    <s v="A12: Radiali di Ponente da Andora a Pietra"/>
    <n v="1"/>
    <n v="596"/>
    <s v="FINALE - TOIRANO - CALIZZANO"/>
    <s v="ANN"/>
    <s v="FES"/>
    <m/>
    <n v="1"/>
    <n v="2146"/>
    <d v="1899-12-30T17:45:00"/>
    <d v="1899-12-30T19:05:00"/>
    <n v="40.105507483882398"/>
    <m/>
    <m/>
    <n v="58"/>
    <n v="2326.1194340651791"/>
    <n v="0"/>
    <m/>
    <d v="1899-12-30T01:20:00"/>
    <d v="1900-01-02T05:20:00"/>
    <m/>
  </r>
  <r>
    <n v="11104"/>
    <x v="59"/>
    <s v="A12: Radiali di Ponente da Andora a Pietra"/>
    <n v="2"/>
    <n v="820"/>
    <s v="BERGALLA - BALESTRINO - TOIRANO - BORGHETTO "/>
    <s v="ANN"/>
    <s v="FES"/>
    <m/>
    <n v="1"/>
    <n v="4248"/>
    <d v="1899-12-30T19:20:00"/>
    <d v="1899-12-30T19:50:00"/>
    <n v="10.322099805468"/>
    <m/>
    <m/>
    <n v="58"/>
    <n v="598.68178871714395"/>
    <n v="0"/>
    <m/>
    <d v="1899-12-30T00:30:00"/>
    <d v="1899-12-31T05:00:00"/>
    <m/>
  </r>
  <r>
    <n v="11105"/>
    <x v="59"/>
    <s v="A12: Radiali di Ponente da Andora a Pietra"/>
    <n v="2"/>
    <n v="820"/>
    <s v="BERGALLA - BALESTRINO - TOIRANO - BORGHETTO "/>
    <s v="ANN"/>
    <s v="SET"/>
    <m/>
    <n v="1"/>
    <n v="3615"/>
    <d v="1899-12-30T19:20:00"/>
    <d v="1899-12-30T19:50:00"/>
    <n v="10.322099805468"/>
    <m/>
    <m/>
    <n v="302"/>
    <n v="3117.274141251336"/>
    <n v="0"/>
    <m/>
    <d v="1899-12-30T00:30:00"/>
    <d v="1900-01-05T07:00:00"/>
    <m/>
  </r>
  <r>
    <n v="17501"/>
    <x v="59"/>
    <s v="A12: Radiali di Ponente da Andora a Pietra"/>
    <n v="1"/>
    <n v="830"/>
    <s v="BORGHETTO - TOIRANO - BALESTRINO - BERGALLA"/>
    <s v="INV"/>
    <s v="SET"/>
    <m/>
    <n v="1"/>
    <n v="17501"/>
    <d v="1899-12-30T06:00:00"/>
    <d v="1899-12-30T06:35:00"/>
    <n v="10.144490207259601"/>
    <m/>
    <m/>
    <n v="235"/>
    <n v="2383.9551987060063"/>
    <n v="0"/>
    <m/>
    <d v="1899-12-30T00:35:00"/>
    <d v="1900-01-04T17:05:00"/>
    <m/>
  </r>
  <r>
    <n v="12428"/>
    <x v="59"/>
    <s v="A12: Radiali di Ponente da Andora a Pietra"/>
    <n v="1"/>
    <n v="830"/>
    <s v="BORGHETTO - TOIRANO - BALESTRINO - BERGALLA"/>
    <s v="EST"/>
    <s v="SET"/>
    <m/>
    <n v="1"/>
    <n v="3010"/>
    <d v="1899-12-30T06:05:00"/>
    <d v="1899-12-30T06:40:00"/>
    <n v="10.144490207259601"/>
    <m/>
    <m/>
    <n v="67"/>
    <n v="679.68084388639329"/>
    <n v="0"/>
    <m/>
    <d v="1899-12-30T00:35:00"/>
    <d v="1899-12-31T15:05:00"/>
    <m/>
  </r>
  <r>
    <n v="11094"/>
    <x v="59"/>
    <s v="A12: Radiali di Ponente da Andora a Pietra"/>
    <n v="1"/>
    <n v="830"/>
    <s v="BORGHETTO - TOIRANO - BALESTRINO - BERGALLA"/>
    <s v="INV"/>
    <s v="FES"/>
    <m/>
    <n v="1"/>
    <n v="3042"/>
    <d v="1899-12-30T13:25:00"/>
    <d v="1899-12-30T13:55:00"/>
    <n v="10.144490207259601"/>
    <m/>
    <m/>
    <n v="46"/>
    <n v="466.64654953394165"/>
    <n v="0"/>
    <m/>
    <d v="1899-12-30T00:30:00"/>
    <d v="1899-12-30T23:00:00"/>
    <m/>
  </r>
  <r>
    <n v="17695"/>
    <x v="59"/>
    <s v="A12: Radiali di Ponente da Andora a Pietra"/>
    <n v="2"/>
    <n v="954"/>
    <s v="CALIZZANO DEPOSITO  - TOIRANO - FINALE"/>
    <s v="SCO"/>
    <n v="6"/>
    <m/>
    <n v="1"/>
    <n v="3740"/>
    <d v="1899-12-30T06:15:00"/>
    <d v="1899-12-30T07:35:00"/>
    <n v="41.347764603986903"/>
    <m/>
    <m/>
    <n v="35"/>
    <n v="1447.1717611395416"/>
    <n v="0"/>
    <m/>
    <d v="1899-12-30T01:20:00"/>
    <d v="1899-12-31T22:40:00"/>
    <m/>
  </r>
  <r>
    <n v="17696"/>
    <x v="59"/>
    <s v="A12: Radiali di Ponente da Andora a Pietra"/>
    <n v="2"/>
    <n v="954"/>
    <s v="CALIZZANO DEPOSITO  - TOIRANO - FINALE"/>
    <s v="NSCO"/>
    <s v="SET"/>
    <m/>
    <n v="1"/>
    <n v="17696"/>
    <d v="1899-12-30T06:15:00"/>
    <d v="1899-12-30T07:35:00"/>
    <n v="41.347764603986903"/>
    <m/>
    <m/>
    <n v="94"/>
    <n v="3886.6898727747689"/>
    <n v="0"/>
    <m/>
    <d v="1899-12-30T01:20:00"/>
    <d v="1900-01-04T05:20:00"/>
    <m/>
  </r>
  <r>
    <n v="11117"/>
    <x v="59"/>
    <s v="A12: Radiali di Ponente da Andora a Pietra"/>
    <n v="1"/>
    <n v="979"/>
    <s v="FINALE - TOIRANO - CALIZZANO DEPOSITO"/>
    <s v="NSCO"/>
    <s v="SET"/>
    <m/>
    <n v="1"/>
    <n v="3730"/>
    <d v="1899-12-30T10:30:00"/>
    <d v="1899-12-30T11:50:00"/>
    <n v="41.064504911463104"/>
    <m/>
    <m/>
    <n v="94"/>
    <n v="3860.0634616775319"/>
    <n v="0"/>
    <m/>
    <d v="1899-12-30T01:20:00"/>
    <d v="1900-01-04T05:20:00"/>
    <m/>
  </r>
  <r>
    <n v="11119"/>
    <x v="59"/>
    <s v="A12: Radiali di Ponente da Andora a Pietra"/>
    <n v="1"/>
    <n v="979"/>
    <s v="FINALE - TOIRANO - CALIZZANO DEPOSITO"/>
    <s v="SCO"/>
    <n v="6"/>
    <m/>
    <n v="1"/>
    <n v="11119"/>
    <d v="1899-12-30T10:30:00"/>
    <d v="1899-12-30T11:50:00"/>
    <n v="41.064504911463104"/>
    <m/>
    <m/>
    <n v="35"/>
    <n v="1437.2576719012086"/>
    <n v="0"/>
    <m/>
    <d v="1899-12-30T01:20:00"/>
    <d v="1899-12-31T22:40:00"/>
    <m/>
  </r>
  <r>
    <n v="11004"/>
    <x v="60"/>
    <s v="A12: Radiali di Ponente da Andora a Pietra"/>
    <n v="0"/>
    <n v="106"/>
    <s v="TOIRANO - BORGHETTO - PIETRA S.CORONA"/>
    <s v="INV"/>
    <s v="SET"/>
    <m/>
    <n v="1"/>
    <n v="3097"/>
    <d v="1899-12-30T13:55:00"/>
    <d v="1899-12-30T14:10:00"/>
    <n v="8.2277023403321703"/>
    <m/>
    <m/>
    <n v="235"/>
    <n v="1933.5100499780601"/>
    <n v="0"/>
    <m/>
    <d v="1899-12-30T00:15:00"/>
    <d v="1900-01-01T10:45:00"/>
    <m/>
  </r>
  <r>
    <n v="10984"/>
    <x v="60"/>
    <s v="A12: Radiali di Ponente da Andora a Pietra"/>
    <n v="0"/>
    <n v="134"/>
    <s v="FINALBORGO - LOANO OLIVETTE - BOISSANO - TOIRANO"/>
    <s v="INV"/>
    <s v="SET"/>
    <m/>
    <n v="1"/>
    <n v="3096"/>
    <d v="1899-12-30T13:20:00"/>
    <d v="1899-12-30T13:55:00"/>
    <n v="18.7047688240431"/>
    <m/>
    <m/>
    <n v="235"/>
    <n v="4395.6206736501281"/>
    <n v="0"/>
    <m/>
    <d v="1899-12-30T00:35:00"/>
    <d v="1900-01-04T17:05:00"/>
    <m/>
  </r>
  <r>
    <n v="11000"/>
    <x v="60"/>
    <s v="A12: Radiali di Ponente da Andora a Pietra"/>
    <n v="0"/>
    <n v="151"/>
    <s v="LOANO - BORGHETTO - GROTTE - BOISSANO - LOSANO - MORTEO - LOANO"/>
    <s v="EST"/>
    <n v="25"/>
    <m/>
    <n v="1"/>
    <n v="4246"/>
    <d v="1899-12-30T08:55:00"/>
    <d v="1899-12-30T09:45:00"/>
    <n v="16.8091413015953"/>
    <m/>
    <m/>
    <n v="22"/>
    <n v="369.80110863509663"/>
    <n v="0"/>
    <m/>
    <d v="1899-12-30T00:50:00"/>
    <d v="1899-12-30T18:20:00"/>
    <m/>
  </r>
  <r>
    <n v="11002"/>
    <x v="60"/>
    <s v="A12: Radiali di Ponente da Andora a Pietra"/>
    <n v="0"/>
    <n v="152"/>
    <s v="LOANO - BORGHETTO - GROTTE - BOISSANO - MORTEO - PIETRA"/>
    <s v="EST"/>
    <n v="1346"/>
    <m/>
    <n v="1"/>
    <n v="4268"/>
    <d v="1899-12-30T11:40:00"/>
    <d v="1899-12-30T12:30:00"/>
    <n v="19.230041824890801"/>
    <m/>
    <m/>
    <n v="45"/>
    <n v="865.35188212008609"/>
    <n v="0"/>
    <m/>
    <d v="1899-12-30T00:50:00"/>
    <d v="1899-12-31T13:30:00"/>
    <m/>
  </r>
  <r>
    <n v="17100"/>
    <x v="60"/>
    <s v="A12: Radiali di Ponente da Andora a Pietra"/>
    <n v="0"/>
    <n v="153"/>
    <s v="LOANO - BORGHETTO - GROTTE - BORGHETTO - LOANO"/>
    <s v="EST"/>
    <s v="FES"/>
    <m/>
    <n v="1"/>
    <n v="17100"/>
    <d v="1899-12-30T09:00:00"/>
    <d v="1899-12-30T09:40:00"/>
    <n v="14.7180712474985"/>
    <m/>
    <m/>
    <n v="12"/>
    <n v="176.616854969982"/>
    <n v="0"/>
    <m/>
    <d v="1899-12-30T00:40:00"/>
    <d v="1899-12-30T08:00:00"/>
    <m/>
  </r>
  <r>
    <n v="10981"/>
    <x v="60"/>
    <s v="A12: Radiali di Ponente da Andora a Pietra"/>
    <n v="0"/>
    <n v="153"/>
    <s v="LOANO - BORGHETTO - GROTTE - BORGHETTO - LOANO"/>
    <s v="ANN"/>
    <s v="FES"/>
    <m/>
    <n v="1"/>
    <n v="3045"/>
    <d v="1899-12-30T16:45:00"/>
    <d v="1899-12-30T17:35:00"/>
    <n v="14.7180712474985"/>
    <m/>
    <m/>
    <n v="58"/>
    <n v="853.64813235491306"/>
    <n v="0"/>
    <m/>
    <d v="1899-12-30T00:50:00"/>
    <d v="1900-01-01T00:20:00"/>
    <m/>
  </r>
  <r>
    <n v="10988"/>
    <x v="60"/>
    <s v="A12: Radiali di Ponente da Andora a Pietra"/>
    <n v="0"/>
    <n v="153"/>
    <s v="LOANO - BORGHETTO - GROTTE - BORGHETTO - LOANO"/>
    <s v="EST"/>
    <s v="SET"/>
    <m/>
    <n v="1"/>
    <n v="3613"/>
    <d v="1899-12-30T16:45:00"/>
    <d v="1899-12-30T17:25:00"/>
    <n v="14.7180712474985"/>
    <m/>
    <m/>
    <n v="67"/>
    <n v="986.11077358239947"/>
    <n v="0"/>
    <m/>
    <d v="1899-12-30T00:40:00"/>
    <d v="1899-12-31T20:40:00"/>
    <m/>
  </r>
  <r>
    <n v="17101"/>
    <x v="60"/>
    <s v="A12: Radiali di Ponente da Andora a Pietra"/>
    <n v="0"/>
    <n v="158"/>
    <s v="LOANO - BORGHETTO - TOIRANO - BOISSANO - MORTEO - LOANO"/>
    <s v="EST"/>
    <s v="FES"/>
    <m/>
    <n v="1"/>
    <n v="17101"/>
    <d v="1899-12-30T09:40:00"/>
    <d v="1899-12-30T10:20:00"/>
    <n v="14.549766667115501"/>
    <m/>
    <m/>
    <n v="12"/>
    <n v="174.59720000538601"/>
    <n v="0"/>
    <m/>
    <d v="1899-12-30T00:40:00"/>
    <d v="1899-12-30T08:00:00"/>
    <m/>
  </r>
  <r>
    <n v="10993"/>
    <x v="60"/>
    <s v="A12: Radiali di Ponente da Andora a Pietra"/>
    <n v="0"/>
    <n v="158"/>
    <s v="LOANO - BORGHETTO - TOIRANO - BOISSANO - MORTEO - LOANO"/>
    <s v="INV"/>
    <n v="1346"/>
    <m/>
    <n v="1"/>
    <n v="3068"/>
    <d v="1899-12-30T15:30:00"/>
    <d v="1899-12-30T16:10:00"/>
    <n v="14.549766667115501"/>
    <m/>
    <m/>
    <n v="159"/>
    <n v="2313.4129000713647"/>
    <n v="0"/>
    <m/>
    <d v="1899-12-30T00:40:00"/>
    <d v="1900-01-03T10:00:00"/>
    <m/>
  </r>
  <r>
    <n v="17153"/>
    <x v="60"/>
    <s v="A12: Radiali di Ponente da Andora a Pietra"/>
    <n v="0"/>
    <n v="158"/>
    <s v="LOANO - BORGHETTO - TOIRANO - BOISSANO - MORTEO - LOANO"/>
    <s v="ANN"/>
    <s v="FES"/>
    <m/>
    <n v="1"/>
    <n v="17153"/>
    <d v="1899-12-30T17:50:00"/>
    <d v="1899-12-30T18:30:00"/>
    <n v="14.549766667115501"/>
    <m/>
    <m/>
    <n v="58"/>
    <n v="843.88646669269906"/>
    <n v="0"/>
    <m/>
    <d v="1899-12-30T00:40:00"/>
    <d v="1899-12-31T14:40:00"/>
    <m/>
  </r>
  <r>
    <n v="10994"/>
    <x v="60"/>
    <s v="A12: Radiali di Ponente da Andora a Pietra"/>
    <n v="0"/>
    <n v="161"/>
    <s v="LOANO - BORGHETTO - TOIRANO - LOSANO - MORTEO - LOANO"/>
    <s v="INV"/>
    <n v="25"/>
    <m/>
    <n v="1"/>
    <n v="4041"/>
    <d v="1899-12-30T15:30:00"/>
    <d v="1899-12-30T16:10:00"/>
    <n v="15.8305644166907"/>
    <m/>
    <m/>
    <n v="76"/>
    <n v="1203.1228956684931"/>
    <n v="0"/>
    <m/>
    <d v="1899-12-30T00:40:00"/>
    <d v="1900-01-01T02:40:00"/>
    <m/>
  </r>
  <r>
    <n v="11001"/>
    <x v="60"/>
    <s v="A12: Radiali di Ponente da Andora a Pietra"/>
    <n v="0"/>
    <n v="162"/>
    <s v="LOANO - BORGHETTO - TOIRANO - LOSANO - MORTEO - LOANO OLIVETTE"/>
    <s v="INV"/>
    <n v="25"/>
    <m/>
    <n v="1"/>
    <n v="4251"/>
    <d v="1899-12-30T12:00:00"/>
    <d v="1899-12-30T12:45:00"/>
    <n v="16.422115895829101"/>
    <m/>
    <m/>
    <n v="76"/>
    <n v="1248.0808080830118"/>
    <n v="0"/>
    <m/>
    <d v="1899-12-30T00:45:00"/>
    <d v="1900-01-01T09:00:00"/>
    <m/>
  </r>
  <r>
    <n v="10978"/>
    <x v="60"/>
    <s v="A12: Radiali di Ponente da Andora a Pietra"/>
    <n v="0"/>
    <n v="164"/>
    <s v="LOANO -  MORTEO - BOISSANO - TOIRANO - BORGHETTO - LOANO"/>
    <s v="ANN"/>
    <s v="SET"/>
    <m/>
    <n v="1"/>
    <n v="2319"/>
    <d v="1899-12-30T07:15:00"/>
    <d v="1899-12-30T07:55:00"/>
    <n v="14.6388540705994"/>
    <m/>
    <m/>
    <n v="302"/>
    <n v="4420.9339293210187"/>
    <n v="0"/>
    <m/>
    <d v="1899-12-30T00:40:00"/>
    <d v="1900-01-07T09:20:00"/>
    <m/>
  </r>
  <r>
    <n v="17503"/>
    <x v="60"/>
    <s v="A12: Radiali di Ponente da Andora a Pietra"/>
    <n v="0"/>
    <n v="164"/>
    <s v="LOANO -  MORTEO - BOISSANO - TOIRANO - BORGHETTO - LOANO"/>
    <s v="INV"/>
    <n v="1346"/>
    <m/>
    <n v="1"/>
    <n v="4039"/>
    <d v="1899-12-30T08:00:00"/>
    <d v="1899-12-30T08:45:00"/>
    <n v="14.6388540705994"/>
    <m/>
    <m/>
    <n v="159"/>
    <n v="2327.5777972253045"/>
    <n v="0"/>
    <m/>
    <d v="1899-12-30T00:45:00"/>
    <d v="1900-01-03T23:15:00"/>
    <m/>
  </r>
  <r>
    <n v="10995"/>
    <x v="60"/>
    <s v="A12: Radiali di Ponente da Andora a Pietra"/>
    <n v="0"/>
    <n v="164"/>
    <s v="LOANO -  MORTEO - BOISSANO - TOIRANO - BORGHETTO - LOANO"/>
    <s v="ANN"/>
    <n v="1346"/>
    <m/>
    <n v="1"/>
    <n v="2320"/>
    <d v="1899-12-30T09:45:00"/>
    <d v="1899-12-30T10:30:00"/>
    <n v="14.6388540705994"/>
    <m/>
    <m/>
    <n v="204"/>
    <n v="2986.3262304022778"/>
    <n v="0"/>
    <m/>
    <d v="1899-12-30T00:45:00"/>
    <d v="1900-01-05T09:00:00"/>
    <m/>
  </r>
  <r>
    <n v="15926"/>
    <x v="60"/>
    <s v="A12: Radiali di Ponente da Andora a Pietra"/>
    <n v="0"/>
    <n v="164"/>
    <s v="LOANO -  MORTEO - BOISSANO - TOIRANO - BORGHETTO - LOANO"/>
    <s v="ANN"/>
    <s v="SET"/>
    <m/>
    <n v="1"/>
    <n v="15926"/>
    <d v="1899-12-30T18:00:00"/>
    <d v="1899-12-30T18:40:00"/>
    <n v="14.6388540705994"/>
    <m/>
    <m/>
    <n v="302"/>
    <n v="4420.9339293210187"/>
    <n v="0"/>
    <m/>
    <d v="1899-12-30T00:40:00"/>
    <d v="1900-01-07T09:20:00"/>
    <m/>
  </r>
  <r>
    <n v="17526"/>
    <x v="60"/>
    <s v="A12: Radiali di Ponente da Andora a Pietra"/>
    <n v="0"/>
    <n v="165"/>
    <s v="LOANO - MORTEO - LOSANO - BOISSANO - TOIRANO - BORGHETTO - LOANO"/>
    <s v="INV"/>
    <n v="25"/>
    <m/>
    <n v="1"/>
    <n v="3011"/>
    <d v="1899-12-30T08:00:00"/>
    <d v="1899-12-30T08:45:00"/>
    <n v="15.7566590787563"/>
    <m/>
    <m/>
    <n v="76"/>
    <n v="1197.5060899854789"/>
    <n v="0"/>
    <m/>
    <d v="1899-12-30T00:45:00"/>
    <d v="1900-01-01T09:00:00"/>
    <m/>
  </r>
  <r>
    <n v="10998"/>
    <x v="60"/>
    <s v="A12: Radiali di Ponente da Andora a Pietra"/>
    <n v="0"/>
    <n v="165"/>
    <s v="LOANO - MORTEO - LOSANO - BOISSANO - TOIRANO - BORGHETTO - LOANO"/>
    <s v="ANN"/>
    <n v="25"/>
    <m/>
    <n v="1"/>
    <n v="3850"/>
    <d v="1899-12-30T09:45:00"/>
    <d v="1899-12-30T10:30:00"/>
    <n v="15.7566590787563"/>
    <m/>
    <m/>
    <n v="98"/>
    <n v="1544.1525897181175"/>
    <n v="0"/>
    <m/>
    <d v="1899-12-30T00:45:00"/>
    <d v="1900-01-02T01:30:00"/>
    <m/>
  </r>
  <r>
    <n v="10987"/>
    <x v="60"/>
    <s v="A12: Radiali di Ponente da Andora a Pietra"/>
    <n v="0"/>
    <n v="180"/>
    <s v="PIETRA L. - BORGHETTO - TOIRANO - GROTTE - BOISSANO - MORTEO - LOANO"/>
    <s v="EST"/>
    <n v="1346"/>
    <m/>
    <n v="1"/>
    <n v="3612"/>
    <d v="1899-12-30T14:10:00"/>
    <d v="1899-12-30T15:00:00"/>
    <n v="19.458941244951699"/>
    <m/>
    <m/>
    <n v="45"/>
    <n v="875.65235602282644"/>
    <n v="0"/>
    <m/>
    <d v="1899-12-30T00:50:00"/>
    <d v="1899-12-31T13:30:00"/>
    <m/>
  </r>
  <r>
    <n v="14119"/>
    <x v="60"/>
    <s v="A12: Radiali di Ponente da Andora a Pietra"/>
    <n v="0"/>
    <n v="349"/>
    <s v="LOANO - BOISSANO - TOIRANO GROTTE - BORGHETTO - LOANO"/>
    <s v="INV"/>
    <s v="SET"/>
    <m/>
    <n v="1"/>
    <n v="14119"/>
    <d v="1899-12-30T16:55:00"/>
    <d v="1899-12-30T17:35:00"/>
    <n v="15.1999767054432"/>
    <m/>
    <m/>
    <n v="235"/>
    <n v="3571.9945257791519"/>
    <n v="0"/>
    <m/>
    <d v="1899-12-30T00:40:00"/>
    <d v="1900-01-05T12:40:00"/>
    <m/>
  </r>
  <r>
    <n v="14107"/>
    <x v="60"/>
    <s v="A12: Radiali di Ponente da Andora a Pietra"/>
    <n v="0"/>
    <n v="482"/>
    <s v="LOANO - BORGHETTO - TOIRANO - BOISSANO - LOANO"/>
    <s v="INV"/>
    <s v="SET"/>
    <m/>
    <n v="1"/>
    <n v="14107"/>
    <d v="1899-12-30T16:45:00"/>
    <d v="1899-12-30T17:20:00"/>
    <n v="12.6652079709561"/>
    <m/>
    <m/>
    <n v="235"/>
    <n v="2976.3238731746837"/>
    <n v="0"/>
    <m/>
    <d v="1899-12-30T00:35:00"/>
    <d v="1900-01-04T17:05:00"/>
    <m/>
  </r>
  <r>
    <n v="10989"/>
    <x v="60"/>
    <s v="A12: Radiali di Ponente da Andora a Pietra"/>
    <n v="0"/>
    <n v="686"/>
    <s v="LOANO - BORGHETTO - GROTTE - BOISSANO - LOSANO - MORTEO - LOANO - PIETRA"/>
    <s v="EST"/>
    <n v="25"/>
    <m/>
    <n v="1"/>
    <n v="3619"/>
    <d v="1899-12-30T11:40:00"/>
    <d v="1899-12-30T12:30:00"/>
    <n v="20.510839574466001"/>
    <m/>
    <m/>
    <n v="22"/>
    <n v="451.23847063825201"/>
    <n v="0"/>
    <m/>
    <d v="1899-12-30T00:50:00"/>
    <d v="1899-12-30T18:20:00"/>
    <m/>
  </r>
  <r>
    <n v="10999"/>
    <x v="60"/>
    <s v="A12: Radiali di Ponente da Andora a Pietra"/>
    <n v="0"/>
    <n v="687"/>
    <s v="LOANO - BORGHETTO - GROTTE - BOISSANO - MORTEO - LOANO"/>
    <s v="EST"/>
    <n v="1346"/>
    <m/>
    <n v="1"/>
    <n v="4245"/>
    <d v="1899-12-30T08:55:00"/>
    <d v="1899-12-30T09:45:00"/>
    <n v="15.6953435520201"/>
    <m/>
    <m/>
    <n v="45"/>
    <n v="706.29045984090453"/>
    <n v="0"/>
    <m/>
    <d v="1899-12-30T00:50:00"/>
    <d v="1899-12-31T13:30:00"/>
    <m/>
  </r>
  <r>
    <n v="17104"/>
    <x v="60"/>
    <s v="A12: Radiali di Ponente da Andora a Pietra"/>
    <n v="0"/>
    <n v="687"/>
    <s v="LOANO - BORGHETTO - GROTTE - BOISSANO - MORTEO - LOANO"/>
    <s v="EST"/>
    <s v="FES"/>
    <m/>
    <n v="1"/>
    <n v="17104"/>
    <d v="1899-12-30T11:35:00"/>
    <d v="1899-12-30T12:20:00"/>
    <n v="15.6953435520201"/>
    <m/>
    <m/>
    <n v="12"/>
    <n v="188.34412262424121"/>
    <n v="0"/>
    <m/>
    <d v="1899-12-30T00:45:00"/>
    <d v="1899-12-30T09:00:00"/>
    <m/>
  </r>
  <r>
    <n v="11003"/>
    <x v="60"/>
    <s v="A12: Radiali di Ponente da Andora a Pietra"/>
    <n v="0"/>
    <n v="687"/>
    <s v="LOANO - BORGHETTO - GROTTE - BOISSANO - MORTEO - LOANO"/>
    <s v="EST"/>
    <s v="FES"/>
    <m/>
    <n v="1"/>
    <n v="3843"/>
    <d v="1899-12-30T14:05:00"/>
    <d v="1899-12-30T14:55:00"/>
    <n v="15.6953435520201"/>
    <m/>
    <m/>
    <n v="12"/>
    <n v="188.34412262424121"/>
    <n v="0"/>
    <m/>
    <d v="1899-12-30T00:50:00"/>
    <d v="1899-12-30T10:00:00"/>
    <m/>
  </r>
  <r>
    <n v="10980"/>
    <x v="60"/>
    <s v="A12: Radiali di Ponente da Andora a Pietra"/>
    <n v="0"/>
    <n v="687"/>
    <s v="LOANO - BORGHETTO - GROTTE - BOISSANO - MORTEO - LOANO"/>
    <s v="INV"/>
    <s v="FES"/>
    <m/>
    <n v="1"/>
    <n v="3044"/>
    <d v="1899-12-30T14:45:00"/>
    <d v="1899-12-30T15:35:00"/>
    <n v="15.6953435520201"/>
    <m/>
    <m/>
    <n v="46"/>
    <n v="721.98580339292459"/>
    <n v="0"/>
    <m/>
    <d v="1899-12-30T00:50:00"/>
    <d v="1899-12-31T14:20:00"/>
    <m/>
  </r>
  <r>
    <n v="10983"/>
    <x v="60"/>
    <s v="A12: Radiali di Ponente da Andora a Pietra"/>
    <n v="0"/>
    <n v="687"/>
    <s v="LOANO - BORGHETTO - GROTTE - BOISSANO - MORTEO - LOANO"/>
    <s v="INV"/>
    <s v="SET"/>
    <m/>
    <n v="1"/>
    <n v="3066"/>
    <d v="1899-12-30T14:45:00"/>
    <d v="1899-12-30T15:30:00"/>
    <n v="15.6953435520201"/>
    <m/>
    <m/>
    <n v="235"/>
    <n v="3688.4057347247235"/>
    <n v="0"/>
    <m/>
    <d v="1899-12-30T00:45:00"/>
    <d v="1900-01-06T08:15:00"/>
    <m/>
  </r>
  <r>
    <n v="10991"/>
    <x v="60"/>
    <s v="A12: Radiali di Ponente da Andora a Pietra"/>
    <n v="0"/>
    <n v="688"/>
    <s v="PIETRA L. - BORGHETTO - TOIRANO - GROTTE - BOISSANO - LOSANO - MORTEO - LOANO"/>
    <s v="EST"/>
    <n v="25"/>
    <m/>
    <n v="1"/>
    <n v="3851"/>
    <d v="1899-12-30T14:10:00"/>
    <d v="1899-12-30T15:00:00"/>
    <n v="20.739738994526899"/>
    <m/>
    <m/>
    <n v="22"/>
    <n v="456.2742578795918"/>
    <n v="0"/>
    <m/>
    <d v="1899-12-30T00:50:00"/>
    <d v="1899-12-30T18:20:00"/>
    <m/>
  </r>
  <r>
    <n v="11355"/>
    <x v="60"/>
    <s v="A12: Radiali di Ponente da Andora a Pietra"/>
    <n v="0"/>
    <n v="930"/>
    <s v="LOANO - BORGHETTO - TOIRANO - BOISSANO - MORTEO - LOANO OLIVETTE"/>
    <s v="INV"/>
    <n v="1346"/>
    <m/>
    <n v="1"/>
    <n v="2316"/>
    <d v="1899-12-30T12:00:00"/>
    <d v="1899-12-30T12:45:00"/>
    <n v="14.9743181462539"/>
    <m/>
    <m/>
    <n v="159"/>
    <n v="2380.9165852543701"/>
    <n v="0"/>
    <m/>
    <d v="1899-12-30T00:45:00"/>
    <d v="1900-01-03T23:15:00"/>
    <m/>
  </r>
  <r>
    <n v="16780"/>
    <x v="61"/>
    <s v="A12: Radiali di Ponente da Andora a Pietra"/>
    <n v="2"/>
    <n v="126"/>
    <s v="LOANO - VERZI"/>
    <s v="EST"/>
    <s v="SET"/>
    <m/>
    <n v="1"/>
    <n v="15913"/>
    <d v="1899-12-30T07:25:00"/>
    <d v="1899-12-30T07:42:00"/>
    <n v="4.61086991644747"/>
    <m/>
    <m/>
    <n v="67"/>
    <n v="308.92828440198048"/>
    <n v="0"/>
    <m/>
    <d v="1899-12-30T00:17:00"/>
    <d v="1899-12-30T18:59:00"/>
    <m/>
  </r>
  <r>
    <n v="11383"/>
    <x v="61"/>
    <s v="A12: Radiali di Ponente da Andora a Pietra"/>
    <n v="2"/>
    <n v="126"/>
    <s v="LOANO - VERZI"/>
    <s v="INV"/>
    <s v="SET"/>
    <m/>
    <n v="1"/>
    <n v="11383"/>
    <d v="1899-12-30T07:43:00"/>
    <d v="1899-12-30T07:57:00"/>
    <n v="4.61086991644747"/>
    <m/>
    <m/>
    <n v="235"/>
    <n v="1083.5544303651554"/>
    <n v="0"/>
    <m/>
    <d v="1899-12-30T00:14:00"/>
    <d v="1900-01-01T06:50:00"/>
    <m/>
  </r>
  <r>
    <n v="11377"/>
    <x v="61"/>
    <s v="A12: Radiali di Ponente da Andora a Pietra"/>
    <n v="2"/>
    <n v="126"/>
    <s v="LOANO - VERZI"/>
    <s v="ANN"/>
    <s v="SET"/>
    <m/>
    <n v="1"/>
    <n v="11377"/>
    <d v="1899-12-30T10:30:00"/>
    <d v="1899-12-30T10:47:00"/>
    <n v="4.61086991644747"/>
    <m/>
    <m/>
    <n v="302"/>
    <n v="1392.482714767136"/>
    <n v="0"/>
    <m/>
    <d v="1899-12-30T00:17:00"/>
    <d v="1900-01-02T13:34:00"/>
    <m/>
  </r>
  <r>
    <n v="16793"/>
    <x v="61"/>
    <s v="A12: Radiali di Ponente da Andora a Pietra"/>
    <n v="2"/>
    <n v="126"/>
    <s v="LOANO - VERZI"/>
    <s v="EST"/>
    <s v="SET"/>
    <m/>
    <n v="1"/>
    <n v="16793"/>
    <d v="1899-12-30T13:40:00"/>
    <d v="1899-12-30T13:57:00"/>
    <n v="4.61086991644747"/>
    <m/>
    <m/>
    <n v="67"/>
    <n v="308.92828440198048"/>
    <n v="0"/>
    <m/>
    <d v="1899-12-30T00:17:00"/>
    <d v="1899-12-30T18:59:00"/>
    <m/>
  </r>
  <r>
    <n v="11379"/>
    <x v="61"/>
    <s v="A12: Radiali di Ponente da Andora a Pietra"/>
    <n v="2"/>
    <n v="126"/>
    <s v="LOANO - VERZI"/>
    <s v="INV"/>
    <s v="SET"/>
    <m/>
    <n v="1"/>
    <n v="11379"/>
    <d v="1899-12-30T15:00:00"/>
    <d v="1899-12-30T15:17:00"/>
    <n v="4.61086991644747"/>
    <m/>
    <m/>
    <n v="235"/>
    <n v="1083.5544303651554"/>
    <n v="0"/>
    <m/>
    <d v="1899-12-30T00:17:00"/>
    <d v="1900-01-01T18:35:00"/>
    <m/>
  </r>
  <r>
    <n v="11378"/>
    <x v="61"/>
    <s v="A12: Radiali di Ponente da Andora a Pietra"/>
    <n v="2"/>
    <n v="126"/>
    <s v="LOANO - VERZI"/>
    <s v="INV"/>
    <s v="SET"/>
    <m/>
    <n v="1"/>
    <n v="11378"/>
    <d v="1899-12-30T18:35:00"/>
    <d v="1899-12-30T18:52:00"/>
    <n v="4.61086991644747"/>
    <m/>
    <m/>
    <n v="235"/>
    <n v="1083.5544303651554"/>
    <n v="0"/>
    <m/>
    <d v="1899-12-30T00:17:00"/>
    <d v="1900-01-01T18:35:00"/>
    <m/>
  </r>
  <r>
    <n v="11381"/>
    <x v="61"/>
    <s v="A12: Radiali di Ponente da Andora a Pietra"/>
    <n v="2"/>
    <n v="126"/>
    <s v="LOANO - VERZI"/>
    <s v="EST"/>
    <s v="SET"/>
    <m/>
    <n v="1"/>
    <n v="11381"/>
    <d v="1899-12-30T18:45:00"/>
    <d v="1899-12-30T19:02:00"/>
    <n v="4.61086991644747"/>
    <m/>
    <m/>
    <n v="67"/>
    <n v="308.92828440198048"/>
    <n v="0"/>
    <m/>
    <d v="1899-12-30T00:17:00"/>
    <d v="1899-12-30T18:59:00"/>
    <m/>
  </r>
  <r>
    <n v="16794"/>
    <x v="61"/>
    <s v="A12: Radiali di Ponente da Andora a Pietra"/>
    <n v="1"/>
    <n v="211"/>
    <s v="VERZI - LOANO"/>
    <s v="EST"/>
    <s v="SET"/>
    <m/>
    <n v="1"/>
    <n v="16794"/>
    <d v="1899-12-30T13:57:00"/>
    <d v="1899-12-30T14:14:00"/>
    <n v="4.7858578561764302"/>
    <m/>
    <m/>
    <n v="67"/>
    <n v="320.65247636382082"/>
    <n v="0"/>
    <m/>
    <d v="1899-12-30T00:17:00"/>
    <d v="1899-12-30T18:59:00"/>
    <m/>
  </r>
  <r>
    <n v="11362"/>
    <x v="61"/>
    <s v="A12: Radiali di Ponente da Andora a Pietra"/>
    <n v="1"/>
    <n v="211"/>
    <s v="VERZI - LOANO"/>
    <s v="INV"/>
    <s v="SET"/>
    <m/>
    <n v="1"/>
    <n v="3127"/>
    <d v="1899-12-30T15:17:00"/>
    <d v="1899-12-30T15:34:00"/>
    <n v="4.7858578561764302"/>
    <m/>
    <m/>
    <n v="235"/>
    <n v="1124.6765962014611"/>
    <n v="0"/>
    <m/>
    <d v="1899-12-30T00:17:00"/>
    <d v="1900-01-01T18:35:00"/>
    <m/>
  </r>
  <r>
    <n v="11361"/>
    <x v="61"/>
    <s v="A12: Radiali di Ponente da Andora a Pietra"/>
    <n v="1"/>
    <n v="211"/>
    <s v="VERZI - LOANO"/>
    <s v="INV"/>
    <s v="SET"/>
    <m/>
    <n v="1"/>
    <n v="2345"/>
    <d v="1899-12-30T18:52:00"/>
    <d v="1899-12-30T19:09:00"/>
    <n v="4.7858578561764302"/>
    <m/>
    <m/>
    <n v="235"/>
    <n v="1124.6765962014611"/>
    <n v="0"/>
    <m/>
    <d v="1899-12-30T00:17:00"/>
    <d v="1900-01-01T18:35:00"/>
    <m/>
  </r>
  <r>
    <n v="16799"/>
    <x v="61"/>
    <s v="A12: Radiali di Ponente da Andora a Pietra"/>
    <n v="1"/>
    <n v="211"/>
    <s v="VERZI - LOANO"/>
    <s v="EST"/>
    <s v="SET"/>
    <m/>
    <n v="1"/>
    <n v="3607"/>
    <d v="1899-12-30T19:02:00"/>
    <d v="1899-12-30T19:19:00"/>
    <n v="4.7858578561764302"/>
    <m/>
    <m/>
    <n v="67"/>
    <n v="320.65247636382082"/>
    <n v="0"/>
    <m/>
    <d v="1899-12-30T00:17:00"/>
    <d v="1899-12-30T18:59:00"/>
    <m/>
  </r>
  <r>
    <n v="16781"/>
    <x v="61"/>
    <s v="A12: Radiali di Ponente da Andora a Pietra"/>
    <n v="1"/>
    <n v="212"/>
    <s v="VERZI - LOANO -PIETRA"/>
    <s v="EST"/>
    <s v="SET"/>
    <m/>
    <n v="1"/>
    <n v="15914"/>
    <d v="1899-12-30T07:42:00"/>
    <d v="1899-12-30T08:05:00"/>
    <n v="8.3583524929107202"/>
    <m/>
    <m/>
    <n v="67"/>
    <n v="560.0096170250182"/>
    <n v="0"/>
    <m/>
    <d v="1899-12-30T00:23:00"/>
    <d v="1899-12-31T01:41:00"/>
    <m/>
  </r>
  <r>
    <n v="11364"/>
    <x v="61"/>
    <s v="A12: Radiali di Ponente da Andora a Pietra"/>
    <n v="1"/>
    <n v="212"/>
    <s v="VERZI - LOANO -PIETRA"/>
    <s v="INV"/>
    <s v="SET"/>
    <m/>
    <n v="1"/>
    <n v="2346"/>
    <d v="1899-12-30T07:57:00"/>
    <d v="1899-12-30T08:20:00"/>
    <n v="8.3583524929107202"/>
    <m/>
    <m/>
    <n v="235"/>
    <n v="1964.2128358340192"/>
    <n v="0"/>
    <m/>
    <d v="1899-12-30T00:23:00"/>
    <d v="1900-01-02T18:05:00"/>
    <m/>
  </r>
  <r>
    <n v="11365"/>
    <x v="61"/>
    <s v="A12: Radiali di Ponente da Andora a Pietra"/>
    <n v="1"/>
    <n v="212"/>
    <s v="VERZI - LOANO -PIETRA"/>
    <s v="ANN"/>
    <s v="SET"/>
    <m/>
    <n v="1"/>
    <n v="2347"/>
    <d v="1899-12-30T10:47:00"/>
    <d v="1899-12-30T11:10:00"/>
    <n v="8.3583524929107202"/>
    <m/>
    <m/>
    <n v="302"/>
    <n v="2524.2224528590377"/>
    <n v="0"/>
    <m/>
    <d v="1899-12-30T00:23:00"/>
    <d v="1900-01-03T19:46:00"/>
    <m/>
  </r>
  <r>
    <n v="11385"/>
    <x v="61"/>
    <s v="A12: Radiali di Ponente da Andora a Pietra"/>
    <n v="2"/>
    <n v="2014"/>
    <s v="LOANO - VERZI"/>
    <s v="ANN"/>
    <s v="FES"/>
    <m/>
    <n v="1"/>
    <n v="2786"/>
    <d v="1899-12-30T10:13:00"/>
    <d v="1899-12-30T10:30:00"/>
    <n v="4.61086991644747"/>
    <n v="4.61086991644747"/>
    <m/>
    <n v="58"/>
    <n v="267.43045515395329"/>
    <n v="267.43045515395329"/>
    <m/>
    <d v="1899-12-30T00:17:00"/>
    <d v="1899-12-30T16:26:00"/>
    <s v="LOANO"/>
  </r>
  <r>
    <n v="11384"/>
    <x v="61"/>
    <s v="A12: Radiali di Ponente da Andora a Pietra"/>
    <n v="2"/>
    <n v="2014"/>
    <s v="LOANO - VERZI"/>
    <s v="INV"/>
    <s v="FES"/>
    <m/>
    <n v="1"/>
    <n v="2752"/>
    <d v="1899-12-30T18:35:00"/>
    <d v="1899-12-30T18:52:00"/>
    <n v="4.61086991644747"/>
    <n v="4.61086991644747"/>
    <m/>
    <n v="46"/>
    <n v="212.10001615658362"/>
    <n v="212.10001615658362"/>
    <m/>
    <d v="1899-12-30T00:17:00"/>
    <d v="1899-12-30T13:02:00"/>
    <s v="LOANO"/>
  </r>
  <r>
    <n v="17220"/>
    <x v="61"/>
    <s v="A12: Radiali di Ponente da Andora a Pietra"/>
    <n v="2"/>
    <n v="2014"/>
    <s v="LOANO - VERZI"/>
    <s v="EST"/>
    <s v="FES"/>
    <m/>
    <n v="1"/>
    <n v="17220"/>
    <d v="1899-12-30T18:40:00"/>
    <d v="1899-12-30T18:57:00"/>
    <n v="4.61086991644747"/>
    <n v="4.61086991644747"/>
    <m/>
    <n v="12"/>
    <n v="55.33043899736964"/>
    <n v="55.33043899736964"/>
    <m/>
    <d v="1899-12-30T00:17:00"/>
    <d v="1899-12-30T03:24:00"/>
    <s v="LOANO"/>
  </r>
  <r>
    <n v="11369"/>
    <x v="61"/>
    <s v="A12: Radiali di Ponente da Andora a Pietra"/>
    <n v="1"/>
    <n v="2017"/>
    <s v="VERZI / LOANO"/>
    <s v="ANN"/>
    <s v="FES"/>
    <m/>
    <n v="1"/>
    <n v="2787"/>
    <d v="1899-12-30T10:30:00"/>
    <d v="1899-12-30T10:47:00"/>
    <n v="4.6188578561764304"/>
    <n v="4.6188578561764304"/>
    <m/>
    <n v="58"/>
    <n v="267.89375565823298"/>
    <n v="267.89375565823298"/>
    <m/>
    <d v="1899-12-30T00:17:00"/>
    <d v="1899-12-30T16:26:00"/>
    <s v="LOANO"/>
  </r>
  <r>
    <n v="11368"/>
    <x v="61"/>
    <s v="A12: Radiali di Ponente da Andora a Pietra"/>
    <n v="1"/>
    <n v="2017"/>
    <s v="VERZI / LOANO"/>
    <s v="INV"/>
    <s v="FES"/>
    <m/>
    <n v="1"/>
    <n v="2753"/>
    <d v="1899-12-30T18:52:00"/>
    <d v="1899-12-30T19:09:00"/>
    <n v="4.6188578561764304"/>
    <n v="4.6188578561764304"/>
    <m/>
    <n v="46"/>
    <n v="212.46746138411581"/>
    <n v="212.46746138411581"/>
    <m/>
    <d v="1899-12-30T00:17:00"/>
    <d v="1899-12-30T13:02:00"/>
    <s v="LOANO"/>
  </r>
  <r>
    <n v="17221"/>
    <x v="61"/>
    <s v="A12: Radiali di Ponente da Andora a Pietra"/>
    <n v="1"/>
    <n v="2017"/>
    <s v="VERZI / LOANO"/>
    <s v="EST"/>
    <s v="FES"/>
    <m/>
    <n v="1"/>
    <n v="17221"/>
    <d v="1899-12-30T18:57:00"/>
    <d v="1899-12-30T19:14:00"/>
    <n v="4.6188578561764304"/>
    <n v="4.6188578561764304"/>
    <m/>
    <n v="12"/>
    <n v="55.426294274117168"/>
    <n v="55.426294274117168"/>
    <m/>
    <d v="1899-12-30T00:17:00"/>
    <d v="1899-12-30T03:24:00"/>
    <s v="LOANO"/>
  </r>
  <r>
    <n v="16779"/>
    <x v="62"/>
    <s v="A12: Radiali di Ponente da Andora a Pietra"/>
    <n v="2"/>
    <n v="130"/>
    <s v="GIUSTENICE - LOANO"/>
    <s v="EST"/>
    <s v="SET"/>
    <m/>
    <n v="1"/>
    <n v="15912"/>
    <d v="1899-12-30T06:55:00"/>
    <d v="1899-12-30T07:25:00"/>
    <n v="11.8078375647592"/>
    <m/>
    <m/>
    <n v="67"/>
    <n v="791.12511683886646"/>
    <n v="0"/>
    <m/>
    <d v="1899-12-30T00:30:00"/>
    <d v="1899-12-31T09:30:00"/>
    <m/>
  </r>
  <r>
    <n v="11370"/>
    <x v="62"/>
    <s v="A12: Radiali di Ponente da Andora a Pietra"/>
    <n v="2"/>
    <n v="130"/>
    <s v="GIUSTENICE - LOANO"/>
    <s v="ANN"/>
    <s v="SET"/>
    <m/>
    <n v="1"/>
    <n v="11370"/>
    <d v="1899-12-30T10:00:00"/>
    <d v="1899-12-30T10:30:00"/>
    <n v="11.8078375647592"/>
    <m/>
    <m/>
    <n v="302"/>
    <n v="3565.9669445572786"/>
    <n v="0"/>
    <m/>
    <d v="1899-12-30T00:30:00"/>
    <d v="1900-01-05T07:00:00"/>
    <m/>
  </r>
  <r>
    <n v="11373"/>
    <x v="62"/>
    <s v="A12: Radiali di Ponente da Andora a Pietra"/>
    <n v="2"/>
    <n v="130"/>
    <s v="GIUSTENICE - LOANO"/>
    <s v="EST"/>
    <s v="SET"/>
    <m/>
    <n v="1"/>
    <n v="11373"/>
    <d v="1899-12-30T13:10:00"/>
    <d v="1899-12-30T13:40:00"/>
    <n v="11.8078375647592"/>
    <m/>
    <m/>
    <n v="67"/>
    <n v="791.12511683886646"/>
    <n v="0"/>
    <m/>
    <d v="1899-12-30T00:30:00"/>
    <d v="1899-12-31T09:30:00"/>
    <m/>
  </r>
  <r>
    <n v="11372"/>
    <x v="62"/>
    <s v="A12: Radiali di Ponente da Andora a Pietra"/>
    <n v="2"/>
    <n v="130"/>
    <s v="GIUSTENICE - LOANO"/>
    <s v="INV"/>
    <s v="SET"/>
    <m/>
    <n v="1"/>
    <n v="11372"/>
    <d v="1899-12-30T14:30:00"/>
    <d v="1899-12-30T15:00:00"/>
    <n v="11.8078375647592"/>
    <m/>
    <m/>
    <n v="235"/>
    <n v="2774.8418277184119"/>
    <n v="0"/>
    <m/>
    <d v="1899-12-30T00:30:00"/>
    <d v="1900-01-03T21:30:00"/>
    <m/>
  </r>
  <r>
    <n v="11371"/>
    <x v="62"/>
    <s v="A12: Radiali di Ponente da Andora a Pietra"/>
    <n v="2"/>
    <n v="130"/>
    <s v="GIUSTENICE - LOANO"/>
    <s v="INV"/>
    <s v="SET"/>
    <m/>
    <n v="1"/>
    <n v="11371"/>
    <d v="1899-12-30T18:05:00"/>
    <d v="1899-12-30T18:35:00"/>
    <n v="11.8078375647592"/>
    <m/>
    <m/>
    <n v="235"/>
    <n v="2774.8418277184119"/>
    <n v="0"/>
    <m/>
    <d v="1899-12-30T00:30:00"/>
    <d v="1900-01-03T21:30:00"/>
    <m/>
  </r>
  <r>
    <n v="11374"/>
    <x v="62"/>
    <s v="A12: Radiali di Ponente da Andora a Pietra"/>
    <n v="2"/>
    <n v="130"/>
    <s v="GIUSTENICE - LOANO"/>
    <s v="EST"/>
    <s v="SET"/>
    <m/>
    <n v="1"/>
    <n v="11374"/>
    <d v="1899-12-30T18:15:00"/>
    <d v="1899-12-30T18:45:00"/>
    <n v="11.8078375647592"/>
    <m/>
    <m/>
    <n v="67"/>
    <n v="791.12511683886646"/>
    <n v="0"/>
    <m/>
    <d v="1899-12-30T00:30:00"/>
    <d v="1899-12-31T09:30:00"/>
    <m/>
  </r>
  <r>
    <n v="11376"/>
    <x v="62"/>
    <s v="A12: Radiali di Ponente da Andora a Pietra"/>
    <n v="2"/>
    <n v="136"/>
    <s v="GIUSTENICE - LOANO OLIVETTE - LOANO PIAZZA VALERGA"/>
    <s v="INV"/>
    <s v="SET"/>
    <m/>
    <n v="1"/>
    <n v="11376"/>
    <d v="1899-12-30T07:10:00"/>
    <d v="1899-12-30T07:43:00"/>
    <n v="14.622967379039499"/>
    <m/>
    <m/>
    <n v="235"/>
    <n v="3436.3973340742823"/>
    <n v="0"/>
    <m/>
    <d v="1899-12-30T00:33:00"/>
    <d v="1900-01-04T09:15:00"/>
    <m/>
  </r>
  <r>
    <n v="16778"/>
    <x v="62"/>
    <s v="A12: Radiali di Ponente da Andora a Pietra"/>
    <n v="1"/>
    <n v="166"/>
    <s v="LOANO - PIETRA L . - GIUSTENICE"/>
    <s v="EST"/>
    <s v="SET"/>
    <m/>
    <n v="1"/>
    <n v="15911"/>
    <d v="1899-12-30T06:35:00"/>
    <d v="1899-12-30T06:55:00"/>
    <n v="9.2560293086747407"/>
    <m/>
    <m/>
    <n v="67"/>
    <n v="620.15396368120764"/>
    <n v="0"/>
    <m/>
    <d v="1899-12-30T00:20:00"/>
    <d v="1899-12-30T22:20:00"/>
    <m/>
  </r>
  <r>
    <n v="11190"/>
    <x v="62"/>
    <s v="A12: Radiali di Ponente da Andora a Pietra"/>
    <n v="1"/>
    <n v="166"/>
    <s v="LOANO - PIETRA L . - GIUSTENICE"/>
    <s v="INV"/>
    <s v="SET"/>
    <m/>
    <n v="1"/>
    <n v="2321"/>
    <d v="1899-12-30T06:50:00"/>
    <d v="1899-12-30T07:10:00"/>
    <n v="9.2560293086747407"/>
    <m/>
    <m/>
    <n v="235"/>
    <n v="2175.166887538564"/>
    <n v="0"/>
    <m/>
    <d v="1899-12-30T00:20:00"/>
    <d v="1900-01-02T06:20:00"/>
    <m/>
  </r>
  <r>
    <n v="11191"/>
    <x v="62"/>
    <s v="A12: Radiali di Ponente da Andora a Pietra"/>
    <n v="1"/>
    <n v="166"/>
    <s v="LOANO - PIETRA L . - GIUSTENICE"/>
    <s v="ANN"/>
    <s v="SET"/>
    <m/>
    <n v="1"/>
    <n v="2322"/>
    <d v="1899-12-30T09:40:00"/>
    <d v="1899-12-30T10:00:00"/>
    <n v="9.2560293086747407"/>
    <m/>
    <m/>
    <n v="302"/>
    <n v="2795.3208512197716"/>
    <n v="0"/>
    <m/>
    <d v="1899-12-30T00:20:00"/>
    <d v="1900-01-03T04:40:00"/>
    <m/>
  </r>
  <r>
    <n v="11206"/>
    <x v="62"/>
    <s v="A12: Radiali di Ponente da Andora a Pietra"/>
    <n v="1"/>
    <n v="167"/>
    <s v="LOANO - P.ZZA A. MORO PIETRA L . - GIUSTENICE"/>
    <s v="EST"/>
    <s v="SET"/>
    <m/>
    <n v="1"/>
    <n v="3600"/>
    <d v="1899-12-30T12:50:00"/>
    <d v="1899-12-30T13:10:00"/>
    <n v="9.6076049404885602"/>
    <m/>
    <m/>
    <n v="67"/>
    <n v="643.70953101273358"/>
    <n v="0"/>
    <m/>
    <d v="1899-12-30T00:20:00"/>
    <d v="1899-12-30T22:20:00"/>
    <m/>
  </r>
  <r>
    <n v="11214"/>
    <x v="62"/>
    <s v="A12: Radiali di Ponente da Andora a Pietra"/>
    <n v="1"/>
    <n v="167"/>
    <s v="LOANO - P.ZZA A. MORO PIETRA L . - GIUSTENICE"/>
    <s v="INV"/>
    <s v="SET"/>
    <m/>
    <n v="1"/>
    <n v="2323"/>
    <d v="1899-12-30T17:45:00"/>
    <d v="1899-12-30T18:05:00"/>
    <n v="9.6076049404885602"/>
    <m/>
    <m/>
    <n v="235"/>
    <n v="2257.7871610148118"/>
    <n v="0"/>
    <m/>
    <d v="1899-12-30T00:20:00"/>
    <d v="1900-01-02T06:20:00"/>
    <m/>
  </r>
  <r>
    <n v="11215"/>
    <x v="62"/>
    <s v="A12: Radiali di Ponente da Andora a Pietra"/>
    <n v="1"/>
    <n v="167"/>
    <s v="LOANO - P.ZZA A. MORO PIETRA L . - GIUSTENICE"/>
    <s v="EST"/>
    <s v="SET"/>
    <m/>
    <n v="1"/>
    <n v="3605"/>
    <d v="1899-12-30T17:55:00"/>
    <d v="1899-12-30T18:15:00"/>
    <n v="9.6076049404885602"/>
    <m/>
    <m/>
    <n v="67"/>
    <n v="643.70953101273358"/>
    <n v="0"/>
    <m/>
    <d v="1899-12-30T00:20:00"/>
    <d v="1899-12-30T22:20:00"/>
    <m/>
  </r>
  <r>
    <n v="17527"/>
    <x v="62"/>
    <s v="A12: Radiali di Ponente da Andora a Pietra"/>
    <n v="1"/>
    <n v="814"/>
    <s v="LOANO OLIVETTE - PIETRA - GIUSTENICE"/>
    <s v="INV"/>
    <s v="SET"/>
    <m/>
    <n v="1"/>
    <n v="2734"/>
    <d v="1899-12-30T13:00:00"/>
    <d v="1899-12-30T13:30:00"/>
    <n v="10.2661591229551"/>
    <m/>
    <m/>
    <n v="235"/>
    <n v="2412.5473938944488"/>
    <n v="0"/>
    <m/>
    <d v="1899-12-30T00:30:00"/>
    <d v="1900-01-03T21:30:00"/>
    <m/>
  </r>
  <r>
    <n v="11203"/>
    <x v="62"/>
    <s v="A12: Radiali di Ponente da Andora a Pietra"/>
    <n v="1"/>
    <n v="814"/>
    <s v="LOANO OLIVETTE - PIETRA - GIUSTENICE"/>
    <s v="INV"/>
    <s v="SET"/>
    <m/>
    <n v="1"/>
    <n v="3125"/>
    <d v="1899-12-30T14:00:00"/>
    <d v="1899-12-30T14:30:00"/>
    <n v="10.2661591229551"/>
    <m/>
    <m/>
    <n v="235"/>
    <n v="2412.5473938944488"/>
    <n v="0"/>
    <m/>
    <d v="1899-12-30T00:30:00"/>
    <d v="1900-01-03T21:30:00"/>
    <m/>
  </r>
  <r>
    <n v="11202"/>
    <x v="62"/>
    <s v="A12: Radiali di Ponente da Andora a Pietra"/>
    <n v="2"/>
    <n v="939"/>
    <s v="GIUSTENICE - LOANO OLIVETTE"/>
    <s v="INV"/>
    <s v="SET"/>
    <m/>
    <n v="1"/>
    <n v="3124"/>
    <d v="1899-12-30T13:30:00"/>
    <d v="1899-12-30T14:00:00"/>
    <n v="13.1028375647592"/>
    <m/>
    <m/>
    <n v="235"/>
    <n v="3079.1668277184122"/>
    <n v="0"/>
    <m/>
    <d v="1899-12-30T00:30:00"/>
    <d v="1900-01-03T21:30:00"/>
    <m/>
  </r>
  <r>
    <n v="17659"/>
    <x v="63"/>
    <s v="A12: Radiali di Ponente da Andora a Pietra"/>
    <n v="2"/>
    <n v="81"/>
    <s v="CA'DELMORO-VEREZZI-BORGIO-PIETRA VIA SOCCORSO-PIETRA S CORONA"/>
    <s v="INV"/>
    <n v="6"/>
    <m/>
    <n v="1"/>
    <n v="4657"/>
    <d v="1899-12-30T09:30:00"/>
    <d v="1899-12-30T10:05:00"/>
    <n v="14.1109989667882"/>
    <m/>
    <m/>
    <n v="41"/>
    <n v="578.55095763831616"/>
    <n v="0"/>
    <m/>
    <d v="1899-12-30T00:35:00"/>
    <d v="1899-12-30T23:55:00"/>
    <m/>
  </r>
  <r>
    <n v="17699"/>
    <x v="63"/>
    <s v="A12: Radiali di Ponente da Andora a Pietra"/>
    <n v="2"/>
    <n v="81"/>
    <s v="CA'DELMORO-VEREZZI-BORGIO-PIETRA VIA SOCCORSO-PIETRA S CORONA"/>
    <s v="INV"/>
    <n v="6"/>
    <m/>
    <n v="1"/>
    <n v="4655"/>
    <d v="1899-12-30T11:45:00"/>
    <d v="1899-12-30T12:20:00"/>
    <n v="14.1109989667882"/>
    <m/>
    <m/>
    <n v="41"/>
    <n v="578.55095763831616"/>
    <n v="0"/>
    <m/>
    <d v="1899-12-30T00:35:00"/>
    <d v="1899-12-30T23:55:00"/>
    <m/>
  </r>
  <r>
    <n v="10946"/>
    <x v="63"/>
    <s v="A12: Radiali di Ponente da Andora a Pietra"/>
    <n v="2"/>
    <n v="91"/>
    <s v="CA' DEL MORO - VEREZZI - BORGIO - PIETRA S.CORONA"/>
    <s v="EST"/>
    <s v="SET"/>
    <m/>
    <n v="1"/>
    <n v="3623"/>
    <d v="1899-12-30T09:30:00"/>
    <d v="1899-12-30T10:05:00"/>
    <n v="13.889650342533301"/>
    <m/>
    <m/>
    <n v="67"/>
    <n v="930.60657294973112"/>
    <n v="0"/>
    <m/>
    <d v="1899-12-30T00:35:00"/>
    <d v="1899-12-31T15:05:00"/>
    <m/>
  </r>
  <r>
    <n v="17534"/>
    <x v="63"/>
    <s v="A12: Radiali di Ponente da Andora a Pietra"/>
    <n v="2"/>
    <n v="91"/>
    <s v="CA' DEL MORO - VEREZZI - BORGIO - PIETRA S.CORONA"/>
    <s v="INV"/>
    <s v="1-5"/>
    <m/>
    <n v="1"/>
    <n v="2273"/>
    <d v="1899-12-30T09:30:00"/>
    <d v="1899-12-30T10:05:00"/>
    <n v="13.889650342533301"/>
    <m/>
    <m/>
    <n v="194"/>
    <n v="2694.5921664514603"/>
    <n v="0"/>
    <m/>
    <d v="1899-12-30T00:35:00"/>
    <d v="1900-01-03T17:10:00"/>
    <m/>
  </r>
  <r>
    <n v="18345"/>
    <x v="63"/>
    <s v="A12: Radiali di Ponente da Andora a Pietra"/>
    <n v="2"/>
    <n v="91"/>
    <s v="CA' DEL MORO - VEREZZI - BORGIO - PIETRA S.CORONA"/>
    <s v="EST"/>
    <s v="SET"/>
    <m/>
    <n v="1"/>
    <n v="16852"/>
    <d v="1899-12-30T11:35:00"/>
    <d v="1899-12-30T12:10:00"/>
    <n v="13.889650342533301"/>
    <m/>
    <m/>
    <n v="67"/>
    <n v="930.60657294973112"/>
    <n v="0"/>
    <m/>
    <d v="1899-12-30T00:35:00"/>
    <d v="1899-12-31T15:05:00"/>
    <m/>
  </r>
  <r>
    <n v="17698"/>
    <x v="63"/>
    <s v="A12: Radiali di Ponente da Andora a Pietra"/>
    <n v="2"/>
    <n v="91"/>
    <s v="CA' DEL MORO - VEREZZI - BORGIO - PIETRA S.CORONA"/>
    <s v="INV"/>
    <s v="1-5"/>
    <m/>
    <n v="1"/>
    <n v="2274"/>
    <d v="1899-12-30T11:45:00"/>
    <d v="1899-12-30T12:20:00"/>
    <n v="13.889650342533301"/>
    <m/>
    <m/>
    <n v="194"/>
    <n v="2694.5921664514603"/>
    <n v="0"/>
    <m/>
    <d v="1899-12-30T00:35:00"/>
    <d v="1900-01-03T17:10:00"/>
    <m/>
  </r>
  <r>
    <n v="10945"/>
    <x v="63"/>
    <s v="A12: Radiali di Ponente da Andora a Pietra"/>
    <n v="2"/>
    <n v="91"/>
    <s v="CA' DEL MORO - VEREZZI - BORGIO - PIETRA S.CORONA"/>
    <s v="INV"/>
    <s v="SET"/>
    <m/>
    <n v="1"/>
    <n v="3098"/>
    <d v="1899-12-30T14:45:00"/>
    <d v="1899-12-30T15:20:00"/>
    <n v="13.889650342533301"/>
    <m/>
    <m/>
    <n v="235"/>
    <n v="3264.0678304953258"/>
    <n v="0"/>
    <m/>
    <d v="1899-12-30T00:35:00"/>
    <d v="1900-01-04T17:05:00"/>
    <m/>
  </r>
  <r>
    <n v="10933"/>
    <x v="63"/>
    <s v="A12: Radiali di Ponente da Andora a Pietra"/>
    <n v="2"/>
    <n v="91"/>
    <s v="CA' DEL MORO - VEREZZI - BORGIO - PIETRA S.CORONA"/>
    <s v="EST"/>
    <s v="SET"/>
    <m/>
    <n v="1"/>
    <n v="3597"/>
    <d v="1899-12-30T15:00:00"/>
    <d v="1899-12-30T15:35:00"/>
    <n v="13.889650342533301"/>
    <m/>
    <m/>
    <n v="67"/>
    <n v="930.60657294973112"/>
    <n v="0"/>
    <m/>
    <d v="1899-12-30T00:35:00"/>
    <d v="1899-12-31T15:05:00"/>
    <m/>
  </r>
  <r>
    <n v="10923"/>
    <x v="63"/>
    <s v="A12: Radiali di Ponente da Andora a Pietra"/>
    <n v="2"/>
    <n v="91"/>
    <s v="CA' DEL MORO - VEREZZI - BORGIO - PIETRA S.CORONA"/>
    <s v="ANN"/>
    <s v="SET"/>
    <m/>
    <n v="1"/>
    <n v="2276"/>
    <d v="1899-12-30T18:40:00"/>
    <d v="1899-12-30T19:15:00"/>
    <n v="13.889650342533301"/>
    <m/>
    <m/>
    <n v="302"/>
    <n v="4194.6744034450567"/>
    <n v="0"/>
    <m/>
    <d v="1899-12-30T00:35:00"/>
    <d v="1900-01-06T08:10:00"/>
    <m/>
  </r>
  <r>
    <n v="10935"/>
    <x v="63"/>
    <s v="A12: Radiali di Ponente da Andora a Pietra"/>
    <n v="1"/>
    <n v="184"/>
    <s v="PIETRA L. - VEREZZI"/>
    <s v="EST"/>
    <s v="SET"/>
    <m/>
    <n v="1"/>
    <n v="3627"/>
    <d v="1899-12-30T12:10:00"/>
    <d v="1899-12-30T12:35:00"/>
    <n v="8.1815685510919103"/>
    <m/>
    <m/>
    <n v="67"/>
    <n v="548.165092923158"/>
    <n v="0"/>
    <m/>
    <d v="1899-12-30T00:25:00"/>
    <d v="1899-12-31T03:55:00"/>
    <m/>
  </r>
  <r>
    <n v="17190"/>
    <x v="63"/>
    <s v="A12: Radiali di Ponente da Andora a Pietra"/>
    <n v="1"/>
    <n v="184"/>
    <s v="PIETRA L. - VEREZZI"/>
    <s v="EST"/>
    <s v="FES"/>
    <m/>
    <n v="1"/>
    <n v="17190"/>
    <d v="1899-12-30T13:50:00"/>
    <d v="1899-12-30T14:15:00"/>
    <n v="8.1815685510919103"/>
    <m/>
    <m/>
    <n v="12"/>
    <n v="98.178822613102923"/>
    <n v="0"/>
    <m/>
    <d v="1899-12-30T00:25:00"/>
    <d v="1899-12-30T05:00:00"/>
    <m/>
  </r>
  <r>
    <n v="17215"/>
    <x v="63"/>
    <s v="A12: Radiali di Ponente da Andora a Pietra"/>
    <n v="1"/>
    <n v="184"/>
    <s v="PIETRA L. - VEREZZI"/>
    <s v="EST"/>
    <s v="FES"/>
    <m/>
    <n v="1"/>
    <n v="17215"/>
    <d v="1899-12-30T19:15:00"/>
    <d v="1899-12-30T19:40:00"/>
    <n v="8.1815685510919103"/>
    <m/>
    <m/>
    <n v="12"/>
    <n v="98.178822613102923"/>
    <n v="0"/>
    <m/>
    <d v="1899-12-30T00:25:00"/>
    <d v="1899-12-30T05:00:00"/>
    <m/>
  </r>
  <r>
    <n v="10934"/>
    <x v="63"/>
    <s v="A12: Radiali di Ponente da Andora a Pietra"/>
    <n v="1"/>
    <n v="187"/>
    <s v="PIETRA S.CORONA - BORGIO - VEREZZI - CA' DEL MORO"/>
    <s v="EST"/>
    <s v="SET"/>
    <m/>
    <n v="1"/>
    <n v="3622"/>
    <d v="1899-12-30T08:50:00"/>
    <d v="1899-12-30T09:25:00"/>
    <n v="12.1026844617679"/>
    <m/>
    <m/>
    <n v="67"/>
    <n v="810.87985893844927"/>
    <n v="0"/>
    <m/>
    <d v="1899-12-30T00:35:00"/>
    <d v="1899-12-31T15:05:00"/>
    <m/>
  </r>
  <r>
    <n v="17533"/>
    <x v="63"/>
    <s v="A12: Radiali di Ponente da Andora a Pietra"/>
    <n v="1"/>
    <n v="187"/>
    <s v="PIETRA S.CORONA - BORGIO - VEREZZI - CA' DEL MORO"/>
    <s v="INV"/>
    <s v="SET"/>
    <m/>
    <n v="1"/>
    <n v="2333"/>
    <d v="1899-12-30T08:55:00"/>
    <d v="1899-12-30T09:30:00"/>
    <n v="12.1026844617679"/>
    <m/>
    <m/>
    <n v="235"/>
    <n v="2844.1308485154564"/>
    <n v="0"/>
    <m/>
    <d v="1899-12-30T00:35:00"/>
    <d v="1900-01-04T17:05:00"/>
    <m/>
  </r>
  <r>
    <n v="18344"/>
    <x v="63"/>
    <s v="A12: Radiali di Ponente da Andora a Pietra"/>
    <n v="1"/>
    <n v="187"/>
    <s v="PIETRA S.CORONA - BORGIO - VEREZZI - CA' DEL MORO"/>
    <s v="EST"/>
    <s v="SET"/>
    <m/>
    <n v="1"/>
    <n v="16851"/>
    <d v="1899-12-30T11:00:00"/>
    <d v="1899-12-30T11:35:00"/>
    <n v="12.1026844617679"/>
    <m/>
    <m/>
    <n v="67"/>
    <n v="810.87985893844927"/>
    <n v="0"/>
    <m/>
    <d v="1899-12-30T00:35:00"/>
    <d v="1899-12-31T15:05:00"/>
    <m/>
  </r>
  <r>
    <n v="17697"/>
    <x v="63"/>
    <s v="A12: Radiali di Ponente da Andora a Pietra"/>
    <n v="1"/>
    <n v="187"/>
    <s v="PIETRA S.CORONA - BORGIO - VEREZZI - CA' DEL MORO"/>
    <s v="INV"/>
    <s v="SET"/>
    <m/>
    <n v="1"/>
    <n v="2334"/>
    <d v="1899-12-30T11:10:00"/>
    <d v="1899-12-30T11:45:00"/>
    <n v="12.1026844617679"/>
    <m/>
    <m/>
    <n v="235"/>
    <n v="2844.1308485154564"/>
    <n v="0"/>
    <m/>
    <d v="1899-12-30T00:35:00"/>
    <d v="1900-01-04T17:05:00"/>
    <m/>
  </r>
  <r>
    <n v="10926"/>
    <x v="63"/>
    <s v="A12: Radiali di Ponente da Andora a Pietra"/>
    <n v="1"/>
    <n v="187"/>
    <s v="PIETRA S.CORONA - BORGIO - VEREZZI - CA' DEL MORO"/>
    <s v="INV"/>
    <s v="SET"/>
    <m/>
    <n v="1"/>
    <n v="2335"/>
    <d v="1899-12-30T14:10:00"/>
    <d v="1899-12-30T14:45:00"/>
    <n v="12.1026844617679"/>
    <m/>
    <m/>
    <n v="235"/>
    <n v="2844.1308485154564"/>
    <n v="0"/>
    <m/>
    <d v="1899-12-30T00:35:00"/>
    <d v="1900-01-04T17:05:00"/>
    <m/>
  </r>
  <r>
    <n v="10932"/>
    <x v="63"/>
    <s v="A12: Radiali di Ponente da Andora a Pietra"/>
    <n v="1"/>
    <n v="187"/>
    <s v="PIETRA S.CORONA - BORGIO - VEREZZI - CA' DEL MORO"/>
    <s v="EST"/>
    <s v="SET"/>
    <m/>
    <n v="1"/>
    <n v="3596"/>
    <d v="1899-12-30T14:20:00"/>
    <d v="1899-12-30T14:55:00"/>
    <n v="12.1026844617679"/>
    <m/>
    <m/>
    <n v="67"/>
    <n v="810.87985893844927"/>
    <n v="0"/>
    <m/>
    <d v="1899-12-30T00:35:00"/>
    <d v="1899-12-31T15:05:00"/>
    <m/>
  </r>
  <r>
    <n v="10927"/>
    <x v="63"/>
    <s v="A12: Radiali di Ponente da Andora a Pietra"/>
    <n v="1"/>
    <n v="187"/>
    <s v="PIETRA S.CORONA - BORGIO - VEREZZI - CA' DEL MORO"/>
    <s v="ANN"/>
    <s v="SET"/>
    <m/>
    <n v="1"/>
    <n v="2336"/>
    <d v="1899-12-30T18:05:00"/>
    <d v="1899-12-30T18:40:00"/>
    <n v="12.1026844617679"/>
    <m/>
    <m/>
    <n v="302"/>
    <n v="3655.010707453906"/>
    <n v="0"/>
    <m/>
    <d v="1899-12-30T00:35:00"/>
    <d v="1900-01-06T08:10:00"/>
    <m/>
  </r>
  <r>
    <n v="10936"/>
    <x v="63"/>
    <s v="A12: Radiali di Ponente da Andora a Pietra"/>
    <n v="2"/>
    <n v="209"/>
    <s v="VEREZZI - BORGIO - PIETRA S.CORONA"/>
    <s v="EST"/>
    <s v="SET"/>
    <m/>
    <n v="1"/>
    <n v="3628"/>
    <d v="1899-12-30T12:35:00"/>
    <d v="1899-12-30T13:00:00"/>
    <n v="9.9710048741341506"/>
    <m/>
    <m/>
    <n v="67"/>
    <n v="668.05732656698808"/>
    <n v="0"/>
    <m/>
    <d v="1899-12-30T00:25:00"/>
    <d v="1899-12-31T03:55:00"/>
    <m/>
  </r>
  <r>
    <n v="17191"/>
    <x v="63"/>
    <s v="A12: Radiali di Ponente da Andora a Pietra"/>
    <n v="2"/>
    <n v="209"/>
    <s v="VEREZZI - BORGIO - PIETRA S.CORONA"/>
    <s v="EST"/>
    <s v="FES"/>
    <m/>
    <n v="1"/>
    <n v="17191"/>
    <d v="1899-12-30T14:25:00"/>
    <d v="1899-12-30T14:50:00"/>
    <n v="9.9710048741341506"/>
    <m/>
    <m/>
    <n v="12"/>
    <n v="119.6520584896098"/>
    <n v="0"/>
    <m/>
    <d v="1899-12-30T00:25:00"/>
    <d v="1899-12-30T05:00:00"/>
    <m/>
  </r>
  <r>
    <n v="17216"/>
    <x v="63"/>
    <s v="A12: Radiali di Ponente da Andora a Pietra"/>
    <n v="2"/>
    <n v="209"/>
    <s v="VEREZZI - BORGIO - PIETRA S.CORONA"/>
    <s v="EST"/>
    <s v="FES"/>
    <m/>
    <n v="1"/>
    <n v="17216"/>
    <d v="1899-12-30T19:40:00"/>
    <d v="1899-12-30T20:05:00"/>
    <n v="9.9710048741341506"/>
    <m/>
    <m/>
    <n v="12"/>
    <n v="119.6520584896098"/>
    <n v="0"/>
    <m/>
    <d v="1899-12-30T00:25:00"/>
    <d v="1899-12-30T05:00:00"/>
    <m/>
  </r>
  <r>
    <n v="10884"/>
    <x v="64"/>
    <s v="A12: Radiali di Ponente da Andora a Pietra"/>
    <n v="1"/>
    <n v="183"/>
    <s v="PIETRA L. - RANZI"/>
    <s v="EST"/>
    <s v="SET"/>
    <m/>
    <n v="1"/>
    <n v="3632"/>
    <d v="1899-12-30T08:15:00"/>
    <d v="1899-12-30T08:30:00"/>
    <n v="5.1943783272070503"/>
    <m/>
    <m/>
    <n v="67"/>
    <n v="348.02334792287235"/>
    <n v="0"/>
    <m/>
    <d v="1899-12-30T00:15:00"/>
    <d v="1899-12-30T16:45:00"/>
    <m/>
  </r>
  <r>
    <n v="10878"/>
    <x v="64"/>
    <s v="A12: Radiali di Ponente da Andora a Pietra"/>
    <n v="1"/>
    <n v="183"/>
    <s v="PIETRA L. - RANZI"/>
    <s v="INV"/>
    <s v="SET"/>
    <m/>
    <n v="1"/>
    <n v="2329"/>
    <d v="1899-12-30T08:40:00"/>
    <d v="1899-12-30T08:55:00"/>
    <n v="5.1943783272070503"/>
    <m/>
    <m/>
    <n v="235"/>
    <n v="1220.6789068936569"/>
    <n v="0"/>
    <m/>
    <d v="1899-12-30T00:15:00"/>
    <d v="1900-01-01T10:45:00"/>
    <m/>
  </r>
  <r>
    <n v="10879"/>
    <x v="64"/>
    <s v="A12: Radiali di Ponente da Andora a Pietra"/>
    <n v="1"/>
    <n v="183"/>
    <s v="PIETRA L. - RANZI"/>
    <s v="INV"/>
    <s v="SET"/>
    <m/>
    <n v="1"/>
    <n v="2330"/>
    <d v="1899-12-30T11:50:00"/>
    <d v="1899-12-30T12:05:00"/>
    <n v="5.1943783272070503"/>
    <m/>
    <m/>
    <n v="235"/>
    <n v="1220.6789068936569"/>
    <n v="0"/>
    <m/>
    <d v="1899-12-30T00:15:00"/>
    <d v="1900-01-01T10:45:00"/>
    <m/>
  </r>
  <r>
    <n v="10886"/>
    <x v="64"/>
    <s v="A12: Radiali di Ponente da Andora a Pietra"/>
    <n v="1"/>
    <n v="183"/>
    <s v="PIETRA L. - RANZI"/>
    <s v="EST"/>
    <s v="SET"/>
    <m/>
    <n v="1"/>
    <n v="3635"/>
    <d v="1899-12-30T12:00:00"/>
    <d v="1899-12-30T12:15:00"/>
    <n v="5.1943783272070503"/>
    <m/>
    <m/>
    <n v="67"/>
    <n v="348.02334792287235"/>
    <n v="0"/>
    <m/>
    <d v="1899-12-30T00:15:00"/>
    <d v="1899-12-30T16:45:00"/>
    <m/>
  </r>
  <r>
    <n v="16832"/>
    <x v="64"/>
    <s v="A12: Radiali di Ponente da Andora a Pietra"/>
    <n v="1"/>
    <n v="183"/>
    <s v="PIETRA L. - RANZI"/>
    <s v="EST"/>
    <s v="SET"/>
    <m/>
    <n v="1"/>
    <n v="16832"/>
    <d v="1899-12-30T14:30:00"/>
    <d v="1899-12-30T14:45:00"/>
    <n v="5.1943783272070503"/>
    <m/>
    <m/>
    <n v="67"/>
    <n v="348.02334792287235"/>
    <n v="0"/>
    <m/>
    <d v="1899-12-30T00:15:00"/>
    <d v="1899-12-30T16:45:00"/>
    <m/>
  </r>
  <r>
    <n v="13389"/>
    <x v="64"/>
    <s v="A12: Radiali di Ponente da Andora a Pietra"/>
    <n v="1"/>
    <n v="183"/>
    <s v="PIETRA L. - RANZI"/>
    <s v="INV"/>
    <s v="SET"/>
    <m/>
    <n v="1"/>
    <n v="2331"/>
    <d v="1899-12-30T15:20:00"/>
    <d v="1899-12-30T15:35:00"/>
    <n v="5.1943783272070503"/>
    <m/>
    <m/>
    <n v="235"/>
    <n v="1220.6789068936569"/>
    <n v="0"/>
    <m/>
    <d v="1899-12-30T00:15:00"/>
    <d v="1900-01-01T10:45:00"/>
    <m/>
  </r>
  <r>
    <n v="10890"/>
    <x v="64"/>
    <s v="A12: Radiali di Ponente da Andora a Pietra"/>
    <n v="1"/>
    <n v="186"/>
    <s v="PIETRA MAREMOLA - PIETRA S.CORONA - RANZI "/>
    <s v="ANN"/>
    <s v="SET"/>
    <m/>
    <n v="1"/>
    <n v="2332"/>
    <d v="1899-12-30T17:35:00"/>
    <d v="1899-12-30T17:50:00"/>
    <n v="7.0376163042388198"/>
    <m/>
    <m/>
    <n v="302"/>
    <n v="2125.3601238801234"/>
    <n v="0"/>
    <m/>
    <d v="1899-12-30T00:15:00"/>
    <d v="1900-01-02T03:30:00"/>
    <m/>
  </r>
  <r>
    <n v="10885"/>
    <x v="64"/>
    <s v="A12: Radiali di Ponente da Andora a Pietra"/>
    <n v="2"/>
    <n v="188"/>
    <s v="RANZI - PIETRA L."/>
    <s v="EST"/>
    <s v="SET"/>
    <m/>
    <n v="1"/>
    <n v="3633"/>
    <d v="1899-12-30T08:30:00"/>
    <d v="1899-12-30T08:45:00"/>
    <n v="5.2088537808326798"/>
    <m/>
    <m/>
    <n v="67"/>
    <n v="348.99320331578957"/>
    <n v="0"/>
    <m/>
    <d v="1899-12-30T00:15:00"/>
    <d v="1899-12-30T16:45:00"/>
    <m/>
  </r>
  <r>
    <n v="10881"/>
    <x v="64"/>
    <s v="A12: Radiali di Ponente da Andora a Pietra"/>
    <n v="2"/>
    <n v="188"/>
    <s v="RANZI - PIETRA L."/>
    <s v="INV"/>
    <s v="SET"/>
    <m/>
    <n v="1"/>
    <n v="2337"/>
    <d v="1899-12-30T08:55:00"/>
    <d v="1899-12-30T09:10:00"/>
    <n v="5.2088537808326798"/>
    <m/>
    <m/>
    <n v="235"/>
    <n v="1224.0806384956798"/>
    <n v="0"/>
    <m/>
    <d v="1899-12-30T00:15:00"/>
    <d v="1900-01-01T10:45:00"/>
    <m/>
  </r>
  <r>
    <n v="10882"/>
    <x v="64"/>
    <s v="A12: Radiali di Ponente da Andora a Pietra"/>
    <n v="2"/>
    <n v="188"/>
    <s v="RANZI - PIETRA L."/>
    <s v="INV"/>
    <s v="SET"/>
    <m/>
    <n v="1"/>
    <n v="2338"/>
    <d v="1899-12-30T12:05:00"/>
    <d v="1899-12-30T12:20:00"/>
    <n v="5.2088537808326798"/>
    <m/>
    <m/>
    <n v="235"/>
    <n v="1224.0806384956798"/>
    <n v="0"/>
    <m/>
    <d v="1899-12-30T00:15:00"/>
    <d v="1900-01-01T10:45:00"/>
    <m/>
  </r>
  <r>
    <n v="10887"/>
    <x v="64"/>
    <s v="A12: Radiali di Ponente da Andora a Pietra"/>
    <n v="2"/>
    <n v="188"/>
    <s v="RANZI - PIETRA L."/>
    <s v="EST"/>
    <s v="SET"/>
    <m/>
    <n v="1"/>
    <n v="3636"/>
    <d v="1899-12-30T12:20:00"/>
    <d v="1899-12-30T12:35:00"/>
    <n v="5.2088537808326798"/>
    <m/>
    <m/>
    <n v="67"/>
    <n v="348.99320331578957"/>
    <n v="0"/>
    <m/>
    <d v="1899-12-30T00:15:00"/>
    <d v="1899-12-30T16:45:00"/>
    <m/>
  </r>
  <r>
    <n v="16833"/>
    <x v="64"/>
    <s v="A12: Radiali di Ponente da Andora a Pietra"/>
    <n v="2"/>
    <n v="188"/>
    <s v="RANZI - PIETRA L."/>
    <s v="EST"/>
    <s v="SET"/>
    <m/>
    <n v="1"/>
    <n v="16833"/>
    <d v="1899-12-30T14:50:00"/>
    <d v="1899-12-30T15:05:00"/>
    <n v="5.2088537808326798"/>
    <m/>
    <m/>
    <n v="67"/>
    <n v="348.99320331578957"/>
    <n v="0"/>
    <m/>
    <d v="1899-12-30T00:15:00"/>
    <d v="1899-12-30T16:45:00"/>
    <m/>
  </r>
  <r>
    <n v="13390"/>
    <x v="64"/>
    <s v="A12: Radiali di Ponente da Andora a Pietra"/>
    <n v="2"/>
    <n v="188"/>
    <s v="RANZI - PIETRA L."/>
    <s v="INV"/>
    <s v="SET"/>
    <m/>
    <n v="1"/>
    <n v="2339"/>
    <d v="1899-12-30T15:35:00"/>
    <d v="1899-12-30T15:50:00"/>
    <n v="5.2088537808326798"/>
    <m/>
    <m/>
    <n v="235"/>
    <n v="1224.0806384956798"/>
    <n v="0"/>
    <m/>
    <d v="1899-12-30T00:15:00"/>
    <d v="1900-01-01T10:45:00"/>
    <m/>
  </r>
  <r>
    <n v="10891"/>
    <x v="64"/>
    <s v="A12: Radiali di Ponente da Andora a Pietra"/>
    <n v="2"/>
    <n v="192"/>
    <s v="RANZI - PIETRA S. CORONA"/>
    <s v="ANN"/>
    <s v="SET"/>
    <m/>
    <n v="1"/>
    <n v="2340"/>
    <d v="1899-12-30T17:50:00"/>
    <d v="1899-12-30T18:05:00"/>
    <n v="5.37205741696906"/>
    <m/>
    <m/>
    <n v="302"/>
    <n v="1622.361339924656"/>
    <n v="0"/>
    <m/>
    <d v="1899-12-30T00:15:00"/>
    <d v="1900-01-02T03:30:00"/>
    <m/>
  </r>
  <r>
    <n v="11144"/>
    <x v="65"/>
    <s v="A12: Radiali di Ponente da Andora a Pietra"/>
    <n v="1"/>
    <n v="21"/>
    <s v="FINALMARINA - BORGIO - PIETRA L."/>
    <s v="INV"/>
    <s v="SET"/>
    <m/>
    <n v="1"/>
    <n v="3122"/>
    <d v="1899-12-30T17:00:00"/>
    <d v="1899-12-30T17:21:00"/>
    <n v="6.7792181305318504"/>
    <m/>
    <m/>
    <n v="235"/>
    <n v="1593.1162606749849"/>
    <n v="0"/>
    <m/>
    <d v="1899-12-30T00:21:00"/>
    <d v="1900-01-02T10:15:00"/>
    <m/>
  </r>
  <r>
    <n v="11145"/>
    <x v="65"/>
    <s v="A12: Radiali di Ponente da Andora a Pietra"/>
    <n v="1"/>
    <n v="74"/>
    <s v="BORGIO-PIETRA VIA SOCCORSO-MAGLIOLO-ISALLO"/>
    <s v="EST"/>
    <n v="6"/>
    <m/>
    <n v="1"/>
    <n v="3641"/>
    <d v="1899-12-30T12:30:00"/>
    <d v="1899-12-30T13:20:00"/>
    <n v="18.239449357837699"/>
    <m/>
    <m/>
    <n v="11"/>
    <n v="200.63394293621468"/>
    <n v="0"/>
    <m/>
    <d v="1899-12-30T00:50:00"/>
    <d v="1899-12-30T09:10:00"/>
    <m/>
  </r>
  <r>
    <n v="18326"/>
    <x v="65"/>
    <s v="A12: Radiali di Ponente da Andora a Pietra"/>
    <n v="1"/>
    <n v="74"/>
    <s v="BORGIO-PIETRA VIA SOCCORSO-MAGLIOLO-ISALLO"/>
    <s v="INV"/>
    <n v="6"/>
    <m/>
    <n v="1"/>
    <n v="4045"/>
    <d v="1899-12-30T14:00:00"/>
    <d v="1899-12-30T14:50:00"/>
    <n v="18.239449357837699"/>
    <m/>
    <m/>
    <n v="41"/>
    <n v="747.81742367134564"/>
    <n v="0"/>
    <m/>
    <d v="1899-12-30T00:50:00"/>
    <d v="1899-12-31T10:10:00"/>
    <m/>
  </r>
  <r>
    <n v="11140"/>
    <x v="65"/>
    <s v="A12: Radiali di Ponente da Andora a Pietra"/>
    <n v="2"/>
    <n v="85"/>
    <s v="ISALLO - MAGLIOLO - PIETRA L. FF.SS. - BORGIO"/>
    <s v="INV"/>
    <n v="6"/>
    <m/>
    <n v="1"/>
    <n v="4046"/>
    <d v="1899-12-30T06:45:00"/>
    <d v="1899-12-30T07:35:00"/>
    <n v="17.971747436621001"/>
    <m/>
    <m/>
    <n v="41"/>
    <n v="736.841644901461"/>
    <n v="0"/>
    <m/>
    <d v="1899-12-30T00:50:00"/>
    <d v="1899-12-31T10:10:00"/>
    <m/>
  </r>
  <r>
    <n v="11133"/>
    <x v="65"/>
    <s v="A12: Radiali di Ponente da Andora a Pietra"/>
    <n v="1"/>
    <n v="87"/>
    <s v="BORGIO - PIETRA L. - MAGLIOLO - CANOVA"/>
    <s v="EST"/>
    <s v="1-5"/>
    <m/>
    <n v="1"/>
    <n v="3616"/>
    <d v="1899-12-30T12:30:00"/>
    <d v="1899-12-30T13:20:00"/>
    <n v="19.279655584014499"/>
    <m/>
    <m/>
    <n v="56"/>
    <n v="1079.6607127048119"/>
    <n v="0"/>
    <m/>
    <d v="1899-12-30T00:50:00"/>
    <d v="1899-12-31T22:40:00"/>
    <m/>
  </r>
  <r>
    <n v="13391"/>
    <x v="65"/>
    <s v="A12: Radiali di Ponente da Andora a Pietra"/>
    <n v="1"/>
    <n v="87"/>
    <s v="BORGIO - PIETRA L. - MAGLIOLO - CANOVA"/>
    <s v="INV"/>
    <s v="1-5"/>
    <m/>
    <n v="1"/>
    <n v="2272"/>
    <d v="1899-12-30T14:00:00"/>
    <d v="1899-12-30T14:50:00"/>
    <n v="19.279655584014499"/>
    <m/>
    <m/>
    <n v="194"/>
    <n v="3740.2531832988129"/>
    <n v="0"/>
    <m/>
    <d v="1899-12-30T00:50:00"/>
    <d v="1900-01-05T17:40:00"/>
    <m/>
  </r>
  <r>
    <n v="11138"/>
    <x v="65"/>
    <s v="A12: Radiali di Ponente da Andora a Pietra"/>
    <n v="2"/>
    <n v="92"/>
    <s v="CANOVA - MAGLIOLO - PIETRA L."/>
    <s v="EST"/>
    <s v="1-5"/>
    <m/>
    <n v="1"/>
    <n v="3625"/>
    <d v="1899-12-30T07:00:00"/>
    <d v="1899-12-30T07:45:00"/>
    <n v="14.7685564927516"/>
    <m/>
    <m/>
    <n v="56"/>
    <n v="827.03916359408959"/>
    <n v="0"/>
    <m/>
    <d v="1899-12-30T00:45:00"/>
    <d v="1899-12-31T18:00:00"/>
    <m/>
  </r>
  <r>
    <n v="11125"/>
    <x v="65"/>
    <s v="A12: Radiali di Ponente da Andora a Pietra"/>
    <n v="2"/>
    <n v="93"/>
    <s v="CANOVA - MAGLIOLO - PIETRA L. FF.SS. - BORGIO"/>
    <s v="INV"/>
    <s v="1-5"/>
    <m/>
    <n v="1"/>
    <n v="2279"/>
    <d v="1899-12-30T06:45:00"/>
    <d v="1899-12-30T07:35:00"/>
    <n v="17.107325825005301"/>
    <m/>
    <m/>
    <n v="194"/>
    <n v="3318.8212100510282"/>
    <n v="0"/>
    <m/>
    <d v="1899-12-30T00:50:00"/>
    <d v="1900-01-05T17:40:00"/>
    <m/>
  </r>
  <r>
    <n v="11136"/>
    <x v="65"/>
    <s v="A12: Radiali di Ponente da Andora a Pietra"/>
    <n v="2"/>
    <n v="148"/>
    <s v="ISALLO - MAGLIOLO - PIETRA L."/>
    <s v="EST"/>
    <n v="6"/>
    <m/>
    <n v="1"/>
    <n v="3621"/>
    <d v="1899-12-30T07:00:00"/>
    <d v="1899-12-30T07:45:00"/>
    <n v="14.605987145893099"/>
    <m/>
    <m/>
    <n v="11"/>
    <n v="160.66585860482408"/>
    <n v="0"/>
    <m/>
    <d v="1899-12-30T00:45:00"/>
    <d v="1899-12-30T08:15:00"/>
    <m/>
  </r>
  <r>
    <n v="16850"/>
    <x v="65"/>
    <s v="A12: Radiali di Ponente da Andora a Pietra"/>
    <n v="2"/>
    <n v="148"/>
    <s v="ISALLO - MAGLIOLO - PIETRA L."/>
    <s v="EST"/>
    <n v="6"/>
    <m/>
    <n v="1"/>
    <n v="3642"/>
    <d v="1899-12-30T13:30:00"/>
    <d v="1899-12-30T14:15:00"/>
    <n v="14.605987145893099"/>
    <m/>
    <m/>
    <n v="11"/>
    <n v="160.66585860482408"/>
    <n v="0"/>
    <m/>
    <d v="1899-12-30T00:45:00"/>
    <d v="1899-12-30T08:15:00"/>
    <m/>
  </r>
  <r>
    <n v="18325"/>
    <x v="65"/>
    <s v="A12: Radiali di Ponente da Andora a Pietra"/>
    <n v="2"/>
    <n v="148"/>
    <s v="ISALLO - MAGLIOLO - PIETRA L."/>
    <s v="INV"/>
    <n v="6"/>
    <m/>
    <n v="1"/>
    <n v="4047"/>
    <d v="1899-12-30T14:50:00"/>
    <d v="1899-12-30T15:35:00"/>
    <n v="14.605987145893099"/>
    <m/>
    <m/>
    <n v="41"/>
    <n v="598.84547298161704"/>
    <n v="0"/>
    <m/>
    <d v="1899-12-30T00:45:00"/>
    <d v="1899-12-31T06:45:00"/>
    <m/>
  </r>
  <r>
    <n v="11126"/>
    <x v="65"/>
    <s v="A12: Radiali di Ponente da Andora a Pietra"/>
    <n v="1"/>
    <n v="179"/>
    <s v="PIETRA S.CORONA - MAGLIOLO - SANTI"/>
    <s v="EST"/>
    <s v="SET"/>
    <m/>
    <n v="1"/>
    <n v="2327"/>
    <d v="1899-12-30T08:15:00"/>
    <d v="1899-12-30T08:45:00"/>
    <n v="11.575653937115"/>
    <m/>
    <m/>
    <n v="67"/>
    <n v="775.56881378670494"/>
    <n v="0"/>
    <m/>
    <d v="1899-12-30T00:30:00"/>
    <d v="1899-12-31T09:30:00"/>
    <m/>
  </r>
  <r>
    <n v="18500"/>
    <x v="65"/>
    <s v="A12: Radiali di Ponente da Andora a Pietra"/>
    <n v="1"/>
    <n v="179"/>
    <s v="PIETRA S.CORONA - MAGLIOLO - SANTI"/>
    <s v="INV"/>
    <s v="SET"/>
    <m/>
    <n v="1"/>
    <n v="18500"/>
    <d v="1899-12-30T08:25:00"/>
    <d v="1899-12-30T08:55:00"/>
    <n v="11.575653937115"/>
    <m/>
    <m/>
    <n v="235"/>
    <n v="2720.278675222025"/>
    <n v="0"/>
    <m/>
    <d v="1899-12-30T00:30:00"/>
    <d v="1900-01-03T21:30:00"/>
    <m/>
  </r>
  <r>
    <n v="11127"/>
    <x v="65"/>
    <s v="A12: Radiali di Ponente da Andora a Pietra"/>
    <n v="1"/>
    <n v="181"/>
    <s v="PIETRA L. - MAGLIOLO - CANOVA"/>
    <s v="INV"/>
    <s v="1-5"/>
    <m/>
    <n v="1"/>
    <n v="2328"/>
    <d v="1899-12-30T06:00:00"/>
    <d v="1899-12-30T06:45:00"/>
    <n v="15.896083320934"/>
    <m/>
    <m/>
    <n v="194"/>
    <n v="3083.8401642611962"/>
    <n v="0"/>
    <m/>
    <d v="1899-12-30T00:45:00"/>
    <d v="1900-01-05T01:30:00"/>
    <m/>
  </r>
  <r>
    <n v="16020"/>
    <x v="65"/>
    <s v="A12: Radiali di Ponente da Andora a Pietra"/>
    <n v="1"/>
    <n v="181"/>
    <s v="PIETRA L. - MAGLIOLO - CANOVA"/>
    <s v="EST"/>
    <s v="1-5"/>
    <m/>
    <n v="1"/>
    <n v="3624"/>
    <d v="1899-12-30T06:15:00"/>
    <d v="1899-12-30T07:00:00"/>
    <n v="15.896083320934"/>
    <m/>
    <m/>
    <n v="56"/>
    <n v="890.18066597230404"/>
    <n v="0"/>
    <m/>
    <d v="1899-12-30T00:45:00"/>
    <d v="1899-12-31T18:00:00"/>
    <m/>
  </r>
  <r>
    <n v="11131"/>
    <x v="65"/>
    <s v="A12: Radiali di Ponente da Andora a Pietra"/>
    <n v="1"/>
    <n v="181"/>
    <s v="PIETRA L. - MAGLIOLO - CANOVA"/>
    <s v="EST"/>
    <s v="SET"/>
    <m/>
    <n v="1"/>
    <n v="3598"/>
    <d v="1899-12-30T19:20:00"/>
    <d v="1899-12-30T20:05:00"/>
    <n v="15.896083320934"/>
    <m/>
    <m/>
    <n v="67"/>
    <n v="1065.0375825025781"/>
    <n v="0"/>
    <m/>
    <d v="1899-12-30T00:45:00"/>
    <d v="1900-01-01T02:15:00"/>
    <m/>
  </r>
  <r>
    <n v="11139"/>
    <x v="65"/>
    <s v="A12: Radiali di Ponente da Andora a Pietra"/>
    <n v="1"/>
    <n v="182"/>
    <s v="PIETRA L. - MAGLIOLO - ISALLO"/>
    <s v="INV"/>
    <n v="6"/>
    <m/>
    <n v="1"/>
    <n v="4044"/>
    <d v="1899-12-30T06:00:00"/>
    <d v="1899-12-30T06:45:00"/>
    <n v="14.6345284705023"/>
    <m/>
    <m/>
    <n v="41"/>
    <n v="600.01566729059425"/>
    <n v="0"/>
    <m/>
    <d v="1899-12-30T00:45:00"/>
    <d v="1899-12-31T06:45:00"/>
    <m/>
  </r>
  <r>
    <n v="16855"/>
    <x v="65"/>
    <s v="A12: Radiali di Ponente da Andora a Pietra"/>
    <n v="1"/>
    <n v="182"/>
    <s v="PIETRA L. - MAGLIOLO - ISALLO"/>
    <s v="EST"/>
    <n v="6"/>
    <m/>
    <n v="1"/>
    <n v="3620"/>
    <d v="1899-12-30T06:15:00"/>
    <d v="1899-12-30T07:00:00"/>
    <n v="14.6345284705023"/>
    <m/>
    <m/>
    <n v="11"/>
    <n v="160.97981317552529"/>
    <n v="0"/>
    <m/>
    <d v="1899-12-30T00:45:00"/>
    <d v="1899-12-30T08:15:00"/>
    <m/>
  </r>
  <r>
    <n v="16782"/>
    <x v="65"/>
    <s v="A12: Radiali di Ponente da Andora a Pietra"/>
    <n v="2"/>
    <n v="191"/>
    <s v="SANTI - MAGLIOLO - PIETRA"/>
    <s v="EST"/>
    <s v="SET"/>
    <m/>
    <n v="1"/>
    <n v="16782"/>
    <d v="1899-12-30T08:50:00"/>
    <d v="1899-12-30T09:20:00"/>
    <n v="10.627192972234401"/>
    <m/>
    <m/>
    <n v="67"/>
    <n v="712.02192913970487"/>
    <n v="0"/>
    <m/>
    <d v="1899-12-30T00:30:00"/>
    <d v="1899-12-31T09:30:00"/>
    <m/>
  </r>
  <r>
    <n v="18501"/>
    <x v="65"/>
    <s v="A12: Radiali di Ponente da Andora a Pietra"/>
    <n v="2"/>
    <n v="191"/>
    <s v="SANTI - MAGLIOLO - PIETRA"/>
    <s v="INV"/>
    <s v="SET"/>
    <m/>
    <n v="1"/>
    <n v="18501"/>
    <d v="1899-12-30T08:55:00"/>
    <d v="1899-12-30T09:25:00"/>
    <n v="10.627192972234401"/>
    <m/>
    <m/>
    <n v="235"/>
    <n v="2497.390348475084"/>
    <n v="0"/>
    <m/>
    <d v="1899-12-30T00:30:00"/>
    <d v="1900-01-03T21:30:00"/>
    <m/>
  </r>
  <r>
    <n v="12487"/>
    <x v="65"/>
    <s v="A12: Radiali di Ponente da Andora a Pietra"/>
    <n v="1"/>
    <n v="299"/>
    <s v="PIETRA S.CORONA - MAGLIOLO - CANOVA"/>
    <s v="INV"/>
    <s v="SET"/>
    <m/>
    <n v="1"/>
    <n v="3120"/>
    <d v="1899-12-30T17:34:00"/>
    <d v="1899-12-30T18:20:00"/>
    <n v="16.4596876620015"/>
    <m/>
    <m/>
    <n v="235"/>
    <n v="3868.0266005703525"/>
    <n v="0"/>
    <m/>
    <d v="1899-12-30T00:46:00"/>
    <d v="1900-01-06T12:10:00"/>
    <m/>
  </r>
  <r>
    <n v="18343"/>
    <x v="65"/>
    <s v="A12: Radiali di Ponente da Andora a Pietra"/>
    <n v="2"/>
    <n v="628"/>
    <s v="CANOVA - MAGLIOLO - PIETRA L. FF.SS."/>
    <s v="EST"/>
    <s v="1-5"/>
    <m/>
    <n v="1"/>
    <n v="3617"/>
    <d v="1899-12-30T13:30:00"/>
    <d v="1899-12-30T14:15:00"/>
    <n v="15.8455564927516"/>
    <m/>
    <m/>
    <n v="56"/>
    <n v="887.3511635940896"/>
    <n v="0"/>
    <m/>
    <d v="1899-12-30T00:45:00"/>
    <d v="1899-12-31T18:00:00"/>
    <m/>
  </r>
  <r>
    <n v="17927"/>
    <x v="65"/>
    <s v="A12: Radiali di Ponente da Andora a Pietra"/>
    <n v="2"/>
    <n v="628"/>
    <s v="CANOVA - MAGLIOLO - PIETRA L. FF.SS."/>
    <s v="INV"/>
    <s v="1-5"/>
    <m/>
    <n v="1"/>
    <n v="2277"/>
    <d v="1899-12-30T14:50:00"/>
    <d v="1899-12-30T15:35:00"/>
    <n v="15.8455564927516"/>
    <m/>
    <m/>
    <n v="194"/>
    <n v="3074.0379595938102"/>
    <n v="0"/>
    <m/>
    <d v="1899-12-30T00:45:00"/>
    <d v="1900-01-05T01:30:00"/>
    <m/>
  </r>
  <r>
    <n v="12455"/>
    <x v="65"/>
    <s v="A12: Radiali di Ponente da Andora a Pietra"/>
    <n v="2"/>
    <n v="628"/>
    <s v="CANOVA - MAGLIOLO - PIETRA L. FF.SS."/>
    <s v="INV"/>
    <s v="SET"/>
    <m/>
    <n v="1"/>
    <n v="2278"/>
    <d v="1899-12-30T18:50:00"/>
    <d v="1899-12-30T19:35:00"/>
    <n v="15.8455564927516"/>
    <m/>
    <m/>
    <n v="235"/>
    <n v="3723.7057757966259"/>
    <n v="0"/>
    <m/>
    <d v="1899-12-30T00:45:00"/>
    <d v="1900-01-06T08:15:00"/>
    <m/>
  </r>
  <r>
    <n v="11132"/>
    <x v="65"/>
    <s v="A12: Radiali di Ponente da Andora a Pietra"/>
    <n v="2"/>
    <n v="628"/>
    <s v="CANOVA - MAGLIOLO - PIETRA L. FF.SS."/>
    <s v="EST"/>
    <s v="SET"/>
    <m/>
    <n v="1"/>
    <n v="3599"/>
    <d v="1899-12-30T20:05:00"/>
    <d v="1899-12-30T20:50:00"/>
    <n v="15.8455564927516"/>
    <m/>
    <m/>
    <n v="67"/>
    <n v="1061.6522850143572"/>
    <n v="0"/>
    <m/>
    <d v="1899-12-30T00:45:00"/>
    <d v="1900-01-01T02:15:00"/>
    <m/>
  </r>
  <r>
    <n v="11130"/>
    <x v="65"/>
    <s v="A12: Radiali di Ponente da Andora a Pietra"/>
    <n v="2"/>
    <n v="953"/>
    <s v="BORGIO - FINALBORGO - FINALMARINA"/>
    <s v="INV"/>
    <s v="SET"/>
    <m/>
    <n v="1"/>
    <n v="3131"/>
    <d v="1899-12-30T07:35:00"/>
    <d v="1899-12-30T07:50:00"/>
    <n v="6.33679364015119"/>
    <m/>
    <m/>
    <n v="235"/>
    <n v="1489.1465054355297"/>
    <n v="0"/>
    <m/>
    <d v="1899-12-30T00:15:00"/>
    <d v="1900-01-01T10:45:00"/>
    <m/>
  </r>
  <r>
    <n v="10606"/>
    <x v="66"/>
    <s v="A12: Radiali di Ponente da Andora a Pietra"/>
    <n v="0"/>
    <n v="57"/>
    <s v="ALBENGA FF.SS. - VADINO - LECA - MARTINETTO"/>
    <s v="EST"/>
    <s v="SET"/>
    <m/>
    <n v="1"/>
    <n v="5483"/>
    <d v="1899-12-30T09:05:00"/>
    <d v="1899-12-30T09:33:00"/>
    <n v="12.8239761172672"/>
    <m/>
    <m/>
    <n v="67"/>
    <n v="859.20639985690241"/>
    <n v="0"/>
    <m/>
    <d v="1899-12-30T00:28:00"/>
    <d v="1899-12-31T07:16:00"/>
    <m/>
  </r>
  <r>
    <n v="17490"/>
    <x v="66"/>
    <s v="A12: Radiali di Ponente da Andora a Pietra"/>
    <n v="0"/>
    <n v="57"/>
    <s v="ALBENGA FF.SS. - VADINO - LECA - MARTINETTO"/>
    <s v="INV"/>
    <s v="SET"/>
    <m/>
    <n v="1"/>
    <n v="4312"/>
    <d v="1899-12-30T09:05:00"/>
    <d v="1899-12-30T09:33:00"/>
    <n v="12.8239761172672"/>
    <m/>
    <m/>
    <n v="235"/>
    <n v="3013.6343875577923"/>
    <n v="0"/>
    <m/>
    <d v="1899-12-30T00:28:00"/>
    <d v="1900-01-03T13:40:00"/>
    <m/>
  </r>
  <r>
    <n v="10601"/>
    <x v="66"/>
    <s v="A12: Radiali di Ponente da Andora a Pietra"/>
    <n v="0"/>
    <n v="57"/>
    <s v="ALBENGA FF.SS. - VADINO - LECA - MARTINETTO"/>
    <s v="INV"/>
    <s v="SET"/>
    <m/>
    <n v="1"/>
    <n v="4313"/>
    <d v="1899-12-30T12:00:00"/>
    <d v="1899-12-30T12:28:00"/>
    <n v="12.8239761172672"/>
    <m/>
    <m/>
    <n v="235"/>
    <n v="3013.6343875577923"/>
    <n v="0"/>
    <m/>
    <d v="1899-12-30T00:28:00"/>
    <d v="1900-01-03T13:40:00"/>
    <m/>
  </r>
  <r>
    <n v="10604"/>
    <x v="66"/>
    <s v="A12: Radiali di Ponente da Andora a Pietra"/>
    <n v="0"/>
    <n v="57"/>
    <s v="ALBENGA FF.SS. - VADINO - LECA - MARTINETTO"/>
    <s v="EST"/>
    <s v="SET"/>
    <m/>
    <n v="1"/>
    <n v="5315"/>
    <d v="1899-12-30T15:55:00"/>
    <d v="1899-12-30T16:23:00"/>
    <n v="12.8239761172672"/>
    <m/>
    <m/>
    <n v="67"/>
    <n v="859.20639985690241"/>
    <n v="0"/>
    <m/>
    <d v="1899-12-30T00:28:00"/>
    <d v="1899-12-31T07:16:00"/>
    <m/>
  </r>
  <r>
    <n v="10602"/>
    <x v="66"/>
    <s v="A12: Radiali di Ponente da Andora a Pietra"/>
    <n v="0"/>
    <n v="57"/>
    <s v="ALBENGA FF.SS. - VADINO - LECA - MARTINETTO"/>
    <s v="INV"/>
    <s v="SET"/>
    <m/>
    <n v="1"/>
    <n v="4314"/>
    <d v="1899-12-30T16:10:00"/>
    <d v="1899-12-30T16:38:00"/>
    <n v="12.8239761172672"/>
    <m/>
    <m/>
    <n v="235"/>
    <n v="3013.6343875577923"/>
    <n v="0"/>
    <m/>
    <d v="1899-12-30T00:28:00"/>
    <d v="1900-01-03T13:40:00"/>
    <m/>
  </r>
  <r>
    <n v="10605"/>
    <x v="66"/>
    <s v="A12: Radiali di Ponente da Andora a Pietra"/>
    <n v="0"/>
    <n v="58"/>
    <s v="MARTINETTO - LECA - ALBENGA FF.SS."/>
    <s v="ANN"/>
    <s v="SET"/>
    <m/>
    <n v="1"/>
    <n v="4315"/>
    <d v="1899-12-30T09:35:00"/>
    <d v="1899-12-30T09:55:00"/>
    <n v="10.4285336968384"/>
    <m/>
    <m/>
    <n v="302"/>
    <n v="3149.4171764451967"/>
    <n v="0"/>
    <m/>
    <d v="1899-12-30T00:20:00"/>
    <d v="1900-01-03T04:40:00"/>
    <m/>
  </r>
  <r>
    <n v="10603"/>
    <x v="66"/>
    <s v="A12: Radiali di Ponente da Andora a Pietra"/>
    <n v="0"/>
    <n v="58"/>
    <s v="MARTINETTO - LECA - ALBENGA FF.SS."/>
    <s v="ANN"/>
    <s v="SET"/>
    <m/>
    <n v="1"/>
    <n v="4316"/>
    <d v="1899-12-30T17:45:00"/>
    <d v="1899-12-30T18:05:00"/>
    <n v="10.4285336968384"/>
    <m/>
    <m/>
    <n v="302"/>
    <n v="3149.4171764451967"/>
    <n v="0"/>
    <m/>
    <d v="1899-12-30T00:20:00"/>
    <d v="1900-01-03T04:40:00"/>
    <m/>
  </r>
  <r>
    <n v="10599"/>
    <x v="66"/>
    <s v="A12: Radiali di Ponente da Andora a Pietra"/>
    <n v="0"/>
    <n v="59"/>
    <s v="ALBENGA FF.SS. - VADINO - SALEA - MARTINETTO - LECA - ALBENGA"/>
    <s v="EST"/>
    <s v="SET"/>
    <m/>
    <n v="1"/>
    <n v="3702"/>
    <d v="1899-12-30T10:58:00"/>
    <d v="1899-12-30T11:51:00"/>
    <n v="24.5513642767623"/>
    <m/>
    <m/>
    <n v="67"/>
    <n v="1644.941406543074"/>
    <n v="0"/>
    <m/>
    <d v="1899-12-30T00:53:00"/>
    <d v="1900-01-01T11:11:00"/>
    <m/>
  </r>
  <r>
    <n v="10597"/>
    <x v="66"/>
    <s v="A12: Radiali di Ponente da Andora a Pietra"/>
    <n v="0"/>
    <n v="60"/>
    <s v="ALBENGA FF.SS. - VADINO - SALEA - MARTINETTO - SALEA - ALBENGA"/>
    <s v="ANN"/>
    <s v="SET"/>
    <m/>
    <n v="1"/>
    <n v="2246"/>
    <d v="1899-12-30T17:00:00"/>
    <d v="1899-12-30T17:58:00"/>
    <n v="25.776762389858401"/>
    <m/>
    <m/>
    <n v="302"/>
    <n v="7784.5822417372374"/>
    <n v="0"/>
    <m/>
    <d v="1899-12-30T00:58:00"/>
    <d v="1900-01-11T03:56:00"/>
    <m/>
  </r>
  <r>
    <n v="9678"/>
    <x v="66"/>
    <s v="A12: Radiali di Ponente da Andora a Pietra"/>
    <n v="0"/>
    <n v="114"/>
    <s v="ALBENGA VADINO - NUOVO OSPEDALE - LECA - CISANO POLO 90"/>
    <s v="SCO"/>
    <s v="1-5"/>
    <m/>
    <n v="1"/>
    <n v="5892"/>
    <d v="1899-12-30T13:45:00"/>
    <d v="1899-12-30T13:58:00"/>
    <n v="5.7518580605205596"/>
    <m/>
    <m/>
    <n v="173"/>
    <n v="995.0714444700568"/>
    <n v="0"/>
    <m/>
    <d v="1899-12-30T00:13:00"/>
    <d v="1899-12-31T13:29:00"/>
    <m/>
  </r>
  <r>
    <n v="17624"/>
    <x v="66"/>
    <s v="A12: Radiali di Ponente da Andora a Pietra"/>
    <n v="0"/>
    <n v="669"/>
    <s v="ALBENGA FF.SS. - VADINO - CAMPOCHIESA"/>
    <s v="SCO"/>
    <s v="1-5"/>
    <m/>
    <n v="1"/>
    <n v="3053"/>
    <d v="1899-12-30T07:45:00"/>
    <d v="1899-12-30T08:05:00"/>
    <n v="6.8414066045935602"/>
    <m/>
    <m/>
    <n v="173"/>
    <n v="1183.563342594686"/>
    <n v="0"/>
    <m/>
    <d v="1899-12-30T00:20:00"/>
    <d v="1900-01-01T09:40:00"/>
    <m/>
  </r>
  <r>
    <n v="10598"/>
    <x v="66"/>
    <s v="A12: Radiali di Ponente da Andora a Pietra"/>
    <n v="0"/>
    <n v="672"/>
    <s v="ALBENGA FF.SS. - VADINO - SALEA - BIVIO CISANO - LECA -  ALBENGA FF.SS."/>
    <s v="INV"/>
    <s v="SET"/>
    <m/>
    <n v="1"/>
    <n v="3153"/>
    <d v="1899-12-30T10:25:00"/>
    <d v="1899-12-30T11:05:00"/>
    <n v="18.578316933919801"/>
    <m/>
    <m/>
    <n v="235"/>
    <n v="4365.9044794711535"/>
    <n v="0"/>
    <m/>
    <d v="1899-12-30T00:40:00"/>
    <d v="1900-01-05T12:40:00"/>
    <m/>
  </r>
  <r>
    <n v="9363"/>
    <x v="66"/>
    <s v="A12: Radiali di Ponente da Andora a Pietra"/>
    <n v="0"/>
    <n v="990"/>
    <s v="ALBENGA FF.SS. - CAMPOCHIESA"/>
    <s v="SCO"/>
    <s v="1-5"/>
    <m/>
    <n v="1"/>
    <n v="4051"/>
    <d v="1899-12-30T07:55:00"/>
    <d v="1899-12-30T08:10:00"/>
    <n v="4.44988006303989"/>
    <m/>
    <m/>
    <n v="173"/>
    <n v="769.82925090590095"/>
    <n v="0"/>
    <m/>
    <d v="1899-12-30T00:15:00"/>
    <d v="1899-12-31T19:15:00"/>
    <m/>
  </r>
  <r>
    <n v="18566"/>
    <x v="66"/>
    <s v="A12: Radiali di Ponente da Andora a Pietra"/>
    <n v="0"/>
    <n v="1020"/>
    <s v="CAMPOCHIESA - ALBENGA VADINO"/>
    <s v="SCO"/>
    <n v="5"/>
    <m/>
    <n v="1"/>
    <n v="18566"/>
    <d v="1899-12-30T13:00:00"/>
    <d v="1899-12-30T13:15:00"/>
    <n v="4.21799940629018"/>
    <m/>
    <m/>
    <n v="34"/>
    <n v="143.41197981386611"/>
    <n v="0"/>
    <m/>
    <d v="1899-12-30T00:15:00"/>
    <d v="1899-12-30T08:30:00"/>
    <m/>
  </r>
  <r>
    <n v="18548"/>
    <x v="66"/>
    <s v="A12: Radiali di Ponente da Andora a Pietra"/>
    <n v="0"/>
    <n v="1020"/>
    <s v="CAMPOCHIESA - ALBENGA VADINO"/>
    <s v="SCO"/>
    <n v="1234"/>
    <m/>
    <n v="1"/>
    <n v="4310"/>
    <d v="1899-12-30T14:00:00"/>
    <d v="1899-12-30T14:06:00"/>
    <n v="4.21799940629018"/>
    <m/>
    <m/>
    <n v="139"/>
    <n v="586.30191747433503"/>
    <n v="0"/>
    <m/>
    <d v="1899-12-30T00:06:00"/>
    <d v="1899-12-30T13:54:00"/>
    <m/>
  </r>
  <r>
    <n v="18568"/>
    <x v="66"/>
    <s v="A12: Radiali di Ponente da Andora a Pietra"/>
    <n v="0"/>
    <n v="1020"/>
    <s v="CAMPOCHIESA - ALBENGA VADINO"/>
    <s v="SCO"/>
    <n v="234"/>
    <m/>
    <n v="1"/>
    <n v="18568"/>
    <d v="1899-12-30T16:15:00"/>
    <d v="1899-12-30T16:21:00"/>
    <n v="4.21799940629018"/>
    <m/>
    <m/>
    <n v="106"/>
    <n v="447.10793706675906"/>
    <n v="0"/>
    <m/>
    <d v="1899-12-30T00:06:00"/>
    <d v="1899-12-30T10:36:00"/>
    <m/>
  </r>
  <r>
    <n v="10569"/>
    <x v="67"/>
    <s v="A12: Radiali di Ponente da Andora a Pietra"/>
    <n v="1"/>
    <n v="30"/>
    <s v="ALASSIO - MADONNA DELLA GUARDIA"/>
    <s v="EST"/>
    <s v="SET"/>
    <m/>
    <n v="1"/>
    <n v="3658"/>
    <d v="1899-12-30T13:50:00"/>
    <d v="1899-12-30T14:25:00"/>
    <n v="8.9716488588171703"/>
    <m/>
    <m/>
    <n v="67"/>
    <n v="601.10047354075039"/>
    <n v="0"/>
    <m/>
    <d v="1899-12-30T00:35:00"/>
    <d v="1899-12-31T15:05:00"/>
    <m/>
  </r>
  <r>
    <n v="10583"/>
    <x v="67"/>
    <s v="A12: Radiali di Ponente da Andora a Pietra"/>
    <n v="1"/>
    <n v="30"/>
    <s v="ALASSIO - MADONNA DELLA GUARDIA"/>
    <s v="EST"/>
    <s v="FES"/>
    <m/>
    <n v="1"/>
    <n v="3897"/>
    <d v="1899-12-30T14:00:00"/>
    <d v="1899-12-30T14:35:00"/>
    <n v="8.9716488588171703"/>
    <m/>
    <m/>
    <n v="12"/>
    <n v="107.65978630580605"/>
    <n v="0"/>
    <m/>
    <d v="1899-12-30T00:35:00"/>
    <d v="1899-12-30T07:00:00"/>
    <m/>
  </r>
  <r>
    <n v="10585"/>
    <x v="67"/>
    <s v="A12: Radiali di Ponente da Andora a Pietra"/>
    <n v="1"/>
    <n v="30"/>
    <s v="ALASSIO - MADONNA DELLA GUARDIA"/>
    <s v="EST"/>
    <s v="FES"/>
    <m/>
    <n v="1"/>
    <n v="3899"/>
    <d v="1899-12-30T17:30:00"/>
    <d v="1899-12-30T18:05:00"/>
    <n v="8.9716488588171703"/>
    <m/>
    <m/>
    <n v="12"/>
    <n v="107.65978630580605"/>
    <n v="0"/>
    <m/>
    <d v="1899-12-30T00:35:00"/>
    <d v="1899-12-30T07:00:00"/>
    <m/>
  </r>
  <r>
    <n v="17899"/>
    <x v="67"/>
    <s v="A12: Radiali di Ponente da Andora a Pietra"/>
    <n v="1"/>
    <n v="31"/>
    <s v="ALASSIO - MOGLIO"/>
    <s v="INV"/>
    <s v="SET"/>
    <m/>
    <n v="1"/>
    <n v="17899"/>
    <d v="1899-12-30T06:35:00"/>
    <d v="1899-12-30T06:55:00"/>
    <n v="4.2585323166987896"/>
    <m/>
    <m/>
    <n v="235"/>
    <n v="1000.7550944242156"/>
    <n v="0"/>
    <m/>
    <d v="1899-12-30T00:20:00"/>
    <d v="1900-01-02T06:20:00"/>
    <m/>
  </r>
  <r>
    <n v="10536"/>
    <x v="67"/>
    <s v="A12: Radiali di Ponente da Andora a Pietra"/>
    <n v="1"/>
    <n v="31"/>
    <s v="ALASSIO - MOGLIO"/>
    <s v="EST"/>
    <s v="SET"/>
    <m/>
    <n v="1"/>
    <n v="2235"/>
    <d v="1899-12-30T06:45:00"/>
    <d v="1899-12-30T07:05:00"/>
    <n v="4.2585323166987896"/>
    <m/>
    <m/>
    <n v="67"/>
    <n v="285.32166521881891"/>
    <n v="0"/>
    <m/>
    <d v="1899-12-30T00:20:00"/>
    <d v="1899-12-30T22:20:00"/>
    <m/>
  </r>
  <r>
    <n v="10575"/>
    <x v="67"/>
    <s v="A12: Radiali di Ponente da Andora a Pietra"/>
    <n v="1"/>
    <n v="31"/>
    <s v="ALASSIO - MOGLIO"/>
    <s v="EST"/>
    <s v="SET"/>
    <m/>
    <n v="1"/>
    <n v="3682"/>
    <d v="1899-12-30T08:00:00"/>
    <d v="1899-12-30T08:20:00"/>
    <n v="4.2585323166987896"/>
    <m/>
    <m/>
    <n v="67"/>
    <n v="285.32166521881891"/>
    <n v="0"/>
    <m/>
    <d v="1899-12-30T00:20:00"/>
    <d v="1899-12-30T22:20:00"/>
    <m/>
  </r>
  <r>
    <n v="10537"/>
    <x v="67"/>
    <s v="A12: Radiali di Ponente da Andora a Pietra"/>
    <n v="1"/>
    <n v="31"/>
    <s v="ALASSIO - MOGLIO"/>
    <s v="INV"/>
    <s v="SET"/>
    <m/>
    <n v="1"/>
    <n v="2236"/>
    <d v="1899-12-30T08:30:00"/>
    <d v="1899-12-30T08:50:00"/>
    <n v="4.2585323166987896"/>
    <m/>
    <m/>
    <n v="235"/>
    <n v="1000.7550944242156"/>
    <n v="0"/>
    <m/>
    <d v="1899-12-30T00:20:00"/>
    <d v="1900-01-02T06:20:00"/>
    <m/>
  </r>
  <r>
    <n v="10563"/>
    <x v="67"/>
    <s v="A12: Radiali di Ponente da Andora a Pietra"/>
    <n v="1"/>
    <n v="31"/>
    <s v="ALASSIO - MOGLIO"/>
    <s v="ANN"/>
    <s v="FES"/>
    <m/>
    <n v="1"/>
    <n v="3060"/>
    <d v="1899-12-30T08:30:00"/>
    <d v="1899-12-30T08:50:00"/>
    <n v="4.2585323166987896"/>
    <m/>
    <m/>
    <n v="58"/>
    <n v="246.99487436852979"/>
    <n v="0"/>
    <m/>
    <d v="1899-12-30T00:20:00"/>
    <d v="1899-12-30T19:20:00"/>
    <m/>
  </r>
  <r>
    <n v="10577"/>
    <x v="67"/>
    <s v="A12: Radiali di Ponente da Andora a Pietra"/>
    <n v="1"/>
    <n v="31"/>
    <s v="ALASSIO - MOGLIO"/>
    <s v="EST"/>
    <s v="SET"/>
    <m/>
    <n v="1"/>
    <n v="3684"/>
    <d v="1899-12-30T09:00:00"/>
    <d v="1899-12-30T09:20:00"/>
    <n v="4.2585323166987896"/>
    <m/>
    <m/>
    <n v="67"/>
    <n v="285.32166521881891"/>
    <n v="0"/>
    <m/>
    <d v="1899-12-30T00:20:00"/>
    <d v="1899-12-30T22:20:00"/>
    <m/>
  </r>
  <r>
    <n v="10565"/>
    <x v="67"/>
    <s v="A12: Radiali di Ponente da Andora a Pietra"/>
    <n v="1"/>
    <n v="31"/>
    <s v="ALASSIO - MOGLIO"/>
    <s v="ANN"/>
    <s v="FES"/>
    <m/>
    <n v="1"/>
    <n v="3062"/>
    <d v="1899-12-30T10:30:00"/>
    <d v="1899-12-30T10:50:00"/>
    <n v="4.2585323166987896"/>
    <m/>
    <m/>
    <n v="58"/>
    <n v="246.99487436852979"/>
    <n v="0"/>
    <m/>
    <d v="1899-12-30T00:20:00"/>
    <d v="1899-12-30T19:20:00"/>
    <m/>
  </r>
  <r>
    <n v="10538"/>
    <x v="67"/>
    <s v="A12: Radiali di Ponente da Andora a Pietra"/>
    <n v="1"/>
    <n v="31"/>
    <s v="ALASSIO - MOGLIO"/>
    <s v="ANN"/>
    <s v="SET"/>
    <m/>
    <n v="1"/>
    <n v="2237"/>
    <d v="1899-12-30T10:45:00"/>
    <d v="1899-12-30T11:05:00"/>
    <n v="4.2585323166987896"/>
    <m/>
    <m/>
    <n v="302"/>
    <n v="1286.0767596430344"/>
    <n v="0"/>
    <m/>
    <d v="1899-12-30T00:20:00"/>
    <d v="1900-01-03T04:40:00"/>
    <m/>
  </r>
  <r>
    <n v="10553"/>
    <x v="67"/>
    <s v="A12: Radiali di Ponente da Andora a Pietra"/>
    <n v="1"/>
    <n v="31"/>
    <s v="ALASSIO - MOGLIO"/>
    <s v="ANN"/>
    <s v="FES"/>
    <m/>
    <n v="1"/>
    <n v="2848"/>
    <d v="1899-12-30T13:00:00"/>
    <d v="1899-12-30T13:20:00"/>
    <n v="4.2585323166987896"/>
    <m/>
    <m/>
    <n v="58"/>
    <n v="246.99487436852979"/>
    <n v="0"/>
    <m/>
    <d v="1899-12-30T00:20:00"/>
    <d v="1899-12-30T19:20:00"/>
    <m/>
  </r>
  <r>
    <n v="16789"/>
    <x v="67"/>
    <s v="A12: Radiali di Ponente da Andora a Pietra"/>
    <n v="1"/>
    <n v="31"/>
    <s v="ALASSIO - MOGLIO"/>
    <s v="EST"/>
    <s v="SET"/>
    <m/>
    <n v="1"/>
    <n v="16789"/>
    <d v="1899-12-30T20:00:00"/>
    <d v="1899-12-30T20:20:00"/>
    <n v="4.2585323166987896"/>
    <m/>
    <m/>
    <n v="67"/>
    <n v="285.32166521881891"/>
    <n v="0"/>
    <m/>
    <d v="1899-12-30T00:20:00"/>
    <d v="1899-12-30T22:20:00"/>
    <m/>
  </r>
  <r>
    <n v="10539"/>
    <x v="67"/>
    <s v="A12: Radiali di Ponente da Andora a Pietra"/>
    <n v="1"/>
    <n v="32"/>
    <s v="ALASSIO - MOGLIO - CASO"/>
    <s v="ANN"/>
    <s v="SET"/>
    <m/>
    <n v="1"/>
    <n v="2238"/>
    <d v="1899-12-30T12:15:00"/>
    <d v="1899-12-30T12:50:00"/>
    <n v="10.1946696490138"/>
    <m/>
    <m/>
    <n v="302"/>
    <n v="3078.7902340021678"/>
    <n v="0"/>
    <m/>
    <d v="1899-12-30T00:35:00"/>
    <d v="1900-01-06T08:10:00"/>
    <m/>
  </r>
  <r>
    <n v="10540"/>
    <x v="67"/>
    <s v="A12: Radiali di Ponente da Andora a Pietra"/>
    <n v="1"/>
    <n v="32"/>
    <s v="ALASSIO - MOGLIO - CASO"/>
    <s v="INV"/>
    <s v="SET"/>
    <m/>
    <n v="1"/>
    <n v="2239"/>
    <d v="1899-12-30T17:00:00"/>
    <d v="1899-12-30T17:35:00"/>
    <n v="10.1946696490138"/>
    <m/>
    <m/>
    <n v="235"/>
    <n v="2395.7473675182432"/>
    <n v="0"/>
    <m/>
    <d v="1899-12-30T00:35:00"/>
    <d v="1900-01-04T17:05:00"/>
    <m/>
  </r>
  <r>
    <n v="10571"/>
    <x v="67"/>
    <s v="A12: Radiali di Ponente da Andora a Pietra"/>
    <n v="1"/>
    <n v="32"/>
    <s v="ALASSIO - MOGLIO - CASO"/>
    <s v="EST"/>
    <s v="SET"/>
    <m/>
    <n v="1"/>
    <n v="3660"/>
    <d v="1899-12-30T17:30:00"/>
    <d v="1899-12-30T18:05:00"/>
    <n v="10.1946696490138"/>
    <m/>
    <m/>
    <n v="67"/>
    <n v="683.04286648392463"/>
    <n v="0"/>
    <m/>
    <d v="1899-12-30T00:35:00"/>
    <d v="1899-12-31T15:05:00"/>
    <m/>
  </r>
  <r>
    <n v="10555"/>
    <x v="67"/>
    <s v="A12: Radiali di Ponente da Andora a Pietra"/>
    <n v="1"/>
    <n v="33"/>
    <s v="ALASSIO - MOGLIO - CROCETTA"/>
    <s v="INV"/>
    <s v="FES"/>
    <m/>
    <n v="1"/>
    <n v="2850"/>
    <d v="1899-12-30T14:00:00"/>
    <d v="1899-12-30T14:25:00"/>
    <n v="6.2232998308262903"/>
    <m/>
    <m/>
    <n v="46"/>
    <n v="286.27179221800935"/>
    <n v="0"/>
    <m/>
    <d v="1899-12-30T00:25:00"/>
    <d v="1899-12-30T19:10:00"/>
    <m/>
  </r>
  <r>
    <n v="10541"/>
    <x v="67"/>
    <s v="A12: Radiali di Ponente da Andora a Pietra"/>
    <n v="1"/>
    <n v="33"/>
    <s v="ALASSIO - MOGLIO - CROCETTA"/>
    <s v="INV"/>
    <s v="SET"/>
    <m/>
    <n v="1"/>
    <n v="2240"/>
    <d v="1899-12-30T14:20:00"/>
    <d v="1899-12-30T14:45:00"/>
    <n v="6.2232998308262903"/>
    <m/>
    <m/>
    <n v="235"/>
    <n v="1462.4754602441783"/>
    <n v="0"/>
    <m/>
    <d v="1899-12-30T00:25:00"/>
    <d v="1900-01-03T01:55:00"/>
    <m/>
  </r>
  <r>
    <n v="10542"/>
    <x v="67"/>
    <s v="A12: Radiali di Ponente da Andora a Pietra"/>
    <n v="1"/>
    <n v="33"/>
    <s v="ALASSIO - MOGLIO - CROCETTA"/>
    <s v="ANN"/>
    <s v="SET"/>
    <m/>
    <n v="1"/>
    <n v="2241"/>
    <d v="1899-12-30T16:00:00"/>
    <d v="1899-12-30T16:25:00"/>
    <n v="6.2232998308262903"/>
    <m/>
    <m/>
    <n v="302"/>
    <n v="1879.4365489095396"/>
    <n v="0"/>
    <m/>
    <d v="1899-12-30T00:25:00"/>
    <d v="1900-01-04T05:50:00"/>
    <m/>
  </r>
  <r>
    <n v="10557"/>
    <x v="67"/>
    <s v="A12: Radiali di Ponente da Andora a Pietra"/>
    <n v="1"/>
    <n v="33"/>
    <s v="ALASSIO - MOGLIO - CROCETTA"/>
    <s v="ANN"/>
    <s v="FES"/>
    <m/>
    <n v="1"/>
    <n v="2852"/>
    <d v="1899-12-30T16:00:00"/>
    <d v="1899-12-30T16:25:00"/>
    <n v="6.2232998308262903"/>
    <m/>
    <m/>
    <n v="58"/>
    <n v="360.95139018792486"/>
    <n v="0"/>
    <m/>
    <d v="1899-12-30T00:25:00"/>
    <d v="1899-12-31T00:10:00"/>
    <m/>
  </r>
  <r>
    <n v="10559"/>
    <x v="67"/>
    <s v="A12: Radiali di Ponente da Andora a Pietra"/>
    <n v="1"/>
    <n v="33"/>
    <s v="ALASSIO - MOGLIO - CROCETTA"/>
    <s v="INV"/>
    <s v="FES"/>
    <m/>
    <n v="1"/>
    <n v="2854"/>
    <d v="1899-12-30T17:00:00"/>
    <d v="1899-12-30T17:25:00"/>
    <n v="6.2232998308262903"/>
    <m/>
    <m/>
    <n v="46"/>
    <n v="286.27179221800935"/>
    <n v="0"/>
    <m/>
    <d v="1899-12-30T00:25:00"/>
    <d v="1899-12-30T19:10:00"/>
    <m/>
  </r>
  <r>
    <n v="10543"/>
    <x v="67"/>
    <s v="A12: Radiali di Ponente da Andora a Pietra"/>
    <n v="1"/>
    <n v="33"/>
    <s v="ALASSIO - MOGLIO - CROCETTA"/>
    <s v="INV"/>
    <s v="SET"/>
    <m/>
    <n v="1"/>
    <n v="2242"/>
    <d v="1899-12-30T18:10:00"/>
    <d v="1899-12-30T18:35:00"/>
    <n v="6.2232998308262903"/>
    <m/>
    <m/>
    <n v="235"/>
    <n v="1462.4754602441783"/>
    <n v="0"/>
    <m/>
    <d v="1899-12-30T00:25:00"/>
    <d v="1900-01-03T01:55:00"/>
    <m/>
  </r>
  <r>
    <n v="10544"/>
    <x v="67"/>
    <s v="A12: Radiali di Ponente da Andora a Pietra"/>
    <n v="1"/>
    <n v="33"/>
    <s v="ALASSIO - MOGLIO - CROCETTA"/>
    <s v="ANN"/>
    <s v="SET"/>
    <m/>
    <n v="1"/>
    <n v="2243"/>
    <d v="1899-12-30T19:00:00"/>
    <d v="1899-12-30T19:25:00"/>
    <n v="6.2232998308262903"/>
    <m/>
    <m/>
    <n v="302"/>
    <n v="1879.4365489095396"/>
    <n v="0"/>
    <m/>
    <d v="1899-12-30T00:25:00"/>
    <d v="1900-01-04T05:50:00"/>
    <m/>
  </r>
  <r>
    <n v="18437"/>
    <x v="67"/>
    <s v="A12: Radiali di Ponente da Andora a Pietra"/>
    <n v="1"/>
    <n v="33"/>
    <s v="ALASSIO - MOGLIO - CROCETTA"/>
    <s v="EST"/>
    <s v="FES"/>
    <m/>
    <n v="1"/>
    <n v="3901"/>
    <d v="1899-12-30T19:00:00"/>
    <d v="1899-12-30T19:25:00"/>
    <n v="6.2232998308262903"/>
    <m/>
    <m/>
    <n v="12"/>
    <n v="74.679597969915477"/>
    <n v="0"/>
    <m/>
    <d v="1899-12-30T00:25:00"/>
    <d v="1899-12-30T05:00:00"/>
    <m/>
  </r>
  <r>
    <n v="10561"/>
    <x v="67"/>
    <s v="A12: Radiali di Ponente da Andora a Pietra"/>
    <n v="1"/>
    <n v="33"/>
    <s v="ALASSIO - MOGLIO - CROCETTA"/>
    <s v="INV"/>
    <s v="FES"/>
    <m/>
    <n v="1"/>
    <n v="2856"/>
    <d v="1899-12-30T19:15:00"/>
    <d v="1899-12-30T19:40:00"/>
    <n v="6.2232998308262903"/>
    <m/>
    <m/>
    <n v="46"/>
    <n v="286.27179221800935"/>
    <n v="0"/>
    <m/>
    <d v="1899-12-30T00:25:00"/>
    <d v="1899-12-30T19:10:00"/>
    <m/>
  </r>
  <r>
    <n v="10579"/>
    <x v="67"/>
    <s v="A12: Radiali di Ponente da Andora a Pietra"/>
    <n v="1"/>
    <n v="36"/>
    <s v="ALASSIO - TESTICO - GINESTRO"/>
    <s v="EST"/>
    <s v="SET"/>
    <m/>
    <n v="1"/>
    <n v="3703"/>
    <d v="1899-12-30T13:00:00"/>
    <d v="1899-12-30T14:00:00"/>
    <n v="20.872231827543999"/>
    <m/>
    <m/>
    <n v="67"/>
    <n v="1398.4395324454479"/>
    <n v="0"/>
    <m/>
    <d v="1899-12-30T01:00:00"/>
    <d v="1900-01-01T19:00:00"/>
    <m/>
  </r>
  <r>
    <n v="10567"/>
    <x v="67"/>
    <s v="A12: Radiali di Ponente da Andora a Pietra"/>
    <n v="1"/>
    <n v="36"/>
    <s v="ALASSIO - TESTICO - GINESTRO"/>
    <s v="INV"/>
    <s v="SET"/>
    <m/>
    <n v="1"/>
    <n v="3184"/>
    <d v="1899-12-30T13:10:00"/>
    <d v="1899-12-30T14:10:00"/>
    <n v="20.872231827543999"/>
    <m/>
    <m/>
    <n v="235"/>
    <n v="4904.9744794728394"/>
    <n v="0"/>
    <m/>
    <d v="1899-12-30T01:00:00"/>
    <d v="1900-01-08T19:00:00"/>
    <m/>
  </r>
  <r>
    <n v="10572"/>
    <x v="67"/>
    <s v="A12: Radiali di Ponente da Andora a Pietra"/>
    <n v="2"/>
    <n v="102"/>
    <s v="CASO - MADONNA DELLA GUARDIA - ALASSIO"/>
    <s v="EST"/>
    <s v="SET"/>
    <m/>
    <n v="1"/>
    <n v="3661"/>
    <d v="1899-12-30T18:05:00"/>
    <d v="1899-12-30T18:55:00"/>
    <n v="14.279644280089499"/>
    <m/>
    <m/>
    <n v="67"/>
    <n v="956.73616676599647"/>
    <n v="0"/>
    <m/>
    <d v="1899-12-30T00:50:00"/>
    <d v="1900-01-01T07:50:00"/>
    <m/>
  </r>
  <r>
    <n v="17494"/>
    <x v="67"/>
    <s v="A12: Radiali di Ponente da Andora a Pietra"/>
    <n v="2"/>
    <n v="103"/>
    <s v="CASO - MOGLIO - ALASSIO"/>
    <s v="ANN"/>
    <s v="SET"/>
    <m/>
    <n v="1"/>
    <n v="2280"/>
    <d v="1899-12-30T12:50:00"/>
    <d v="1899-12-30T13:25:00"/>
    <n v="11.092646927121701"/>
    <m/>
    <m/>
    <n v="302"/>
    <n v="3349.9793719907534"/>
    <n v="0"/>
    <m/>
    <d v="1899-12-30T00:35:00"/>
    <d v="1900-01-06T08:10:00"/>
    <m/>
  </r>
  <r>
    <n v="10546"/>
    <x v="67"/>
    <s v="A12: Radiali di Ponente da Andora a Pietra"/>
    <n v="2"/>
    <n v="103"/>
    <s v="CASO - MOGLIO - ALASSIO"/>
    <s v="INV"/>
    <s v="SET"/>
    <m/>
    <n v="1"/>
    <n v="2281"/>
    <d v="1899-12-30T17:35:00"/>
    <d v="1899-12-30T18:10:00"/>
    <n v="11.092646927121701"/>
    <m/>
    <m/>
    <n v="235"/>
    <n v="2606.7720278735997"/>
    <n v="0"/>
    <m/>
    <d v="1899-12-30T00:35:00"/>
    <d v="1900-01-04T17:05:00"/>
    <m/>
  </r>
  <r>
    <n v="10547"/>
    <x v="67"/>
    <s v="A12: Radiali di Ponente da Andora a Pietra"/>
    <n v="2"/>
    <n v="122"/>
    <s v="CROCETTA - MOGLIO - ALASSIO"/>
    <s v="INV"/>
    <s v="SET"/>
    <m/>
    <n v="1"/>
    <n v="2288"/>
    <d v="1899-12-30T14:45:00"/>
    <d v="1899-12-30T15:10:00"/>
    <n v="7.1225698235597701"/>
    <m/>
    <m/>
    <n v="235"/>
    <n v="1673.803908536546"/>
    <n v="0"/>
    <m/>
    <d v="1899-12-30T00:25:00"/>
    <d v="1900-01-03T01:55:00"/>
    <m/>
  </r>
  <r>
    <n v="10556"/>
    <x v="67"/>
    <s v="A12: Radiali di Ponente da Andora a Pietra"/>
    <n v="2"/>
    <n v="122"/>
    <s v="CROCETTA - MOGLIO - ALASSIO"/>
    <s v="INV"/>
    <s v="FES"/>
    <m/>
    <n v="1"/>
    <n v="2851"/>
    <d v="1899-12-30T15:25:00"/>
    <d v="1899-12-30T15:50:00"/>
    <n v="7.1225698235597701"/>
    <m/>
    <m/>
    <n v="46"/>
    <n v="327.63821188374942"/>
    <n v="0"/>
    <m/>
    <d v="1899-12-30T00:25:00"/>
    <d v="1899-12-30T19:10:00"/>
    <m/>
  </r>
  <r>
    <n v="10558"/>
    <x v="67"/>
    <s v="A12: Radiali di Ponente da Andora a Pietra"/>
    <n v="2"/>
    <n v="122"/>
    <s v="CROCETTA - MOGLIO - ALASSIO"/>
    <s v="ANN"/>
    <s v="FES"/>
    <m/>
    <n v="1"/>
    <n v="2853"/>
    <d v="1899-12-30T16:25:00"/>
    <d v="1899-12-30T16:50:00"/>
    <n v="7.1225698235597701"/>
    <m/>
    <m/>
    <n v="58"/>
    <n v="413.10904976646668"/>
    <n v="0"/>
    <m/>
    <d v="1899-12-30T00:25:00"/>
    <d v="1899-12-31T00:10:00"/>
    <m/>
  </r>
  <r>
    <n v="10562"/>
    <x v="67"/>
    <s v="A12: Radiali di Ponente da Andora a Pietra"/>
    <n v="2"/>
    <n v="122"/>
    <s v="CROCETTA - MOGLIO - ALASSIO"/>
    <s v="ANN"/>
    <s v="SET"/>
    <m/>
    <n v="1"/>
    <n v="3018"/>
    <d v="1899-12-30T16:25:00"/>
    <d v="1899-12-30T16:50:00"/>
    <n v="7.1225698235597701"/>
    <m/>
    <m/>
    <n v="302"/>
    <n v="2151.0160867150507"/>
    <n v="0"/>
    <m/>
    <d v="1899-12-30T00:25:00"/>
    <d v="1900-01-04T05:50:00"/>
    <m/>
  </r>
  <r>
    <n v="10560"/>
    <x v="67"/>
    <s v="A12: Radiali di Ponente da Andora a Pietra"/>
    <n v="2"/>
    <n v="122"/>
    <s v="CROCETTA - MOGLIO - ALASSIO"/>
    <s v="INV"/>
    <s v="FES"/>
    <m/>
    <n v="1"/>
    <n v="2855"/>
    <d v="1899-12-30T18:20:00"/>
    <d v="1899-12-30T18:45:00"/>
    <n v="7.1225698235597701"/>
    <m/>
    <m/>
    <n v="46"/>
    <n v="327.63821188374942"/>
    <n v="0"/>
    <m/>
    <d v="1899-12-30T00:25:00"/>
    <d v="1899-12-30T19:10:00"/>
    <m/>
  </r>
  <r>
    <n v="10548"/>
    <x v="67"/>
    <s v="A12: Radiali di Ponente da Andora a Pietra"/>
    <n v="2"/>
    <n v="122"/>
    <s v="CROCETTA - MOGLIO - ALASSIO"/>
    <s v="INV"/>
    <s v="SET"/>
    <m/>
    <n v="1"/>
    <n v="2290"/>
    <d v="1899-12-30T18:35:00"/>
    <d v="1899-12-30T19:00:00"/>
    <n v="7.1225698235597701"/>
    <m/>
    <m/>
    <n v="235"/>
    <n v="1673.803908536546"/>
    <n v="0"/>
    <m/>
    <d v="1899-12-30T00:25:00"/>
    <d v="1900-01-03T01:55:00"/>
    <m/>
  </r>
  <r>
    <n v="10589"/>
    <x v="67"/>
    <s v="A12: Radiali di Ponente da Andora a Pietra"/>
    <n v="2"/>
    <n v="122"/>
    <s v="CROCETTA - MOGLIO - ALASSIO"/>
    <s v="ANN"/>
    <s v="SET"/>
    <m/>
    <n v="1"/>
    <n v="3020"/>
    <d v="1899-12-30T19:25:00"/>
    <d v="1899-12-30T19:50:00"/>
    <n v="7.1225698235597701"/>
    <m/>
    <m/>
    <n v="302"/>
    <n v="2151.0160867150507"/>
    <n v="0"/>
    <m/>
    <d v="1899-12-30T00:25:00"/>
    <d v="1900-01-04T05:50:00"/>
    <m/>
  </r>
  <r>
    <n v="18438"/>
    <x v="67"/>
    <s v="A12: Radiali di Ponente da Andora a Pietra"/>
    <n v="2"/>
    <n v="122"/>
    <s v="CROCETTA - MOGLIO - ALASSIO"/>
    <s v="EST"/>
    <s v="FES"/>
    <m/>
    <n v="1"/>
    <n v="3902"/>
    <d v="1899-12-30T19:25:00"/>
    <d v="1899-12-30T19:50:00"/>
    <n v="7.1225698235597701"/>
    <m/>
    <m/>
    <n v="12"/>
    <n v="85.470837882717234"/>
    <n v="0"/>
    <m/>
    <d v="1899-12-30T00:25:00"/>
    <d v="1899-12-30T05:00:00"/>
    <m/>
  </r>
  <r>
    <n v="10590"/>
    <x v="67"/>
    <s v="A12: Radiali di Ponente da Andora a Pietra"/>
    <n v="2"/>
    <n v="122"/>
    <s v="CROCETTA - MOGLIO - ALASSIO"/>
    <s v="INV"/>
    <s v="FES"/>
    <m/>
    <n v="1"/>
    <n v="2860"/>
    <d v="1899-12-30T19:40:00"/>
    <d v="1899-12-30T20:05:00"/>
    <n v="7.1225698235597701"/>
    <m/>
    <m/>
    <n v="46"/>
    <n v="327.63821188374942"/>
    <n v="0"/>
    <m/>
    <d v="1899-12-30T00:25:00"/>
    <d v="1899-12-30T19:10:00"/>
    <m/>
  </r>
  <r>
    <n v="10549"/>
    <x v="67"/>
    <s v="A12: Radiali di Ponente da Andora a Pietra"/>
    <n v="2"/>
    <n v="144"/>
    <s v="GINESTRO - TESTICO - ALASSIO"/>
    <s v="ANN"/>
    <s v="SET"/>
    <m/>
    <n v="1"/>
    <n v="2310"/>
    <d v="1899-12-30T06:50:00"/>
    <d v="1899-12-30T07:50:00"/>
    <n v="20.8484674429547"/>
    <m/>
    <m/>
    <n v="302"/>
    <n v="6296.2371677723195"/>
    <n v="0"/>
    <m/>
    <d v="1899-12-30T01:00:00"/>
    <d v="1900-01-11T14:00:00"/>
    <m/>
  </r>
  <r>
    <n v="10570"/>
    <x v="67"/>
    <s v="A12: Radiali di Ponente da Andora a Pietra"/>
    <n v="2"/>
    <n v="170"/>
    <s v="MADONNA DELLA GUARDIA - ALASSIO"/>
    <s v="EST"/>
    <s v="SET"/>
    <m/>
    <n v="1"/>
    <n v="3659"/>
    <d v="1899-12-30T14:25:00"/>
    <d v="1899-12-30T15:00:00"/>
    <n v="8.9670907166101994"/>
    <m/>
    <m/>
    <n v="67"/>
    <n v="600.79507801288332"/>
    <n v="0"/>
    <m/>
    <d v="1899-12-30T00:35:00"/>
    <d v="1899-12-31T15:05:00"/>
    <m/>
  </r>
  <r>
    <n v="10584"/>
    <x v="67"/>
    <s v="A12: Radiali di Ponente da Andora a Pietra"/>
    <n v="2"/>
    <n v="170"/>
    <s v="MADONNA DELLA GUARDIA - ALASSIO"/>
    <s v="EST"/>
    <s v="FES"/>
    <m/>
    <n v="1"/>
    <n v="3898"/>
    <d v="1899-12-30T14:35:00"/>
    <d v="1899-12-30T15:10:00"/>
    <n v="8.9670907166101994"/>
    <m/>
    <m/>
    <n v="12"/>
    <n v="107.60508859932239"/>
    <n v="0"/>
    <m/>
    <d v="1899-12-30T00:35:00"/>
    <d v="1899-12-30T07:00:00"/>
    <m/>
  </r>
  <r>
    <n v="10586"/>
    <x v="67"/>
    <s v="A12: Radiali di Ponente da Andora a Pietra"/>
    <n v="2"/>
    <n v="170"/>
    <s v="MADONNA DELLA GUARDIA - ALASSIO"/>
    <s v="EST"/>
    <s v="FES"/>
    <m/>
    <n v="1"/>
    <n v="3900"/>
    <d v="1899-12-30T18:15:00"/>
    <d v="1899-12-30T18:50:00"/>
    <n v="8.9670907166101994"/>
    <m/>
    <m/>
    <n v="12"/>
    <n v="107.60508859932239"/>
    <n v="0"/>
    <m/>
    <d v="1899-12-30T00:35:00"/>
    <d v="1899-12-30T07:00:00"/>
    <m/>
  </r>
  <r>
    <n v="17900"/>
    <x v="67"/>
    <s v="A12: Radiali di Ponente da Andora a Pietra"/>
    <n v="2"/>
    <n v="172"/>
    <s v="MOGLIO - ALASSIO"/>
    <s v="INV"/>
    <s v="SET"/>
    <m/>
    <n v="1"/>
    <n v="17900"/>
    <d v="1899-12-30T06:55:00"/>
    <d v="1899-12-30T07:15:00"/>
    <n v="5.1642653269332799"/>
    <m/>
    <m/>
    <n v="235"/>
    <n v="1213.6023518293207"/>
    <n v="0"/>
    <m/>
    <d v="1899-12-30T00:20:00"/>
    <d v="1900-01-02T06:20:00"/>
    <m/>
  </r>
  <r>
    <n v="10550"/>
    <x v="67"/>
    <s v="A12: Radiali di Ponente da Andora a Pietra"/>
    <n v="2"/>
    <n v="172"/>
    <s v="MOGLIO - ALASSIO"/>
    <s v="EST"/>
    <s v="SET"/>
    <m/>
    <n v="1"/>
    <n v="2324"/>
    <d v="1899-12-30T07:05:00"/>
    <d v="1899-12-30T07:25:00"/>
    <n v="5.1642653269332799"/>
    <m/>
    <m/>
    <n v="67"/>
    <n v="346.00577690452974"/>
    <n v="0"/>
    <m/>
    <d v="1899-12-30T00:20:00"/>
    <d v="1899-12-30T22:20:00"/>
    <m/>
  </r>
  <r>
    <n v="10576"/>
    <x v="67"/>
    <s v="A12: Radiali di Ponente da Andora a Pietra"/>
    <n v="2"/>
    <n v="172"/>
    <s v="MOGLIO - ALASSIO"/>
    <s v="EST"/>
    <s v="SET"/>
    <m/>
    <n v="1"/>
    <n v="3683"/>
    <d v="1899-12-30T08:25:00"/>
    <d v="1899-12-30T08:45:00"/>
    <n v="5.1642653269332799"/>
    <m/>
    <m/>
    <n v="67"/>
    <n v="346.00577690452974"/>
    <n v="0"/>
    <m/>
    <d v="1899-12-30T00:20:00"/>
    <d v="1899-12-30T22:20:00"/>
    <m/>
  </r>
  <r>
    <n v="10551"/>
    <x v="67"/>
    <s v="A12: Radiali di Ponente da Andora a Pietra"/>
    <n v="2"/>
    <n v="172"/>
    <s v="MOGLIO - ALASSIO"/>
    <s v="INV"/>
    <s v="SET"/>
    <m/>
    <n v="1"/>
    <n v="2325"/>
    <d v="1899-12-30T08:55:00"/>
    <d v="1899-12-30T09:15:00"/>
    <n v="5.1642653269332799"/>
    <m/>
    <m/>
    <n v="235"/>
    <n v="1213.6023518293207"/>
    <n v="0"/>
    <m/>
    <d v="1899-12-30T00:20:00"/>
    <d v="1900-01-02T06:20:00"/>
    <m/>
  </r>
  <r>
    <n v="10564"/>
    <x v="67"/>
    <s v="A12: Radiali di Ponente da Andora a Pietra"/>
    <n v="2"/>
    <n v="172"/>
    <s v="MOGLIO - ALASSIO"/>
    <s v="ANN"/>
    <s v="FES"/>
    <m/>
    <n v="1"/>
    <n v="3061"/>
    <d v="1899-12-30T08:55:00"/>
    <d v="1899-12-30T09:15:00"/>
    <n v="5.1642653269332799"/>
    <m/>
    <m/>
    <n v="58"/>
    <n v="299.52738896213026"/>
    <n v="0"/>
    <m/>
    <d v="1899-12-30T00:20:00"/>
    <d v="1899-12-30T19:20:00"/>
    <m/>
  </r>
  <r>
    <n v="10578"/>
    <x v="67"/>
    <s v="A12: Radiali di Ponente da Andora a Pietra"/>
    <n v="2"/>
    <n v="172"/>
    <s v="MOGLIO - ALASSIO"/>
    <s v="EST"/>
    <s v="SET"/>
    <m/>
    <n v="1"/>
    <n v="3685"/>
    <d v="1899-12-30T09:25:00"/>
    <d v="1899-12-30T09:45:00"/>
    <n v="5.1642653269332799"/>
    <m/>
    <m/>
    <n v="67"/>
    <n v="346.00577690452974"/>
    <n v="0"/>
    <m/>
    <d v="1899-12-30T00:20:00"/>
    <d v="1899-12-30T22:20:00"/>
    <m/>
  </r>
  <r>
    <n v="10566"/>
    <x v="67"/>
    <s v="A12: Radiali di Ponente da Andora a Pietra"/>
    <n v="2"/>
    <n v="172"/>
    <s v="MOGLIO - ALASSIO"/>
    <s v="ANN"/>
    <s v="FES"/>
    <m/>
    <n v="1"/>
    <n v="3063"/>
    <d v="1899-12-30T11:00:00"/>
    <d v="1899-12-30T11:20:00"/>
    <n v="5.1642653269332799"/>
    <m/>
    <m/>
    <n v="58"/>
    <n v="299.52738896213026"/>
    <n v="0"/>
    <m/>
    <d v="1899-12-30T00:20:00"/>
    <d v="1899-12-30T19:20:00"/>
    <m/>
  </r>
  <r>
    <n v="10552"/>
    <x v="67"/>
    <s v="A12: Radiali di Ponente da Andora a Pietra"/>
    <n v="2"/>
    <n v="172"/>
    <s v="MOGLIO - ALASSIO"/>
    <s v="ANN"/>
    <s v="SET"/>
    <m/>
    <n v="1"/>
    <n v="2326"/>
    <d v="1899-12-30T11:05:00"/>
    <d v="1899-12-30T11:25:00"/>
    <n v="5.1642653269332799"/>
    <m/>
    <m/>
    <n v="302"/>
    <n v="1559.6081287338504"/>
    <n v="0"/>
    <m/>
    <d v="1899-12-30T00:20:00"/>
    <d v="1900-01-03T04:40:00"/>
    <m/>
  </r>
  <r>
    <n v="10554"/>
    <x v="67"/>
    <s v="A12: Radiali di Ponente da Andora a Pietra"/>
    <n v="2"/>
    <n v="172"/>
    <s v="MOGLIO - ALASSIO"/>
    <s v="ANN"/>
    <s v="FES"/>
    <m/>
    <n v="1"/>
    <n v="2849"/>
    <d v="1899-12-30T13:30:00"/>
    <d v="1899-12-30T13:50:00"/>
    <n v="5.1642653269332799"/>
    <m/>
    <m/>
    <n v="58"/>
    <n v="299.52738896213026"/>
    <n v="0"/>
    <m/>
    <d v="1899-12-30T00:20:00"/>
    <d v="1899-12-30T19:20:00"/>
    <m/>
  </r>
  <r>
    <n v="16790"/>
    <x v="67"/>
    <s v="A12: Radiali di Ponente da Andora a Pietra"/>
    <n v="2"/>
    <n v="172"/>
    <s v="MOGLIO - ALASSIO"/>
    <s v="EST"/>
    <s v="SET"/>
    <m/>
    <n v="1"/>
    <n v="16790"/>
    <d v="1899-12-30T20:20:00"/>
    <d v="1899-12-30T20:40:00"/>
    <n v="5.1642653269332799"/>
    <m/>
    <m/>
    <n v="67"/>
    <n v="346.00577690452974"/>
    <n v="0"/>
    <m/>
    <d v="1899-12-30T00:20:00"/>
    <d v="1899-12-30T22:20:00"/>
    <m/>
  </r>
  <r>
    <n v="10580"/>
    <x v="67"/>
    <s v="A12: Radiali di Ponente da Andora a Pietra"/>
    <n v="2"/>
    <n v="833"/>
    <s v="GINESTRO - TESTICO"/>
    <s v="EST"/>
    <s v="SET"/>
    <m/>
    <n v="1"/>
    <n v="3704"/>
    <d v="1899-12-30T14:00:00"/>
    <d v="1899-12-30T14:10:00"/>
    <n v="3.2361815661886202"/>
    <m/>
    <m/>
    <n v="67"/>
    <n v="216.82416493463757"/>
    <n v="0"/>
    <m/>
    <d v="1899-12-30T00:10:00"/>
    <d v="1899-12-30T11:10:00"/>
    <m/>
  </r>
  <r>
    <n v="10568"/>
    <x v="67"/>
    <s v="A12: Radiali di Ponente da Andora a Pietra"/>
    <n v="2"/>
    <n v="833"/>
    <s v="GINESTRO - TESTICO"/>
    <s v="INV"/>
    <s v="SET"/>
    <m/>
    <n v="1"/>
    <n v="3185"/>
    <d v="1899-12-30T14:10:00"/>
    <d v="1899-12-30T14:20:00"/>
    <n v="3.2361815661886202"/>
    <m/>
    <m/>
    <n v="235"/>
    <n v="760.5026680543258"/>
    <n v="0"/>
    <m/>
    <d v="1899-12-30T00:10:00"/>
    <d v="1899-12-31T15:10:00"/>
    <m/>
  </r>
  <r>
    <n v="10591"/>
    <x v="67"/>
    <s v="A12: Radiali di Ponente da Andora a Pietra"/>
    <n v="1"/>
    <n v="3015"/>
    <s v="CROCETTA - TESTICO"/>
    <s v="EST"/>
    <s v="SET"/>
    <m/>
    <n v="8"/>
    <n v="4339"/>
    <d v="1899-12-30T14:35:00"/>
    <d v="1899-12-30T15:00:00"/>
    <n v="11.404650518578499"/>
    <m/>
    <n v="11.404650518578499"/>
    <n v="67"/>
    <n v="764.11158474475951"/>
    <n v="0"/>
    <n v="764.11158474475951"/>
    <d v="1899-12-30T00:25:00"/>
    <d v="1899-12-31T03:55:00"/>
    <m/>
  </r>
  <r>
    <n v="10592"/>
    <x v="67"/>
    <s v="A12: Radiali di Ponente da Andora a Pietra"/>
    <n v="1"/>
    <n v="3015"/>
    <s v="CROCETTA - TESTICO"/>
    <s v="INV"/>
    <s v="SET"/>
    <m/>
    <n v="8"/>
    <n v="4340"/>
    <d v="1899-12-30T14:45:00"/>
    <d v="1899-12-30T15:10:00"/>
    <n v="11.404650518578499"/>
    <m/>
    <n v="11.404650518578499"/>
    <n v="235"/>
    <n v="2680.0928718659475"/>
    <n v="0"/>
    <n v="2680.0928718659475"/>
    <d v="1899-12-30T00:25:00"/>
    <d v="1900-01-03T01:55:00"/>
    <m/>
  </r>
  <r>
    <n v="18807"/>
    <x v="67"/>
    <s v="A12: Radiali di Ponente da Andora a Pietra"/>
    <n v="1"/>
    <n v="1114"/>
    <s v="CROCETTA - SAN DAMIANO"/>
    <s v="EST"/>
    <s v="SET"/>
    <m/>
    <n v="8"/>
    <n v="18807"/>
    <d v="1899-12-30T18:10:00"/>
    <d v="1899-12-30T18:25:00"/>
    <n v="7.3409885225604299"/>
    <m/>
    <n v="7.3409885225604299"/>
    <n v="67"/>
    <n v="491.84623101154881"/>
    <n v="0"/>
    <n v="491.84623101154881"/>
    <d v="1899-12-30T00:15:00"/>
    <d v="1899-12-30T16:45:00"/>
    <m/>
  </r>
  <r>
    <n v="10593"/>
    <x v="67"/>
    <s v="A12: Radiali di Ponente da Andora a Pietra"/>
    <n v="1"/>
    <n v="3015"/>
    <s v="CROCETTA - TESTICO"/>
    <s v="INV"/>
    <s v="SET"/>
    <m/>
    <n v="8"/>
    <n v="4341"/>
    <d v="1899-12-30T18:35:00"/>
    <d v="1899-12-30T19:00:00"/>
    <n v="11.404650518578499"/>
    <m/>
    <n v="11.404650518578499"/>
    <n v="235"/>
    <n v="2680.0928718659475"/>
    <n v="0"/>
    <n v="2680.0928718659475"/>
    <d v="1899-12-30T00:25:00"/>
    <d v="1900-01-03T01:55:00"/>
    <m/>
  </r>
  <r>
    <n v="10594"/>
    <x v="67"/>
    <s v="A12: Radiali di Ponente da Andora a Pietra"/>
    <n v="2"/>
    <n v="3016"/>
    <s v="TESTICO - CROCETTA"/>
    <s v="EST"/>
    <s v="SET"/>
    <m/>
    <n v="8"/>
    <n v="4342"/>
    <d v="1899-12-30T14:10:00"/>
    <d v="1899-12-30T14:35:00"/>
    <n v="11.393377854533"/>
    <m/>
    <n v="11.393377854533"/>
    <n v="67"/>
    <n v="763.35631625371104"/>
    <n v="0"/>
    <n v="763.35631625371104"/>
    <d v="1899-12-30T00:25:00"/>
    <d v="1899-12-31T03:55:00"/>
    <m/>
  </r>
  <r>
    <n v="10595"/>
    <x v="67"/>
    <s v="A12: Radiali di Ponente da Andora a Pietra"/>
    <n v="2"/>
    <n v="3016"/>
    <s v="TESTICO - CROCETTA"/>
    <s v="INV"/>
    <s v="SET"/>
    <m/>
    <n v="8"/>
    <n v="4343"/>
    <d v="1899-12-30T14:20:00"/>
    <d v="1899-12-30T14:45:00"/>
    <n v="11.393377854533"/>
    <m/>
    <n v="11.393377854533"/>
    <n v="235"/>
    <n v="2677.4437958152548"/>
    <n v="0"/>
    <n v="2677.4437958152548"/>
    <d v="1899-12-30T00:25:00"/>
    <d v="1900-01-03T01:55:00"/>
    <m/>
  </r>
  <r>
    <n v="17439"/>
    <x v="67"/>
    <s v="A12: Radiali di Ponente da Andora a Pietra"/>
    <n v="2"/>
    <n v="3016"/>
    <s v="TESTICO - CROCETTA"/>
    <s v="EST"/>
    <s v="SET"/>
    <m/>
    <n v="8"/>
    <n v="17439"/>
    <d v="1899-12-30T17:45:00"/>
    <d v="1899-12-30T18:10:00"/>
    <n v="11.393377854533"/>
    <m/>
    <n v="11.393377854533"/>
    <n v="67"/>
    <n v="763.35631625371104"/>
    <n v="0"/>
    <n v="763.35631625371104"/>
    <d v="1899-12-30T00:25:00"/>
    <d v="1899-12-31T03:55:00"/>
    <m/>
  </r>
  <r>
    <n v="10596"/>
    <x v="67"/>
    <s v="A12: Radiali di Ponente da Andora a Pietra"/>
    <n v="2"/>
    <n v="3016"/>
    <s v="TESTICO - CROCETTA"/>
    <s v="INV"/>
    <s v="SET"/>
    <m/>
    <n v="8"/>
    <n v="4344"/>
    <d v="1899-12-30T19:00:00"/>
    <d v="1899-12-30T19:25:00"/>
    <n v="11.393377854533"/>
    <m/>
    <n v="11.393377854533"/>
    <n v="235"/>
    <n v="2677.4437958152548"/>
    <n v="0"/>
    <n v="2677.4437958152548"/>
    <d v="1899-12-30T00:25:00"/>
    <d v="1900-01-03T01:55:00"/>
    <m/>
  </r>
  <r>
    <n v="10492"/>
    <x v="68"/>
    <s v="A12: Radiali di Ponente da Andora a Pietra"/>
    <n v="2"/>
    <n v="75"/>
    <s v="ANDORA - TESTICO"/>
    <s v="EST"/>
    <s v="SET"/>
    <m/>
    <n v="1"/>
    <n v="3708"/>
    <d v="1899-12-30T08:35:00"/>
    <d v="1899-12-30T09:20:00"/>
    <n v="20.326357916142399"/>
    <m/>
    <m/>
    <n v="67"/>
    <n v="1361.8659803815408"/>
    <n v="0"/>
    <m/>
    <d v="1899-12-30T00:45:00"/>
    <d v="1900-01-01T02:15:00"/>
    <m/>
  </r>
  <r>
    <n v="10472"/>
    <x v="68"/>
    <s v="A12: Radiali di Ponente da Andora a Pietra"/>
    <n v="2"/>
    <n v="75"/>
    <s v="ANDORA - TESTICO"/>
    <s v="INV"/>
    <s v="SET"/>
    <m/>
    <n v="1"/>
    <n v="3170"/>
    <d v="1899-12-30T09:10:00"/>
    <d v="1899-12-30T09:55:00"/>
    <n v="20.326357916142399"/>
    <m/>
    <m/>
    <n v="235"/>
    <n v="4776.6941102934634"/>
    <n v="0"/>
    <m/>
    <d v="1899-12-30T00:45:00"/>
    <d v="1900-01-06T08:15:00"/>
    <m/>
  </r>
  <r>
    <n v="10474"/>
    <x v="68"/>
    <s v="A12: Radiali di Ponente da Andora a Pietra"/>
    <n v="2"/>
    <n v="75"/>
    <s v="ANDORA - TESTICO"/>
    <s v="ANN"/>
    <s v="SET"/>
    <m/>
    <n v="1"/>
    <n v="3172"/>
    <d v="1899-12-30T11:30:00"/>
    <d v="1899-12-30T12:15:00"/>
    <n v="20.326357916142399"/>
    <m/>
    <m/>
    <n v="302"/>
    <n v="6138.5600906750042"/>
    <n v="0"/>
    <m/>
    <d v="1899-12-30T00:45:00"/>
    <d v="1900-01-08T10:30:00"/>
    <m/>
  </r>
  <r>
    <n v="14021"/>
    <x v="68"/>
    <s v="A12: Radiali di Ponente da Andora a Pietra"/>
    <n v="2"/>
    <n v="75"/>
    <s v="ANDORA - TESTICO"/>
    <s v="INV"/>
    <s v="SET"/>
    <m/>
    <n v="1"/>
    <n v="3175"/>
    <d v="1899-12-30T14:25:00"/>
    <d v="1899-12-30T15:10:00"/>
    <n v="20.326357916142399"/>
    <m/>
    <m/>
    <n v="235"/>
    <n v="4776.6941102934634"/>
    <n v="0"/>
    <m/>
    <d v="1899-12-30T00:45:00"/>
    <d v="1900-01-06T08:15:00"/>
    <m/>
  </r>
  <r>
    <n v="10481"/>
    <x v="68"/>
    <s v="A12: Radiali di Ponente da Andora a Pietra"/>
    <n v="2"/>
    <n v="75"/>
    <s v="ANDORA - TESTICO"/>
    <s v="EST"/>
    <s v="SET"/>
    <m/>
    <n v="1"/>
    <n v="3715"/>
    <d v="1899-12-30T17:00:00"/>
    <d v="1899-12-30T17:45:00"/>
    <n v="20.326357916142399"/>
    <m/>
    <m/>
    <n v="67"/>
    <n v="1361.8659803815408"/>
    <n v="0"/>
    <m/>
    <d v="1899-12-30T00:45:00"/>
    <d v="1900-01-01T02:15:00"/>
    <m/>
  </r>
  <r>
    <n v="10470"/>
    <x v="68"/>
    <s v="A12: Radiali di Ponente da Andora a Pietra"/>
    <n v="2"/>
    <n v="76"/>
    <s v="ANDORA - TESTICO (Via Strada Piangrande)"/>
    <s v="INV"/>
    <s v="SET"/>
    <m/>
    <n v="1"/>
    <n v="3152"/>
    <d v="1899-12-30T13:10:00"/>
    <d v="1899-12-30T13:55:00"/>
    <n v="23.800933211971198"/>
    <m/>
    <m/>
    <n v="235"/>
    <n v="5593.2193048132312"/>
    <n v="0"/>
    <m/>
    <d v="1899-12-30T00:45:00"/>
    <d v="1900-01-06T08:15:00"/>
    <m/>
  </r>
  <r>
    <n v="10466"/>
    <x v="68"/>
    <s v="A12: Radiali di Ponente da Andora a Pietra"/>
    <n v="2"/>
    <n v="77"/>
    <s v="ANDORA - TESTICO - SAN DAMIANO"/>
    <s v="ANN"/>
    <s v="FES"/>
    <m/>
    <n v="1"/>
    <n v="3086"/>
    <d v="1899-12-30T15:30:00"/>
    <d v="1899-12-30T16:25:00"/>
    <n v="25.722210417971599"/>
    <m/>
    <m/>
    <n v="58"/>
    <n v="1491.8882042423527"/>
    <n v="0"/>
    <m/>
    <d v="1899-12-30T00:55:00"/>
    <d v="1900-01-01T05:10:00"/>
    <m/>
  </r>
  <r>
    <n v="10476"/>
    <x v="68"/>
    <s v="A12: Radiali di Ponente da Andora a Pietra"/>
    <n v="2"/>
    <n v="77"/>
    <s v="ANDORA - TESTICO - SAN DAMIANO"/>
    <s v="INV"/>
    <s v="SET"/>
    <m/>
    <n v="1"/>
    <n v="3177"/>
    <d v="1899-12-30T17:00:00"/>
    <d v="1899-12-30T17:55:00"/>
    <n v="25.722210417971599"/>
    <m/>
    <m/>
    <n v="235"/>
    <n v="6044.7194482233253"/>
    <n v="0"/>
    <m/>
    <d v="1899-12-30T00:55:00"/>
    <d v="1900-01-07T23:25:00"/>
    <m/>
  </r>
  <r>
    <n v="10468"/>
    <x v="68"/>
    <s v="A12: Radiali di Ponente da Andora a Pietra"/>
    <n v="2"/>
    <n v="77"/>
    <s v="ANDORA - TESTICO - SAN DAMIANO"/>
    <s v="ANN"/>
    <s v="FES"/>
    <m/>
    <n v="1"/>
    <n v="3088"/>
    <d v="1899-12-30T19:00:00"/>
    <d v="1899-12-30T19:55:00"/>
    <n v="25.722210417971599"/>
    <m/>
    <m/>
    <n v="58"/>
    <n v="1491.8882042423527"/>
    <n v="0"/>
    <m/>
    <d v="1899-12-30T00:55:00"/>
    <d v="1900-01-01T05:10:00"/>
    <m/>
  </r>
  <r>
    <n v="10478"/>
    <x v="68"/>
    <s v="A12: Radiali di Ponente da Andora a Pietra"/>
    <n v="2"/>
    <n v="77"/>
    <s v="ANDORA - TESTICO - SAN DAMIANO"/>
    <s v="INV"/>
    <s v="SET"/>
    <m/>
    <n v="1"/>
    <n v="3179"/>
    <d v="1899-12-30T19:00:00"/>
    <d v="1899-12-30T19:55:00"/>
    <n v="25.722210417971599"/>
    <m/>
    <m/>
    <n v="235"/>
    <n v="6044.7194482233253"/>
    <n v="0"/>
    <m/>
    <d v="1899-12-30T00:55:00"/>
    <d v="1900-01-07T23:25:00"/>
    <m/>
  </r>
  <r>
    <n v="10483"/>
    <x v="68"/>
    <s v="A12: Radiali di Ponente da Andora a Pietra"/>
    <n v="2"/>
    <n v="77"/>
    <s v="ANDORA - TESTICO - SAN DAMIANO"/>
    <s v="EST"/>
    <s v="SET"/>
    <m/>
    <n v="1"/>
    <n v="3719"/>
    <d v="1899-12-30T19:20:00"/>
    <d v="1899-12-30T20:15:00"/>
    <n v="25.722210417971599"/>
    <m/>
    <m/>
    <n v="67"/>
    <n v="1723.3880980040972"/>
    <n v="0"/>
    <m/>
    <d v="1899-12-30T00:55:00"/>
    <d v="1900-01-01T13:25:00"/>
    <m/>
  </r>
  <r>
    <n v="10489"/>
    <x v="68"/>
    <s v="A12: Radiali di Ponente da Andora a Pietra"/>
    <n v="1"/>
    <n v="189"/>
    <s v="SAN DAMIANO - TESTICO"/>
    <s v="ANN"/>
    <s v="FES"/>
    <m/>
    <n v="1"/>
    <n v="3089"/>
    <d v="1899-12-30T19:55:00"/>
    <d v="1899-12-30T20:05:00"/>
    <n v="4.9961163087001701"/>
    <m/>
    <m/>
    <n v="58"/>
    <n v="289.77474590460986"/>
    <n v="0"/>
    <m/>
    <d v="1899-12-30T00:10:00"/>
    <d v="1899-12-30T09:40:00"/>
    <m/>
  </r>
  <r>
    <n v="10490"/>
    <x v="68"/>
    <s v="A12: Radiali di Ponente da Andora a Pietra"/>
    <n v="1"/>
    <n v="189"/>
    <s v="SAN DAMIANO - TESTICO"/>
    <s v="INV"/>
    <s v="SET"/>
    <m/>
    <n v="1"/>
    <n v="3180"/>
    <d v="1899-12-30T19:55:00"/>
    <d v="1899-12-30T20:05:00"/>
    <n v="4.9961163087001701"/>
    <m/>
    <m/>
    <n v="235"/>
    <n v="1174.08733254454"/>
    <n v="0"/>
    <m/>
    <d v="1899-12-30T00:10:00"/>
    <d v="1899-12-31T15:10:00"/>
    <m/>
  </r>
  <r>
    <n v="10491"/>
    <x v="68"/>
    <s v="A12: Radiali di Ponente da Andora a Pietra"/>
    <n v="1"/>
    <n v="189"/>
    <s v="SAN DAMIANO - TESTICO"/>
    <s v="EST"/>
    <s v="SET"/>
    <m/>
    <n v="1"/>
    <n v="3720"/>
    <d v="1899-12-30T20:15:00"/>
    <d v="1899-12-30T20:25:00"/>
    <n v="4.9961163087001701"/>
    <m/>
    <m/>
    <n v="67"/>
    <n v="334.7397926829114"/>
    <n v="0"/>
    <m/>
    <d v="1899-12-30T00:10:00"/>
    <d v="1899-12-30T11:10:00"/>
    <m/>
  </r>
  <r>
    <n v="10465"/>
    <x v="68"/>
    <s v="A12: Radiali di Ponente da Andora a Pietra"/>
    <n v="1"/>
    <n v="190"/>
    <s v="SAN DAMIANO - TESTICO - ANDORA"/>
    <s v="ANN"/>
    <s v="FES"/>
    <m/>
    <n v="1"/>
    <n v="3085"/>
    <d v="1899-12-30T12:50:00"/>
    <d v="1899-12-30T13:45:00"/>
    <n v="25.553416060713001"/>
    <m/>
    <m/>
    <n v="58"/>
    <n v="1482.0981315213542"/>
    <n v="0"/>
    <m/>
    <d v="1899-12-30T00:55:00"/>
    <d v="1900-01-01T05:10:00"/>
    <m/>
  </r>
  <r>
    <n v="10480"/>
    <x v="68"/>
    <s v="A12: Radiali di Ponente da Andora a Pietra"/>
    <n v="1"/>
    <n v="190"/>
    <s v="SAN DAMIANO - TESTICO - ANDORA"/>
    <s v="EST"/>
    <s v="SET"/>
    <m/>
    <n v="1"/>
    <n v="3712"/>
    <d v="1899-12-30T12:50:00"/>
    <d v="1899-12-30T13:45:00"/>
    <n v="25.553416060713001"/>
    <m/>
    <m/>
    <n v="67"/>
    <n v="1712.078876067771"/>
    <n v="0"/>
    <m/>
    <d v="1899-12-30T00:55:00"/>
    <d v="1900-01-01T13:25:00"/>
    <m/>
  </r>
  <r>
    <n v="10475"/>
    <x v="68"/>
    <s v="A12: Radiali di Ponente da Andora a Pietra"/>
    <n v="1"/>
    <n v="190"/>
    <s v="SAN DAMIANO - TESTICO - ANDORA"/>
    <s v="INV"/>
    <s v="SET"/>
    <m/>
    <n v="1"/>
    <n v="3174"/>
    <d v="1899-12-30T13:00:00"/>
    <d v="1899-12-30T13:55:00"/>
    <n v="25.553416060713001"/>
    <m/>
    <m/>
    <n v="235"/>
    <n v="6005.0527742675549"/>
    <n v="0"/>
    <m/>
    <d v="1899-12-30T00:55:00"/>
    <d v="1900-01-07T23:25:00"/>
    <m/>
  </r>
  <r>
    <n v="10467"/>
    <x v="68"/>
    <s v="A12: Radiali di Ponente da Andora a Pietra"/>
    <n v="1"/>
    <n v="190"/>
    <s v="SAN DAMIANO - TESTICO - ANDORA"/>
    <s v="ANN"/>
    <s v="FES"/>
    <m/>
    <n v="1"/>
    <n v="3087"/>
    <d v="1899-12-30T16:50:00"/>
    <d v="1899-12-30T17:45:00"/>
    <n v="25.553416060713001"/>
    <m/>
    <m/>
    <n v="58"/>
    <n v="1482.0981315213542"/>
    <n v="0"/>
    <m/>
    <d v="1899-12-30T00:55:00"/>
    <d v="1900-01-01T05:10:00"/>
    <m/>
  </r>
  <r>
    <n v="10477"/>
    <x v="68"/>
    <s v="A12: Radiali di Ponente da Andora a Pietra"/>
    <n v="1"/>
    <n v="190"/>
    <s v="SAN DAMIANO - TESTICO - ANDORA"/>
    <s v="INV"/>
    <s v="SET"/>
    <m/>
    <n v="1"/>
    <n v="3178"/>
    <d v="1899-12-30T18:05:00"/>
    <d v="1899-12-30T19:00:00"/>
    <n v="25.553416060713001"/>
    <m/>
    <m/>
    <n v="235"/>
    <n v="6005.0527742675549"/>
    <n v="0"/>
    <m/>
    <d v="1899-12-30T00:55:00"/>
    <d v="1900-01-07T23:25:00"/>
    <m/>
  </r>
  <r>
    <n v="18689"/>
    <x v="68"/>
    <s v="A12: Radiali di Ponente da Andora a Pietra"/>
    <n v="1"/>
    <n v="190"/>
    <s v="SAN DAMIANO - TESTICO - ANDORA"/>
    <s v="EST"/>
    <s v="SET"/>
    <m/>
    <n v="1"/>
    <n v="3718"/>
    <d v="1899-12-30T18:25:00"/>
    <d v="1899-12-30T19:20:00"/>
    <n v="25.553416060713001"/>
    <m/>
    <m/>
    <n v="67"/>
    <n v="1712.078876067771"/>
    <n v="0"/>
    <m/>
    <d v="1899-12-30T00:55:00"/>
    <d v="1900-01-01T13:25:00"/>
    <m/>
  </r>
  <r>
    <n v="11391"/>
    <x v="68"/>
    <s v="A12: Radiali di Ponente da Andora a Pietra"/>
    <n v="1"/>
    <n v="194"/>
    <s v="TESTICO - ANDORA"/>
    <s v="INV"/>
    <s v="SET"/>
    <m/>
    <n v="1"/>
    <n v="3169"/>
    <d v="1899-12-30T06:10:00"/>
    <d v="1899-12-30T06:55:00"/>
    <n v="20.557299752012799"/>
    <m/>
    <m/>
    <n v="235"/>
    <n v="4830.9654417230076"/>
    <n v="0"/>
    <m/>
    <d v="1899-12-30T00:45:00"/>
    <d v="1900-01-06T08:15:00"/>
    <m/>
  </r>
  <r>
    <n v="10479"/>
    <x v="68"/>
    <s v="A12: Radiali di Ponente da Andora a Pietra"/>
    <n v="1"/>
    <n v="194"/>
    <s v="TESTICO - ANDORA"/>
    <s v="EST"/>
    <s v="SET"/>
    <m/>
    <n v="1"/>
    <n v="3705"/>
    <d v="1899-12-30T06:45:00"/>
    <d v="1899-12-30T07:30:00"/>
    <n v="20.557299752012799"/>
    <m/>
    <m/>
    <n v="67"/>
    <n v="1377.3390833848575"/>
    <n v="0"/>
    <m/>
    <d v="1899-12-30T00:45:00"/>
    <d v="1900-01-01T02:15:00"/>
    <m/>
  </r>
  <r>
    <n v="10493"/>
    <x v="68"/>
    <s v="A12: Radiali di Ponente da Andora a Pietra"/>
    <n v="1"/>
    <n v="194"/>
    <s v="TESTICO - ANDORA"/>
    <s v="EST"/>
    <s v="SET"/>
    <m/>
    <n v="1"/>
    <n v="3709"/>
    <d v="1899-12-30T09:20:00"/>
    <d v="1899-12-30T10:05:00"/>
    <n v="20.557299752012799"/>
    <m/>
    <m/>
    <n v="67"/>
    <n v="1377.3390833848575"/>
    <n v="0"/>
    <m/>
    <d v="1899-12-30T00:45:00"/>
    <d v="1900-01-01T02:15:00"/>
    <m/>
  </r>
  <r>
    <n v="10473"/>
    <x v="68"/>
    <s v="A12: Radiali di Ponente da Andora a Pietra"/>
    <n v="1"/>
    <n v="194"/>
    <s v="TESTICO - ANDORA"/>
    <s v="INV"/>
    <s v="SET"/>
    <m/>
    <n v="1"/>
    <n v="3171"/>
    <d v="1899-12-30T10:00:00"/>
    <d v="1899-12-30T10:45:00"/>
    <n v="20.557299752012799"/>
    <m/>
    <m/>
    <n v="235"/>
    <n v="4830.9654417230076"/>
    <n v="0"/>
    <m/>
    <d v="1899-12-30T00:45:00"/>
    <d v="1900-01-06T08:15:00"/>
    <m/>
  </r>
  <r>
    <n v="14022"/>
    <x v="68"/>
    <s v="A12: Radiali di Ponente da Andora a Pietra"/>
    <n v="1"/>
    <n v="194"/>
    <s v="TESTICO - ANDORA"/>
    <s v="INV"/>
    <s v="SET"/>
    <m/>
    <n v="1"/>
    <n v="5870"/>
    <d v="1899-12-30T15:10:00"/>
    <d v="1899-12-30T15:55:00"/>
    <n v="20.557299752012799"/>
    <m/>
    <m/>
    <n v="235"/>
    <n v="4830.9654417230076"/>
    <n v="0"/>
    <m/>
    <d v="1899-12-30T00:45:00"/>
    <d v="1900-01-06T08:15:00"/>
    <m/>
  </r>
  <r>
    <n v="10469"/>
    <x v="68"/>
    <s v="A12: Radiali di Ponente da Andora a Pietra"/>
    <n v="1"/>
    <n v="195"/>
    <s v="TESTICO - ANDORA (Via Strada Piangrande)"/>
    <s v="INV"/>
    <s v="SET"/>
    <m/>
    <n v="1"/>
    <n v="3151"/>
    <d v="1899-12-30T07:10:00"/>
    <d v="1899-12-30T08:05:00"/>
    <n v="24.853933752053699"/>
    <m/>
    <m/>
    <n v="235"/>
    <n v="5840.6744317326193"/>
    <n v="0"/>
    <m/>
    <d v="1899-12-30T00:55:00"/>
    <d v="1900-01-07T23:25:00"/>
    <m/>
  </r>
  <r>
    <n v="10486"/>
    <x v="68"/>
    <s v="A12: Radiali di Ponente da Andora a Pietra"/>
    <n v="2"/>
    <n v="197"/>
    <s v="TESTICO - SAN DAMIANO"/>
    <s v="ANN"/>
    <s v="FES"/>
    <m/>
    <n v="1"/>
    <n v="3084"/>
    <d v="1899-12-30T12:40:00"/>
    <d v="1899-12-30T12:50:00"/>
    <n v="5.3958525018292098"/>
    <m/>
    <m/>
    <n v="58"/>
    <n v="312.95944510609417"/>
    <n v="0"/>
    <m/>
    <d v="1899-12-30T00:10:00"/>
    <d v="1899-12-30T09:40:00"/>
    <m/>
  </r>
  <r>
    <n v="10488"/>
    <x v="68"/>
    <s v="A12: Radiali di Ponente da Andora a Pietra"/>
    <n v="2"/>
    <n v="197"/>
    <s v="TESTICO - SAN DAMIANO"/>
    <s v="EST"/>
    <s v="SET"/>
    <m/>
    <n v="1"/>
    <n v="3710"/>
    <d v="1899-12-30T12:40:00"/>
    <d v="1899-12-30T12:50:00"/>
    <n v="5.3958525018292098"/>
    <m/>
    <m/>
    <n v="67"/>
    <n v="361.52211762255706"/>
    <n v="0"/>
    <m/>
    <d v="1899-12-30T00:10:00"/>
    <d v="1899-12-30T11:10:00"/>
    <m/>
  </r>
  <r>
    <n v="10487"/>
    <x v="68"/>
    <s v="A12: Radiali di Ponente da Andora a Pietra"/>
    <n v="2"/>
    <n v="197"/>
    <s v="TESTICO - SAN DAMIANO"/>
    <s v="INV"/>
    <s v="SET"/>
    <m/>
    <n v="1"/>
    <n v="3173"/>
    <d v="1899-12-30T12:50:00"/>
    <d v="1899-12-30T13:00:00"/>
    <n v="5.3958525018292098"/>
    <m/>
    <m/>
    <n v="235"/>
    <n v="1268.0253379298642"/>
    <n v="0"/>
    <m/>
    <d v="1899-12-30T00:10:00"/>
    <d v="1899-12-31T15:10:00"/>
    <m/>
  </r>
  <r>
    <n v="10494"/>
    <x v="68"/>
    <s v="A12: Radiali di Ponente da Andora a Pietra"/>
    <n v="2"/>
    <n v="2005"/>
    <s v="ANDORA - CIMITERO S. GIOVANNI - CIMITERO"/>
    <s v="EST"/>
    <n v="2"/>
    <m/>
    <n v="1"/>
    <n v="3721"/>
    <d v="1899-12-30T10:05:00"/>
    <d v="1899-12-30T10:17:00"/>
    <n v="7.7595688177203899"/>
    <n v="7.7595688177203899"/>
    <m/>
    <n v="11"/>
    <n v="85.355256994924289"/>
    <n v="85.355256994924289"/>
    <m/>
    <d v="1899-12-30T00:12:00"/>
    <d v="1899-12-30T02:12:00"/>
    <s v="ANDORA"/>
  </r>
  <r>
    <n v="10495"/>
    <x v="68"/>
    <s v="A12: Radiali di Ponente da Andora a Pietra"/>
    <n v="1"/>
    <n v="2009"/>
    <s v="CIMITERO S.BARTOLOMEO - S.GIOVANNI - ANDORA"/>
    <s v="EST"/>
    <n v="2"/>
    <m/>
    <n v="1"/>
    <n v="3722"/>
    <d v="1899-12-30T10:45:00"/>
    <d v="1899-12-30T10:57:00"/>
    <n v="7.7928807077112303"/>
    <n v="7.7928807077112303"/>
    <m/>
    <n v="11"/>
    <n v="85.72168778482353"/>
    <n v="85.72168778482353"/>
    <m/>
    <d v="1899-12-30T00:12:00"/>
    <d v="1899-12-30T02:12:00"/>
    <s v="ANDORA"/>
  </r>
  <r>
    <n v="10463"/>
    <x v="69"/>
    <s v="A12: Radiali di Ponente da Andora a Pietra"/>
    <n v="1"/>
    <n v="2004"/>
    <s v="ANDORA - CONNA"/>
    <s v="EST"/>
    <n v="146"/>
    <m/>
    <n v="1"/>
    <n v="3706"/>
    <d v="1899-12-30T07:35:00"/>
    <d v="1899-12-30T08:00:00"/>
    <n v="11.4424661684069"/>
    <n v="11.4424661684069"/>
    <m/>
    <n v="34"/>
    <n v="389.0438497258346"/>
    <n v="389.0438497258346"/>
    <m/>
    <d v="1899-12-30T00:25:00"/>
    <d v="1899-12-30T14:10:00"/>
    <s v="ANDORA"/>
  </r>
  <r>
    <n v="10457"/>
    <x v="69"/>
    <s v="A12: Radiali di Ponente da Andora a Pietra"/>
    <n v="1"/>
    <n v="2004"/>
    <s v="ANDORA - CONNA"/>
    <s v="INV"/>
    <n v="146"/>
    <m/>
    <n v="1"/>
    <n v="4377"/>
    <d v="1899-12-30T08:05:00"/>
    <d v="1899-12-30T08:30:00"/>
    <n v="11.4424661684069"/>
    <n v="11.4424661684069"/>
    <m/>
    <n v="119"/>
    <n v="1361.6534740404211"/>
    <n v="1361.6534740404211"/>
    <m/>
    <d v="1899-12-30T00:25:00"/>
    <d v="1900-01-01T01:35:00"/>
    <s v="ANDORA"/>
  </r>
  <r>
    <n v="10461"/>
    <x v="69"/>
    <s v="A12: Radiali di Ponente da Andora a Pietra"/>
    <n v="1"/>
    <n v="2004"/>
    <s v="ANDORA - CONNA"/>
    <s v="INV"/>
    <n v="146"/>
    <m/>
    <n v="1"/>
    <n v="3156"/>
    <d v="1899-12-30T11:45:00"/>
    <d v="1899-12-30T12:10:00"/>
    <n v="11.4424661684069"/>
    <n v="11.4424661684069"/>
    <m/>
    <n v="119"/>
    <n v="1361.6534740404211"/>
    <n v="1361.6534740404211"/>
    <m/>
    <d v="1899-12-30T00:25:00"/>
    <d v="1900-01-01T01:35:00"/>
    <s v="ANDORA"/>
  </r>
  <r>
    <n v="10455"/>
    <x v="69"/>
    <s v="A12: Radiali di Ponente da Andora a Pietra"/>
    <n v="1"/>
    <n v="2004"/>
    <s v="ANDORA - CONNA"/>
    <s v="EST"/>
    <n v="146"/>
    <m/>
    <n v="1"/>
    <n v="3713"/>
    <d v="1899-12-30T13:45:00"/>
    <d v="1899-12-30T14:10:00"/>
    <n v="11.4424661684069"/>
    <n v="11.4424661684069"/>
    <m/>
    <n v="34"/>
    <n v="389.0438497258346"/>
    <n v="389.0438497258346"/>
    <m/>
    <d v="1899-12-30T00:25:00"/>
    <d v="1899-12-30T14:10:00"/>
    <s v="ANDORA"/>
  </r>
  <r>
    <n v="10459"/>
    <x v="69"/>
    <s v="A12: Radiali di Ponente da Andora a Pietra"/>
    <n v="1"/>
    <n v="2004"/>
    <s v="ANDORA - CONNA"/>
    <s v="ANN"/>
    <n v="146"/>
    <m/>
    <n v="1"/>
    <n v="4379"/>
    <d v="1899-12-30T16:00:00"/>
    <d v="1899-12-30T16:25:00"/>
    <n v="11.4424661684069"/>
    <n v="11.4424661684069"/>
    <m/>
    <n v="153"/>
    <n v="1750.6973237662557"/>
    <n v="1750.6973237662557"/>
    <m/>
    <d v="1899-12-30T00:25:00"/>
    <d v="1900-01-01T15:45:00"/>
    <s v="ANDORA"/>
  </r>
  <r>
    <n v="10464"/>
    <x v="69"/>
    <s v="A12: Radiali di Ponente da Andora a Pietra"/>
    <n v="2"/>
    <n v="2010"/>
    <s v="CONNA - ANDORA"/>
    <s v="EST"/>
    <n v="146"/>
    <m/>
    <n v="1"/>
    <n v="3707"/>
    <d v="1899-12-30T08:00:00"/>
    <d v="1899-12-30T08:35:00"/>
    <n v="16.512125287192099"/>
    <n v="16.512125287192099"/>
    <m/>
    <n v="34"/>
    <n v="561.41225976453131"/>
    <n v="561.41225976453131"/>
    <m/>
    <d v="1899-12-30T00:35:00"/>
    <d v="1899-12-30T19:50:00"/>
    <s v="ANDORA"/>
  </r>
  <r>
    <n v="10458"/>
    <x v="69"/>
    <s v="A12: Radiali di Ponente da Andora a Pietra"/>
    <n v="2"/>
    <n v="2010"/>
    <s v="CONNA - ANDORA"/>
    <s v="INV"/>
    <n v="146"/>
    <m/>
    <n v="1"/>
    <n v="4378"/>
    <d v="1899-12-30T08:30:00"/>
    <d v="1899-12-30T09:05:00"/>
    <n v="16.512125287192099"/>
    <n v="16.512125287192099"/>
    <m/>
    <n v="119"/>
    <n v="1964.9429091758598"/>
    <n v="1964.9429091758598"/>
    <m/>
    <d v="1899-12-30T00:35:00"/>
    <d v="1900-01-01T21:25:00"/>
    <s v="ANDORA"/>
  </r>
  <r>
    <n v="10462"/>
    <x v="69"/>
    <s v="A12: Radiali di Ponente da Andora a Pietra"/>
    <n v="2"/>
    <n v="2010"/>
    <s v="CONNA - ANDORA"/>
    <s v="INV"/>
    <n v="146"/>
    <m/>
    <n v="1"/>
    <n v="3157"/>
    <d v="1899-12-30T12:10:00"/>
    <d v="1899-12-30T12:45:00"/>
    <n v="16.512125287192099"/>
    <n v="16.512125287192099"/>
    <m/>
    <n v="119"/>
    <n v="1964.9429091758598"/>
    <n v="1964.9429091758598"/>
    <m/>
    <d v="1899-12-30T00:35:00"/>
    <d v="1900-01-01T21:25:00"/>
    <s v="ANDORA"/>
  </r>
  <r>
    <n v="10456"/>
    <x v="69"/>
    <s v="A12: Radiali di Ponente da Andora a Pietra"/>
    <n v="2"/>
    <n v="2010"/>
    <s v="CONNA - ANDORA"/>
    <s v="EST"/>
    <n v="146"/>
    <m/>
    <n v="1"/>
    <n v="3714"/>
    <d v="1899-12-30T14:10:00"/>
    <d v="1899-12-30T14:45:00"/>
    <n v="16.512125287192099"/>
    <n v="16.512125287192099"/>
    <m/>
    <n v="34"/>
    <n v="561.41225976453131"/>
    <n v="561.41225976453131"/>
    <m/>
    <d v="1899-12-30T00:35:00"/>
    <d v="1899-12-30T19:50:00"/>
    <s v="ANDORA"/>
  </r>
  <r>
    <n v="10460"/>
    <x v="69"/>
    <s v="A12: Radiali di Ponente da Andora a Pietra"/>
    <n v="2"/>
    <n v="2010"/>
    <s v="CONNA - ANDORA"/>
    <s v="ANN"/>
    <n v="146"/>
    <m/>
    <n v="1"/>
    <n v="4380"/>
    <d v="1899-12-30T16:25:00"/>
    <d v="1899-12-30T17:00:00"/>
    <n v="16.512125287192099"/>
    <n v="16.512125287192099"/>
    <m/>
    <n v="153"/>
    <n v="2526.3551689403912"/>
    <n v="2526.3551689403912"/>
    <m/>
    <d v="1899-12-30T00:35:00"/>
    <d v="1900-01-02T17:15:00"/>
    <s v="ANDORA"/>
  </r>
  <r>
    <n v="11417"/>
    <x v="70"/>
    <s v="A12: Radiali di Ponente da Andora a Pietra"/>
    <n v="1"/>
    <n v="2030"/>
    <s v="BORGHETTO PINELAND - CIMITERO RIVE"/>
    <s v="ANN"/>
    <n v="4"/>
    <m/>
    <n v="1"/>
    <n v="11386"/>
    <d v="1899-12-30T10:00:00"/>
    <d v="1899-12-30T10:15:00"/>
    <n v="5.3073290428854003"/>
    <n v="5.3073290428854003"/>
    <m/>
    <n v="52"/>
    <n v="275.98111023004083"/>
    <n v="275.98111023004083"/>
    <m/>
    <d v="1899-12-30T00:15:00"/>
    <d v="1899-12-30T13:00:00"/>
    <s v="BORGHETTO SANTO SPIRITO"/>
  </r>
  <r>
    <n v="11389"/>
    <x v="70"/>
    <s v="A12: Radiali di Ponente da Andora a Pietra"/>
    <n v="2"/>
    <n v="2031"/>
    <s v="CIMITERO RIVE - BORGHETTO PINELAND"/>
    <s v="ANN"/>
    <n v="4"/>
    <m/>
    <n v="1"/>
    <n v="11387"/>
    <d v="1899-12-30T11:00:00"/>
    <d v="1899-12-30T11:15:00"/>
    <n v="5.3415133334078799"/>
    <n v="5.3415133334078799"/>
    <m/>
    <n v="52"/>
    <n v="277.75869333720976"/>
    <n v="277.75869333720976"/>
    <m/>
    <d v="1899-12-30T00:15:00"/>
    <d v="1899-12-30T13:00:00"/>
    <s v="BORGHETTO SANTO SPIRITO"/>
  </r>
  <r>
    <n v="10450"/>
    <x v="71"/>
    <s v="A12: Radiali di Ponente da Andora a Pietra"/>
    <n v="2"/>
    <n v="2007"/>
    <s v="CIMITERO BERBENA / LOANO"/>
    <s v="ANN"/>
    <n v="26"/>
    <m/>
    <n v="1"/>
    <n v="3093"/>
    <d v="1899-12-30T10:15:00"/>
    <d v="1899-12-30T10:35:00"/>
    <n v="6.3596184320445497"/>
    <n v="6.3596184320445497"/>
    <m/>
    <n v="101"/>
    <n v="642.32146163649952"/>
    <n v="642.32146163649952"/>
    <m/>
    <d v="1899-12-30T00:20:00"/>
    <d v="1899-12-31T09:40:00"/>
    <s v="LOANO"/>
  </r>
  <r>
    <n v="10454"/>
    <x v="71"/>
    <s v="A12: Radiali di Ponente da Andora a Pietra"/>
    <n v="2"/>
    <n v="2007"/>
    <s v="CIMITERO BERBENA / LOANO"/>
    <s v="EST"/>
    <n v="26"/>
    <m/>
    <n v="1"/>
    <n v="3609"/>
    <d v="1899-12-30T15:55:00"/>
    <d v="1899-12-30T16:15:00"/>
    <n v="6.3596184320445497"/>
    <n v="6.3596184320445497"/>
    <m/>
    <n v="22"/>
    <n v="139.91160550498009"/>
    <n v="139.91160550498009"/>
    <m/>
    <d v="1899-12-30T00:20:00"/>
    <d v="1899-12-30T07:20:00"/>
    <s v="LOANO"/>
  </r>
  <r>
    <n v="10452"/>
    <x v="71"/>
    <s v="A12: Radiali di Ponente da Andora a Pietra"/>
    <n v="2"/>
    <n v="2007"/>
    <s v="CIMITERO BERBENA / LOANO"/>
    <s v="INV"/>
    <n v="26"/>
    <m/>
    <n v="1"/>
    <n v="3129"/>
    <d v="1899-12-30T16:35:00"/>
    <d v="1899-12-30T16:55:00"/>
    <n v="6.3596184320445497"/>
    <n v="6.3596184320445497"/>
    <m/>
    <n v="79"/>
    <n v="502.4098561315194"/>
    <n v="502.4098561315194"/>
    <m/>
    <d v="1899-12-30T00:20:00"/>
    <d v="1899-12-31T02:20:00"/>
    <s v="LOANO"/>
  </r>
  <r>
    <n v="10449"/>
    <x v="71"/>
    <s v="A12: Radiali di Ponente da Andora a Pietra"/>
    <n v="1"/>
    <n v="2013"/>
    <s v="LOANO / CIMITERO BERBENA"/>
    <s v="ANN"/>
    <n v="26"/>
    <m/>
    <n v="1"/>
    <n v="3092"/>
    <d v="1899-12-30T09:00:00"/>
    <d v="1899-12-30T09:20:00"/>
    <n v="6.2371121882246303"/>
    <n v="6.2371121882246303"/>
    <m/>
    <n v="101"/>
    <n v="629.94833101068764"/>
    <n v="629.94833101068764"/>
    <m/>
    <d v="1899-12-30T00:20:00"/>
    <d v="1899-12-31T09:40:00"/>
    <s v="LOANO"/>
  </r>
  <r>
    <n v="16803"/>
    <x v="71"/>
    <s v="A12: Radiali di Ponente da Andora a Pietra"/>
    <n v="1"/>
    <n v="2013"/>
    <s v="LOANO / CIMITERO BERBENA"/>
    <s v="EST"/>
    <n v="26"/>
    <m/>
    <n v="1"/>
    <n v="16803"/>
    <d v="1899-12-30T15:00:00"/>
    <d v="1899-12-30T15:20:00"/>
    <n v="6.2371121882246303"/>
    <n v="6.2371121882246303"/>
    <m/>
    <n v="22"/>
    <n v="137.21646814094186"/>
    <n v="137.21646814094186"/>
    <m/>
    <d v="1899-12-30T00:20:00"/>
    <d v="1899-12-30T07:20:00"/>
    <s v="LOANO"/>
  </r>
  <r>
    <n v="10451"/>
    <x v="71"/>
    <s v="A12: Radiali di Ponente da Andora a Pietra"/>
    <n v="1"/>
    <n v="2013"/>
    <s v="LOANO / CIMITERO BERBENA"/>
    <s v="INV"/>
    <n v="26"/>
    <m/>
    <n v="1"/>
    <n v="3128"/>
    <d v="1899-12-30T15:34:00"/>
    <d v="1899-12-30T15:54:00"/>
    <n v="6.2371121882246303"/>
    <n v="6.2371121882246303"/>
    <m/>
    <n v="79"/>
    <n v="492.73186286974578"/>
    <n v="492.73186286974578"/>
    <m/>
    <d v="1899-12-30T00:20:00"/>
    <d v="1899-12-31T02:20:00"/>
    <s v="LOANO"/>
  </r>
  <r>
    <n v="10433"/>
    <x v="72"/>
    <s v="A12: Radiali di Ponente da Andora a Pietra"/>
    <n v="1"/>
    <n v="140"/>
    <s v="GARLENDA - VILLANOVA"/>
    <s v="INV"/>
    <s v="SET"/>
    <m/>
    <n v="1"/>
    <n v="3039"/>
    <d v="1899-12-30T07:25:00"/>
    <d v="1899-12-30T07:33:00"/>
    <n v="4.4685636004565197"/>
    <m/>
    <m/>
    <n v="235"/>
    <n v="1050.112446107282"/>
    <n v="0"/>
    <m/>
    <d v="1899-12-30T00:08:00"/>
    <d v="1899-12-31T07:20:00"/>
    <m/>
  </r>
  <r>
    <n v="17496"/>
    <x v="72"/>
    <s v="A12: Radiali di Ponente da Andora a Pietra"/>
    <n v="2"/>
    <n v="214"/>
    <s v="VILLANOVA - COASCO - BASTIA"/>
    <s v="NSIN"/>
    <s v="SET"/>
    <m/>
    <n v="1"/>
    <n v="2353"/>
    <d v="1899-12-30T13:45:00"/>
    <d v="1899-12-30T13:50:00"/>
    <n v="3.41492010668845"/>
    <m/>
    <m/>
    <n v="27"/>
    <n v="92.20284288058815"/>
    <n v="0"/>
    <m/>
    <d v="1899-12-30T00:05:00"/>
    <d v="1899-12-30T02:15:00"/>
    <m/>
  </r>
  <r>
    <n v="17671"/>
    <x v="72"/>
    <s v="A12: Radiali di Ponente da Andora a Pietra"/>
    <n v="2"/>
    <n v="214"/>
    <s v="VILLANOVA - COASCO - BASTIA"/>
    <s v="SCO"/>
    <n v="6"/>
    <m/>
    <n v="1"/>
    <n v="17671"/>
    <d v="1899-12-30T13:45:00"/>
    <d v="1899-12-30T13:50:00"/>
    <n v="3.41492010668845"/>
    <m/>
    <m/>
    <n v="35"/>
    <n v="119.52220373409575"/>
    <n v="0"/>
    <m/>
    <d v="1899-12-30T00:05:00"/>
    <d v="1899-12-30T02:55:00"/>
    <m/>
  </r>
  <r>
    <n v="17672"/>
    <x v="72"/>
    <s v="A12: Radiali di Ponente da Andora a Pietra"/>
    <n v="2"/>
    <n v="214"/>
    <s v="VILLANOVA - COASCO - BASTIA"/>
    <s v="SCO"/>
    <s v="1-5"/>
    <m/>
    <n v="1"/>
    <n v="17672"/>
    <d v="1899-12-30T14:20:00"/>
    <d v="1899-12-30T14:25:00"/>
    <n v="3.41492010668845"/>
    <m/>
    <m/>
    <n v="173"/>
    <n v="590.78117845710187"/>
    <n v="0"/>
    <m/>
    <d v="1899-12-30T00:05:00"/>
    <d v="1899-12-30T14:25:00"/>
    <m/>
  </r>
  <r>
    <n v="10428"/>
    <x v="72"/>
    <s v="A12: Radiali di Ponente da Andora a Pietra"/>
    <n v="1"/>
    <n v="692"/>
    <s v="VILLANOVA - ALASSIO"/>
    <s v="SCO"/>
    <s v="1-5"/>
    <m/>
    <n v="1"/>
    <n v="2978"/>
    <d v="1899-12-30T07:40:00"/>
    <d v="1899-12-30T07:55:00"/>
    <n v="9.1938874469253395"/>
    <m/>
    <m/>
    <n v="173"/>
    <n v="1590.5425283180837"/>
    <n v="0"/>
    <m/>
    <d v="1899-12-30T00:15:00"/>
    <d v="1899-12-31T19:15:00"/>
    <m/>
  </r>
  <r>
    <n v="14072"/>
    <x v="72"/>
    <s v="A12: Radiali di Ponente da Andora a Pietra"/>
    <n v="1"/>
    <n v="817"/>
    <s v="VILLANOVA - COASCO - BASTIA - VILLANOVA"/>
    <s v="SCO"/>
    <s v="1-5"/>
    <m/>
    <n v="1"/>
    <n v="2995"/>
    <d v="1899-12-30T13:23:00"/>
    <d v="1899-12-30T13:40:00"/>
    <n v="10.455793851012899"/>
    <m/>
    <m/>
    <n v="173"/>
    <n v="1808.8523362252315"/>
    <n v="0"/>
    <m/>
    <d v="1899-12-30T00:17:00"/>
    <d v="1900-01-01T01:01:00"/>
    <m/>
  </r>
  <r>
    <n v="18572"/>
    <x v="72"/>
    <s v="A12: Radiali di Ponente da Andora a Pietra"/>
    <n v="1"/>
    <n v="817"/>
    <s v="VILLANOVA - COASCO - BASTIA - VILLANOVA"/>
    <s v="NSIN"/>
    <s v="SET"/>
    <m/>
    <n v="1"/>
    <n v="18572"/>
    <d v="1899-12-30T13:26:00"/>
    <d v="1899-12-30T13:43:00"/>
    <n v="10.455793851012899"/>
    <m/>
    <m/>
    <n v="27"/>
    <n v="282.30643397734826"/>
    <n v="0"/>
    <m/>
    <d v="1899-12-30T00:17:00"/>
    <d v="1899-12-30T07:39:00"/>
    <m/>
  </r>
  <r>
    <n v="17842"/>
    <x v="72"/>
    <s v="A12: Radiali di Ponente da Andora a Pietra"/>
    <n v="1"/>
    <n v="817"/>
    <s v="VILLANOVA - COASCO - BASTIA - VILLANOVA"/>
    <s v="SCO"/>
    <n v="6"/>
    <m/>
    <n v="1"/>
    <n v="17842"/>
    <d v="1899-12-30T13:26:00"/>
    <d v="1899-12-30T13:43:00"/>
    <n v="10.455793851012899"/>
    <m/>
    <m/>
    <n v="35"/>
    <n v="365.95278478545146"/>
    <n v="0"/>
    <m/>
    <d v="1899-12-30T00:17:00"/>
    <d v="1899-12-30T09:55:00"/>
    <m/>
  </r>
  <r>
    <n v="17495"/>
    <x v="72"/>
    <s v="A12: Radiali di Ponente da Andora a Pietra"/>
    <n v="2"/>
    <n v="898"/>
    <s v="ALASSIO - VILLANOVA"/>
    <s v="SCO"/>
    <n v="6"/>
    <m/>
    <n v="1"/>
    <n v="3076"/>
    <d v="1899-12-30T13:30:00"/>
    <d v="1899-12-30T13:45:00"/>
    <n v="8.4028037103395405"/>
    <m/>
    <m/>
    <n v="35"/>
    <n v="294.09812986188393"/>
    <n v="0"/>
    <m/>
    <d v="1899-12-30T00:15:00"/>
    <d v="1899-12-30T08:45:00"/>
    <m/>
  </r>
  <r>
    <n v="17669"/>
    <x v="72"/>
    <s v="A12: Radiali di Ponente da Andora a Pietra"/>
    <n v="2"/>
    <n v="898"/>
    <s v="ALASSIO - VILLANOVA"/>
    <s v="NSIN"/>
    <s v="SET"/>
    <m/>
    <n v="1"/>
    <n v="17669"/>
    <d v="1899-12-30T13:30:00"/>
    <d v="1899-12-30T13:45:00"/>
    <n v="8.4028037103395405"/>
    <m/>
    <m/>
    <n v="27"/>
    <n v="226.87570017916761"/>
    <n v="0"/>
    <m/>
    <d v="1899-12-30T00:15:00"/>
    <d v="1899-12-30T06:45:00"/>
    <m/>
  </r>
  <r>
    <n v="17670"/>
    <x v="72"/>
    <s v="A12: Radiali di Ponente da Andora a Pietra"/>
    <n v="2"/>
    <n v="898"/>
    <s v="ALASSIO - VILLANOVA"/>
    <s v="SCO"/>
    <s v="1-5"/>
    <m/>
    <n v="1"/>
    <n v="17670"/>
    <d v="1899-12-30T14:05:00"/>
    <d v="1899-12-30T14:20:00"/>
    <n v="8.4028037103395405"/>
    <m/>
    <m/>
    <n v="173"/>
    <n v="1453.6850418887404"/>
    <n v="0"/>
    <m/>
    <d v="1899-12-30T00:15:00"/>
    <d v="1899-12-31T19:15:00"/>
    <m/>
  </r>
  <r>
    <n v="14070"/>
    <x v="72"/>
    <s v="A12: Radiali di Ponente da Andora a Pietra"/>
    <n v="2"/>
    <n v="913"/>
    <s v="ALASSIO - VILLANOVA"/>
    <s v="SCO"/>
    <s v="1-5"/>
    <m/>
    <n v="1"/>
    <n v="120"/>
    <d v="1899-12-30T13:08:00"/>
    <d v="1899-12-30T13:23:00"/>
    <n v="9.5133641986595006"/>
    <m/>
    <m/>
    <n v="173"/>
    <n v="1645.8120063680935"/>
    <n v="0"/>
    <m/>
    <d v="1899-12-30T00:15:00"/>
    <d v="1899-12-31T19:15:00"/>
    <m/>
  </r>
  <r>
    <n v="17841"/>
    <x v="72"/>
    <s v="A12: Radiali di Ponente da Andora a Pietra"/>
    <n v="2"/>
    <n v="913"/>
    <s v="ALASSIO - VILLANOVA"/>
    <s v="SCO"/>
    <n v="6"/>
    <m/>
    <n v="1"/>
    <n v="17841"/>
    <d v="1899-12-30T13:11:00"/>
    <d v="1899-12-30T13:26:00"/>
    <n v="9.5133641986595006"/>
    <m/>
    <m/>
    <n v="35"/>
    <n v="332.9677469530825"/>
    <n v="0"/>
    <m/>
    <d v="1899-12-30T00:15:00"/>
    <d v="1899-12-30T08:45:00"/>
    <m/>
  </r>
  <r>
    <n v="18549"/>
    <x v="72"/>
    <s v="A12: Radiali di Ponente da Andora a Pietra"/>
    <n v="2"/>
    <n v="913"/>
    <s v="ALASSIO - VILLANOVA"/>
    <s v="NSIN"/>
    <s v="SET"/>
    <m/>
    <n v="1"/>
    <n v="18549"/>
    <d v="1899-12-30T13:11:00"/>
    <d v="1899-12-30T13:26:00"/>
    <n v="9.5133641986595006"/>
    <m/>
    <m/>
    <n v="27"/>
    <n v="256.86083336380653"/>
    <n v="0"/>
    <m/>
    <d v="1899-12-30T00:15:00"/>
    <d v="1899-12-30T06:45:00"/>
    <m/>
  </r>
  <r>
    <n v="11344"/>
    <x v="72"/>
    <s v="A12: Radiali di Ponente da Andora a Pietra"/>
    <n v="1"/>
    <n v="918"/>
    <s v="VILLANOVA - ALASSIO"/>
    <s v="INV"/>
    <s v="SET"/>
    <m/>
    <n v="1"/>
    <n v="2996"/>
    <d v="1899-12-30T13:40:00"/>
    <d v="1899-12-30T13:55:00"/>
    <n v="8.2902256455986194"/>
    <m/>
    <m/>
    <n v="235"/>
    <n v="1948.2030267156756"/>
    <n v="0"/>
    <m/>
    <d v="1899-12-30T00:15:00"/>
    <d v="1900-01-01T10:45:00"/>
    <m/>
  </r>
  <r>
    <n v="10434"/>
    <x v="72"/>
    <s v="A12: Radiali di Ponente da Andora a Pietra"/>
    <n v="1"/>
    <n v="922"/>
    <s v="VILLANOVA - BASTIA - ALASSIO"/>
    <s v="INV"/>
    <s v="SET"/>
    <m/>
    <n v="1"/>
    <n v="3040"/>
    <d v="1899-12-30T07:33:00"/>
    <d v="1899-12-30T07:55:00"/>
    <n v="13.6551186704109"/>
    <m/>
    <m/>
    <n v="235"/>
    <n v="3208.9528875465617"/>
    <n v="0"/>
    <m/>
    <d v="1899-12-30T00:22:00"/>
    <d v="1900-01-02T14:10:00"/>
    <m/>
  </r>
  <r>
    <n v="17673"/>
    <x v="72"/>
    <s v="A12: Radiali di Ponente da Andora a Pietra"/>
    <n v="2"/>
    <n v="1070"/>
    <s v="ALASSIO - VIA PERA - VILLANOVA - COASCO - BASTIA"/>
    <s v="SCO"/>
    <n v="24"/>
    <m/>
    <n v="1"/>
    <n v="17673"/>
    <d v="1899-12-30T17:20:00"/>
    <d v="1899-12-30T17:40:00"/>
    <n v="12.230757130639301"/>
    <m/>
    <m/>
    <n v="70"/>
    <n v="856.15299914475111"/>
    <n v="0"/>
    <m/>
    <d v="1899-12-30T00:20:00"/>
    <d v="1899-12-30T23:20:00"/>
    <m/>
  </r>
  <r>
    <n v="10425"/>
    <x v="72"/>
    <s v="A12: Radiali di Ponente da Andora a Pietra"/>
    <n v="2"/>
    <n v="2001"/>
    <s v="ALASSIO - VILLANOVA"/>
    <s v="INV"/>
    <s v="SET"/>
    <m/>
    <n v="1"/>
    <n v="121"/>
    <d v="1899-12-30T18:10:00"/>
    <d v="1899-12-30T18:25:00"/>
    <n v="8.4028037103395405"/>
    <n v="8.4028037103395405"/>
    <m/>
    <n v="235"/>
    <n v="1974.658871929792"/>
    <n v="1974.658871929792"/>
    <m/>
    <d v="1899-12-30T00:15:00"/>
    <d v="1900-01-01T10:45:00"/>
    <s v="ALASSIO"/>
  </r>
  <r>
    <n v="14117"/>
    <x v="72"/>
    <s v="A12: Radiali di Ponente da Andora a Pietra"/>
    <n v="2"/>
    <n v="2001"/>
    <s v="ALASSIO - VILLANOVA"/>
    <s v="ANN"/>
    <s v="SET"/>
    <m/>
    <n v="1"/>
    <n v="3019"/>
    <d v="1899-12-30T20:05:00"/>
    <d v="1899-12-30T20:20:00"/>
    <n v="8.4028037103395405"/>
    <m/>
    <m/>
    <n v="302"/>
    <n v="2537.6467205225413"/>
    <n v="0"/>
    <m/>
    <d v="1899-12-30T00:15:00"/>
    <d v="1900-01-02T03:30:00"/>
    <m/>
  </r>
  <r>
    <n v="10429"/>
    <x v="72"/>
    <s v="A12: Radiali di Ponente da Andora a Pietra"/>
    <n v="2"/>
    <n v="2003"/>
    <s v="ALASSIO - VILLANOVA VIA G. DISEGNA - GARLENDA"/>
    <s v="INV"/>
    <s v="SET"/>
    <m/>
    <n v="1"/>
    <n v="2979"/>
    <d v="1899-12-30T08:05:00"/>
    <d v="1899-12-30T08:30:00"/>
    <n v="14.260923515264899"/>
    <m/>
    <m/>
    <n v="235"/>
    <n v="3351.3170260872512"/>
    <n v="0"/>
    <m/>
    <d v="1899-12-30T00:25:00"/>
    <d v="1900-01-03T01:55:00"/>
    <m/>
  </r>
  <r>
    <n v="17898"/>
    <x v="72"/>
    <s v="A12: Radiali di Ponente da Andora a Pietra"/>
    <n v="1"/>
    <n v="2011"/>
    <s v="GARLENDA - VILLANOVA - ALASSIO"/>
    <s v="INV"/>
    <s v="SET"/>
    <m/>
    <n v="1"/>
    <n v="3075"/>
    <d v="1899-12-30T06:10:00"/>
    <d v="1899-12-30T06:35:00"/>
    <n v="13.817784856655299"/>
    <n v="13.817784856655299"/>
    <m/>
    <n v="235"/>
    <n v="3247.1794413139955"/>
    <n v="3247.1794413139955"/>
    <m/>
    <d v="1899-12-30T00:25:00"/>
    <d v="1900-01-03T01:55:00"/>
    <s v="ALASSIO"/>
  </r>
  <r>
    <n v="10430"/>
    <x v="72"/>
    <s v="A12: Radiali di Ponente da Andora a Pietra"/>
    <n v="1"/>
    <n v="2011"/>
    <s v="GARLENDA - VILLANOVA - ALASSIO"/>
    <s v="ANN"/>
    <s v="SET"/>
    <m/>
    <n v="1"/>
    <n v="2980"/>
    <d v="1899-12-30T08:30:00"/>
    <d v="1899-12-30T08:55:00"/>
    <n v="13.817784856655299"/>
    <n v="13.817784856655299"/>
    <m/>
    <n v="302"/>
    <n v="4172.9710267099008"/>
    <n v="4172.9710267099008"/>
    <m/>
    <d v="1899-12-30T00:25:00"/>
    <d v="1900-01-04T05:50:00"/>
    <s v="ALASSIO"/>
  </r>
  <r>
    <n v="10861"/>
    <x v="73"/>
    <s v="A12: Radiali di Ponente da Andora a Pietra"/>
    <n v="0"/>
    <n v="125"/>
    <s v="FENARINA - CIMITERO - SOLVA - S.ROCCO - FENARINA"/>
    <s v="ANN"/>
    <s v="SET"/>
    <m/>
    <n v="1"/>
    <n v="2990"/>
    <d v="1899-12-30T10:00:00"/>
    <d v="1899-12-30T10:50:00"/>
    <n v="15.872835241151201"/>
    <m/>
    <m/>
    <n v="302"/>
    <n v="4793.5962428276625"/>
    <n v="0"/>
    <m/>
    <d v="1899-12-30T00:50:00"/>
    <d v="1900-01-09T11:40:00"/>
    <m/>
  </r>
  <r>
    <n v="17110"/>
    <x v="73"/>
    <s v="A12: Radiali di Ponente da Andora a Pietra"/>
    <n v="0"/>
    <n v="125"/>
    <s v="FENARINA - CIMITERO - SOLVA - S.ROCCO - FENARINA"/>
    <s v="EST"/>
    <s v="FES"/>
    <m/>
    <n v="1"/>
    <n v="17110"/>
    <d v="1899-12-30T10:00:00"/>
    <d v="1899-12-30T10:50:00"/>
    <n v="15.872835241151201"/>
    <m/>
    <m/>
    <n v="12"/>
    <n v="190.47402289381441"/>
    <n v="0"/>
    <m/>
    <d v="1899-12-30T00:50:00"/>
    <d v="1899-12-30T10:00:00"/>
    <m/>
  </r>
  <r>
    <n v="10839"/>
    <x v="73"/>
    <s v="A12: Radiali di Ponente da Andora a Pietra"/>
    <n v="0"/>
    <n v="125"/>
    <s v="FENARINA - CIMITERO - SOLVA - S.ROCCO - FENARINA"/>
    <s v="ANN"/>
    <s v="SET"/>
    <m/>
    <n v="1"/>
    <n v="2292"/>
    <d v="1899-12-30T14:00:00"/>
    <d v="1899-12-30T14:50:00"/>
    <n v="15.872835241151201"/>
    <m/>
    <m/>
    <n v="302"/>
    <n v="4793.5962428276625"/>
    <n v="0"/>
    <m/>
    <d v="1899-12-30T00:50:00"/>
    <d v="1900-01-09T11:40:00"/>
    <m/>
  </r>
  <r>
    <n v="10840"/>
    <x v="73"/>
    <s v="A12: Radiali di Ponente da Andora a Pietra"/>
    <n v="0"/>
    <n v="127"/>
    <s v="FENARINA - SOLVA - LORETO ALTA - FENARINA"/>
    <s v="SCO"/>
    <s v="SET"/>
    <m/>
    <n v="1"/>
    <n v="2295"/>
    <d v="1899-12-30T12:00:00"/>
    <d v="1899-12-30T12:50:00"/>
    <n v="13.6656009357685"/>
    <m/>
    <m/>
    <n v="208"/>
    <n v="2842.4449946398481"/>
    <n v="0"/>
    <m/>
    <d v="1899-12-30T00:50:00"/>
    <d v="1900-01-06T05:20:00"/>
    <m/>
  </r>
  <r>
    <n v="17902"/>
    <x v="73"/>
    <s v="A12: Radiali di Ponente da Andora a Pietra"/>
    <n v="0"/>
    <n v="128"/>
    <s v="FENARINA - SOLVA - PARCO S.ROCCO - FENARINA"/>
    <s v="INV"/>
    <s v="SET"/>
    <m/>
    <n v="1"/>
    <n v="17902"/>
    <d v="1899-12-30T06:50:00"/>
    <d v="1899-12-30T07:40:00"/>
    <n v="14.7870759131618"/>
    <m/>
    <m/>
    <n v="235"/>
    <n v="3474.9628395930231"/>
    <n v="0"/>
    <m/>
    <d v="1899-12-30T00:50:00"/>
    <d v="1900-01-07T03:50:00"/>
    <m/>
  </r>
  <r>
    <n v="10872"/>
    <x v="73"/>
    <s v="A12: Radiali di Ponente da Andora a Pietra"/>
    <n v="0"/>
    <n v="128"/>
    <s v="FENARINA - SOLVA - PARCO S.ROCCO - FENARINA"/>
    <s v="EST"/>
    <s v="SET"/>
    <m/>
    <n v="1"/>
    <n v="4256"/>
    <d v="1899-12-30T07:00:00"/>
    <d v="1899-12-30T07:50:00"/>
    <n v="14.7870759131618"/>
    <m/>
    <m/>
    <n v="67"/>
    <n v="990.73408618184067"/>
    <n v="0"/>
    <m/>
    <d v="1899-12-30T00:50:00"/>
    <d v="1900-01-01T07:50:00"/>
    <m/>
  </r>
  <r>
    <n v="10841"/>
    <x v="73"/>
    <s v="A12: Radiali di Ponente da Andora a Pietra"/>
    <n v="0"/>
    <n v="128"/>
    <s v="FENARINA - SOLVA - PARCO S.ROCCO - FENARINA"/>
    <s v="ANN"/>
    <s v="SET"/>
    <m/>
    <n v="1"/>
    <n v="2296"/>
    <d v="1899-12-30T08:00:00"/>
    <d v="1899-12-30T08:50:00"/>
    <n v="14.7870759131618"/>
    <m/>
    <m/>
    <n v="302"/>
    <n v="4465.6969257748633"/>
    <n v="0"/>
    <m/>
    <d v="1899-12-30T00:50:00"/>
    <d v="1900-01-09T11:40:00"/>
    <m/>
  </r>
  <r>
    <n v="10848"/>
    <x v="73"/>
    <s v="A12: Radiali di Ponente da Andora a Pietra"/>
    <n v="0"/>
    <n v="128"/>
    <s v="FENARINA - SOLVA - PARCO S.ROCCO - FENARINA"/>
    <s v="ANN"/>
    <s v="FES"/>
    <m/>
    <n v="1"/>
    <n v="2826"/>
    <d v="1899-12-30T08:00:00"/>
    <d v="1899-12-30T08:50:00"/>
    <n v="14.7870759131618"/>
    <m/>
    <m/>
    <n v="58"/>
    <n v="857.65040296338441"/>
    <n v="0"/>
    <m/>
    <d v="1899-12-30T00:50:00"/>
    <d v="1900-01-01T00:20:00"/>
    <m/>
  </r>
  <r>
    <n v="10852"/>
    <x v="73"/>
    <s v="A12: Radiali di Ponente da Andora a Pietra"/>
    <n v="0"/>
    <n v="128"/>
    <s v="FENARINA - SOLVA - PARCO S.ROCCO - FENARINA"/>
    <s v="ANN"/>
    <s v="FES"/>
    <m/>
    <n v="1"/>
    <n v="2831"/>
    <d v="1899-12-30T12:00:00"/>
    <d v="1899-12-30T12:50:00"/>
    <n v="14.7870759131618"/>
    <m/>
    <m/>
    <n v="58"/>
    <n v="857.65040296338441"/>
    <n v="0"/>
    <m/>
    <d v="1899-12-30T00:50:00"/>
    <d v="1900-01-01T00:20:00"/>
    <m/>
  </r>
  <r>
    <n v="10873"/>
    <x v="73"/>
    <s v="A12: Radiali di Ponente da Andora a Pietra"/>
    <n v="0"/>
    <n v="128"/>
    <s v="FENARINA - SOLVA - PARCO S.ROCCO - FENARINA"/>
    <s v="NSCO"/>
    <s v="SET"/>
    <m/>
    <n v="1"/>
    <n v="4257"/>
    <d v="1899-12-30T12:00:00"/>
    <d v="1899-12-30T12:50:00"/>
    <n v="14.7870759131618"/>
    <m/>
    <m/>
    <n v="94"/>
    <n v="1389.9851358372093"/>
    <n v="0"/>
    <m/>
    <d v="1899-12-30T00:50:00"/>
    <d v="1900-01-02T06:20:00"/>
    <m/>
  </r>
  <r>
    <n v="10842"/>
    <x v="73"/>
    <s v="A12: Radiali di Ponente da Andora a Pietra"/>
    <n v="0"/>
    <n v="128"/>
    <s v="FENARINA - SOLVA - PARCO S.ROCCO - FENARINA"/>
    <s v="EST"/>
    <s v="SET"/>
    <m/>
    <n v="1"/>
    <n v="2297"/>
    <d v="1899-12-30T13:00:00"/>
    <d v="1899-12-30T13:50:00"/>
    <n v="14.7870759131618"/>
    <m/>
    <m/>
    <n v="67"/>
    <n v="990.73408618184067"/>
    <n v="0"/>
    <m/>
    <d v="1899-12-30T00:50:00"/>
    <d v="1900-01-01T07:50:00"/>
    <m/>
  </r>
  <r>
    <n v="17487"/>
    <x v="73"/>
    <s v="A12: Radiali di Ponente da Andora a Pietra"/>
    <n v="0"/>
    <n v="128"/>
    <s v="FENARINA - SOLVA - PARCO S.ROCCO - FENARINA"/>
    <s v="INV"/>
    <s v="SET"/>
    <m/>
    <n v="1"/>
    <n v="17487"/>
    <d v="1899-12-30T13:05:00"/>
    <d v="1899-12-30T13:55:00"/>
    <n v="14.7870759131618"/>
    <m/>
    <m/>
    <n v="235"/>
    <n v="3474.9628395930231"/>
    <n v="0"/>
    <m/>
    <d v="1899-12-30T00:50:00"/>
    <d v="1900-01-07T03:50:00"/>
    <m/>
  </r>
  <r>
    <n v="17703"/>
    <x v="73"/>
    <s v="A12: Radiali di Ponente da Andora a Pietra"/>
    <n v="0"/>
    <n v="128"/>
    <s v="FENARINA - SOLVA - PARCO S.ROCCO - FENARINA"/>
    <s v="ANN"/>
    <s v="FES"/>
    <m/>
    <n v="1"/>
    <n v="2876"/>
    <d v="1899-12-30T13:05:00"/>
    <d v="1899-12-30T13:55:00"/>
    <n v="14.7870759131618"/>
    <m/>
    <m/>
    <n v="58"/>
    <n v="857.65040296338441"/>
    <n v="0"/>
    <m/>
    <d v="1899-12-30T00:50:00"/>
    <d v="1900-01-01T00:20:00"/>
    <m/>
  </r>
  <r>
    <n v="10854"/>
    <x v="73"/>
    <s v="A12: Radiali di Ponente da Andora a Pietra"/>
    <n v="0"/>
    <n v="128"/>
    <s v="FENARINA - SOLVA - PARCO S.ROCCO - FENARINA"/>
    <s v="ANN"/>
    <s v="FES"/>
    <m/>
    <n v="1"/>
    <n v="2877"/>
    <d v="1899-12-30T14:00:00"/>
    <d v="1899-12-30T14:50:00"/>
    <n v="14.7870759131618"/>
    <m/>
    <m/>
    <n v="58"/>
    <n v="857.65040296338441"/>
    <n v="0"/>
    <m/>
    <d v="1899-12-30T00:50:00"/>
    <d v="1900-01-01T00:20:00"/>
    <m/>
  </r>
  <r>
    <n v="10843"/>
    <x v="73"/>
    <s v="A12: Radiali di Ponente da Andora a Pietra"/>
    <n v="0"/>
    <n v="128"/>
    <s v="FENARINA - SOLVA - PARCO S.ROCCO - FENARINA"/>
    <s v="ANN"/>
    <s v="SET"/>
    <m/>
    <n v="1"/>
    <n v="2298"/>
    <d v="1899-12-30T17:00:00"/>
    <d v="1899-12-30T17:50:00"/>
    <n v="14.7870759131618"/>
    <m/>
    <m/>
    <n v="302"/>
    <n v="4465.6969257748633"/>
    <n v="0"/>
    <m/>
    <d v="1899-12-30T00:50:00"/>
    <d v="1900-01-09T11:40:00"/>
    <m/>
  </r>
  <r>
    <n v="10857"/>
    <x v="73"/>
    <s v="A12: Radiali di Ponente da Andora a Pietra"/>
    <n v="0"/>
    <n v="128"/>
    <s v="FENARINA - SOLVA - PARCO S.ROCCO - FENARINA"/>
    <s v="ANN"/>
    <s v="FES"/>
    <m/>
    <n v="1"/>
    <n v="2880"/>
    <d v="1899-12-30T17:00:00"/>
    <d v="1899-12-30T17:50:00"/>
    <n v="14.7870759131618"/>
    <m/>
    <m/>
    <n v="58"/>
    <n v="857.65040296338441"/>
    <n v="0"/>
    <m/>
    <d v="1899-12-30T00:50:00"/>
    <d v="1900-01-01T00:20:00"/>
    <m/>
  </r>
  <r>
    <n v="10844"/>
    <x v="73"/>
    <s v="A12: Radiali di Ponente da Andora a Pietra"/>
    <n v="0"/>
    <n v="128"/>
    <s v="FENARINA - SOLVA - PARCO S.ROCCO - FENARINA"/>
    <s v="ANN"/>
    <s v="SET"/>
    <m/>
    <n v="1"/>
    <n v="2299"/>
    <d v="1899-12-30T18:00:00"/>
    <d v="1899-12-30T18:50:00"/>
    <n v="14.7870759131618"/>
    <m/>
    <m/>
    <n v="302"/>
    <n v="4465.6969257748633"/>
    <n v="0"/>
    <m/>
    <d v="1899-12-30T00:50:00"/>
    <d v="1900-01-09T11:40:00"/>
    <m/>
  </r>
  <r>
    <n v="10858"/>
    <x v="73"/>
    <s v="A12: Radiali di Ponente da Andora a Pietra"/>
    <n v="0"/>
    <n v="128"/>
    <s v="FENARINA - SOLVA - PARCO S.ROCCO - FENARINA"/>
    <s v="ANN"/>
    <s v="FES"/>
    <m/>
    <n v="1"/>
    <n v="2881"/>
    <d v="1899-12-30T18:00:00"/>
    <d v="1899-12-30T18:50:00"/>
    <n v="14.7870759131618"/>
    <m/>
    <m/>
    <n v="58"/>
    <n v="857.65040296338441"/>
    <n v="0"/>
    <m/>
    <d v="1899-12-30T00:50:00"/>
    <d v="1900-01-01T00:20:00"/>
    <m/>
  </r>
  <r>
    <n v="10871"/>
    <x v="73"/>
    <s v="A12: Radiali di Ponente da Andora a Pietra"/>
    <n v="0"/>
    <n v="128"/>
    <s v="FENARINA - SOLVA - PARCO S.ROCCO - FENARINA"/>
    <s v="INV"/>
    <s v="SET"/>
    <m/>
    <n v="1"/>
    <n v="3070"/>
    <d v="1899-12-30T18:50:00"/>
    <d v="1899-12-30T19:40:00"/>
    <n v="14.7870759131618"/>
    <m/>
    <m/>
    <n v="235"/>
    <n v="3474.9628395930231"/>
    <n v="0"/>
    <m/>
    <d v="1899-12-30T00:50:00"/>
    <d v="1900-01-07T03:50:00"/>
    <m/>
  </r>
  <r>
    <n v="10865"/>
    <x v="73"/>
    <s v="A12: Radiali di Ponente da Andora a Pietra"/>
    <n v="0"/>
    <n v="128"/>
    <s v="FENARINA - SOLVA - PARCO S.ROCCO - FENARINA"/>
    <s v="EST"/>
    <s v="SET"/>
    <m/>
    <n v="1"/>
    <n v="3671"/>
    <d v="1899-12-30T19:00:00"/>
    <d v="1899-12-30T19:50:00"/>
    <n v="14.7870759131618"/>
    <m/>
    <m/>
    <n v="67"/>
    <n v="990.73408618184067"/>
    <n v="0"/>
    <m/>
    <d v="1899-12-30T00:50:00"/>
    <d v="1900-01-01T07:50:00"/>
    <m/>
  </r>
  <r>
    <n v="17128"/>
    <x v="73"/>
    <s v="A12: Radiali di Ponente da Andora a Pietra"/>
    <n v="0"/>
    <n v="128"/>
    <s v="FENARINA - SOLVA - PARCO S.ROCCO - FENARINA"/>
    <s v="EST"/>
    <s v="FES"/>
    <m/>
    <n v="1"/>
    <n v="17128"/>
    <d v="1899-12-30T19:00:00"/>
    <d v="1899-12-30T19:50:00"/>
    <n v="14.7870759131618"/>
    <m/>
    <m/>
    <n v="12"/>
    <n v="177.4449109579416"/>
    <n v="0"/>
    <m/>
    <d v="1899-12-30T00:50:00"/>
    <d v="1899-12-30T10:00:00"/>
    <m/>
  </r>
  <r>
    <n v="10845"/>
    <x v="73"/>
    <s v="A12: Radiali di Ponente da Andora a Pietra"/>
    <n v="0"/>
    <n v="129"/>
    <s v="FENARINA - SOLVA - S.ROCCO - VIA BORRI - FENARINA"/>
    <s v="ANN"/>
    <s v="SET"/>
    <m/>
    <n v="1"/>
    <n v="2300"/>
    <d v="1899-12-30T11:00:00"/>
    <d v="1899-12-30T11:50:00"/>
    <n v="16.0225858174331"/>
    <m/>
    <m/>
    <n v="302"/>
    <n v="4838.8209168647963"/>
    <n v="0"/>
    <m/>
    <d v="1899-12-30T00:50:00"/>
    <d v="1900-01-09T11:40:00"/>
    <m/>
  </r>
  <r>
    <n v="10851"/>
    <x v="73"/>
    <s v="A12: Radiali di Ponente da Andora a Pietra"/>
    <n v="0"/>
    <n v="129"/>
    <s v="FENARINA - SOLVA - S.ROCCO - VIA BORRI - FENARINA"/>
    <s v="ANN"/>
    <s v="FES"/>
    <m/>
    <n v="1"/>
    <n v="2830"/>
    <d v="1899-12-30T11:00:00"/>
    <d v="1899-12-30T11:50:00"/>
    <n v="16.0225858174331"/>
    <m/>
    <m/>
    <n v="58"/>
    <n v="929.3099774111198"/>
    <n v="0"/>
    <m/>
    <d v="1899-12-30T00:50:00"/>
    <d v="1900-01-01T00:20:00"/>
    <m/>
  </r>
  <r>
    <n v="10849"/>
    <x v="73"/>
    <s v="A12: Radiali di Ponente da Andora a Pietra"/>
    <n v="0"/>
    <n v="131"/>
    <s v="FENARINA - VIALE GIBB"/>
    <s v="INV"/>
    <s v="FES"/>
    <m/>
    <n v="1"/>
    <n v="2828"/>
    <d v="1899-12-30T10:00:00"/>
    <d v="1899-12-30T10:06:00"/>
    <n v="2.7120933830563398"/>
    <m/>
    <m/>
    <n v="46"/>
    <n v="124.75629562059163"/>
    <n v="0"/>
    <m/>
    <d v="1899-12-30T00:06:00"/>
    <d v="1899-12-30T04:36:00"/>
    <m/>
  </r>
  <r>
    <n v="10859"/>
    <x v="73"/>
    <s v="A12: Radiali di Ponente da Andora a Pietra"/>
    <n v="0"/>
    <n v="131"/>
    <s v="FENARINA - VIALE GIBB"/>
    <s v="INV"/>
    <s v="FES"/>
    <m/>
    <n v="1"/>
    <n v="2882"/>
    <d v="1899-12-30T18:50:00"/>
    <d v="1899-12-30T18:56:00"/>
    <n v="2.7120933830563398"/>
    <m/>
    <m/>
    <n v="46"/>
    <n v="124.75629562059163"/>
    <n v="0"/>
    <m/>
    <d v="1899-12-30T00:06:00"/>
    <d v="1899-12-30T04:36:00"/>
    <m/>
  </r>
  <r>
    <n v="10864"/>
    <x v="73"/>
    <s v="A12: Radiali di Ponente da Andora a Pietra"/>
    <n v="0"/>
    <n v="131"/>
    <s v="FENARINA - VIALE GIBB"/>
    <s v="INV"/>
    <s v="SET"/>
    <m/>
    <n v="1"/>
    <n v="3071"/>
    <d v="1899-12-30T19:40:00"/>
    <d v="1899-12-30T19:46:00"/>
    <n v="2.7120933830563398"/>
    <m/>
    <m/>
    <n v="235"/>
    <n v="637.34194501823981"/>
    <n v="0"/>
    <m/>
    <d v="1899-12-30T00:06:00"/>
    <d v="1899-12-30T23:30:00"/>
    <m/>
  </r>
  <r>
    <n v="16791"/>
    <x v="73"/>
    <s v="A12: Radiali di Ponente da Andora a Pietra"/>
    <n v="0"/>
    <n v="131"/>
    <s v="FENARINA - VIALE GIBB"/>
    <s v="EST"/>
    <s v="SET"/>
    <m/>
    <n v="1"/>
    <n v="16791"/>
    <d v="1899-12-30T19:50:00"/>
    <d v="1899-12-30T19:56:00"/>
    <n v="2.7120933830563398"/>
    <m/>
    <m/>
    <n v="67"/>
    <n v="181.71025666477476"/>
    <n v="0"/>
    <m/>
    <d v="1899-12-30T00:06:00"/>
    <d v="1899-12-30T06:42:00"/>
    <m/>
  </r>
  <r>
    <n v="17129"/>
    <x v="73"/>
    <s v="A12: Radiali di Ponente da Andora a Pietra"/>
    <n v="0"/>
    <n v="131"/>
    <s v="FENARINA - VIALE GIBB"/>
    <s v="EST"/>
    <s v="FES"/>
    <m/>
    <n v="1"/>
    <n v="17129"/>
    <d v="1899-12-30T19:50:00"/>
    <d v="1899-12-30T19:56:00"/>
    <n v="2.7120933830563398"/>
    <m/>
    <m/>
    <n v="12"/>
    <n v="32.545120596676078"/>
    <n v="0"/>
    <m/>
    <d v="1899-12-30T00:06:00"/>
    <d v="1899-12-30T01:12:00"/>
    <m/>
  </r>
  <r>
    <n v="10846"/>
    <x v="73"/>
    <s v="A12: Radiali di Ponente da Andora a Pietra"/>
    <n v="0"/>
    <n v="132"/>
    <s v="FENARINA - VIA BORRI - SOLVA - LORETO ALTA - FENARINA"/>
    <s v="INV"/>
    <s v="SET"/>
    <m/>
    <n v="1"/>
    <n v="2302"/>
    <d v="1899-12-30T09:00:00"/>
    <d v="1899-12-30T09:45:00"/>
    <n v="14.398276349285201"/>
    <m/>
    <m/>
    <n v="235"/>
    <n v="3383.594942082022"/>
    <n v="0"/>
    <m/>
    <d v="1899-12-30T00:45:00"/>
    <d v="1900-01-06T08:15:00"/>
    <m/>
  </r>
  <r>
    <n v="10877"/>
    <x v="73"/>
    <s v="A12: Radiali di Ponente da Andora a Pietra"/>
    <n v="0"/>
    <n v="132"/>
    <s v="FENARINA - VIA BORRI - SOLVA - LORETO ALTA - FENARINA"/>
    <s v="INV"/>
    <s v="FES"/>
    <m/>
    <n v="1"/>
    <n v="2827"/>
    <d v="1899-12-30T09:00:00"/>
    <d v="1899-12-30T09:45:00"/>
    <n v="14.398276349285201"/>
    <m/>
    <m/>
    <n v="46"/>
    <n v="662.32071206711919"/>
    <n v="0"/>
    <m/>
    <d v="1899-12-30T00:45:00"/>
    <d v="1899-12-31T10:30:00"/>
    <m/>
  </r>
  <r>
    <n v="17111"/>
    <x v="73"/>
    <s v="A12: Radiali di Ponente da Andora a Pietra"/>
    <n v="0"/>
    <n v="132"/>
    <s v="FENARINA - VIA BORRI - SOLVA - LORETO ALTA - FENARINA"/>
    <s v="EST"/>
    <s v="FES"/>
    <m/>
    <n v="1"/>
    <n v="17111"/>
    <d v="1899-12-30T09:00:00"/>
    <d v="1899-12-30T09:50:00"/>
    <n v="14.398276349285201"/>
    <m/>
    <m/>
    <n v="12"/>
    <n v="172.77931619142242"/>
    <n v="0"/>
    <m/>
    <d v="1899-12-30T00:50:00"/>
    <d v="1899-12-30T10:00:00"/>
    <m/>
  </r>
  <r>
    <n v="16776"/>
    <x v="73"/>
    <s v="A12: Radiali di Ponente da Andora a Pietra"/>
    <n v="0"/>
    <n v="133"/>
    <s v="FENARINA - VIA BORRI - SOLVA - S.ROCCO - FENARINA"/>
    <s v="EST"/>
    <s v="SET"/>
    <m/>
    <n v="1"/>
    <n v="15900"/>
    <d v="1899-12-30T09:00:00"/>
    <d v="1899-12-30T09:50:00"/>
    <n v="15.5197513266786"/>
    <m/>
    <m/>
    <n v="67"/>
    <n v="1039.8233388874662"/>
    <n v="0"/>
    <m/>
    <d v="1899-12-30T00:50:00"/>
    <d v="1900-01-01T07:50:00"/>
    <m/>
  </r>
  <r>
    <n v="10875"/>
    <x v="73"/>
    <s v="A12: Radiali di Ponente da Andora a Pietra"/>
    <n v="0"/>
    <n v="133"/>
    <s v="FENARINA - VIA BORRI - SOLVA - S.ROCCO - FENARINA"/>
    <s v="ANN"/>
    <s v="SET"/>
    <m/>
    <n v="1"/>
    <n v="3021"/>
    <d v="1899-12-30T15:00:00"/>
    <d v="1899-12-30T15:50:00"/>
    <n v="15.5197513266786"/>
    <m/>
    <m/>
    <n v="302"/>
    <n v="4686.9649006569371"/>
    <n v="0"/>
    <m/>
    <d v="1899-12-30T00:50:00"/>
    <d v="1900-01-09T11:40:00"/>
    <m/>
  </r>
  <r>
    <n v="17901"/>
    <x v="73"/>
    <s v="A12: Radiali di Ponente da Andora a Pietra"/>
    <n v="0"/>
    <n v="169"/>
    <s v="LORETO ALTA - FENARINA"/>
    <s v="INV"/>
    <s v="SET"/>
    <m/>
    <n v="1"/>
    <n v="2989"/>
    <d v="1899-12-30T06:45:00"/>
    <d v="1899-12-30T06:50:00"/>
    <n v="2.2096281586578699"/>
    <m/>
    <m/>
    <n v="235"/>
    <n v="519.2626172845994"/>
    <n v="0"/>
    <m/>
    <d v="1899-12-30T00:05:00"/>
    <d v="1899-12-30T19:35:00"/>
    <m/>
  </r>
  <r>
    <n v="10850"/>
    <x v="73"/>
    <s v="A12: Radiali di Ponente da Andora a Pietra"/>
    <n v="0"/>
    <n v="199"/>
    <s v="V. GIBB - LORETO ALTA - S.ROCCO - FENARINA"/>
    <s v="INV"/>
    <s v="FES"/>
    <m/>
    <n v="1"/>
    <n v="2829"/>
    <d v="1899-12-30T10:30:00"/>
    <d v="1899-12-30T10:50:00"/>
    <n v="5.88900644048661"/>
    <m/>
    <m/>
    <n v="46"/>
    <n v="270.89429626238405"/>
    <n v="0"/>
    <m/>
    <d v="1899-12-30T00:20:00"/>
    <d v="1899-12-30T15:20:00"/>
    <m/>
  </r>
  <r>
    <n v="10847"/>
    <x v="73"/>
    <s v="A12: Radiali di Ponente da Andora a Pietra"/>
    <n v="0"/>
    <n v="201"/>
    <s v="V.LE GIBB - SOLVA - LORETO ALTA - FENARINA"/>
    <s v="INV"/>
    <s v="FES"/>
    <m/>
    <n v="1"/>
    <n v="2825"/>
    <d v="1899-12-30T07:20:00"/>
    <d v="1899-12-30T08:00:00"/>
    <n v="11.8571693540389"/>
    <m/>
    <m/>
    <n v="46"/>
    <n v="545.42979028578941"/>
    <n v="0"/>
    <m/>
    <d v="1899-12-30T00:40:00"/>
    <d v="1899-12-31T06:40:00"/>
    <m/>
  </r>
  <r>
    <n v="10855"/>
    <x v="73"/>
    <s v="A12: Radiali di Ponente da Andora a Pietra"/>
    <n v="0"/>
    <n v="679"/>
    <s v="FENARINA - VIA BORRI - SOLVA - VIALE GIBB"/>
    <s v="ANN"/>
    <s v="FES"/>
    <m/>
    <n v="1"/>
    <n v="2878"/>
    <d v="1899-12-30T15:00:00"/>
    <d v="1899-12-30T15:30:00"/>
    <n v="9.6310694726752306"/>
    <m/>
    <m/>
    <n v="58"/>
    <n v="558.60202941516343"/>
    <n v="0"/>
    <m/>
    <d v="1899-12-30T00:30:00"/>
    <d v="1899-12-31T05:00:00"/>
    <m/>
  </r>
  <r>
    <n v="10856"/>
    <x v="73"/>
    <s v="A12: Radiali di Ponente da Andora a Pietra"/>
    <n v="0"/>
    <n v="691"/>
    <s v="V. GIBB - LORETO ALTA - FENARINA"/>
    <s v="ANN"/>
    <s v="FES"/>
    <m/>
    <n v="1"/>
    <n v="2879"/>
    <d v="1899-12-30T16:30:00"/>
    <d v="1899-12-30T16:50:00"/>
    <n v="4.7675314630932499"/>
    <m/>
    <m/>
    <n v="58"/>
    <n v="276.51682485940847"/>
    <n v="0"/>
    <m/>
    <d v="1899-12-30T00:20:00"/>
    <d v="1899-12-30T19:20:00"/>
    <m/>
  </r>
  <r>
    <n v="10863"/>
    <x v="73"/>
    <s v="A12: Radiali di Ponente da Andora a Pietra"/>
    <n v="0"/>
    <n v="691"/>
    <s v="V. GIBB - LORETO ALTA - FENARINA"/>
    <s v="ANN"/>
    <s v="SET"/>
    <m/>
    <n v="1"/>
    <n v="3024"/>
    <d v="1899-12-30T16:30:00"/>
    <d v="1899-12-30T16:50:00"/>
    <n v="4.7675314630932499"/>
    <m/>
    <m/>
    <n v="302"/>
    <n v="1439.7945018541616"/>
    <n v="0"/>
    <m/>
    <d v="1899-12-30T00:20:00"/>
    <d v="1900-01-03T04:40:00"/>
    <m/>
  </r>
  <r>
    <n v="10862"/>
    <x v="73"/>
    <s v="A12: Radiali di Ponente da Andora a Pietra"/>
    <n v="0"/>
    <n v="896"/>
    <s v="FENARINA - SOLVA - VIALE GIBB"/>
    <s v="ANN"/>
    <s v="SET"/>
    <m/>
    <n v="1"/>
    <n v="3023"/>
    <d v="1899-12-30T16:00:00"/>
    <d v="1899-12-30T16:30:00"/>
    <n v="8.8980694726752301"/>
    <m/>
    <m/>
    <n v="302"/>
    <n v="2687.2169807479195"/>
    <n v="0"/>
    <m/>
    <d v="1899-12-30T00:30:00"/>
    <d v="1900-01-05T07:00:00"/>
    <m/>
  </r>
  <r>
    <n v="10344"/>
    <x v="74"/>
    <s v="A12: Radiali di Ponente da Andora a Pietra"/>
    <n v="0"/>
    <n v="107"/>
    <s v="CERIALE - PEAGNA - Via Asti - CERIALE"/>
    <s v="EST"/>
    <s v="SET"/>
    <m/>
    <n v="1"/>
    <n v="3005"/>
    <d v="1899-12-30T08:40:00"/>
    <d v="1899-12-30T09:10:00"/>
    <n v="8.5681226828149502"/>
    <m/>
    <m/>
    <n v="67"/>
    <n v="574.06421974860166"/>
    <n v="0"/>
    <m/>
    <d v="1899-12-30T00:30:00"/>
    <d v="1899-12-31T09:30:00"/>
    <m/>
  </r>
  <r>
    <n v="17704"/>
    <x v="74"/>
    <s v="A12: Radiali di Ponente da Andora a Pietra"/>
    <n v="0"/>
    <n v="3014"/>
    <s v="CERIALE - PEAGNA - CERIALE"/>
    <s v="INV"/>
    <s v="SET"/>
    <m/>
    <n v="8"/>
    <n v="17704"/>
    <d v="1899-12-30T09:10:00"/>
    <d v="1899-12-30T09:40:00"/>
    <n v="8.5681226828149502"/>
    <m/>
    <n v="8.5681226828149502"/>
    <n v="235"/>
    <n v="2013.5088304615133"/>
    <n v="0"/>
    <n v="2013.5088304615133"/>
    <d v="1899-12-30T00:30:00"/>
    <d v="1900-01-03T21:30:00"/>
    <m/>
  </r>
  <r>
    <n v="10345"/>
    <x v="74"/>
    <s v="A12: Radiali di Ponente da Andora a Pietra"/>
    <n v="0"/>
    <n v="3014"/>
    <s v="CERIALE - PEAGNA - CERIALE"/>
    <s v="ANN"/>
    <s v="SET"/>
    <m/>
    <n v="8"/>
    <n v="4338"/>
    <d v="1899-12-30T11:30:00"/>
    <d v="1899-12-30T12:00:00"/>
    <n v="8.5681226828149502"/>
    <m/>
    <n v="8.5681226828149502"/>
    <n v="302"/>
    <n v="2587.5730502101151"/>
    <n v="0"/>
    <n v="2587.5730502101151"/>
    <d v="1899-12-30T00:30:00"/>
    <d v="1900-01-05T07:00:00"/>
    <m/>
  </r>
  <r>
    <n v="13025"/>
    <x v="75"/>
    <s v="URBANO SAVONA"/>
    <n v="1"/>
    <n v="875"/>
    <s v="Legino 167 - FF.SS - La Rusca"/>
    <s v="INV"/>
    <s v="1-5"/>
    <m/>
    <n v="1"/>
    <n v="238"/>
    <d v="1899-12-30T06:45:00"/>
    <d v="1899-12-30T07:10:00"/>
    <n v="7.90242239454059"/>
    <m/>
    <m/>
    <n v="194"/>
    <n v="1533.0699445408745"/>
    <n v="0"/>
    <m/>
    <d v="1899-12-30T00:25:00"/>
    <d v="1900-01-02T08:50:00"/>
    <m/>
  </r>
  <r>
    <n v="6437"/>
    <x v="75"/>
    <s v="URBANO SAVONA"/>
    <n v="1"/>
    <n v="875"/>
    <s v="Legino 167 - FF.SS - La Rusca"/>
    <s v="ANN"/>
    <s v="FES"/>
    <m/>
    <n v="1"/>
    <n v="1981"/>
    <d v="1899-12-30T07:00:00"/>
    <d v="1899-12-30T07:25:00"/>
    <n v="7.90242239454059"/>
    <m/>
    <m/>
    <n v="58"/>
    <n v="458.3404988833542"/>
    <n v="0"/>
    <m/>
    <d v="1899-12-30T00:25:00"/>
    <d v="1899-12-31T00:10:00"/>
    <m/>
  </r>
  <r>
    <n v="13026"/>
    <x v="75"/>
    <s v="URBANO SAVONA"/>
    <n v="1"/>
    <n v="875"/>
    <s v="Legino 167 - FF.SS - La Rusca"/>
    <s v="INV"/>
    <n v="6"/>
    <m/>
    <n v="1"/>
    <n v="11501"/>
    <d v="1899-12-30T07:00:00"/>
    <d v="1899-12-30T07:25:00"/>
    <n v="7.90242239454059"/>
    <m/>
    <m/>
    <n v="41"/>
    <n v="323.99931817616419"/>
    <n v="0"/>
    <m/>
    <d v="1899-12-30T00:25:00"/>
    <d v="1899-12-30T17:05:00"/>
    <m/>
  </r>
  <r>
    <n v="13027"/>
    <x v="75"/>
    <s v="URBANO SAVONA"/>
    <n v="1"/>
    <n v="875"/>
    <s v="Legino 167 - FF.SS - La Rusca"/>
    <s v="EST"/>
    <s v="SET"/>
    <m/>
    <n v="1"/>
    <n v="245"/>
    <d v="1899-12-30T07:00:00"/>
    <d v="1899-12-30T07:25:00"/>
    <n v="7.90242239454059"/>
    <m/>
    <m/>
    <n v="67"/>
    <n v="529.46230043421951"/>
    <n v="0"/>
    <m/>
    <d v="1899-12-30T00:25:00"/>
    <d v="1899-12-31T03:55:00"/>
    <m/>
  </r>
  <r>
    <n v="12710"/>
    <x v="75"/>
    <s v="URBANO SAVONA"/>
    <n v="1"/>
    <n v="875"/>
    <s v="Legino 167 - FF.SS - La Rusca"/>
    <s v="INV"/>
    <s v="1-5"/>
    <m/>
    <n v="1"/>
    <n v="12710"/>
    <d v="1899-12-30T07:25:00"/>
    <d v="1899-12-30T07:52:00"/>
    <n v="7.90242239454059"/>
    <m/>
    <m/>
    <n v="194"/>
    <n v="1533.0699445408745"/>
    <n v="0"/>
    <m/>
    <d v="1899-12-30T00:27:00"/>
    <d v="1900-01-02T15:18:00"/>
    <m/>
  </r>
  <r>
    <n v="17538"/>
    <x v="75"/>
    <s v="URBANO SAVONA"/>
    <n v="1"/>
    <n v="875"/>
    <s v="Legino 167 - FF.SS - La Rusca"/>
    <s v="INV"/>
    <s v="1-5"/>
    <m/>
    <n v="1"/>
    <n v="12712"/>
    <d v="1899-12-30T07:55:00"/>
    <d v="1899-12-30T08:22:00"/>
    <n v="7.90242239454059"/>
    <m/>
    <m/>
    <n v="194"/>
    <n v="1533.0699445408745"/>
    <n v="0"/>
    <m/>
    <d v="1899-12-30T00:27:00"/>
    <d v="1900-01-02T15:18:00"/>
    <m/>
  </r>
  <r>
    <n v="6438"/>
    <x v="75"/>
    <s v="URBANO SAVONA"/>
    <n v="1"/>
    <n v="875"/>
    <s v="Legino 167 - FF.SS - La Rusca"/>
    <s v="ANN"/>
    <s v="FES"/>
    <m/>
    <n v="1"/>
    <n v="1982"/>
    <d v="1899-12-30T08:00:00"/>
    <d v="1899-12-30T08:25:00"/>
    <n v="7.90242239454059"/>
    <m/>
    <m/>
    <n v="58"/>
    <n v="458.3404988833542"/>
    <n v="0"/>
    <m/>
    <d v="1899-12-30T00:25:00"/>
    <d v="1899-12-31T00:10:00"/>
    <m/>
  </r>
  <r>
    <n v="13028"/>
    <x v="75"/>
    <s v="URBANO SAVONA"/>
    <n v="1"/>
    <n v="875"/>
    <s v="Legino 167 - FF.SS - La Rusca"/>
    <s v="INV"/>
    <n v="6"/>
    <m/>
    <n v="1"/>
    <n v="11503"/>
    <d v="1899-12-30T08:00:00"/>
    <d v="1899-12-30T08:25:00"/>
    <n v="7.90242239454059"/>
    <m/>
    <m/>
    <n v="41"/>
    <n v="323.99931817616419"/>
    <n v="0"/>
    <m/>
    <d v="1899-12-30T00:25:00"/>
    <d v="1899-12-30T17:05:00"/>
    <m/>
  </r>
  <r>
    <n v="13029"/>
    <x v="75"/>
    <s v="URBANO SAVONA"/>
    <n v="1"/>
    <n v="875"/>
    <s v="Legino 167 - FF.SS - La Rusca"/>
    <s v="EST"/>
    <s v="SET"/>
    <m/>
    <n v="1"/>
    <n v="169"/>
    <d v="1899-12-30T08:00:00"/>
    <d v="1899-12-30T08:25:00"/>
    <n v="7.90242239454059"/>
    <m/>
    <m/>
    <n v="67"/>
    <n v="529.46230043421951"/>
    <n v="0"/>
    <m/>
    <d v="1899-12-30T00:25:00"/>
    <d v="1899-12-31T03:55:00"/>
    <m/>
  </r>
  <r>
    <n v="12714"/>
    <x v="75"/>
    <s v="URBANO SAVONA"/>
    <n v="1"/>
    <n v="875"/>
    <s v="Legino 167 - FF.SS - La Rusca"/>
    <s v="INV"/>
    <s v="1-5"/>
    <m/>
    <n v="1"/>
    <n v="12714"/>
    <d v="1899-12-30T08:30:00"/>
    <d v="1899-12-30T08:57:00"/>
    <n v="7.90242239454059"/>
    <m/>
    <m/>
    <n v="194"/>
    <n v="1533.0699445408745"/>
    <n v="0"/>
    <m/>
    <d v="1899-12-30T00:27:00"/>
    <d v="1900-01-02T15:18:00"/>
    <m/>
  </r>
  <r>
    <n v="6439"/>
    <x v="75"/>
    <s v="URBANO SAVONA"/>
    <n v="1"/>
    <n v="875"/>
    <s v="Legino 167 - FF.SS - La Rusca"/>
    <s v="ANN"/>
    <s v="FES"/>
    <m/>
    <n v="1"/>
    <n v="1983"/>
    <d v="1899-12-30T09:00:00"/>
    <d v="1899-12-30T09:25:00"/>
    <n v="7.90242239454059"/>
    <m/>
    <m/>
    <n v="58"/>
    <n v="458.3404988833542"/>
    <n v="0"/>
    <m/>
    <d v="1899-12-30T00:25:00"/>
    <d v="1899-12-31T00:10:00"/>
    <m/>
  </r>
  <r>
    <n v="13030"/>
    <x v="75"/>
    <s v="URBANO SAVONA"/>
    <n v="1"/>
    <n v="875"/>
    <s v="Legino 167 - FF.SS - La Rusca"/>
    <s v="INV"/>
    <n v="6"/>
    <m/>
    <n v="1"/>
    <n v="11505"/>
    <d v="1899-12-30T09:00:00"/>
    <d v="1899-12-30T09:25:00"/>
    <n v="7.90242239454059"/>
    <m/>
    <m/>
    <n v="41"/>
    <n v="323.99931817616419"/>
    <n v="0"/>
    <m/>
    <d v="1899-12-30T00:25:00"/>
    <d v="1899-12-30T17:05:00"/>
    <m/>
  </r>
  <r>
    <n v="13036"/>
    <x v="75"/>
    <s v="URBANO SAVONA"/>
    <n v="1"/>
    <n v="875"/>
    <s v="Legino 167 - FF.SS - La Rusca"/>
    <s v="EST"/>
    <s v="SET"/>
    <m/>
    <n v="1"/>
    <n v="170"/>
    <d v="1899-12-30T09:00:00"/>
    <d v="1899-12-30T09:25:00"/>
    <n v="7.90242239454059"/>
    <m/>
    <m/>
    <n v="67"/>
    <n v="529.46230043421951"/>
    <n v="0"/>
    <m/>
    <d v="1899-12-30T00:25:00"/>
    <d v="1899-12-31T03:55:00"/>
    <m/>
  </r>
  <r>
    <n v="12716"/>
    <x v="75"/>
    <s v="URBANO SAVONA"/>
    <n v="1"/>
    <n v="875"/>
    <s v="Legino 167 - FF.SS - La Rusca"/>
    <s v="INV"/>
    <s v="1-5"/>
    <m/>
    <n v="1"/>
    <n v="12716"/>
    <d v="1899-12-30T09:05:00"/>
    <d v="1899-12-30T09:32:00"/>
    <n v="7.90242239454059"/>
    <m/>
    <m/>
    <n v="194"/>
    <n v="1533.0699445408745"/>
    <n v="0"/>
    <m/>
    <d v="1899-12-30T00:27:00"/>
    <d v="1900-01-02T15:18:00"/>
    <m/>
  </r>
  <r>
    <n v="12718"/>
    <x v="75"/>
    <s v="URBANO SAVONA"/>
    <n v="1"/>
    <n v="875"/>
    <s v="Legino 167 - FF.SS - La Rusca"/>
    <s v="INV"/>
    <s v="1-5"/>
    <m/>
    <n v="1"/>
    <n v="12718"/>
    <d v="1899-12-30T09:35:00"/>
    <d v="1899-12-30T10:02:00"/>
    <n v="7.90242239454059"/>
    <m/>
    <m/>
    <n v="194"/>
    <n v="1533.0699445408745"/>
    <n v="0"/>
    <m/>
    <d v="1899-12-30T00:27:00"/>
    <d v="1900-01-02T15:18:00"/>
    <m/>
  </r>
  <r>
    <n v="6440"/>
    <x v="75"/>
    <s v="URBANO SAVONA"/>
    <n v="1"/>
    <n v="875"/>
    <s v="Legino 167 - FF.SS - La Rusca"/>
    <s v="ANN"/>
    <s v="FES"/>
    <m/>
    <n v="1"/>
    <n v="1984"/>
    <d v="1899-12-30T10:00:00"/>
    <d v="1899-12-30T10:25:00"/>
    <n v="7.90242239454059"/>
    <m/>
    <m/>
    <n v="58"/>
    <n v="458.3404988833542"/>
    <n v="0"/>
    <m/>
    <d v="1899-12-30T00:25:00"/>
    <d v="1899-12-31T00:10:00"/>
    <m/>
  </r>
  <r>
    <n v="13031"/>
    <x v="75"/>
    <s v="URBANO SAVONA"/>
    <n v="1"/>
    <n v="875"/>
    <s v="Legino 167 - FF.SS - La Rusca"/>
    <s v="INV"/>
    <n v="6"/>
    <m/>
    <n v="1"/>
    <n v="11507"/>
    <d v="1899-12-30T10:00:00"/>
    <d v="1899-12-30T10:25:00"/>
    <n v="7.90242239454059"/>
    <m/>
    <m/>
    <n v="41"/>
    <n v="323.99931817616419"/>
    <n v="0"/>
    <m/>
    <d v="1899-12-30T00:25:00"/>
    <d v="1899-12-30T17:05:00"/>
    <m/>
  </r>
  <r>
    <n v="13037"/>
    <x v="75"/>
    <s v="URBANO SAVONA"/>
    <n v="1"/>
    <n v="875"/>
    <s v="Legino 167 - FF.SS - La Rusca"/>
    <s v="EST"/>
    <s v="SET"/>
    <m/>
    <n v="1"/>
    <n v="171"/>
    <d v="1899-12-30T10:00:00"/>
    <d v="1899-12-30T10:25:00"/>
    <n v="7.90242239454059"/>
    <m/>
    <m/>
    <n v="67"/>
    <n v="529.46230043421951"/>
    <n v="0"/>
    <m/>
    <d v="1899-12-30T00:25:00"/>
    <d v="1899-12-31T03:55:00"/>
    <m/>
  </r>
  <r>
    <n v="12720"/>
    <x v="75"/>
    <s v="URBANO SAVONA"/>
    <n v="1"/>
    <n v="875"/>
    <s v="Legino 167 - FF.SS - La Rusca"/>
    <s v="INV"/>
    <s v="1-5"/>
    <m/>
    <n v="1"/>
    <n v="12720"/>
    <d v="1899-12-30T10:10:00"/>
    <d v="1899-12-30T10:37:00"/>
    <n v="7.90242239454059"/>
    <m/>
    <m/>
    <n v="194"/>
    <n v="1533.0699445408745"/>
    <n v="0"/>
    <m/>
    <d v="1899-12-30T00:27:00"/>
    <d v="1900-01-02T15:18:00"/>
    <m/>
  </r>
  <r>
    <n v="12722"/>
    <x v="75"/>
    <s v="URBANO SAVONA"/>
    <n v="1"/>
    <n v="875"/>
    <s v="Legino 167 - FF.SS - La Rusca"/>
    <s v="INV"/>
    <s v="1-5"/>
    <m/>
    <n v="1"/>
    <n v="12722"/>
    <d v="1899-12-30T10:40:00"/>
    <d v="1899-12-30T11:07:00"/>
    <n v="7.90242239454059"/>
    <m/>
    <m/>
    <n v="194"/>
    <n v="1533.0699445408745"/>
    <n v="0"/>
    <m/>
    <d v="1899-12-30T00:27:00"/>
    <d v="1900-01-02T15:18:00"/>
    <m/>
  </r>
  <r>
    <n v="6441"/>
    <x v="75"/>
    <s v="URBANO SAVONA"/>
    <n v="1"/>
    <n v="875"/>
    <s v="Legino 167 - FF.SS - La Rusca"/>
    <s v="ANN"/>
    <s v="FES"/>
    <m/>
    <n v="1"/>
    <n v="1985"/>
    <d v="1899-12-30T11:00:00"/>
    <d v="1899-12-30T11:25:00"/>
    <n v="7.90242239454059"/>
    <m/>
    <m/>
    <n v="58"/>
    <n v="458.3404988833542"/>
    <n v="0"/>
    <m/>
    <d v="1899-12-30T00:25:00"/>
    <d v="1899-12-31T00:10:00"/>
    <m/>
  </r>
  <r>
    <n v="13032"/>
    <x v="75"/>
    <s v="URBANO SAVONA"/>
    <n v="1"/>
    <n v="875"/>
    <s v="Legino 167 - FF.SS - La Rusca"/>
    <s v="INV"/>
    <n v="6"/>
    <m/>
    <n v="1"/>
    <n v="11509"/>
    <d v="1899-12-30T11:00:00"/>
    <d v="1899-12-30T11:25:00"/>
    <n v="7.90242239454059"/>
    <m/>
    <m/>
    <n v="41"/>
    <n v="323.99931817616419"/>
    <n v="0"/>
    <m/>
    <d v="1899-12-30T00:25:00"/>
    <d v="1899-12-30T17:05:00"/>
    <m/>
  </r>
  <r>
    <n v="13038"/>
    <x v="75"/>
    <s v="URBANO SAVONA"/>
    <n v="1"/>
    <n v="875"/>
    <s v="Legino 167 - FF.SS - La Rusca"/>
    <s v="EST"/>
    <s v="SET"/>
    <m/>
    <n v="1"/>
    <n v="172"/>
    <d v="1899-12-30T11:00:00"/>
    <d v="1899-12-30T11:25:00"/>
    <n v="7.90242239454059"/>
    <m/>
    <m/>
    <n v="67"/>
    <n v="529.46230043421951"/>
    <n v="0"/>
    <m/>
    <d v="1899-12-30T00:25:00"/>
    <d v="1899-12-31T03:55:00"/>
    <m/>
  </r>
  <r>
    <n v="12725"/>
    <x v="75"/>
    <s v="URBANO SAVONA"/>
    <n v="1"/>
    <n v="875"/>
    <s v="Legino 167 - FF.SS - La Rusca"/>
    <s v="INV"/>
    <s v="1-5"/>
    <m/>
    <n v="1"/>
    <n v="12725"/>
    <d v="1899-12-30T11:15:00"/>
    <d v="1899-12-30T11:42:00"/>
    <n v="7.90242239454059"/>
    <m/>
    <m/>
    <n v="194"/>
    <n v="1533.0699445408745"/>
    <n v="0"/>
    <m/>
    <d v="1899-12-30T00:27:00"/>
    <d v="1900-01-02T15:18:00"/>
    <m/>
  </r>
  <r>
    <n v="12726"/>
    <x v="75"/>
    <s v="URBANO SAVONA"/>
    <n v="1"/>
    <n v="875"/>
    <s v="Legino 167 - FF.SS - La Rusca"/>
    <s v="INV"/>
    <s v="1-5"/>
    <m/>
    <n v="1"/>
    <n v="12726"/>
    <d v="1899-12-30T11:45:00"/>
    <d v="1899-12-30T12:12:00"/>
    <n v="7.90242239454059"/>
    <m/>
    <m/>
    <n v="194"/>
    <n v="1533.0699445408745"/>
    <n v="0"/>
    <m/>
    <d v="1899-12-30T00:27:00"/>
    <d v="1900-01-02T15:18:00"/>
    <m/>
  </r>
  <r>
    <n v="6442"/>
    <x v="75"/>
    <s v="URBANO SAVONA"/>
    <n v="1"/>
    <n v="875"/>
    <s v="Legino 167 - FF.SS - La Rusca"/>
    <s v="ANN"/>
    <s v="FES"/>
    <m/>
    <n v="1"/>
    <n v="1986"/>
    <d v="1899-12-30T12:00:00"/>
    <d v="1899-12-30T12:25:00"/>
    <n v="7.90242239454059"/>
    <m/>
    <m/>
    <n v="58"/>
    <n v="458.3404988833542"/>
    <n v="0"/>
    <m/>
    <d v="1899-12-30T00:25:00"/>
    <d v="1899-12-31T00:10:00"/>
    <m/>
  </r>
  <r>
    <n v="13033"/>
    <x v="75"/>
    <s v="URBANO SAVONA"/>
    <n v="1"/>
    <n v="875"/>
    <s v="Legino 167 - FF.SS - La Rusca"/>
    <s v="INV"/>
    <n v="6"/>
    <m/>
    <n v="1"/>
    <n v="11511"/>
    <d v="1899-12-30T12:00:00"/>
    <d v="1899-12-30T12:25:00"/>
    <n v="7.90242239454059"/>
    <m/>
    <m/>
    <n v="41"/>
    <n v="323.99931817616419"/>
    <n v="0"/>
    <m/>
    <d v="1899-12-30T00:25:00"/>
    <d v="1899-12-30T17:05:00"/>
    <m/>
  </r>
  <r>
    <n v="13039"/>
    <x v="75"/>
    <s v="URBANO SAVONA"/>
    <n v="1"/>
    <n v="875"/>
    <s v="Legino 167 - FF.SS - La Rusca"/>
    <s v="EST"/>
    <s v="SET"/>
    <m/>
    <n v="1"/>
    <n v="173"/>
    <d v="1899-12-30T12:00:00"/>
    <d v="1899-12-30T12:25:00"/>
    <n v="7.90242239454059"/>
    <m/>
    <m/>
    <n v="67"/>
    <n v="529.46230043421951"/>
    <n v="0"/>
    <m/>
    <d v="1899-12-30T00:25:00"/>
    <d v="1899-12-31T03:55:00"/>
    <m/>
  </r>
  <r>
    <n v="12728"/>
    <x v="75"/>
    <s v="URBANO SAVONA"/>
    <n v="1"/>
    <n v="875"/>
    <s v="Legino 167 - FF.SS - La Rusca"/>
    <s v="INV"/>
    <s v="1-5"/>
    <m/>
    <n v="1"/>
    <n v="12728"/>
    <d v="1899-12-30T12:20:00"/>
    <d v="1899-12-30T12:47:00"/>
    <n v="7.90242239454059"/>
    <m/>
    <m/>
    <n v="194"/>
    <n v="1533.0699445408745"/>
    <n v="0"/>
    <m/>
    <d v="1899-12-30T00:27:00"/>
    <d v="1900-01-02T15:18:00"/>
    <m/>
  </r>
  <r>
    <n v="12730"/>
    <x v="75"/>
    <s v="URBANO SAVONA"/>
    <n v="1"/>
    <n v="875"/>
    <s v="Legino 167 - FF.SS - La Rusca"/>
    <s v="INV"/>
    <s v="1-5"/>
    <m/>
    <n v="1"/>
    <n v="12730"/>
    <d v="1899-12-30T12:50:00"/>
    <d v="1899-12-30T13:17:00"/>
    <n v="7.90242239454059"/>
    <m/>
    <m/>
    <n v="194"/>
    <n v="1533.0699445408745"/>
    <n v="0"/>
    <m/>
    <d v="1899-12-30T00:27:00"/>
    <d v="1900-01-02T15:18:00"/>
    <m/>
  </r>
  <r>
    <n v="6443"/>
    <x v="75"/>
    <s v="URBANO SAVONA"/>
    <n v="1"/>
    <n v="875"/>
    <s v="Legino 167 - FF.SS - La Rusca"/>
    <s v="ANN"/>
    <s v="FES"/>
    <m/>
    <n v="1"/>
    <n v="1987"/>
    <d v="1899-12-30T13:00:00"/>
    <d v="1899-12-30T13:25:00"/>
    <n v="7.90242239454059"/>
    <m/>
    <m/>
    <n v="58"/>
    <n v="458.3404988833542"/>
    <n v="0"/>
    <m/>
    <d v="1899-12-30T00:25:00"/>
    <d v="1899-12-31T00:10:00"/>
    <m/>
  </r>
  <r>
    <n v="13034"/>
    <x v="75"/>
    <s v="URBANO SAVONA"/>
    <n v="1"/>
    <n v="875"/>
    <s v="Legino 167 - FF.SS - La Rusca"/>
    <s v="INV"/>
    <n v="6"/>
    <m/>
    <n v="1"/>
    <n v="11513"/>
    <d v="1899-12-30T13:00:00"/>
    <d v="1899-12-30T13:25:00"/>
    <n v="7.90242239454059"/>
    <m/>
    <m/>
    <n v="41"/>
    <n v="323.99931817616419"/>
    <n v="0"/>
    <m/>
    <d v="1899-12-30T00:25:00"/>
    <d v="1899-12-30T17:05:00"/>
    <m/>
  </r>
  <r>
    <n v="13040"/>
    <x v="75"/>
    <s v="URBANO SAVONA"/>
    <n v="1"/>
    <n v="875"/>
    <s v="Legino 167 - FF.SS - La Rusca"/>
    <s v="EST"/>
    <s v="SET"/>
    <m/>
    <n v="1"/>
    <n v="174"/>
    <d v="1899-12-30T13:00:00"/>
    <d v="1899-12-30T13:25:00"/>
    <n v="7.90242239454059"/>
    <m/>
    <m/>
    <n v="67"/>
    <n v="529.46230043421951"/>
    <n v="0"/>
    <m/>
    <d v="1899-12-30T00:25:00"/>
    <d v="1899-12-31T03:55:00"/>
    <m/>
  </r>
  <r>
    <n v="12732"/>
    <x v="75"/>
    <s v="URBANO SAVONA"/>
    <n v="1"/>
    <n v="875"/>
    <s v="Legino 167 - FF.SS - La Rusca"/>
    <s v="INV"/>
    <s v="1-5"/>
    <m/>
    <n v="1"/>
    <n v="12732"/>
    <d v="1899-12-30T13:25:00"/>
    <d v="1899-12-30T13:52:00"/>
    <n v="7.90242239454059"/>
    <m/>
    <m/>
    <n v="194"/>
    <n v="1533.0699445408745"/>
    <n v="0"/>
    <m/>
    <d v="1899-12-30T00:27:00"/>
    <d v="1900-01-02T15:18:00"/>
    <m/>
  </r>
  <r>
    <n v="12734"/>
    <x v="75"/>
    <s v="URBANO SAVONA"/>
    <n v="1"/>
    <n v="875"/>
    <s v="Legino 167 - FF.SS - La Rusca"/>
    <s v="INV"/>
    <s v="1-5"/>
    <m/>
    <n v="1"/>
    <n v="12734"/>
    <d v="1899-12-30T13:55:00"/>
    <d v="1899-12-30T14:22:00"/>
    <n v="7.90242239454059"/>
    <m/>
    <m/>
    <n v="194"/>
    <n v="1533.0699445408745"/>
    <n v="0"/>
    <m/>
    <d v="1899-12-30T00:27:00"/>
    <d v="1900-01-02T15:18:00"/>
    <m/>
  </r>
  <r>
    <n v="6444"/>
    <x v="75"/>
    <s v="URBANO SAVONA"/>
    <n v="1"/>
    <n v="875"/>
    <s v="Legino 167 - FF.SS - La Rusca"/>
    <s v="ANN"/>
    <s v="FES"/>
    <m/>
    <n v="1"/>
    <n v="1988"/>
    <d v="1899-12-30T14:00:00"/>
    <d v="1899-12-30T14:25:00"/>
    <n v="7.90242239454059"/>
    <m/>
    <m/>
    <n v="58"/>
    <n v="458.3404988833542"/>
    <n v="0"/>
    <m/>
    <d v="1899-12-30T00:25:00"/>
    <d v="1899-12-31T00:10:00"/>
    <m/>
  </r>
  <r>
    <n v="13035"/>
    <x v="75"/>
    <s v="URBANO SAVONA"/>
    <n v="1"/>
    <n v="875"/>
    <s v="Legino 167 - FF.SS - La Rusca"/>
    <s v="INV"/>
    <n v="6"/>
    <m/>
    <n v="1"/>
    <n v="11515"/>
    <d v="1899-12-30T14:00:00"/>
    <d v="1899-12-30T14:25:00"/>
    <n v="7.90242239454059"/>
    <m/>
    <m/>
    <n v="41"/>
    <n v="323.99931817616419"/>
    <n v="0"/>
    <m/>
    <d v="1899-12-30T00:25:00"/>
    <d v="1899-12-30T17:05:00"/>
    <m/>
  </r>
  <r>
    <n v="13041"/>
    <x v="75"/>
    <s v="URBANO SAVONA"/>
    <n v="1"/>
    <n v="875"/>
    <s v="Legino 167 - FF.SS - La Rusca"/>
    <s v="EST"/>
    <s v="SET"/>
    <m/>
    <n v="1"/>
    <n v="175"/>
    <d v="1899-12-30T14:00:00"/>
    <d v="1899-12-30T14:25:00"/>
    <n v="7.90242239454059"/>
    <m/>
    <m/>
    <n v="67"/>
    <n v="529.46230043421951"/>
    <n v="0"/>
    <m/>
    <d v="1899-12-30T00:25:00"/>
    <d v="1899-12-31T03:55:00"/>
    <m/>
  </r>
  <r>
    <n v="12736"/>
    <x v="75"/>
    <s v="URBANO SAVONA"/>
    <n v="1"/>
    <n v="875"/>
    <s v="Legino 167 - FF.SS - La Rusca"/>
    <s v="INV"/>
    <s v="1-5"/>
    <m/>
    <n v="1"/>
    <n v="12736"/>
    <d v="1899-12-30T14:30:00"/>
    <d v="1899-12-30T14:57:00"/>
    <n v="7.90242239454059"/>
    <m/>
    <m/>
    <n v="194"/>
    <n v="1533.0699445408745"/>
    <n v="0"/>
    <m/>
    <d v="1899-12-30T00:27:00"/>
    <d v="1900-01-02T15:18:00"/>
    <m/>
  </r>
  <r>
    <n v="6445"/>
    <x v="75"/>
    <s v="URBANO SAVONA"/>
    <n v="1"/>
    <n v="875"/>
    <s v="Legino 167 - FF.SS - La Rusca"/>
    <s v="ANN"/>
    <s v="FES"/>
    <m/>
    <n v="1"/>
    <n v="1989"/>
    <d v="1899-12-30T15:00:00"/>
    <d v="1899-12-30T15:25:00"/>
    <n v="7.90242239454059"/>
    <m/>
    <m/>
    <n v="58"/>
    <n v="458.3404988833542"/>
    <n v="0"/>
    <m/>
    <d v="1899-12-30T00:25:00"/>
    <d v="1899-12-31T00:10:00"/>
    <m/>
  </r>
  <r>
    <n v="12737"/>
    <x v="75"/>
    <s v="URBANO SAVONA"/>
    <n v="1"/>
    <n v="875"/>
    <s v="Legino 167 - FF.SS - La Rusca"/>
    <s v="EST"/>
    <s v="SET"/>
    <m/>
    <n v="1"/>
    <n v="176"/>
    <d v="1899-12-30T15:00:00"/>
    <d v="1899-12-30T15:25:00"/>
    <n v="7.90242239454059"/>
    <m/>
    <m/>
    <n v="67"/>
    <n v="529.46230043421951"/>
    <n v="0"/>
    <m/>
    <d v="1899-12-30T00:25:00"/>
    <d v="1899-12-31T03:55:00"/>
    <m/>
  </r>
  <r>
    <n v="12738"/>
    <x v="75"/>
    <s v="URBANO SAVONA"/>
    <n v="1"/>
    <n v="875"/>
    <s v="Legino 167 - FF.SS - La Rusca"/>
    <s v="INV"/>
    <n v="6"/>
    <m/>
    <n v="1"/>
    <n v="12738"/>
    <d v="1899-12-30T15:00:00"/>
    <d v="1899-12-30T15:25:00"/>
    <n v="7.90242239454059"/>
    <m/>
    <m/>
    <n v="41"/>
    <n v="323.99931817616419"/>
    <n v="0"/>
    <m/>
    <d v="1899-12-30T00:25:00"/>
    <d v="1899-12-30T17:05:00"/>
    <m/>
  </r>
  <r>
    <n v="12739"/>
    <x v="75"/>
    <s v="URBANO SAVONA"/>
    <n v="1"/>
    <n v="875"/>
    <s v="Legino 167 - FF.SS - La Rusca"/>
    <s v="INV"/>
    <s v="1-5"/>
    <m/>
    <n v="1"/>
    <n v="12739"/>
    <d v="1899-12-30T15:00:00"/>
    <d v="1899-12-30T15:27:00"/>
    <n v="7.90242239454059"/>
    <m/>
    <m/>
    <n v="194"/>
    <n v="1533.0699445408745"/>
    <n v="0"/>
    <m/>
    <d v="1899-12-30T00:27:00"/>
    <d v="1900-01-02T15:18:00"/>
    <m/>
  </r>
  <r>
    <n v="6446"/>
    <x v="75"/>
    <s v="URBANO SAVONA"/>
    <n v="1"/>
    <n v="875"/>
    <s v="Legino 167 - FF.SS - La Rusca"/>
    <s v="ANN"/>
    <s v="FES"/>
    <m/>
    <n v="1"/>
    <n v="1990"/>
    <d v="1899-12-30T16:00:00"/>
    <d v="1899-12-30T16:25:00"/>
    <n v="7.90242239454059"/>
    <m/>
    <m/>
    <n v="58"/>
    <n v="458.3404988833542"/>
    <n v="0"/>
    <m/>
    <d v="1899-12-30T00:25:00"/>
    <d v="1899-12-31T00:10:00"/>
    <m/>
  </r>
  <r>
    <n v="12740"/>
    <x v="75"/>
    <s v="URBANO SAVONA"/>
    <n v="1"/>
    <n v="875"/>
    <s v="Legino 167 - FF.SS - La Rusca"/>
    <s v="EST"/>
    <s v="SET"/>
    <m/>
    <n v="1"/>
    <n v="177"/>
    <d v="1899-12-30T16:00:00"/>
    <d v="1899-12-30T16:25:00"/>
    <n v="7.90242239454059"/>
    <m/>
    <m/>
    <n v="67"/>
    <n v="529.46230043421951"/>
    <n v="0"/>
    <m/>
    <d v="1899-12-30T00:25:00"/>
    <d v="1899-12-31T03:55:00"/>
    <m/>
  </r>
  <r>
    <n v="12741"/>
    <x v="75"/>
    <s v="URBANO SAVONA"/>
    <n v="1"/>
    <n v="875"/>
    <s v="Legino 167 - FF.SS - La Rusca"/>
    <s v="INV"/>
    <n v="6"/>
    <m/>
    <n v="1"/>
    <n v="12741"/>
    <d v="1899-12-30T16:00:00"/>
    <d v="1899-12-30T16:25:00"/>
    <n v="7.90242239454059"/>
    <m/>
    <m/>
    <n v="41"/>
    <n v="323.99931817616419"/>
    <n v="0"/>
    <m/>
    <d v="1899-12-30T00:25:00"/>
    <d v="1899-12-30T17:05:00"/>
    <m/>
  </r>
  <r>
    <n v="12742"/>
    <x v="75"/>
    <s v="URBANO SAVONA"/>
    <n v="1"/>
    <n v="875"/>
    <s v="Legino 167 - FF.SS - La Rusca"/>
    <s v="INV"/>
    <s v="1-5"/>
    <m/>
    <n v="1"/>
    <n v="12742"/>
    <d v="1899-12-30T16:00:00"/>
    <d v="1899-12-30T16:27:00"/>
    <n v="7.90242239454059"/>
    <m/>
    <m/>
    <n v="194"/>
    <n v="1533.0699445408745"/>
    <n v="0"/>
    <m/>
    <d v="1899-12-30T00:27:00"/>
    <d v="1900-01-02T15:18:00"/>
    <m/>
  </r>
  <r>
    <n v="6447"/>
    <x v="75"/>
    <s v="URBANO SAVONA"/>
    <n v="1"/>
    <n v="875"/>
    <s v="Legino 167 - FF.SS - La Rusca"/>
    <s v="ANN"/>
    <s v="FES"/>
    <m/>
    <n v="1"/>
    <n v="1991"/>
    <d v="1899-12-30T17:00:00"/>
    <d v="1899-12-30T17:25:00"/>
    <n v="7.90242239454059"/>
    <m/>
    <m/>
    <n v="58"/>
    <n v="458.3404988833542"/>
    <n v="0"/>
    <m/>
    <d v="1899-12-30T00:25:00"/>
    <d v="1899-12-31T00:10:00"/>
    <m/>
  </r>
  <r>
    <n v="12743"/>
    <x v="75"/>
    <s v="URBANO SAVONA"/>
    <n v="1"/>
    <n v="875"/>
    <s v="Legino 167 - FF.SS - La Rusca"/>
    <s v="EST"/>
    <s v="SET"/>
    <m/>
    <n v="1"/>
    <n v="178"/>
    <d v="1899-12-30T17:00:00"/>
    <d v="1899-12-30T17:25:00"/>
    <n v="7.90242239454059"/>
    <m/>
    <m/>
    <n v="67"/>
    <n v="529.46230043421951"/>
    <n v="0"/>
    <m/>
    <d v="1899-12-30T00:25:00"/>
    <d v="1899-12-31T03:55:00"/>
    <m/>
  </r>
  <r>
    <n v="12744"/>
    <x v="75"/>
    <s v="URBANO SAVONA"/>
    <n v="1"/>
    <n v="875"/>
    <s v="Legino 167 - FF.SS - La Rusca"/>
    <s v="INV"/>
    <n v="6"/>
    <m/>
    <n v="1"/>
    <n v="12744"/>
    <d v="1899-12-30T17:00:00"/>
    <d v="1899-12-30T17:25:00"/>
    <n v="7.90242239454059"/>
    <m/>
    <m/>
    <n v="41"/>
    <n v="323.99931817616419"/>
    <n v="0"/>
    <m/>
    <d v="1899-12-30T00:25:00"/>
    <d v="1899-12-30T17:05:00"/>
    <m/>
  </r>
  <r>
    <n v="12745"/>
    <x v="75"/>
    <s v="URBANO SAVONA"/>
    <n v="1"/>
    <n v="875"/>
    <s v="Legino 167 - FF.SS - La Rusca"/>
    <s v="INV"/>
    <s v="1-5"/>
    <m/>
    <n v="1"/>
    <n v="12745"/>
    <d v="1899-12-30T17:05:00"/>
    <d v="1899-12-30T17:32:00"/>
    <n v="7.90242239454059"/>
    <m/>
    <m/>
    <n v="194"/>
    <n v="1533.0699445408745"/>
    <n v="0"/>
    <m/>
    <d v="1899-12-30T00:27:00"/>
    <d v="1900-01-02T15:18:00"/>
    <m/>
  </r>
  <r>
    <n v="6448"/>
    <x v="75"/>
    <s v="URBANO SAVONA"/>
    <n v="1"/>
    <n v="875"/>
    <s v="Legino 167 - FF.SS - La Rusca"/>
    <s v="ANN"/>
    <s v="FES"/>
    <m/>
    <n v="1"/>
    <n v="1992"/>
    <d v="1899-12-30T18:00:00"/>
    <d v="1899-12-30T18:25:00"/>
    <n v="7.90242239454059"/>
    <m/>
    <m/>
    <n v="58"/>
    <n v="458.3404988833542"/>
    <n v="0"/>
    <m/>
    <d v="1899-12-30T00:25:00"/>
    <d v="1899-12-31T00:10:00"/>
    <m/>
  </r>
  <r>
    <n v="12746"/>
    <x v="75"/>
    <s v="URBANO SAVONA"/>
    <n v="1"/>
    <n v="875"/>
    <s v="Legino 167 - FF.SS - La Rusca"/>
    <s v="EST"/>
    <s v="SET"/>
    <m/>
    <n v="1"/>
    <n v="179"/>
    <d v="1899-12-30T18:00:00"/>
    <d v="1899-12-30T18:25:00"/>
    <n v="7.90242239454059"/>
    <m/>
    <m/>
    <n v="67"/>
    <n v="529.46230043421951"/>
    <n v="0"/>
    <m/>
    <d v="1899-12-30T00:25:00"/>
    <d v="1899-12-31T03:55:00"/>
    <m/>
  </r>
  <r>
    <n v="12747"/>
    <x v="75"/>
    <s v="URBANO SAVONA"/>
    <n v="1"/>
    <n v="875"/>
    <s v="Legino 167 - FF.SS - La Rusca"/>
    <s v="INV"/>
    <n v="6"/>
    <m/>
    <n v="1"/>
    <n v="12747"/>
    <d v="1899-12-30T18:00:00"/>
    <d v="1899-12-30T18:25:00"/>
    <n v="7.90242239454059"/>
    <m/>
    <m/>
    <n v="41"/>
    <n v="323.99931817616419"/>
    <n v="0"/>
    <m/>
    <d v="1899-12-30T00:25:00"/>
    <d v="1899-12-30T17:05:00"/>
    <m/>
  </r>
  <r>
    <n v="12748"/>
    <x v="75"/>
    <s v="URBANO SAVONA"/>
    <n v="1"/>
    <n v="875"/>
    <s v="Legino 167 - FF.SS - La Rusca"/>
    <s v="INV"/>
    <s v="1-5"/>
    <m/>
    <n v="1"/>
    <n v="12748"/>
    <d v="1899-12-30T18:10:00"/>
    <d v="1899-12-30T18:37:00"/>
    <n v="7.90242239454059"/>
    <m/>
    <m/>
    <n v="194"/>
    <n v="1533.0699445408745"/>
    <n v="0"/>
    <m/>
    <d v="1899-12-30T00:27:00"/>
    <d v="1900-01-02T15:18:00"/>
    <m/>
  </r>
  <r>
    <n v="6408"/>
    <x v="75"/>
    <s v="URBANO SAVONA"/>
    <n v="1"/>
    <n v="875"/>
    <s v="Legino 167 - FF.SS - La Rusca"/>
    <s v="ANN"/>
    <s v="SET"/>
    <m/>
    <n v="1"/>
    <n v="180"/>
    <d v="1899-12-30T19:00:00"/>
    <d v="1899-12-30T19:25:00"/>
    <n v="7.90242239454059"/>
    <m/>
    <m/>
    <n v="302"/>
    <n v="2386.5315631512581"/>
    <n v="0"/>
    <m/>
    <d v="1899-12-30T00:25:00"/>
    <d v="1900-01-04T05:50:00"/>
    <m/>
  </r>
  <r>
    <n v="6449"/>
    <x v="75"/>
    <s v="URBANO SAVONA"/>
    <n v="1"/>
    <n v="875"/>
    <s v="Legino 167 - FF.SS - La Rusca"/>
    <s v="ANN"/>
    <s v="FES"/>
    <m/>
    <n v="1"/>
    <n v="1993"/>
    <d v="1899-12-30T19:00:00"/>
    <d v="1899-12-30T19:25:00"/>
    <n v="7.90242239454059"/>
    <m/>
    <m/>
    <n v="58"/>
    <n v="458.3404988833542"/>
    <n v="0"/>
    <m/>
    <d v="1899-12-30T00:25:00"/>
    <d v="1899-12-31T00:10:00"/>
    <m/>
  </r>
  <r>
    <n v="13069"/>
    <x v="75"/>
    <s v="URBANO SAVONA"/>
    <n v="2"/>
    <n v="876"/>
    <s v="La Rusca - FF.SS - P.Moroni - Legino 167"/>
    <s v="EST"/>
    <n v="6"/>
    <m/>
    <n v="1"/>
    <n v="13069"/>
    <d v="1899-12-30T06:45:00"/>
    <d v="1899-12-30T07:15:00"/>
    <n v="7.3865150595177997"/>
    <m/>
    <m/>
    <n v="11"/>
    <n v="81.251665654695799"/>
    <n v="0"/>
    <m/>
    <d v="1899-12-30T00:30:00"/>
    <d v="1899-12-30T05:30:00"/>
    <m/>
  </r>
  <r>
    <n v="13059"/>
    <x v="75"/>
    <s v="URBANO SAVONA"/>
    <n v="2"/>
    <n v="876"/>
    <s v="La Rusca - FF.SS - P.Moroni - Legino 167"/>
    <s v="INV"/>
    <n v="6"/>
    <m/>
    <n v="1"/>
    <n v="11555"/>
    <d v="1899-12-30T06:50:00"/>
    <d v="1899-12-30T07:15:00"/>
    <n v="7.3865150595177997"/>
    <m/>
    <m/>
    <n v="41"/>
    <n v="302.84711744022979"/>
    <n v="0"/>
    <m/>
    <d v="1899-12-30T00:25:00"/>
    <d v="1899-12-30T17:05:00"/>
    <m/>
  </r>
  <r>
    <n v="13060"/>
    <x v="75"/>
    <s v="URBANO SAVONA"/>
    <n v="2"/>
    <n v="876"/>
    <s v="La Rusca - FF.SS - P.Moroni - Legino 167"/>
    <s v="INV"/>
    <s v="1-5"/>
    <m/>
    <n v="1"/>
    <n v="157"/>
    <d v="1899-12-30T07:10:00"/>
    <d v="1899-12-30T07:35:00"/>
    <n v="7.3865150595177997"/>
    <m/>
    <m/>
    <n v="194"/>
    <n v="1432.9839215464531"/>
    <n v="0"/>
    <m/>
    <d v="1899-12-30T00:25:00"/>
    <d v="1900-01-02T08:50:00"/>
    <m/>
  </r>
  <r>
    <n v="6451"/>
    <x v="75"/>
    <s v="URBANO SAVONA"/>
    <n v="2"/>
    <n v="876"/>
    <s v="La Rusca - FF.SS - P.Moroni - Legino 167"/>
    <s v="ANN"/>
    <s v="FES"/>
    <m/>
    <n v="1"/>
    <n v="1995"/>
    <d v="1899-12-30T07:25:00"/>
    <d v="1899-12-30T07:50:00"/>
    <n v="7.3865150595177997"/>
    <m/>
    <m/>
    <n v="58"/>
    <n v="428.41787345203238"/>
    <n v="0"/>
    <m/>
    <d v="1899-12-30T00:25:00"/>
    <d v="1899-12-31T00:10:00"/>
    <m/>
  </r>
  <r>
    <n v="13061"/>
    <x v="75"/>
    <s v="URBANO SAVONA"/>
    <n v="2"/>
    <n v="876"/>
    <s v="La Rusca - FF.SS - P.Moroni - Legino 167"/>
    <s v="INV"/>
    <n v="6"/>
    <m/>
    <n v="1"/>
    <n v="11557"/>
    <d v="1899-12-30T07:25:00"/>
    <d v="1899-12-30T07:50:00"/>
    <n v="7.3865150595177997"/>
    <m/>
    <m/>
    <n v="41"/>
    <n v="302.84711744022979"/>
    <n v="0"/>
    <m/>
    <d v="1899-12-30T00:25:00"/>
    <d v="1899-12-30T17:05:00"/>
    <m/>
  </r>
  <r>
    <n v="13070"/>
    <x v="75"/>
    <s v="URBANO SAVONA"/>
    <n v="2"/>
    <n v="876"/>
    <s v="La Rusca - FF.SS - P.Moroni - Legino 167"/>
    <s v="EST"/>
    <s v="SET"/>
    <m/>
    <n v="1"/>
    <n v="226"/>
    <d v="1899-12-30T07:25:00"/>
    <d v="1899-12-30T07:50:00"/>
    <n v="7.3865150595177997"/>
    <m/>
    <m/>
    <n v="67"/>
    <n v="494.89650898769258"/>
    <n v="0"/>
    <m/>
    <d v="1899-12-30T00:25:00"/>
    <d v="1899-12-31T03:55:00"/>
    <m/>
  </r>
  <r>
    <n v="12828"/>
    <x v="75"/>
    <s v="URBANO SAVONA"/>
    <n v="2"/>
    <n v="876"/>
    <s v="La Rusca - FF.SS - P.Moroni - Legino 167"/>
    <s v="INV"/>
    <s v="1-5"/>
    <m/>
    <n v="1"/>
    <n v="12828"/>
    <d v="1899-12-30T07:52:00"/>
    <d v="1899-12-30T08:20:00"/>
    <n v="7.3865150595177997"/>
    <m/>
    <m/>
    <n v="194"/>
    <n v="1432.9839215464531"/>
    <n v="0"/>
    <m/>
    <d v="1899-12-30T00:28:00"/>
    <d v="1900-01-02T18:32:00"/>
    <m/>
  </r>
  <r>
    <n v="17539"/>
    <x v="75"/>
    <s v="URBANO SAVONA"/>
    <n v="2"/>
    <n v="876"/>
    <s v="La Rusca - FF.SS - P.Moroni - Legino 167"/>
    <s v="INV"/>
    <s v="1-5"/>
    <m/>
    <n v="1"/>
    <n v="12830"/>
    <d v="1899-12-30T08:22:00"/>
    <d v="1899-12-30T08:50:00"/>
    <n v="7.3865150595177997"/>
    <m/>
    <m/>
    <n v="194"/>
    <n v="1432.9839215464531"/>
    <n v="0"/>
    <m/>
    <d v="1899-12-30T00:28:00"/>
    <d v="1900-01-02T18:32:00"/>
    <m/>
  </r>
  <r>
    <n v="6452"/>
    <x v="75"/>
    <s v="URBANO SAVONA"/>
    <n v="2"/>
    <n v="876"/>
    <s v="La Rusca - FF.SS - P.Moroni - Legino 167"/>
    <s v="ANN"/>
    <s v="FES"/>
    <m/>
    <n v="1"/>
    <n v="1996"/>
    <d v="1899-12-30T08:25:00"/>
    <d v="1899-12-30T08:50:00"/>
    <n v="7.3865150595177997"/>
    <m/>
    <m/>
    <n v="58"/>
    <n v="428.41787345203238"/>
    <n v="0"/>
    <m/>
    <d v="1899-12-30T00:25:00"/>
    <d v="1899-12-31T00:10:00"/>
    <m/>
  </r>
  <r>
    <n v="13062"/>
    <x v="75"/>
    <s v="URBANO SAVONA"/>
    <n v="2"/>
    <n v="876"/>
    <s v="La Rusca - FF.SS - P.Moroni - Legino 167"/>
    <s v="INV"/>
    <n v="6"/>
    <m/>
    <n v="1"/>
    <n v="11561"/>
    <d v="1899-12-30T08:25:00"/>
    <d v="1899-12-30T08:50:00"/>
    <n v="7.3865150595177997"/>
    <m/>
    <m/>
    <n v="41"/>
    <n v="302.84711744022979"/>
    <n v="0"/>
    <m/>
    <d v="1899-12-30T00:25:00"/>
    <d v="1899-12-30T17:05:00"/>
    <m/>
  </r>
  <r>
    <n v="13071"/>
    <x v="75"/>
    <s v="URBANO SAVONA"/>
    <n v="2"/>
    <n v="876"/>
    <s v="La Rusca - FF.SS - P.Moroni - Legino 167"/>
    <s v="EST"/>
    <s v="SET"/>
    <m/>
    <n v="1"/>
    <n v="216"/>
    <d v="1899-12-30T08:25:00"/>
    <d v="1899-12-30T08:50:00"/>
    <n v="7.3865150595177997"/>
    <m/>
    <m/>
    <n v="67"/>
    <n v="494.89650898769258"/>
    <n v="0"/>
    <m/>
    <d v="1899-12-30T00:25:00"/>
    <d v="1899-12-31T03:55:00"/>
    <m/>
  </r>
  <r>
    <n v="12832"/>
    <x v="75"/>
    <s v="URBANO SAVONA"/>
    <n v="2"/>
    <n v="876"/>
    <s v="La Rusca - FF.SS - P.Moroni - Legino 167"/>
    <s v="INV"/>
    <s v="1-5"/>
    <m/>
    <n v="1"/>
    <n v="12832"/>
    <d v="1899-12-30T08:57:00"/>
    <d v="1899-12-30T09:25:00"/>
    <n v="7.3865150595177997"/>
    <m/>
    <m/>
    <n v="194"/>
    <n v="1432.9839215464531"/>
    <n v="0"/>
    <m/>
    <d v="1899-12-30T00:28:00"/>
    <d v="1900-01-02T18:32:00"/>
    <m/>
  </r>
  <r>
    <n v="6453"/>
    <x v="75"/>
    <s v="URBANO SAVONA"/>
    <n v="2"/>
    <n v="876"/>
    <s v="La Rusca - FF.SS - P.Moroni - Legino 167"/>
    <s v="ANN"/>
    <s v="FES"/>
    <m/>
    <n v="1"/>
    <n v="1997"/>
    <d v="1899-12-30T09:25:00"/>
    <d v="1899-12-30T09:50:00"/>
    <n v="7.3865150595177997"/>
    <m/>
    <m/>
    <n v="58"/>
    <n v="428.41787345203238"/>
    <n v="0"/>
    <m/>
    <d v="1899-12-30T00:25:00"/>
    <d v="1899-12-31T00:10:00"/>
    <m/>
  </r>
  <r>
    <n v="13063"/>
    <x v="75"/>
    <s v="URBANO SAVONA"/>
    <n v="2"/>
    <n v="876"/>
    <s v="La Rusca - FF.SS - P.Moroni - Legino 167"/>
    <s v="INV"/>
    <n v="6"/>
    <m/>
    <n v="1"/>
    <n v="11566"/>
    <d v="1899-12-30T09:25:00"/>
    <d v="1899-12-30T09:50:00"/>
    <n v="7.3865150595177997"/>
    <m/>
    <m/>
    <n v="41"/>
    <n v="302.84711744022979"/>
    <n v="0"/>
    <m/>
    <d v="1899-12-30T00:25:00"/>
    <d v="1899-12-30T17:05:00"/>
    <m/>
  </r>
  <r>
    <n v="13072"/>
    <x v="75"/>
    <s v="URBANO SAVONA"/>
    <n v="2"/>
    <n v="876"/>
    <s v="La Rusca - FF.SS - P.Moroni - Legino 167"/>
    <s v="EST"/>
    <s v="SET"/>
    <m/>
    <n v="1"/>
    <n v="227"/>
    <d v="1899-12-30T09:25:00"/>
    <d v="1899-12-30T09:50:00"/>
    <n v="7.3865150595177997"/>
    <m/>
    <m/>
    <n v="67"/>
    <n v="494.89650898769258"/>
    <n v="0"/>
    <m/>
    <d v="1899-12-30T00:25:00"/>
    <d v="1899-12-31T03:55:00"/>
    <m/>
  </r>
  <r>
    <n v="12834"/>
    <x v="75"/>
    <s v="URBANO SAVONA"/>
    <n v="2"/>
    <n v="876"/>
    <s v="La Rusca - FF.SS - P.Moroni - Legino 167"/>
    <s v="INV"/>
    <s v="1-5"/>
    <m/>
    <n v="1"/>
    <n v="12834"/>
    <d v="1899-12-30T09:32:00"/>
    <d v="1899-12-30T10:00:00"/>
    <n v="7.3865150595177997"/>
    <m/>
    <m/>
    <n v="194"/>
    <n v="1432.9839215464531"/>
    <n v="0"/>
    <m/>
    <d v="1899-12-30T00:28:00"/>
    <d v="1900-01-02T18:32:00"/>
    <m/>
  </r>
  <r>
    <n v="12836"/>
    <x v="75"/>
    <s v="URBANO SAVONA"/>
    <n v="2"/>
    <n v="876"/>
    <s v="La Rusca - FF.SS - P.Moroni - Legino 167"/>
    <s v="INV"/>
    <s v="1-5"/>
    <m/>
    <n v="1"/>
    <n v="12836"/>
    <d v="1899-12-30T10:02:00"/>
    <d v="1899-12-30T10:30:00"/>
    <n v="7.3865150595177997"/>
    <m/>
    <m/>
    <n v="194"/>
    <n v="1432.9839215464531"/>
    <n v="0"/>
    <m/>
    <d v="1899-12-30T00:28:00"/>
    <d v="1900-01-02T18:32:00"/>
    <m/>
  </r>
  <r>
    <n v="6454"/>
    <x v="75"/>
    <s v="URBANO SAVONA"/>
    <n v="2"/>
    <n v="876"/>
    <s v="La Rusca - FF.SS - P.Moroni - Legino 167"/>
    <s v="ANN"/>
    <s v="FES"/>
    <m/>
    <n v="1"/>
    <n v="1998"/>
    <d v="1899-12-30T10:25:00"/>
    <d v="1899-12-30T10:50:00"/>
    <n v="7.3865150595177997"/>
    <m/>
    <m/>
    <n v="58"/>
    <n v="428.41787345203238"/>
    <n v="0"/>
    <m/>
    <d v="1899-12-30T00:25:00"/>
    <d v="1899-12-31T00:10:00"/>
    <m/>
  </r>
  <r>
    <n v="13064"/>
    <x v="75"/>
    <s v="URBANO SAVONA"/>
    <n v="2"/>
    <n v="876"/>
    <s v="La Rusca - FF.SS - P.Moroni - Legino 167"/>
    <s v="INV"/>
    <n v="6"/>
    <m/>
    <n v="1"/>
    <n v="11571"/>
    <d v="1899-12-30T10:25:00"/>
    <d v="1899-12-30T10:50:00"/>
    <n v="7.3865150595177997"/>
    <m/>
    <m/>
    <n v="41"/>
    <n v="302.84711744022979"/>
    <n v="0"/>
    <m/>
    <d v="1899-12-30T00:25:00"/>
    <d v="1899-12-30T17:05:00"/>
    <m/>
  </r>
  <r>
    <n v="13073"/>
    <x v="75"/>
    <s v="URBANO SAVONA"/>
    <n v="2"/>
    <n v="876"/>
    <s v="La Rusca - FF.SS - P.Moroni - Legino 167"/>
    <s v="EST"/>
    <s v="SET"/>
    <m/>
    <n v="1"/>
    <n v="228"/>
    <d v="1899-12-30T10:25:00"/>
    <d v="1899-12-30T10:50:00"/>
    <n v="7.3865150595177997"/>
    <m/>
    <m/>
    <n v="67"/>
    <n v="494.89650898769258"/>
    <n v="0"/>
    <m/>
    <d v="1899-12-30T00:25:00"/>
    <d v="1899-12-31T03:55:00"/>
    <m/>
  </r>
  <r>
    <n v="12839"/>
    <x v="75"/>
    <s v="URBANO SAVONA"/>
    <n v="2"/>
    <n v="876"/>
    <s v="La Rusca - FF.SS - P.Moroni - Legino 167"/>
    <s v="INV"/>
    <s v="1-5"/>
    <m/>
    <n v="1"/>
    <n v="12839"/>
    <d v="1899-12-30T10:37:00"/>
    <d v="1899-12-30T11:05:00"/>
    <n v="7.3865150595177997"/>
    <m/>
    <m/>
    <n v="194"/>
    <n v="1432.9839215464531"/>
    <n v="0"/>
    <m/>
    <d v="1899-12-30T00:28:00"/>
    <d v="1900-01-02T18:32:00"/>
    <m/>
  </r>
  <r>
    <n v="12841"/>
    <x v="75"/>
    <s v="URBANO SAVONA"/>
    <n v="2"/>
    <n v="876"/>
    <s v="La Rusca - FF.SS - P.Moroni - Legino 167"/>
    <s v="INV"/>
    <s v="1-5"/>
    <m/>
    <n v="1"/>
    <n v="12841"/>
    <d v="1899-12-30T11:07:00"/>
    <d v="1899-12-30T11:35:00"/>
    <n v="7.3865150595177997"/>
    <m/>
    <m/>
    <n v="194"/>
    <n v="1432.9839215464531"/>
    <n v="0"/>
    <m/>
    <d v="1899-12-30T00:28:00"/>
    <d v="1900-01-02T18:32:00"/>
    <m/>
  </r>
  <r>
    <n v="6455"/>
    <x v="75"/>
    <s v="URBANO SAVONA"/>
    <n v="2"/>
    <n v="876"/>
    <s v="La Rusca - FF.SS - P.Moroni - Legino 167"/>
    <s v="ANN"/>
    <s v="FES"/>
    <m/>
    <n v="1"/>
    <n v="1999"/>
    <d v="1899-12-30T11:25:00"/>
    <d v="1899-12-30T11:50:00"/>
    <n v="7.3865150595177997"/>
    <m/>
    <m/>
    <n v="58"/>
    <n v="428.41787345203238"/>
    <n v="0"/>
    <m/>
    <d v="1899-12-30T00:25:00"/>
    <d v="1899-12-31T00:10:00"/>
    <m/>
  </r>
  <r>
    <n v="13065"/>
    <x v="75"/>
    <s v="URBANO SAVONA"/>
    <n v="2"/>
    <n v="876"/>
    <s v="La Rusca - FF.SS - P.Moroni - Legino 167"/>
    <s v="INV"/>
    <n v="6"/>
    <m/>
    <n v="1"/>
    <n v="11576"/>
    <d v="1899-12-30T11:25:00"/>
    <d v="1899-12-30T11:50:00"/>
    <n v="7.3865150595177997"/>
    <m/>
    <m/>
    <n v="41"/>
    <n v="302.84711744022979"/>
    <n v="0"/>
    <m/>
    <d v="1899-12-30T00:25:00"/>
    <d v="1899-12-30T17:05:00"/>
    <m/>
  </r>
  <r>
    <n v="13074"/>
    <x v="75"/>
    <s v="URBANO SAVONA"/>
    <n v="2"/>
    <n v="876"/>
    <s v="La Rusca - FF.SS - P.Moroni - Legino 167"/>
    <s v="EST"/>
    <s v="SET"/>
    <m/>
    <n v="1"/>
    <n v="229"/>
    <d v="1899-12-30T11:25:00"/>
    <d v="1899-12-30T11:50:00"/>
    <n v="7.3865150595177997"/>
    <m/>
    <m/>
    <n v="67"/>
    <n v="494.89650898769258"/>
    <n v="0"/>
    <m/>
    <d v="1899-12-30T00:25:00"/>
    <d v="1899-12-31T03:55:00"/>
    <m/>
  </r>
  <r>
    <n v="12843"/>
    <x v="75"/>
    <s v="URBANO SAVONA"/>
    <n v="2"/>
    <n v="876"/>
    <s v="La Rusca - FF.SS - P.Moroni - Legino 167"/>
    <s v="INV"/>
    <s v="1-5"/>
    <m/>
    <n v="1"/>
    <n v="12843"/>
    <d v="1899-12-30T11:42:00"/>
    <d v="1899-12-30T12:10:00"/>
    <n v="7.3865150595177997"/>
    <m/>
    <m/>
    <n v="194"/>
    <n v="1432.9839215464531"/>
    <n v="0"/>
    <m/>
    <d v="1899-12-30T00:28:00"/>
    <d v="1900-01-02T18:32:00"/>
    <m/>
  </r>
  <r>
    <n v="12845"/>
    <x v="75"/>
    <s v="URBANO SAVONA"/>
    <n v="2"/>
    <n v="876"/>
    <s v="La Rusca - FF.SS - P.Moroni - Legino 167"/>
    <s v="INV"/>
    <s v="1-5"/>
    <m/>
    <n v="1"/>
    <n v="12845"/>
    <d v="1899-12-30T12:12:00"/>
    <d v="1899-12-30T12:40:00"/>
    <n v="7.3865150595177997"/>
    <m/>
    <m/>
    <n v="194"/>
    <n v="1432.9839215464531"/>
    <n v="0"/>
    <m/>
    <d v="1899-12-30T00:28:00"/>
    <d v="1900-01-02T18:32:00"/>
    <m/>
  </r>
  <r>
    <n v="6456"/>
    <x v="75"/>
    <s v="URBANO SAVONA"/>
    <n v="2"/>
    <n v="876"/>
    <s v="La Rusca - FF.SS - P.Moroni - Legino 167"/>
    <s v="ANN"/>
    <s v="FES"/>
    <m/>
    <n v="1"/>
    <n v="2000"/>
    <d v="1899-12-30T12:25:00"/>
    <d v="1899-12-30T12:50:00"/>
    <n v="7.3865150595177997"/>
    <m/>
    <m/>
    <n v="58"/>
    <n v="428.41787345203238"/>
    <n v="0"/>
    <m/>
    <d v="1899-12-30T00:25:00"/>
    <d v="1899-12-31T00:10:00"/>
    <m/>
  </r>
  <r>
    <n v="13066"/>
    <x v="75"/>
    <s v="URBANO SAVONA"/>
    <n v="2"/>
    <n v="876"/>
    <s v="La Rusca - FF.SS - P.Moroni - Legino 167"/>
    <s v="INV"/>
    <n v="6"/>
    <m/>
    <n v="1"/>
    <n v="11581"/>
    <d v="1899-12-30T12:25:00"/>
    <d v="1899-12-30T12:50:00"/>
    <n v="7.3865150595177997"/>
    <m/>
    <m/>
    <n v="41"/>
    <n v="302.84711744022979"/>
    <n v="0"/>
    <m/>
    <d v="1899-12-30T00:25:00"/>
    <d v="1899-12-30T17:05:00"/>
    <m/>
  </r>
  <r>
    <n v="13075"/>
    <x v="75"/>
    <s v="URBANO SAVONA"/>
    <n v="2"/>
    <n v="876"/>
    <s v="La Rusca - FF.SS - P.Moroni - Legino 167"/>
    <s v="EST"/>
    <s v="SET"/>
    <m/>
    <n v="1"/>
    <n v="230"/>
    <d v="1899-12-30T12:25:00"/>
    <d v="1899-12-30T12:50:00"/>
    <n v="7.3865150595177997"/>
    <m/>
    <m/>
    <n v="67"/>
    <n v="494.89650898769258"/>
    <n v="0"/>
    <m/>
    <d v="1899-12-30T00:25:00"/>
    <d v="1899-12-31T03:55:00"/>
    <m/>
  </r>
  <r>
    <n v="12847"/>
    <x v="75"/>
    <s v="URBANO SAVONA"/>
    <n v="2"/>
    <n v="876"/>
    <s v="La Rusca - FF.SS - P.Moroni - Legino 167"/>
    <s v="INV"/>
    <s v="1-5"/>
    <m/>
    <n v="1"/>
    <n v="12847"/>
    <d v="1899-12-30T12:47:00"/>
    <d v="1899-12-30T13:15:00"/>
    <n v="7.3865150595177997"/>
    <m/>
    <m/>
    <n v="194"/>
    <n v="1432.9839215464531"/>
    <n v="0"/>
    <m/>
    <d v="1899-12-30T00:28:00"/>
    <d v="1900-01-02T18:32:00"/>
    <m/>
  </r>
  <r>
    <n v="12849"/>
    <x v="75"/>
    <s v="URBANO SAVONA"/>
    <n v="2"/>
    <n v="876"/>
    <s v="La Rusca - FF.SS - P.Moroni - Legino 167"/>
    <s v="INV"/>
    <s v="1-5"/>
    <m/>
    <n v="1"/>
    <n v="12849"/>
    <d v="1899-12-30T13:17:00"/>
    <d v="1899-12-30T13:45:00"/>
    <n v="7.3865150595177997"/>
    <m/>
    <m/>
    <n v="194"/>
    <n v="1432.9839215464531"/>
    <n v="0"/>
    <m/>
    <d v="1899-12-30T00:28:00"/>
    <d v="1900-01-02T18:32:00"/>
    <m/>
  </r>
  <r>
    <n v="6457"/>
    <x v="75"/>
    <s v="URBANO SAVONA"/>
    <n v="2"/>
    <n v="876"/>
    <s v="La Rusca - FF.SS - P.Moroni - Legino 167"/>
    <s v="ANN"/>
    <s v="FES"/>
    <m/>
    <n v="1"/>
    <n v="2001"/>
    <d v="1899-12-30T13:25:00"/>
    <d v="1899-12-30T13:50:00"/>
    <n v="7.3865150595177997"/>
    <m/>
    <m/>
    <n v="58"/>
    <n v="428.41787345203238"/>
    <n v="0"/>
    <m/>
    <d v="1899-12-30T00:25:00"/>
    <d v="1899-12-31T00:10:00"/>
    <m/>
  </r>
  <r>
    <n v="13067"/>
    <x v="75"/>
    <s v="URBANO SAVONA"/>
    <n v="2"/>
    <n v="876"/>
    <s v="La Rusca - FF.SS - P.Moroni - Legino 167"/>
    <s v="INV"/>
    <n v="6"/>
    <m/>
    <n v="1"/>
    <n v="11586"/>
    <d v="1899-12-30T13:25:00"/>
    <d v="1899-12-30T13:50:00"/>
    <n v="7.3865150595177997"/>
    <m/>
    <m/>
    <n v="41"/>
    <n v="302.84711744022979"/>
    <n v="0"/>
    <m/>
    <d v="1899-12-30T00:25:00"/>
    <d v="1899-12-30T17:05:00"/>
    <m/>
  </r>
  <r>
    <n v="13076"/>
    <x v="75"/>
    <s v="URBANO SAVONA"/>
    <n v="2"/>
    <n v="876"/>
    <s v="La Rusca - FF.SS - P.Moroni - Legino 167"/>
    <s v="EST"/>
    <s v="SET"/>
    <m/>
    <n v="1"/>
    <n v="231"/>
    <d v="1899-12-30T13:25:00"/>
    <d v="1899-12-30T13:50:00"/>
    <n v="7.3865150595177997"/>
    <m/>
    <m/>
    <n v="67"/>
    <n v="494.89650898769258"/>
    <n v="0"/>
    <m/>
    <d v="1899-12-30T00:25:00"/>
    <d v="1899-12-31T03:55:00"/>
    <m/>
  </r>
  <r>
    <n v="12851"/>
    <x v="75"/>
    <s v="URBANO SAVONA"/>
    <n v="2"/>
    <n v="876"/>
    <s v="La Rusca - FF.SS - P.Moroni - Legino 167"/>
    <s v="INV"/>
    <s v="1-5"/>
    <m/>
    <n v="1"/>
    <n v="12851"/>
    <d v="1899-12-30T13:52:00"/>
    <d v="1899-12-30T14:20:00"/>
    <n v="7.3865150595177997"/>
    <m/>
    <m/>
    <n v="194"/>
    <n v="1432.9839215464531"/>
    <n v="0"/>
    <m/>
    <d v="1899-12-30T00:28:00"/>
    <d v="1900-01-02T18:32:00"/>
    <m/>
  </r>
  <r>
    <n v="12853"/>
    <x v="75"/>
    <s v="URBANO SAVONA"/>
    <n v="2"/>
    <n v="876"/>
    <s v="La Rusca - FF.SS - P.Moroni - Legino 167"/>
    <s v="INV"/>
    <s v="1-5"/>
    <m/>
    <n v="1"/>
    <n v="12853"/>
    <d v="1899-12-30T14:22:00"/>
    <d v="1899-12-30T14:50:00"/>
    <n v="7.3865150595177997"/>
    <m/>
    <m/>
    <n v="194"/>
    <n v="1432.9839215464531"/>
    <n v="0"/>
    <m/>
    <d v="1899-12-30T00:28:00"/>
    <d v="1900-01-02T18:32:00"/>
    <m/>
  </r>
  <r>
    <n v="6458"/>
    <x v="75"/>
    <s v="URBANO SAVONA"/>
    <n v="2"/>
    <n v="876"/>
    <s v="La Rusca - FF.SS - P.Moroni - Legino 167"/>
    <s v="ANN"/>
    <s v="FES"/>
    <m/>
    <n v="1"/>
    <n v="2002"/>
    <d v="1899-12-30T14:25:00"/>
    <d v="1899-12-30T14:50:00"/>
    <n v="7.3865150595177997"/>
    <m/>
    <m/>
    <n v="58"/>
    <n v="428.41787345203238"/>
    <n v="0"/>
    <m/>
    <d v="1899-12-30T00:25:00"/>
    <d v="1899-12-31T00:10:00"/>
    <m/>
  </r>
  <r>
    <n v="13068"/>
    <x v="75"/>
    <s v="URBANO SAVONA"/>
    <n v="2"/>
    <n v="876"/>
    <s v="La Rusca - FF.SS - P.Moroni - Legino 167"/>
    <s v="INV"/>
    <n v="6"/>
    <m/>
    <n v="1"/>
    <n v="11591"/>
    <d v="1899-12-30T14:25:00"/>
    <d v="1899-12-30T14:50:00"/>
    <n v="7.3865150595177997"/>
    <m/>
    <m/>
    <n v="41"/>
    <n v="302.84711744022979"/>
    <n v="0"/>
    <m/>
    <d v="1899-12-30T00:25:00"/>
    <d v="1899-12-30T17:05:00"/>
    <m/>
  </r>
  <r>
    <n v="13077"/>
    <x v="75"/>
    <s v="URBANO SAVONA"/>
    <n v="2"/>
    <n v="876"/>
    <s v="La Rusca - FF.SS - P.Moroni - Legino 167"/>
    <s v="EST"/>
    <s v="SET"/>
    <m/>
    <n v="1"/>
    <n v="232"/>
    <d v="1899-12-30T14:25:00"/>
    <d v="1899-12-30T14:50:00"/>
    <n v="7.3865150595177997"/>
    <m/>
    <m/>
    <n v="67"/>
    <n v="494.89650898769258"/>
    <n v="0"/>
    <m/>
    <d v="1899-12-30T00:25:00"/>
    <d v="1899-12-31T03:55:00"/>
    <m/>
  </r>
  <r>
    <n v="12855"/>
    <x v="75"/>
    <s v="URBANO SAVONA"/>
    <n v="2"/>
    <n v="876"/>
    <s v="La Rusca - FF.SS - P.Moroni - Legino 167"/>
    <s v="INV"/>
    <s v="1-5"/>
    <m/>
    <n v="1"/>
    <n v="12855"/>
    <d v="1899-12-30T14:57:00"/>
    <d v="1899-12-30T15:25:00"/>
    <n v="7.3865150595177997"/>
    <m/>
    <m/>
    <n v="194"/>
    <n v="1432.9839215464531"/>
    <n v="0"/>
    <m/>
    <d v="1899-12-30T00:28:00"/>
    <d v="1900-01-02T18:32:00"/>
    <m/>
  </r>
  <r>
    <n v="6459"/>
    <x v="75"/>
    <s v="URBANO SAVONA"/>
    <n v="2"/>
    <n v="876"/>
    <s v="La Rusca - FF.SS - P.Moroni - Legino 167"/>
    <s v="ANN"/>
    <s v="FES"/>
    <m/>
    <n v="1"/>
    <n v="2003"/>
    <d v="1899-12-30T15:25:00"/>
    <d v="1899-12-30T15:50:00"/>
    <n v="7.3865150595177997"/>
    <m/>
    <m/>
    <n v="58"/>
    <n v="428.41787345203238"/>
    <n v="0"/>
    <m/>
    <d v="1899-12-30T00:25:00"/>
    <d v="1899-12-31T00:10:00"/>
    <m/>
  </r>
  <r>
    <n v="12856"/>
    <x v="75"/>
    <s v="URBANO SAVONA"/>
    <n v="2"/>
    <n v="876"/>
    <s v="La Rusca - FF.SS - P.Moroni - Legino 167"/>
    <s v="EST"/>
    <s v="SET"/>
    <m/>
    <n v="1"/>
    <n v="233"/>
    <d v="1899-12-30T15:25:00"/>
    <d v="1899-12-30T15:50:00"/>
    <n v="7.3865150595177997"/>
    <m/>
    <m/>
    <n v="67"/>
    <n v="494.89650898769258"/>
    <n v="0"/>
    <m/>
    <d v="1899-12-30T00:25:00"/>
    <d v="1899-12-31T03:55:00"/>
    <m/>
  </r>
  <r>
    <n v="12857"/>
    <x v="75"/>
    <s v="URBANO SAVONA"/>
    <n v="2"/>
    <n v="876"/>
    <s v="La Rusca - FF.SS - P.Moroni - Legino 167"/>
    <s v="INV"/>
    <n v="6"/>
    <m/>
    <n v="1"/>
    <n v="12857"/>
    <d v="1899-12-30T15:25:00"/>
    <d v="1899-12-30T15:50:00"/>
    <n v="7.3865150595177997"/>
    <m/>
    <m/>
    <n v="41"/>
    <n v="302.84711744022979"/>
    <n v="0"/>
    <m/>
    <d v="1899-12-30T00:25:00"/>
    <d v="1899-12-30T17:05:00"/>
    <m/>
  </r>
  <r>
    <n v="12858"/>
    <x v="75"/>
    <s v="URBANO SAVONA"/>
    <n v="2"/>
    <n v="876"/>
    <s v="La Rusca - FF.SS - P.Moroni - Legino 167"/>
    <s v="INV"/>
    <s v="1-5"/>
    <m/>
    <n v="1"/>
    <n v="12858"/>
    <d v="1899-12-30T15:27:00"/>
    <d v="1899-12-30T15:55:00"/>
    <n v="7.3865150595177997"/>
    <m/>
    <m/>
    <n v="194"/>
    <n v="1432.9839215464531"/>
    <n v="0"/>
    <m/>
    <d v="1899-12-30T00:28:00"/>
    <d v="1900-01-02T18:32:00"/>
    <m/>
  </r>
  <r>
    <n v="6460"/>
    <x v="75"/>
    <s v="URBANO SAVONA"/>
    <n v="2"/>
    <n v="876"/>
    <s v="La Rusca - FF.SS - P.Moroni - Legino 167"/>
    <s v="ANN"/>
    <s v="FES"/>
    <m/>
    <n v="1"/>
    <n v="2004"/>
    <d v="1899-12-30T16:25:00"/>
    <d v="1899-12-30T16:50:00"/>
    <n v="7.3865150595177997"/>
    <m/>
    <m/>
    <n v="58"/>
    <n v="428.41787345203238"/>
    <n v="0"/>
    <m/>
    <d v="1899-12-30T00:25:00"/>
    <d v="1899-12-31T00:10:00"/>
    <m/>
  </r>
  <r>
    <n v="12859"/>
    <x v="75"/>
    <s v="URBANO SAVONA"/>
    <n v="2"/>
    <n v="876"/>
    <s v="La Rusca - FF.SS - P.Moroni - Legino 167"/>
    <s v="EST"/>
    <s v="SET"/>
    <m/>
    <n v="1"/>
    <n v="234"/>
    <d v="1899-12-30T16:25:00"/>
    <d v="1899-12-30T16:50:00"/>
    <n v="7.3865150595177997"/>
    <m/>
    <m/>
    <n v="67"/>
    <n v="494.89650898769258"/>
    <n v="0"/>
    <m/>
    <d v="1899-12-30T00:25:00"/>
    <d v="1899-12-31T03:55:00"/>
    <m/>
  </r>
  <r>
    <n v="12860"/>
    <x v="75"/>
    <s v="URBANO SAVONA"/>
    <n v="2"/>
    <n v="876"/>
    <s v="La Rusca - FF.SS - P.Moroni - Legino 167"/>
    <s v="INV"/>
    <n v="6"/>
    <m/>
    <n v="1"/>
    <n v="12860"/>
    <d v="1899-12-30T16:25:00"/>
    <d v="1899-12-30T16:50:00"/>
    <n v="7.3865150595177997"/>
    <m/>
    <m/>
    <n v="41"/>
    <n v="302.84711744022979"/>
    <n v="0"/>
    <m/>
    <d v="1899-12-30T00:25:00"/>
    <d v="1899-12-30T17:05:00"/>
    <m/>
  </r>
  <r>
    <n v="12861"/>
    <x v="75"/>
    <s v="URBANO SAVONA"/>
    <n v="2"/>
    <n v="876"/>
    <s v="La Rusca - FF.SS - P.Moroni - Legino 167"/>
    <s v="INV"/>
    <s v="1-5"/>
    <m/>
    <n v="1"/>
    <n v="12861"/>
    <d v="1899-12-30T16:27:00"/>
    <d v="1899-12-30T16:55:00"/>
    <n v="7.3865150595177997"/>
    <m/>
    <m/>
    <n v="194"/>
    <n v="1432.9839215464531"/>
    <n v="0"/>
    <m/>
    <d v="1899-12-30T00:28:00"/>
    <d v="1900-01-02T18:32:00"/>
    <m/>
  </r>
  <r>
    <n v="6461"/>
    <x v="75"/>
    <s v="URBANO SAVONA"/>
    <n v="2"/>
    <n v="876"/>
    <s v="La Rusca - FF.SS - P.Moroni - Legino 167"/>
    <s v="ANN"/>
    <s v="FES"/>
    <m/>
    <n v="1"/>
    <n v="2005"/>
    <d v="1899-12-30T17:25:00"/>
    <d v="1899-12-30T17:50:00"/>
    <n v="7.3865150595177997"/>
    <m/>
    <m/>
    <n v="58"/>
    <n v="428.41787345203238"/>
    <n v="0"/>
    <m/>
    <d v="1899-12-30T00:25:00"/>
    <d v="1899-12-31T00:10:00"/>
    <m/>
  </r>
  <r>
    <n v="12862"/>
    <x v="75"/>
    <s v="URBANO SAVONA"/>
    <n v="2"/>
    <n v="876"/>
    <s v="La Rusca - FF.SS - P.Moroni - Legino 167"/>
    <s v="EST"/>
    <s v="SET"/>
    <m/>
    <n v="1"/>
    <n v="235"/>
    <d v="1899-12-30T17:25:00"/>
    <d v="1899-12-30T17:50:00"/>
    <n v="7.3865150595177997"/>
    <m/>
    <m/>
    <n v="67"/>
    <n v="494.89650898769258"/>
    <n v="0"/>
    <m/>
    <d v="1899-12-30T00:25:00"/>
    <d v="1899-12-31T03:55:00"/>
    <m/>
  </r>
  <r>
    <n v="12863"/>
    <x v="75"/>
    <s v="URBANO SAVONA"/>
    <n v="2"/>
    <n v="876"/>
    <s v="La Rusca - FF.SS - P.Moroni - Legino 167"/>
    <s v="INV"/>
    <n v="6"/>
    <m/>
    <n v="1"/>
    <n v="12863"/>
    <d v="1899-12-30T17:25:00"/>
    <d v="1899-12-30T17:50:00"/>
    <n v="7.3865150595177997"/>
    <m/>
    <m/>
    <n v="41"/>
    <n v="302.84711744022979"/>
    <n v="0"/>
    <m/>
    <d v="1899-12-30T00:25:00"/>
    <d v="1899-12-30T17:05:00"/>
    <m/>
  </r>
  <r>
    <n v="12864"/>
    <x v="75"/>
    <s v="URBANO SAVONA"/>
    <n v="2"/>
    <n v="876"/>
    <s v="La Rusca - FF.SS - P.Moroni - Legino 167"/>
    <s v="INV"/>
    <s v="1-5"/>
    <m/>
    <n v="1"/>
    <n v="12864"/>
    <d v="1899-12-30T17:32:00"/>
    <d v="1899-12-30T18:00:00"/>
    <n v="7.3865150595177997"/>
    <m/>
    <m/>
    <n v="194"/>
    <n v="1432.9839215464531"/>
    <n v="0"/>
    <m/>
    <d v="1899-12-30T00:28:00"/>
    <d v="1900-01-02T18:32:00"/>
    <m/>
  </r>
  <r>
    <n v="6462"/>
    <x v="75"/>
    <s v="URBANO SAVONA"/>
    <n v="2"/>
    <n v="876"/>
    <s v="La Rusca - FF.SS - P.Moroni - Legino 167"/>
    <s v="ANN"/>
    <s v="FES"/>
    <m/>
    <n v="1"/>
    <n v="2006"/>
    <d v="1899-12-30T18:25:00"/>
    <d v="1899-12-30T18:50:00"/>
    <n v="7.3865150595177997"/>
    <m/>
    <m/>
    <n v="58"/>
    <n v="428.41787345203238"/>
    <n v="0"/>
    <m/>
    <d v="1899-12-30T00:25:00"/>
    <d v="1899-12-31T00:10:00"/>
    <m/>
  </r>
  <r>
    <n v="12865"/>
    <x v="75"/>
    <s v="URBANO SAVONA"/>
    <n v="2"/>
    <n v="876"/>
    <s v="La Rusca - FF.SS - P.Moroni - Legino 167"/>
    <s v="EST"/>
    <s v="SET"/>
    <m/>
    <n v="1"/>
    <n v="236"/>
    <d v="1899-12-30T18:25:00"/>
    <d v="1899-12-30T18:50:00"/>
    <n v="7.3865150595177997"/>
    <m/>
    <m/>
    <n v="67"/>
    <n v="494.89650898769258"/>
    <n v="0"/>
    <m/>
    <d v="1899-12-30T00:25:00"/>
    <d v="1899-12-31T03:55:00"/>
    <m/>
  </r>
  <r>
    <n v="12866"/>
    <x v="75"/>
    <s v="URBANO SAVONA"/>
    <n v="2"/>
    <n v="876"/>
    <s v="La Rusca - FF.SS - P.Moroni - Legino 167"/>
    <s v="INV"/>
    <n v="6"/>
    <m/>
    <n v="1"/>
    <n v="12866"/>
    <d v="1899-12-30T18:25:00"/>
    <d v="1899-12-30T18:50:00"/>
    <n v="7.3865150595177997"/>
    <m/>
    <m/>
    <n v="41"/>
    <n v="302.84711744022979"/>
    <n v="0"/>
    <m/>
    <d v="1899-12-30T00:25:00"/>
    <d v="1899-12-30T17:05:00"/>
    <m/>
  </r>
  <r>
    <n v="12867"/>
    <x v="75"/>
    <s v="URBANO SAVONA"/>
    <n v="2"/>
    <n v="876"/>
    <s v="La Rusca - FF.SS - P.Moroni - Legino 167"/>
    <s v="INV"/>
    <s v="1-5"/>
    <m/>
    <n v="1"/>
    <n v="12867"/>
    <d v="1899-12-30T18:37:00"/>
    <d v="1899-12-30T19:05:00"/>
    <n v="7.3865150595177997"/>
    <m/>
    <m/>
    <n v="194"/>
    <n v="1432.9839215464531"/>
    <n v="0"/>
    <m/>
    <d v="1899-12-30T00:28:00"/>
    <d v="1900-01-02T18:32:00"/>
    <m/>
  </r>
  <r>
    <n v="6432"/>
    <x v="75"/>
    <s v="URBANO SAVONA"/>
    <n v="2"/>
    <n v="876"/>
    <s v="La Rusca - FF.SS - P.Moroni - Legino 167"/>
    <s v="ANN"/>
    <s v="SET"/>
    <m/>
    <n v="1"/>
    <n v="237"/>
    <d v="1899-12-30T19:25:00"/>
    <d v="1899-12-30T19:50:00"/>
    <n v="7.3865150595177997"/>
    <m/>
    <m/>
    <n v="302"/>
    <n v="2230.7275479743757"/>
    <n v="0"/>
    <m/>
    <d v="1899-12-30T00:25:00"/>
    <d v="1900-01-04T05:50:00"/>
    <m/>
  </r>
  <r>
    <n v="6463"/>
    <x v="75"/>
    <s v="URBANO SAVONA"/>
    <n v="2"/>
    <n v="876"/>
    <s v="La Rusca - FF.SS - P.Moroni - Legino 167"/>
    <s v="ANN"/>
    <s v="FES"/>
    <m/>
    <n v="1"/>
    <n v="2007"/>
    <d v="1899-12-30T19:25:00"/>
    <d v="1899-12-30T19:50:00"/>
    <n v="7.3865150595177997"/>
    <m/>
    <m/>
    <n v="58"/>
    <n v="428.41787345203238"/>
    <n v="0"/>
    <m/>
    <d v="1899-12-30T00:25:00"/>
    <d v="1899-12-31T00:10:00"/>
    <m/>
  </r>
  <r>
    <n v="11618"/>
    <x v="76"/>
    <s v="URBANO SAVONA"/>
    <n v="0"/>
    <n v="488"/>
    <s v="PIAZZA MAMELI - VIA COLLODI - FF.SS. - LAVAGNOLA - PIAZZA MAMELI"/>
    <s v="ANN"/>
    <s v="SET"/>
    <m/>
    <n v="1"/>
    <n v="290"/>
    <d v="1899-12-30T07:30:00"/>
    <d v="1899-12-30T07:52:00"/>
    <n v="5.7854134784921403"/>
    <m/>
    <m/>
    <n v="302"/>
    <n v="1747.1948705046264"/>
    <n v="0"/>
    <m/>
    <d v="1899-12-30T00:22:00"/>
    <d v="1900-01-03T14:44:00"/>
    <m/>
  </r>
  <r>
    <n v="11619"/>
    <x v="76"/>
    <s v="URBANO SAVONA"/>
    <n v="0"/>
    <n v="488"/>
    <s v="PIAZZA MAMELI - VIA COLLODI - FF.SS. - LAVAGNOLA - PIAZZA MAMELI"/>
    <s v="ANN"/>
    <s v="SET"/>
    <m/>
    <n v="1"/>
    <n v="279"/>
    <d v="1899-12-30T08:35:00"/>
    <d v="1899-12-30T08:57:00"/>
    <n v="5.7854134784921403"/>
    <m/>
    <m/>
    <n v="302"/>
    <n v="1747.1948705046264"/>
    <n v="0"/>
    <m/>
    <d v="1899-12-30T00:22:00"/>
    <d v="1900-01-03T14:44:00"/>
    <m/>
  </r>
  <r>
    <n v="11620"/>
    <x v="76"/>
    <s v="URBANO SAVONA"/>
    <n v="0"/>
    <n v="488"/>
    <s v="PIAZZA MAMELI - VIA COLLODI - FF.SS. - LAVAGNOLA - PIAZZA MAMELI"/>
    <s v="ANN"/>
    <s v="SET"/>
    <m/>
    <n v="1"/>
    <n v="280"/>
    <d v="1899-12-30T09:40:00"/>
    <d v="1899-12-30T10:02:00"/>
    <n v="5.7854134784921403"/>
    <m/>
    <m/>
    <n v="302"/>
    <n v="1747.1948705046264"/>
    <n v="0"/>
    <m/>
    <d v="1899-12-30T00:22:00"/>
    <d v="1900-01-03T14:44:00"/>
    <m/>
  </r>
  <r>
    <n v="6518"/>
    <x v="76"/>
    <s v="URBANO SAVONA"/>
    <n v="0"/>
    <n v="488"/>
    <s v="PIAZZA MAMELI - VIA COLLODI - FF.SS. - LAVAGNOLA - PIAZZA MAMELI"/>
    <s v="ANN"/>
    <s v="SET"/>
    <m/>
    <n v="1"/>
    <n v="281"/>
    <d v="1899-12-30T10:45:00"/>
    <d v="1899-12-30T11:07:00"/>
    <n v="5.7854134784921403"/>
    <m/>
    <m/>
    <n v="302"/>
    <n v="1747.1948705046264"/>
    <n v="0"/>
    <m/>
    <d v="1899-12-30T00:22:00"/>
    <d v="1900-01-03T14:44:00"/>
    <m/>
  </r>
  <r>
    <n v="11621"/>
    <x v="76"/>
    <s v="URBANO SAVONA"/>
    <n v="0"/>
    <n v="488"/>
    <s v="PIAZZA MAMELI - VIA COLLODI - FF.SS. - LAVAGNOLA - PIAZZA MAMELI"/>
    <s v="ANN"/>
    <s v="SET"/>
    <m/>
    <n v="1"/>
    <n v="282"/>
    <d v="1899-12-30T11:50:00"/>
    <d v="1899-12-30T12:12:00"/>
    <n v="5.7854134784921403"/>
    <m/>
    <m/>
    <n v="302"/>
    <n v="1747.1948705046264"/>
    <n v="0"/>
    <m/>
    <d v="1899-12-30T00:22:00"/>
    <d v="1900-01-03T14:44:00"/>
    <m/>
  </r>
  <r>
    <n v="11622"/>
    <x v="76"/>
    <s v="URBANO SAVONA"/>
    <n v="0"/>
    <n v="488"/>
    <s v="PIAZZA MAMELI - VIA COLLODI - FF.SS. - LAVAGNOLA - PIAZZA MAMELI"/>
    <s v="ANN"/>
    <s v="SET"/>
    <m/>
    <n v="1"/>
    <n v="283"/>
    <d v="1899-12-30T12:55:00"/>
    <d v="1899-12-30T13:17:00"/>
    <n v="5.7854134784921403"/>
    <m/>
    <m/>
    <n v="302"/>
    <n v="1747.1948705046264"/>
    <n v="0"/>
    <m/>
    <d v="1899-12-30T00:22:00"/>
    <d v="1900-01-03T14:44:00"/>
    <m/>
  </r>
  <r>
    <n v="11623"/>
    <x v="76"/>
    <s v="URBANO SAVONA"/>
    <n v="0"/>
    <n v="488"/>
    <s v="PIAZZA MAMELI - VIA COLLODI - FF.SS. - LAVAGNOLA - PIAZZA MAMELI"/>
    <s v="ANN"/>
    <s v="SET"/>
    <m/>
    <n v="1"/>
    <n v="284"/>
    <d v="1899-12-30T14:00:00"/>
    <d v="1899-12-30T14:22:00"/>
    <n v="5.7854134784921403"/>
    <m/>
    <m/>
    <n v="302"/>
    <n v="1747.1948705046264"/>
    <n v="0"/>
    <m/>
    <d v="1899-12-30T00:22:00"/>
    <d v="1900-01-03T14:44:00"/>
    <m/>
  </r>
  <r>
    <n v="11624"/>
    <x v="76"/>
    <s v="URBANO SAVONA"/>
    <n v="0"/>
    <n v="488"/>
    <s v="PIAZZA MAMELI - VIA COLLODI - FF.SS. - LAVAGNOLA - PIAZZA MAMELI"/>
    <s v="ANN"/>
    <s v="SET"/>
    <m/>
    <n v="1"/>
    <n v="298"/>
    <d v="1899-12-30T15:05:00"/>
    <d v="1899-12-30T15:27:00"/>
    <n v="5.7854134784921403"/>
    <m/>
    <m/>
    <n v="302"/>
    <n v="1747.1948705046264"/>
    <n v="0"/>
    <m/>
    <d v="1899-12-30T00:22:00"/>
    <d v="1900-01-03T14:44:00"/>
    <m/>
  </r>
  <r>
    <n v="11625"/>
    <x v="76"/>
    <s v="URBANO SAVONA"/>
    <n v="0"/>
    <n v="488"/>
    <s v="PIAZZA MAMELI - VIA COLLODI - FF.SS. - LAVAGNOLA - PIAZZA MAMELI"/>
    <s v="ANN"/>
    <s v="SET"/>
    <m/>
    <n v="1"/>
    <n v="299"/>
    <d v="1899-12-30T16:10:00"/>
    <d v="1899-12-30T16:32:00"/>
    <n v="5.7854134784921403"/>
    <m/>
    <m/>
    <n v="302"/>
    <n v="1747.1948705046264"/>
    <n v="0"/>
    <m/>
    <d v="1899-12-30T00:22:00"/>
    <d v="1900-01-03T14:44:00"/>
    <m/>
  </r>
  <r>
    <n v="6537"/>
    <x v="76"/>
    <s v="URBANO SAVONA"/>
    <n v="0"/>
    <n v="488"/>
    <s v="PIAZZA MAMELI - VIA COLLODI - FF.SS. - LAVAGNOLA - PIAZZA MAMELI"/>
    <s v="ANN"/>
    <s v="SET"/>
    <m/>
    <n v="1"/>
    <n v="300"/>
    <d v="1899-12-30T17:15:00"/>
    <d v="1899-12-30T17:37:00"/>
    <n v="5.7854134784921403"/>
    <m/>
    <m/>
    <n v="302"/>
    <n v="1747.1948705046264"/>
    <n v="0"/>
    <m/>
    <d v="1899-12-30T00:22:00"/>
    <d v="1900-01-03T14:44:00"/>
    <m/>
  </r>
  <r>
    <n v="11626"/>
    <x v="76"/>
    <s v="URBANO SAVONA"/>
    <n v="0"/>
    <n v="488"/>
    <s v="PIAZZA MAMELI - VIA COLLODI - FF.SS. - LAVAGNOLA - PIAZZA MAMELI"/>
    <s v="ANN"/>
    <s v="SET"/>
    <m/>
    <n v="1"/>
    <n v="301"/>
    <d v="1899-12-30T18:20:00"/>
    <d v="1899-12-30T18:42:00"/>
    <n v="5.7854134784921403"/>
    <m/>
    <m/>
    <n v="302"/>
    <n v="1747.1948705046264"/>
    <n v="0"/>
    <m/>
    <d v="1899-12-30T00:22:00"/>
    <d v="1900-01-03T14:44:00"/>
    <m/>
  </r>
  <r>
    <n v="11627"/>
    <x v="76"/>
    <s v="URBANO SAVONA"/>
    <n v="0"/>
    <n v="488"/>
    <s v="PIAZZA MAMELI - VIA COLLODI - FF.SS. - LAVAGNOLA - PIAZZA MAMELI"/>
    <s v="ANN"/>
    <s v="SET"/>
    <m/>
    <n v="1"/>
    <n v="302"/>
    <d v="1899-12-30T19:20:00"/>
    <d v="1899-12-30T19:42:00"/>
    <n v="5.7854134784921403"/>
    <m/>
    <m/>
    <n v="302"/>
    <n v="1747.1948705046264"/>
    <n v="0"/>
    <m/>
    <d v="1899-12-30T00:22:00"/>
    <d v="1900-01-03T14:44:00"/>
    <m/>
  </r>
  <r>
    <n v="12868"/>
    <x v="77"/>
    <s v="URBANO SAVONA"/>
    <n v="1"/>
    <n v="252"/>
    <s v="VIA ALESSANDRIA - FF.SS. . VIA TISSONI - UNIVERSITA'"/>
    <s v="INV"/>
    <s v="1-5"/>
    <m/>
    <n v="1"/>
    <n v="414"/>
    <d v="1899-12-30T08:30:00"/>
    <d v="1899-12-30T08:50:00"/>
    <n v="5.8574303394181699"/>
    <m/>
    <m/>
    <n v="194"/>
    <n v="1136.3414858471249"/>
    <n v="0"/>
    <m/>
    <d v="1899-12-30T00:20:00"/>
    <d v="1900-01-01T16:40:00"/>
    <m/>
  </r>
  <r>
    <n v="12869"/>
    <x v="77"/>
    <s v="URBANO SAVONA"/>
    <n v="1"/>
    <n v="252"/>
    <s v="VIA ALESSANDRIA - FF.SS. . VIA TISSONI - UNIVERSITA'"/>
    <s v="INV"/>
    <s v="1-5"/>
    <m/>
    <n v="1"/>
    <n v="415"/>
    <d v="1899-12-30T09:30:00"/>
    <d v="1899-12-30T09:50:00"/>
    <n v="5.8574303394181699"/>
    <m/>
    <m/>
    <n v="194"/>
    <n v="1136.3414858471249"/>
    <n v="0"/>
    <m/>
    <d v="1899-12-30T00:20:00"/>
    <d v="1900-01-01T16:40:00"/>
    <m/>
  </r>
  <r>
    <n v="12870"/>
    <x v="77"/>
    <s v="URBANO SAVONA"/>
    <n v="1"/>
    <n v="252"/>
    <s v="VIA ALESSANDRIA - FF.SS. . VIA TISSONI - UNIVERSITA'"/>
    <s v="INV"/>
    <s v="1-5"/>
    <m/>
    <n v="1"/>
    <n v="416"/>
    <d v="1899-12-30T10:20:00"/>
    <d v="1899-12-30T10:40:00"/>
    <n v="5.8574303394181699"/>
    <m/>
    <m/>
    <n v="194"/>
    <n v="1136.3414858471249"/>
    <n v="0"/>
    <m/>
    <d v="1899-12-30T00:20:00"/>
    <d v="1900-01-01T16:40:00"/>
    <m/>
  </r>
  <r>
    <n v="12871"/>
    <x v="77"/>
    <s v="URBANO SAVONA"/>
    <n v="1"/>
    <n v="252"/>
    <s v="VIA ALESSANDRIA - FF.SS. . VIA TISSONI - UNIVERSITA'"/>
    <s v="INV"/>
    <s v="1-5"/>
    <m/>
    <n v="1"/>
    <n v="417"/>
    <d v="1899-12-30T11:20:00"/>
    <d v="1899-12-30T11:40:00"/>
    <n v="5.8574303394181699"/>
    <m/>
    <m/>
    <n v="194"/>
    <n v="1136.3414858471249"/>
    <n v="0"/>
    <m/>
    <d v="1899-12-30T00:20:00"/>
    <d v="1900-01-01T16:40:00"/>
    <m/>
  </r>
  <r>
    <n v="12872"/>
    <x v="77"/>
    <s v="URBANO SAVONA"/>
    <n v="1"/>
    <n v="252"/>
    <s v="VIA ALESSANDRIA - FF.SS. . VIA TISSONI - UNIVERSITA'"/>
    <s v="INV"/>
    <s v="1-5"/>
    <m/>
    <n v="1"/>
    <n v="418"/>
    <d v="1899-12-30T12:20:00"/>
    <d v="1899-12-30T12:40:00"/>
    <n v="5.8574303394181699"/>
    <m/>
    <m/>
    <n v="194"/>
    <n v="1136.3414858471249"/>
    <n v="0"/>
    <m/>
    <d v="1899-12-30T00:20:00"/>
    <d v="1900-01-01T16:40:00"/>
    <m/>
  </r>
  <r>
    <n v="12873"/>
    <x v="77"/>
    <s v="URBANO SAVONA"/>
    <n v="1"/>
    <n v="252"/>
    <s v="VIA ALESSANDRIA - FF.SS. . VIA TISSONI - UNIVERSITA'"/>
    <s v="INV"/>
    <s v="1-5"/>
    <m/>
    <n v="1"/>
    <n v="419"/>
    <d v="1899-12-30T13:30:00"/>
    <d v="1899-12-30T13:50:00"/>
    <n v="5.8574303394181699"/>
    <m/>
    <m/>
    <n v="194"/>
    <n v="1136.3414858471249"/>
    <n v="0"/>
    <m/>
    <d v="1899-12-30T00:20:00"/>
    <d v="1900-01-01T16:40:00"/>
    <m/>
  </r>
  <r>
    <n v="12874"/>
    <x v="77"/>
    <s v="URBANO SAVONA"/>
    <n v="1"/>
    <n v="252"/>
    <s v="VIA ALESSANDRIA - FF.SS. . VIA TISSONI - UNIVERSITA'"/>
    <s v="INV"/>
    <s v="1-5"/>
    <m/>
    <n v="1"/>
    <n v="420"/>
    <d v="1899-12-30T14:30:00"/>
    <d v="1899-12-30T14:50:00"/>
    <n v="5.8574303394181699"/>
    <m/>
    <m/>
    <n v="194"/>
    <n v="1136.3414858471249"/>
    <n v="0"/>
    <m/>
    <d v="1899-12-30T00:20:00"/>
    <d v="1900-01-01T16:40:00"/>
    <m/>
  </r>
  <r>
    <n v="12875"/>
    <x v="77"/>
    <s v="URBANO SAVONA"/>
    <n v="1"/>
    <n v="252"/>
    <s v="VIA ALESSANDRIA - FF.SS. . VIA TISSONI - UNIVERSITA'"/>
    <s v="INV"/>
    <s v="1-5"/>
    <m/>
    <n v="1"/>
    <n v="421"/>
    <d v="1899-12-30T16:40:00"/>
    <d v="1899-12-30T17:00:00"/>
    <n v="5.8574303394181699"/>
    <m/>
    <m/>
    <n v="194"/>
    <n v="1136.3414858471249"/>
    <n v="0"/>
    <m/>
    <d v="1899-12-30T00:20:00"/>
    <d v="1900-01-01T16:40:00"/>
    <m/>
  </r>
  <r>
    <n v="12566"/>
    <x v="77"/>
    <s v="URBANO SAVONA"/>
    <n v="1"/>
    <n v="252"/>
    <s v="VIA ALESSANDRIA - FF.SS. . VIA TISSONI - UNIVERSITA'"/>
    <s v="INV"/>
    <s v="1-5"/>
    <m/>
    <n v="1"/>
    <n v="393"/>
    <d v="1899-12-30T17:40:00"/>
    <d v="1899-12-30T18:00:00"/>
    <n v="5.8574303394181699"/>
    <m/>
    <m/>
    <n v="194"/>
    <n v="1136.3414858471249"/>
    <n v="0"/>
    <m/>
    <d v="1899-12-30T00:20:00"/>
    <d v="1900-01-01T16:40:00"/>
    <m/>
  </r>
  <r>
    <n v="12568"/>
    <x v="77"/>
    <s v="URBANO SAVONA"/>
    <n v="1"/>
    <n v="252"/>
    <s v="VIA ALESSANDRIA - FF.SS. . VIA TISSONI - UNIVERSITA'"/>
    <s v="INV"/>
    <s v="1-5"/>
    <m/>
    <n v="1"/>
    <n v="394"/>
    <d v="1899-12-30T18:40:00"/>
    <d v="1899-12-30T19:00:00"/>
    <n v="5.8574303394181699"/>
    <m/>
    <m/>
    <n v="194"/>
    <n v="1136.3414858471249"/>
    <n v="0"/>
    <m/>
    <d v="1899-12-30T00:20:00"/>
    <d v="1900-01-01T16:40:00"/>
    <m/>
  </r>
  <r>
    <n v="12613"/>
    <x v="77"/>
    <s v="URBANO SAVONA"/>
    <n v="1"/>
    <n v="287"/>
    <s v="VIA ALESSANDRIA - FF.SS. . VIA TISSONI - VIA CADORNA - UNIVERSITA'"/>
    <s v="INV"/>
    <s v="1-5"/>
    <m/>
    <n v="1"/>
    <n v="4006"/>
    <d v="1899-12-30T07:30:00"/>
    <d v="1899-12-30T07:50:00"/>
    <n v="6.7817914307353"/>
    <m/>
    <m/>
    <n v="194"/>
    <n v="1315.6675375626482"/>
    <n v="0"/>
    <m/>
    <d v="1899-12-30T00:20:00"/>
    <d v="1900-01-01T16:40:00"/>
    <m/>
  </r>
  <r>
    <n v="12876"/>
    <x v="77"/>
    <s v="URBANO SAVONA"/>
    <n v="1"/>
    <n v="295"/>
    <s v="STAZIONE FF.SS. - VIA TISSONI - SCUOLA EDILE - UNIVERSITA'"/>
    <s v="SCO"/>
    <s v="1-5"/>
    <m/>
    <n v="1"/>
    <n v="4383"/>
    <d v="1899-12-30T07:58:00"/>
    <d v="1899-12-30T08:08:00"/>
    <n v="3.85243033941817"/>
    <m/>
    <m/>
    <n v="173"/>
    <n v="666.47044871934338"/>
    <n v="0"/>
    <m/>
    <d v="1899-12-30T00:10:00"/>
    <d v="1899-12-31T04:50:00"/>
    <m/>
  </r>
  <r>
    <n v="9371"/>
    <x v="77"/>
    <s v="URBANO SAVONA"/>
    <n v="1"/>
    <n v="774"/>
    <s v="STAZIONE FS - VIA TISSONI - VIA  ALLA ROCCA"/>
    <s v="SCO"/>
    <s v="1-5"/>
    <m/>
    <n v="1"/>
    <n v="4204"/>
    <d v="1899-12-30T07:30:00"/>
    <d v="1899-12-30T07:33:00"/>
    <n v="1.2934638825628999"/>
    <m/>
    <m/>
    <n v="173"/>
    <n v="223.7692516833817"/>
    <n v="0"/>
    <m/>
    <d v="1899-12-30T00:03:00"/>
    <d v="1899-12-30T08:39:00"/>
    <m/>
  </r>
  <r>
    <n v="9401"/>
    <x v="77"/>
    <s v="URBANO SAVONA"/>
    <n v="1"/>
    <n v="774"/>
    <s v="STAZIONE FS - VIA TISSONI - VIA  ALLA ROCCA"/>
    <s v="SCO"/>
    <s v="1-5"/>
    <m/>
    <n v="1"/>
    <n v="4699"/>
    <d v="1899-12-30T07:35:00"/>
    <d v="1899-12-30T07:38:00"/>
    <n v="1.2934638825628999"/>
    <m/>
    <m/>
    <n v="173"/>
    <n v="223.7692516833817"/>
    <n v="0"/>
    <m/>
    <d v="1899-12-30T00:03:00"/>
    <d v="1899-12-30T08:39:00"/>
    <m/>
  </r>
  <r>
    <n v="18804"/>
    <x v="77"/>
    <s v="URBANO SAVONA"/>
    <n v="1"/>
    <n v="774"/>
    <s v="STAZIONE FS - VIA TISSONI - VIA  ALLA ROCCA"/>
    <s v="SCO"/>
    <s v="1-5"/>
    <m/>
    <n v="1"/>
    <n v="18804"/>
    <d v="1899-12-30T07:35:00"/>
    <d v="1899-12-30T07:38:00"/>
    <n v="1.2934638825628999"/>
    <m/>
    <m/>
    <n v="173"/>
    <n v="223.7692516833817"/>
    <n v="0"/>
    <m/>
    <d v="1899-12-30T00:03:00"/>
    <d v="1899-12-30T08:39:00"/>
    <m/>
  </r>
  <r>
    <n v="9370"/>
    <x v="77"/>
    <s v="URBANO SAVONA"/>
    <n v="1"/>
    <n v="774"/>
    <s v="STAZIONE FS - VIA TISSONI - VIA  ALLA ROCCA"/>
    <s v="SCO"/>
    <s v="1-5"/>
    <m/>
    <n v="1"/>
    <n v="4203"/>
    <d v="1899-12-30T07:40:00"/>
    <d v="1899-12-30T07:43:00"/>
    <n v="1.2934638825628999"/>
    <m/>
    <m/>
    <n v="173"/>
    <n v="223.7692516833817"/>
    <n v="0"/>
    <m/>
    <d v="1899-12-30T00:03:00"/>
    <d v="1899-12-30T08:39:00"/>
    <m/>
  </r>
  <r>
    <n v="18805"/>
    <x v="77"/>
    <s v="URBANO SAVONA"/>
    <n v="1"/>
    <n v="774"/>
    <s v="STAZIONE FS - VIA TISSONI - VIA  ALLA ROCCA"/>
    <s v="SCO"/>
    <s v="1-5"/>
    <m/>
    <n v="1"/>
    <n v="18805"/>
    <d v="1899-12-30T07:40:00"/>
    <d v="1899-12-30T07:43:00"/>
    <n v="1.2934638825628999"/>
    <m/>
    <m/>
    <n v="173"/>
    <n v="223.7692516833817"/>
    <n v="0"/>
    <m/>
    <d v="1899-12-30T00:03:00"/>
    <d v="1899-12-30T08:39:00"/>
    <m/>
  </r>
  <r>
    <n v="9372"/>
    <x v="77"/>
    <s v="URBANO SAVONA"/>
    <n v="1"/>
    <n v="774"/>
    <s v="STAZIONE FS - VIA TISSONI - VIA  ALLA ROCCA"/>
    <s v="SCO"/>
    <s v="1-5"/>
    <m/>
    <n v="1"/>
    <n v="4205"/>
    <d v="1899-12-30T07:40:00"/>
    <d v="1899-12-30T07:43:00"/>
    <n v="1.2934638825628999"/>
    <m/>
    <m/>
    <n v="173"/>
    <n v="223.7692516833817"/>
    <n v="0"/>
    <m/>
    <d v="1899-12-30T00:03:00"/>
    <d v="1899-12-30T08:39:00"/>
    <m/>
  </r>
  <r>
    <n v="11392"/>
    <x v="78"/>
    <s v="URBANO SAVONA"/>
    <n v="2"/>
    <n v="923"/>
    <s v="VIA TURATI - SAVONA FF.SS."/>
    <s v="SCO"/>
    <s v="1-5"/>
    <m/>
    <n v="1"/>
    <n v="4164"/>
    <d v="1899-12-30T13:55:00"/>
    <d v="1899-12-30T14:15:00"/>
    <n v="4.4635552119987398"/>
    <m/>
    <m/>
    <n v="173"/>
    <n v="772.195051675782"/>
    <n v="0"/>
    <m/>
    <d v="1899-12-30T00:20:00"/>
    <d v="1900-01-01T09:40:00"/>
    <m/>
  </r>
  <r>
    <n v="11393"/>
    <x v="78"/>
    <s v="URBANO SAVONA"/>
    <n v="1"/>
    <n v="928"/>
    <s v="SAVONA FF.SS. - VIA TURATI"/>
    <s v="SCO"/>
    <s v="1-5"/>
    <m/>
    <n v="1"/>
    <n v="3107"/>
    <d v="1899-12-30T07:35:00"/>
    <d v="1899-12-30T07:50:00"/>
    <n v="2.9773533155994798"/>
    <m/>
    <m/>
    <n v="173"/>
    <n v="515.08212359871004"/>
    <n v="0"/>
    <m/>
    <d v="1899-12-30T00:15:00"/>
    <d v="1899-12-31T19:15:00"/>
    <m/>
  </r>
  <r>
    <n v="7064"/>
    <x v="79"/>
    <s v="SUBURBANO SAVONA"/>
    <n v="1"/>
    <n v="344"/>
    <s v="LEGINO - VADO - SANT'ERMETE"/>
    <s v="ANN"/>
    <s v="SET"/>
    <m/>
    <n v="1"/>
    <n v="583"/>
    <d v="1899-12-30T06:30:00"/>
    <d v="1899-12-30T06:44:00"/>
    <n v="7.0331687610255802"/>
    <m/>
    <m/>
    <n v="302"/>
    <n v="2124.016965829725"/>
    <n v="0"/>
    <m/>
    <d v="1899-12-30T00:14:00"/>
    <d v="1900-01-01T22:28:00"/>
    <m/>
  </r>
  <r>
    <n v="13963"/>
    <x v="79"/>
    <s v="SUBURBANO SAVONA"/>
    <n v="1"/>
    <n v="344"/>
    <s v="LEGINO - VADO - SANT'ERMETE"/>
    <s v="EST"/>
    <n v="6"/>
    <m/>
    <n v="1"/>
    <n v="13963"/>
    <d v="1899-12-30T06:58:00"/>
    <d v="1899-12-30T07:12:00"/>
    <n v="7.0331687610255802"/>
    <m/>
    <m/>
    <n v="11"/>
    <n v="77.364856371281377"/>
    <n v="0"/>
    <m/>
    <d v="1899-12-30T00:14:00"/>
    <d v="1899-12-30T02:34:00"/>
    <m/>
  </r>
  <r>
    <n v="17674"/>
    <x v="79"/>
    <s v="SUBURBANO SAVONA"/>
    <n v="1"/>
    <n v="344"/>
    <s v="LEGINO - VADO - SANT'ERMETE"/>
    <s v="SCO"/>
    <s v="1-5"/>
    <m/>
    <n v="1"/>
    <n v="12916"/>
    <d v="1899-12-30T07:00:00"/>
    <d v="1899-12-30T07:14:00"/>
    <n v="7.0331687610255802"/>
    <m/>
    <m/>
    <n v="173"/>
    <n v="1216.7381956574254"/>
    <n v="0"/>
    <m/>
    <d v="1899-12-30T00:14:00"/>
    <d v="1899-12-31T16:22:00"/>
    <m/>
  </r>
  <r>
    <n v="13527"/>
    <x v="79"/>
    <s v="SUBURBANO SAVONA"/>
    <n v="1"/>
    <n v="344"/>
    <s v="LEGINO - VADO - SANT'ERMETE"/>
    <s v="ANN"/>
    <s v="SET"/>
    <m/>
    <n v="1"/>
    <n v="2455"/>
    <d v="1899-12-30T07:25:00"/>
    <d v="1899-12-30T07:39:00"/>
    <n v="7.0331687610255802"/>
    <m/>
    <m/>
    <n v="302"/>
    <n v="2124.016965829725"/>
    <n v="0"/>
    <m/>
    <d v="1899-12-30T00:14:00"/>
    <d v="1900-01-01T22:28:00"/>
    <m/>
  </r>
  <r>
    <n v="17547"/>
    <x v="79"/>
    <s v="SUBURBANO SAVONA"/>
    <n v="2"/>
    <n v="353"/>
    <s v="SANT'ERMETE - VADO - ZINOLA - VIA NIZZA - PIAZZA MAMELI - VIA ALESSANDRIA"/>
    <s v="INV"/>
    <s v="1-5"/>
    <m/>
    <n v="1"/>
    <n v="17547"/>
    <d v="1899-12-30T07:14:00"/>
    <d v="1899-12-30T07:45:00"/>
    <n v="11.1128641058752"/>
    <m/>
    <m/>
    <n v="194"/>
    <n v="2155.8956365397889"/>
    <n v="0"/>
    <m/>
    <d v="1899-12-30T00:31:00"/>
    <d v="1900-01-03T04:14:00"/>
    <m/>
  </r>
  <r>
    <n v="13857"/>
    <x v="79"/>
    <s v="SUBURBANO SAVONA"/>
    <n v="2"/>
    <n v="353"/>
    <s v="SANT'ERMETE - VADO - ZINOLA - VIA NIZZA - PIAZZA MAMELI - VIA ALESSANDRIA"/>
    <s v="ANN"/>
    <n v="6"/>
    <m/>
    <n v="1"/>
    <n v="11805"/>
    <d v="1899-12-30T07:15:00"/>
    <d v="1899-12-30T07:45:00"/>
    <n v="11.1128641058752"/>
    <m/>
    <m/>
    <n v="52"/>
    <n v="577.86893350551043"/>
    <n v="0"/>
    <m/>
    <d v="1899-12-30T00:30:00"/>
    <d v="1899-12-31T02:00:00"/>
    <m/>
  </r>
  <r>
    <n v="13858"/>
    <x v="79"/>
    <s v="SUBURBANO SAVONA"/>
    <n v="2"/>
    <n v="353"/>
    <s v="SANT'ERMETE - VADO - ZINOLA - VIA NIZZA - PIAZZA MAMELI - VIA ALESSANDRIA"/>
    <s v="EST"/>
    <s v="1-5"/>
    <m/>
    <n v="1"/>
    <n v="4157"/>
    <d v="1899-12-30T07:19:00"/>
    <d v="1899-12-30T07:50:00"/>
    <n v="11.1128641058752"/>
    <m/>
    <m/>
    <n v="56"/>
    <n v="622.32038992901118"/>
    <n v="0"/>
    <m/>
    <d v="1899-12-30T00:31:00"/>
    <d v="1899-12-31T04:56:00"/>
    <m/>
  </r>
  <r>
    <n v="17541"/>
    <x v="79"/>
    <s v="SUBURBANO SAVONA"/>
    <n v="2"/>
    <n v="353"/>
    <s v="SANT'ERMETE - VADO - ZINOLA - VIA NIZZA - PIAZZA MAMELI - VIA ALESSANDRIA"/>
    <s v="INV"/>
    <s v="1-5"/>
    <m/>
    <n v="1"/>
    <n v="599"/>
    <d v="1899-12-30T08:09:00"/>
    <d v="1899-12-30T08:40:00"/>
    <n v="11.1128641058752"/>
    <m/>
    <m/>
    <n v="194"/>
    <n v="2155.8956365397889"/>
    <n v="0"/>
    <m/>
    <d v="1899-12-30T00:31:00"/>
    <d v="1900-01-03T04:14:00"/>
    <m/>
  </r>
  <r>
    <n v="7166"/>
    <x v="79"/>
    <s v="SUBURBANO SAVONA"/>
    <n v="2"/>
    <n v="353"/>
    <s v="SANT'ERMETE - VADO - ZINOLA - VIA NIZZA - PIAZZA MAMELI - VIA ALESSANDRIA"/>
    <s v="ANN"/>
    <s v="FES"/>
    <m/>
    <n v="1"/>
    <n v="1577"/>
    <d v="1899-12-30T20:29:00"/>
    <d v="1899-12-30T21:00:00"/>
    <n v="11.1128641058752"/>
    <m/>
    <m/>
    <n v="58"/>
    <n v="644.54611814076156"/>
    <n v="0"/>
    <m/>
    <d v="1899-12-30T00:31:00"/>
    <d v="1899-12-31T05:58:00"/>
    <m/>
  </r>
  <r>
    <n v="17283"/>
    <x v="79"/>
    <s v="SUBURBANO SAVONA"/>
    <n v="2"/>
    <n v="353"/>
    <s v="SANT'ERMETE - VADO - ZINOLA - VIA NIZZA - PIAZZA MAMELI - VIA ALESSANDRIA"/>
    <s v="EST"/>
    <s v="FES"/>
    <m/>
    <n v="1"/>
    <n v="17283"/>
    <d v="1899-12-30T21:59:00"/>
    <d v="1899-12-30T22:30:00"/>
    <n v="11.1128641058752"/>
    <m/>
    <m/>
    <n v="12"/>
    <n v="133.35436927050239"/>
    <n v="0"/>
    <m/>
    <d v="1899-12-30T00:31:00"/>
    <d v="1899-12-30T06:12:00"/>
    <m/>
  </r>
  <r>
    <n v="13886"/>
    <x v="79"/>
    <s v="SUBURBANO SAVONA"/>
    <n v="2"/>
    <n v="353"/>
    <s v="SANT'ERMETE - VADO - ZINOLA - VIA NIZZA - PIAZZA MAMELI - VIA ALESSANDRIA"/>
    <s v="ANN"/>
    <s v="SET"/>
    <m/>
    <n v="1"/>
    <n v="581"/>
    <d v="1899-12-30T22:24:00"/>
    <d v="1899-12-30T22:50:00"/>
    <n v="11.1128641058752"/>
    <m/>
    <m/>
    <n v="302"/>
    <n v="3356.0849599743106"/>
    <n v="0"/>
    <m/>
    <d v="1899-12-30T00:26:00"/>
    <d v="1900-01-04T10:52:00"/>
    <m/>
  </r>
  <r>
    <n v="7239"/>
    <x v="79"/>
    <s v="SUBURBANO SAVONA"/>
    <n v="2"/>
    <n v="367"/>
    <s v="SANT'ERMETE - LEGINO"/>
    <s v="INV"/>
    <s v="FES"/>
    <m/>
    <n v="1"/>
    <n v="1579"/>
    <d v="1899-12-30T21:59:00"/>
    <d v="1899-12-30T22:16:00"/>
    <n v="7.1339912851804996"/>
    <m/>
    <m/>
    <n v="46"/>
    <n v="328.16359911830295"/>
    <n v="0"/>
    <m/>
    <d v="1899-12-30T00:17:00"/>
    <d v="1899-12-30T13:02:00"/>
    <m/>
  </r>
  <r>
    <n v="18760"/>
    <x v="79"/>
    <s v="SUBURBANO SAVONA"/>
    <n v="1"/>
    <n v="375"/>
    <s v="VIA ALESSANDRIA - PIAZZA MAMELI - VIA NIZZA - ZINOLA - SANT'ERMETE"/>
    <s v="ANN"/>
    <s v="SET"/>
    <m/>
    <n v="1"/>
    <n v="577"/>
    <d v="1899-12-30T05:30:00"/>
    <d v="1899-12-30T05:54:00"/>
    <n v="11.012667491337099"/>
    <m/>
    <m/>
    <n v="302"/>
    <n v="3325.825582383804"/>
    <n v="0"/>
    <m/>
    <d v="1899-12-30T00:24:00"/>
    <d v="1900-01-04T00:48:00"/>
    <m/>
  </r>
  <r>
    <n v="17540"/>
    <x v="79"/>
    <s v="SUBURBANO SAVONA"/>
    <n v="1"/>
    <n v="375"/>
    <s v="VIA ALESSANDRIA - PIAZZA MAMELI - VIA NIZZA - ZINOLA - SANT'ERMETE"/>
    <s v="INV"/>
    <s v="1-5"/>
    <m/>
    <n v="1"/>
    <n v="17540"/>
    <d v="1899-12-30T07:35:00"/>
    <d v="1899-12-30T08:04:00"/>
    <n v="11.012667491337099"/>
    <m/>
    <m/>
    <n v="194"/>
    <n v="2136.4574933193971"/>
    <n v="0"/>
    <m/>
    <d v="1899-12-30T00:29:00"/>
    <d v="1900-01-02T21:46:00"/>
    <m/>
  </r>
  <r>
    <n v="13791"/>
    <x v="79"/>
    <s v="SUBURBANO SAVONA"/>
    <n v="1"/>
    <n v="375"/>
    <s v="VIA ALESSANDRIA - PIAZZA MAMELI - VIA NIZZA - ZINOLA - SANT'ERMETE"/>
    <s v="EST"/>
    <s v="1-5"/>
    <m/>
    <n v="1"/>
    <n v="53"/>
    <d v="1899-12-30T07:40:00"/>
    <d v="1899-12-30T08:09:00"/>
    <n v="11.012667491337099"/>
    <m/>
    <m/>
    <n v="56"/>
    <n v="616.70937951487758"/>
    <n v="0"/>
    <m/>
    <d v="1899-12-30T00:29:00"/>
    <d v="1899-12-31T03:04:00"/>
    <m/>
  </r>
  <r>
    <n v="13794"/>
    <x v="79"/>
    <s v="SUBURBANO SAVONA"/>
    <n v="1"/>
    <n v="375"/>
    <s v="VIA ALESSANDRIA - PIAZZA MAMELI - VIA NIZZA - ZINOLA - SANT'ERMETE"/>
    <s v="ANN"/>
    <n v="6"/>
    <m/>
    <n v="1"/>
    <n v="11928"/>
    <d v="1899-12-30T07:56:00"/>
    <d v="1899-12-30T08:28:00"/>
    <n v="11.012667491337099"/>
    <m/>
    <m/>
    <n v="52"/>
    <n v="572.65870954952914"/>
    <n v="0"/>
    <m/>
    <d v="1899-12-30T00:32:00"/>
    <d v="1899-12-31T03:44:00"/>
    <m/>
  </r>
  <r>
    <n v="17851"/>
    <x v="79"/>
    <s v="SUBURBANO SAVONA"/>
    <n v="1"/>
    <n v="375"/>
    <s v="VIA ALESSANDRIA - PIAZZA MAMELI - VIA NIZZA - ZINOLA - SANT'ERMETE"/>
    <s v="INV"/>
    <s v="1-5"/>
    <m/>
    <n v="1"/>
    <n v="17584"/>
    <d v="1899-12-30T13:46:00"/>
    <d v="1899-12-30T14:19:00"/>
    <n v="11.012667491337099"/>
    <m/>
    <m/>
    <n v="194"/>
    <n v="2136.4574933193971"/>
    <n v="0"/>
    <m/>
    <d v="1899-12-30T00:33:00"/>
    <d v="1900-01-03T10:42:00"/>
    <m/>
  </r>
  <r>
    <n v="13850"/>
    <x v="79"/>
    <s v="SUBURBANO SAVONA"/>
    <n v="1"/>
    <n v="375"/>
    <s v="VIA ALESSANDRIA - PIAZZA MAMELI - VIA NIZZA - ZINOLA - SANT'ERMETE"/>
    <s v="ANN"/>
    <s v="1-5"/>
    <m/>
    <n v="1"/>
    <n v="570"/>
    <d v="1899-12-30T14:20:00"/>
    <d v="1899-12-30T14:53:00"/>
    <n v="11.012667491337099"/>
    <m/>
    <m/>
    <n v="250"/>
    <n v="2753.1668728342747"/>
    <n v="0"/>
    <m/>
    <d v="1899-12-30T00:33:00"/>
    <d v="1900-01-04T17:30:00"/>
    <m/>
  </r>
  <r>
    <n v="7195"/>
    <x v="79"/>
    <s v="SUBURBANO SAVONA"/>
    <n v="1"/>
    <n v="375"/>
    <s v="VIA ALESSANDRIA - PIAZZA MAMELI - VIA NIZZA - ZINOLA - SANT'ERMETE"/>
    <s v="ANN"/>
    <s v="FES"/>
    <m/>
    <n v="1"/>
    <n v="1637"/>
    <d v="1899-12-30T20:00:00"/>
    <d v="1899-12-30T20:29:00"/>
    <n v="11.012667491337099"/>
    <m/>
    <m/>
    <n v="58"/>
    <n v="638.73471449755175"/>
    <n v="0"/>
    <m/>
    <d v="1899-12-30T00:29:00"/>
    <d v="1899-12-31T04:02:00"/>
    <m/>
  </r>
  <r>
    <n v="7196"/>
    <x v="79"/>
    <s v="SUBURBANO SAVONA"/>
    <n v="1"/>
    <n v="375"/>
    <s v="VIA ALESSANDRIA - PIAZZA MAMELI - VIA NIZZA - ZINOLA - SANT'ERMETE"/>
    <s v="ANN"/>
    <s v="FES"/>
    <m/>
    <n v="1"/>
    <n v="1638"/>
    <d v="1899-12-30T21:30:00"/>
    <d v="1899-12-30T21:59:00"/>
    <n v="11.012667491337099"/>
    <m/>
    <m/>
    <n v="58"/>
    <n v="638.73471449755175"/>
    <n v="0"/>
    <m/>
    <d v="1899-12-30T00:29:00"/>
    <d v="1899-12-31T04:02:00"/>
    <m/>
  </r>
  <r>
    <n v="7060"/>
    <x v="79"/>
    <s v="SUBURBANO SAVONA"/>
    <n v="1"/>
    <n v="375"/>
    <s v="VIA ALESSANDRIA - PIAZZA MAMELI - VIA NIZZA - ZINOLA - SANT'ERMETE"/>
    <s v="ANN"/>
    <s v="SET"/>
    <m/>
    <n v="1"/>
    <n v="579"/>
    <d v="1899-12-30T21:50:00"/>
    <d v="1899-12-30T22:14:00"/>
    <n v="11.012667491337099"/>
    <m/>
    <m/>
    <n v="302"/>
    <n v="3325.825582383804"/>
    <n v="0"/>
    <m/>
    <d v="1899-12-30T00:24:00"/>
    <d v="1900-01-04T00:48:00"/>
    <m/>
  </r>
  <r>
    <n v="17044"/>
    <x v="79"/>
    <s v="SUBURBANO SAVONA"/>
    <n v="1"/>
    <n v="381"/>
    <s v="VIA ALESSANDRIA - S. ERMETE - PORTO VADO"/>
    <s v="EST"/>
    <s v="SET"/>
    <m/>
    <n v="1"/>
    <n v="17044"/>
    <d v="1899-12-30T23:45:00"/>
    <d v="1899-12-31T00:25:00"/>
    <n v="16.214667491337099"/>
    <m/>
    <m/>
    <n v="67"/>
    <n v="1086.3827219195857"/>
    <n v="0"/>
    <m/>
    <d v="1899-12-30T00:40:00"/>
    <d v="1899-12-31T20:40:00"/>
    <m/>
  </r>
  <r>
    <n v="18496"/>
    <x v="79"/>
    <s v="SUBURBANO SAVONA"/>
    <n v="1"/>
    <n v="435"/>
    <s v="LEGINO - VADO - SANT'ERMETE (IR M.C.T.C)"/>
    <s v="INV"/>
    <n v="6"/>
    <m/>
    <n v="1"/>
    <n v="17709"/>
    <d v="1899-12-30T06:58:00"/>
    <d v="1899-12-30T07:12:00"/>
    <n v="8.0948661534857607"/>
    <m/>
    <m/>
    <n v="41"/>
    <n v="331.88951229291621"/>
    <n v="0"/>
    <m/>
    <d v="1899-12-30T00:14:00"/>
    <d v="1899-12-30T09:34:00"/>
    <m/>
  </r>
  <r>
    <n v="13926"/>
    <x v="79"/>
    <s v="SUBURBANO SAVONA"/>
    <n v="1"/>
    <n v="435"/>
    <s v="LEGINO - VADO - SANT'ERMETE (IR M.C.T.C)"/>
    <s v="EST"/>
    <s v="1-5"/>
    <m/>
    <n v="1"/>
    <n v="13926"/>
    <d v="1899-12-30T07:05:00"/>
    <d v="1899-12-30T07:19:00"/>
    <n v="8.0948661534857607"/>
    <m/>
    <m/>
    <n v="56"/>
    <n v="453.3125045952026"/>
    <n v="0"/>
    <m/>
    <d v="1899-12-30T00:14:00"/>
    <d v="1899-12-30T13:04:00"/>
    <m/>
  </r>
  <r>
    <n v="17548"/>
    <x v="79"/>
    <s v="SUBURBANO SAVONA"/>
    <n v="2"/>
    <n v="728"/>
    <s v="SANT'ERMETE - LEGINO - CORSO T. &amp; B. - VIA ALESSANDRIA"/>
    <s v="SCO"/>
    <s v="1-5"/>
    <m/>
    <n v="1"/>
    <n v="853"/>
    <d v="1899-12-30T07:14:00"/>
    <d v="1899-12-30T07:45:00"/>
    <n v="11.306845854344299"/>
    <m/>
    <m/>
    <n v="173"/>
    <n v="1956.0843328015637"/>
    <n v="0"/>
    <m/>
    <d v="1899-12-30T00:31:00"/>
    <d v="1900-01-02T17:23:00"/>
    <m/>
  </r>
  <r>
    <n v="18758"/>
    <x v="79"/>
    <s v="SUBURBANO SAVONA"/>
    <n v="2"/>
    <n v="729"/>
    <s v="SANT'ERMETE - VADO - ZINOLA - VIA NIZZA - PIAZZA MAMELI - FF.SS."/>
    <s v="ANN"/>
    <s v="SET"/>
    <m/>
    <n v="1"/>
    <n v="580"/>
    <d v="1899-12-30T06:00:00"/>
    <d v="1899-12-30T06:24:00"/>
    <n v="10.9353425706257"/>
    <m/>
    <m/>
    <n v="302"/>
    <n v="3302.4734563289612"/>
    <n v="0"/>
    <m/>
    <d v="1899-12-30T00:24:00"/>
    <d v="1900-01-04T00:48:00"/>
    <m/>
  </r>
  <r>
    <n v="7065"/>
    <x v="79"/>
    <s v="SUBURBANO SAVONA"/>
    <n v="2"/>
    <n v="729"/>
    <s v="SANT'ERMETE - VADO - ZINOLA - VIA NIZZA - PIAZZA MAMELI - FF.SS."/>
    <s v="ANN"/>
    <s v="SET"/>
    <m/>
    <n v="1"/>
    <n v="584"/>
    <d v="1899-12-30T06:44:00"/>
    <d v="1899-12-30T07:15:00"/>
    <n v="10.9353425706257"/>
    <m/>
    <m/>
    <n v="302"/>
    <n v="3302.4734563289612"/>
    <n v="0"/>
    <m/>
    <d v="1899-12-30T00:31:00"/>
    <d v="1900-01-05T12:02:00"/>
    <m/>
  </r>
  <r>
    <n v="13584"/>
    <x v="79"/>
    <s v="SUBURBANO SAVONA"/>
    <n v="2"/>
    <n v="729"/>
    <s v="SANT'ERMETE - VADO - ZINOLA - VIA NIZZA - PIAZZA MAMELI - FF.SS."/>
    <s v="ANN"/>
    <s v="SET"/>
    <m/>
    <n v="1"/>
    <n v="585"/>
    <d v="1899-12-30T07:39:00"/>
    <d v="1899-12-30T08:10:00"/>
    <n v="10.9353425706257"/>
    <m/>
    <m/>
    <n v="302"/>
    <n v="3302.4734563289612"/>
    <n v="0"/>
    <m/>
    <d v="1899-12-30T00:31:00"/>
    <d v="1900-01-05T12:02:00"/>
    <m/>
  </r>
  <r>
    <n v="13861"/>
    <x v="79"/>
    <s v="SUBURBANO SAVONA"/>
    <n v="2"/>
    <n v="729"/>
    <s v="SANT'ERMETE - VADO - ZINOLA - VIA NIZZA - PIAZZA MAMELI - FF.SS."/>
    <s v="ANN"/>
    <s v="1-5"/>
    <m/>
    <n v="1"/>
    <n v="586"/>
    <d v="1899-12-30T07:59:00"/>
    <d v="1899-12-30T08:30:00"/>
    <n v="10.9353425706257"/>
    <m/>
    <m/>
    <n v="250"/>
    <n v="2733.8356426564251"/>
    <n v="0"/>
    <m/>
    <d v="1899-12-30T00:31:00"/>
    <d v="1900-01-04T09:10:00"/>
    <m/>
  </r>
  <r>
    <n v="13862"/>
    <x v="79"/>
    <s v="SUBURBANO SAVONA"/>
    <n v="2"/>
    <n v="729"/>
    <s v="SANT'ERMETE - VADO - ZINOLA - VIA NIZZA - PIAZZA MAMELI - FF.SS."/>
    <s v="ANN"/>
    <n v="6"/>
    <m/>
    <n v="1"/>
    <n v="11811"/>
    <d v="1899-12-30T08:01:00"/>
    <d v="1899-12-30T08:32:00"/>
    <n v="10.9353425706257"/>
    <m/>
    <m/>
    <n v="52"/>
    <n v="568.63781367253637"/>
    <n v="0"/>
    <m/>
    <d v="1899-12-30T00:31:00"/>
    <d v="1899-12-31T02:52:00"/>
    <m/>
  </r>
  <r>
    <n v="12266"/>
    <x v="79"/>
    <s v="SUBURBANO SAVONA"/>
    <n v="2"/>
    <n v="729"/>
    <s v="SANT'ERMETE - VADO - ZINOLA - VIA NIZZA - PIAZZA MAMELI - FF.SS."/>
    <s v="EST"/>
    <s v="1-5"/>
    <m/>
    <n v="1"/>
    <n v="12266"/>
    <d v="1899-12-30T08:19:00"/>
    <d v="1899-12-30T08:50:00"/>
    <n v="10.9353425706257"/>
    <m/>
    <m/>
    <n v="56"/>
    <n v="612.37918395503925"/>
    <n v="0"/>
    <m/>
    <d v="1899-12-30T00:31:00"/>
    <d v="1899-12-31T04:56:00"/>
    <m/>
  </r>
  <r>
    <n v="13866"/>
    <x v="79"/>
    <s v="SUBURBANO SAVONA"/>
    <n v="2"/>
    <n v="729"/>
    <s v="SANT'ERMETE - VADO - ZINOLA - VIA NIZZA - PIAZZA MAMELI - FF.SS."/>
    <s v="ANN"/>
    <n v="6"/>
    <m/>
    <n v="1"/>
    <n v="11815"/>
    <d v="1899-12-30T08:28:00"/>
    <d v="1899-12-30T08:59:00"/>
    <n v="10.9353425706257"/>
    <m/>
    <m/>
    <n v="52"/>
    <n v="568.63781367253637"/>
    <n v="0"/>
    <m/>
    <d v="1899-12-30T00:31:00"/>
    <d v="1899-12-31T02:52:00"/>
    <m/>
  </r>
  <r>
    <n v="13868"/>
    <x v="79"/>
    <s v="SUBURBANO SAVONA"/>
    <n v="2"/>
    <n v="729"/>
    <s v="SANT'ERMETE - VADO - ZINOLA - VIA NIZZA - PIAZZA MAMELI - FF.SS."/>
    <s v="ANN"/>
    <n v="6"/>
    <m/>
    <n v="1"/>
    <n v="11818"/>
    <d v="1899-12-30T08:41:00"/>
    <d v="1899-12-30T09:12:00"/>
    <n v="10.9353425706257"/>
    <m/>
    <m/>
    <n v="52"/>
    <n v="568.63781367253637"/>
    <n v="0"/>
    <m/>
    <d v="1899-12-30T00:31:00"/>
    <d v="1899-12-31T02:52:00"/>
    <m/>
  </r>
  <r>
    <n v="13869"/>
    <x v="79"/>
    <s v="SUBURBANO SAVONA"/>
    <n v="2"/>
    <n v="729"/>
    <s v="SANT'ERMETE - VADO - ZINOLA - VIA NIZZA - PIAZZA MAMELI - FF.SS."/>
    <s v="ANN"/>
    <s v="1-5"/>
    <m/>
    <n v="1"/>
    <n v="610"/>
    <d v="1899-12-30T08:44:00"/>
    <d v="1899-12-30T09:15:00"/>
    <n v="10.9353425706257"/>
    <m/>
    <m/>
    <n v="250"/>
    <n v="2733.8356426564251"/>
    <n v="0"/>
    <m/>
    <d v="1899-12-30T00:31:00"/>
    <d v="1900-01-04T09:10:00"/>
    <m/>
  </r>
  <r>
    <n v="13870"/>
    <x v="79"/>
    <s v="SUBURBANO SAVONA"/>
    <n v="2"/>
    <n v="729"/>
    <s v="SANT'ERMETE - VADO - ZINOLA - VIA NIZZA - PIAZZA MAMELI - FF.SS."/>
    <s v="ANN"/>
    <s v="1-5"/>
    <m/>
    <n v="1"/>
    <n v="588"/>
    <d v="1899-12-30T09:04:00"/>
    <d v="1899-12-30T09:35:00"/>
    <n v="10.9353425706257"/>
    <m/>
    <m/>
    <n v="250"/>
    <n v="2733.8356426564251"/>
    <n v="0"/>
    <m/>
    <d v="1899-12-30T00:31:00"/>
    <d v="1900-01-04T09:10:00"/>
    <m/>
  </r>
  <r>
    <n v="13871"/>
    <x v="79"/>
    <s v="SUBURBANO SAVONA"/>
    <n v="2"/>
    <n v="729"/>
    <s v="SANT'ERMETE - VADO - ZINOLA - VIA NIZZA - PIAZZA MAMELI - FF.SS."/>
    <s v="ANN"/>
    <n v="6"/>
    <m/>
    <n v="1"/>
    <n v="11820"/>
    <d v="1899-12-30T09:07:00"/>
    <d v="1899-12-30T09:38:00"/>
    <n v="10.9353425706257"/>
    <m/>
    <m/>
    <n v="52"/>
    <n v="568.63781367253637"/>
    <n v="0"/>
    <m/>
    <d v="1899-12-30T00:31:00"/>
    <d v="1899-12-31T02:52:00"/>
    <m/>
  </r>
  <r>
    <n v="13873"/>
    <x v="79"/>
    <s v="SUBURBANO SAVONA"/>
    <n v="2"/>
    <n v="729"/>
    <s v="SANT'ERMETE - VADO - ZINOLA - VIA NIZZA - PIAZZA MAMELI - FF.SS."/>
    <s v="ANN"/>
    <s v="1-5"/>
    <m/>
    <n v="1"/>
    <n v="600"/>
    <d v="1899-12-30T09:24:00"/>
    <d v="1899-12-30T09:55:00"/>
    <n v="10.9353425706257"/>
    <m/>
    <m/>
    <n v="250"/>
    <n v="2733.8356426564251"/>
    <n v="0"/>
    <m/>
    <d v="1899-12-30T00:31:00"/>
    <d v="1900-01-04T09:10:00"/>
    <m/>
  </r>
  <r>
    <n v="13875"/>
    <x v="79"/>
    <s v="SUBURBANO SAVONA"/>
    <n v="2"/>
    <n v="729"/>
    <s v="SANT'ERMETE - VADO - ZINOLA - VIA NIZZA - PIAZZA MAMELI - FF.SS."/>
    <s v="ANN"/>
    <n v="6"/>
    <m/>
    <n v="1"/>
    <n v="11824"/>
    <d v="1899-12-30T09:33:00"/>
    <d v="1899-12-30T10:04:00"/>
    <n v="10.9353425706257"/>
    <m/>
    <m/>
    <n v="52"/>
    <n v="568.63781367253637"/>
    <n v="0"/>
    <m/>
    <d v="1899-12-30T00:31:00"/>
    <d v="1899-12-31T02:52:00"/>
    <m/>
  </r>
  <r>
    <n v="13877"/>
    <x v="79"/>
    <s v="SUBURBANO SAVONA"/>
    <n v="2"/>
    <n v="729"/>
    <s v="SANT'ERMETE - VADO - ZINOLA - VIA NIZZA - PIAZZA MAMELI - FF.SS."/>
    <s v="ANN"/>
    <s v="1-5"/>
    <m/>
    <n v="1"/>
    <n v="611"/>
    <d v="1899-12-30T09:44:00"/>
    <d v="1899-12-30T10:15:00"/>
    <n v="10.9353425706257"/>
    <m/>
    <m/>
    <n v="250"/>
    <n v="2733.8356426564251"/>
    <n v="0"/>
    <m/>
    <d v="1899-12-30T00:31:00"/>
    <d v="1900-01-04T09:10:00"/>
    <m/>
  </r>
  <r>
    <n v="13878"/>
    <x v="79"/>
    <s v="SUBURBANO SAVONA"/>
    <n v="2"/>
    <n v="729"/>
    <s v="SANT'ERMETE - VADO - ZINOLA - VIA NIZZA - PIAZZA MAMELI - FF.SS."/>
    <s v="ANN"/>
    <n v="6"/>
    <m/>
    <n v="1"/>
    <n v="11827"/>
    <d v="1899-12-30T09:46:00"/>
    <d v="1899-12-30T10:17:00"/>
    <n v="10.9353425706257"/>
    <m/>
    <m/>
    <n v="52"/>
    <n v="568.63781367253637"/>
    <n v="0"/>
    <m/>
    <d v="1899-12-30T00:31:00"/>
    <d v="1899-12-31T02:52:00"/>
    <m/>
  </r>
  <r>
    <n v="13879"/>
    <x v="79"/>
    <s v="SUBURBANO SAVONA"/>
    <n v="2"/>
    <n v="729"/>
    <s v="SANT'ERMETE - VADO - ZINOLA - VIA NIZZA - PIAZZA MAMELI - FF.SS."/>
    <s v="ANN"/>
    <s v="1-5"/>
    <m/>
    <n v="1"/>
    <n v="589"/>
    <d v="1899-12-30T10:09:00"/>
    <d v="1899-12-30T10:40:00"/>
    <n v="10.9353425706257"/>
    <m/>
    <m/>
    <n v="250"/>
    <n v="2733.8356426564251"/>
    <n v="0"/>
    <m/>
    <d v="1899-12-30T00:31:00"/>
    <d v="1900-01-04T09:10:00"/>
    <m/>
  </r>
  <r>
    <n v="13880"/>
    <x v="79"/>
    <s v="SUBURBANO SAVONA"/>
    <n v="2"/>
    <n v="729"/>
    <s v="SANT'ERMETE - VADO - ZINOLA - VIA NIZZA - PIAZZA MAMELI - FF.SS."/>
    <s v="ANN"/>
    <n v="6"/>
    <m/>
    <n v="1"/>
    <n v="11829"/>
    <d v="1899-12-30T10:12:00"/>
    <d v="1899-12-30T10:43:00"/>
    <n v="10.9353425706257"/>
    <m/>
    <m/>
    <n v="52"/>
    <n v="568.63781367253637"/>
    <n v="0"/>
    <m/>
    <d v="1899-12-30T00:31:00"/>
    <d v="1899-12-31T02:52:00"/>
    <m/>
  </r>
  <r>
    <n v="13882"/>
    <x v="79"/>
    <s v="SUBURBANO SAVONA"/>
    <n v="2"/>
    <n v="729"/>
    <s v="SANT'ERMETE - VADO - ZINOLA - VIA NIZZA - PIAZZA MAMELI - FF.SS."/>
    <s v="ANN"/>
    <s v="1-5"/>
    <m/>
    <n v="1"/>
    <n v="601"/>
    <d v="1899-12-30T10:29:00"/>
    <d v="1899-12-30T11:00:00"/>
    <n v="10.9353425706257"/>
    <m/>
    <m/>
    <n v="250"/>
    <n v="2733.8356426564251"/>
    <n v="0"/>
    <m/>
    <d v="1899-12-30T00:31:00"/>
    <d v="1900-01-04T09:10:00"/>
    <m/>
  </r>
  <r>
    <n v="13884"/>
    <x v="79"/>
    <s v="SUBURBANO SAVONA"/>
    <n v="2"/>
    <n v="729"/>
    <s v="SANT'ERMETE - VADO - ZINOLA - VIA NIZZA - PIAZZA MAMELI - FF.SS."/>
    <s v="ANN"/>
    <n v="6"/>
    <m/>
    <n v="1"/>
    <n v="11833"/>
    <d v="1899-12-30T10:38:00"/>
    <d v="1899-12-30T11:09:00"/>
    <n v="10.9353425706257"/>
    <m/>
    <m/>
    <n v="52"/>
    <n v="568.63781367253637"/>
    <n v="0"/>
    <m/>
    <d v="1899-12-30T00:31:00"/>
    <d v="1899-12-31T02:52:00"/>
    <m/>
  </r>
  <r>
    <n v="13887"/>
    <x v="79"/>
    <s v="SUBURBANO SAVONA"/>
    <n v="2"/>
    <n v="729"/>
    <s v="SANT'ERMETE - VADO - ZINOLA - VIA NIZZA - PIAZZA MAMELI - FF.SS."/>
    <s v="ANN"/>
    <s v="1-5"/>
    <m/>
    <n v="1"/>
    <n v="612"/>
    <d v="1899-12-30T10:49:00"/>
    <d v="1899-12-30T11:20:00"/>
    <n v="10.9353425706257"/>
    <m/>
    <m/>
    <n v="250"/>
    <n v="2733.8356426564251"/>
    <n v="0"/>
    <m/>
    <d v="1899-12-30T00:31:00"/>
    <d v="1900-01-04T09:10:00"/>
    <m/>
  </r>
  <r>
    <n v="13888"/>
    <x v="79"/>
    <s v="SUBURBANO SAVONA"/>
    <n v="2"/>
    <n v="729"/>
    <s v="SANT'ERMETE - VADO - ZINOLA - VIA NIZZA - PIAZZA MAMELI - FF.SS."/>
    <s v="ANN"/>
    <n v="6"/>
    <m/>
    <n v="1"/>
    <n v="11838"/>
    <d v="1899-12-30T10:51:00"/>
    <d v="1899-12-30T11:22:00"/>
    <n v="10.9353425706257"/>
    <m/>
    <m/>
    <n v="52"/>
    <n v="568.63781367253637"/>
    <n v="0"/>
    <m/>
    <d v="1899-12-30T00:31:00"/>
    <d v="1899-12-31T02:52:00"/>
    <m/>
  </r>
  <r>
    <n v="13889"/>
    <x v="79"/>
    <s v="SUBURBANO SAVONA"/>
    <n v="2"/>
    <n v="729"/>
    <s v="SANT'ERMETE - VADO - ZINOLA - VIA NIZZA - PIAZZA MAMELI - FF.SS."/>
    <s v="ANN"/>
    <s v="1-5"/>
    <m/>
    <n v="1"/>
    <n v="590"/>
    <d v="1899-12-30T11:14:00"/>
    <d v="1899-12-30T11:45:00"/>
    <n v="10.9353425706257"/>
    <m/>
    <m/>
    <n v="250"/>
    <n v="2733.8356426564251"/>
    <n v="0"/>
    <m/>
    <d v="1899-12-30T00:31:00"/>
    <d v="1900-01-04T09:10:00"/>
    <m/>
  </r>
  <r>
    <n v="13890"/>
    <x v="79"/>
    <s v="SUBURBANO SAVONA"/>
    <n v="2"/>
    <n v="729"/>
    <s v="SANT'ERMETE - VADO - ZINOLA - VIA NIZZA - PIAZZA MAMELI - FF.SS."/>
    <s v="ANN"/>
    <n v="6"/>
    <m/>
    <n v="1"/>
    <n v="11842"/>
    <d v="1899-12-30T11:17:00"/>
    <d v="1899-12-30T11:48:00"/>
    <n v="10.9353425706257"/>
    <m/>
    <m/>
    <n v="52"/>
    <n v="568.63781367253637"/>
    <n v="0"/>
    <m/>
    <d v="1899-12-30T00:31:00"/>
    <d v="1899-12-31T02:52:00"/>
    <m/>
  </r>
  <r>
    <n v="13892"/>
    <x v="79"/>
    <s v="SUBURBANO SAVONA"/>
    <n v="2"/>
    <n v="729"/>
    <s v="SANT'ERMETE - VADO - ZINOLA - VIA NIZZA - PIAZZA MAMELI - FF.SS."/>
    <s v="ANN"/>
    <s v="1-5"/>
    <m/>
    <n v="1"/>
    <n v="613"/>
    <d v="1899-12-30T11:34:00"/>
    <d v="1899-12-30T12:05:00"/>
    <n v="10.9353425706257"/>
    <m/>
    <m/>
    <n v="250"/>
    <n v="2733.8356426564251"/>
    <n v="0"/>
    <m/>
    <d v="1899-12-30T00:31:00"/>
    <d v="1900-01-04T09:10:00"/>
    <m/>
  </r>
  <r>
    <n v="13894"/>
    <x v="79"/>
    <s v="SUBURBANO SAVONA"/>
    <n v="2"/>
    <n v="729"/>
    <s v="SANT'ERMETE - VADO - ZINOLA - VIA NIZZA - PIAZZA MAMELI - FF.SS."/>
    <s v="ANN"/>
    <n v="6"/>
    <m/>
    <n v="1"/>
    <n v="11845"/>
    <d v="1899-12-30T11:43:00"/>
    <d v="1899-12-30T12:14:00"/>
    <n v="10.9353425706257"/>
    <m/>
    <m/>
    <n v="52"/>
    <n v="568.63781367253637"/>
    <n v="0"/>
    <m/>
    <d v="1899-12-30T00:31:00"/>
    <d v="1899-12-31T02:52:00"/>
    <m/>
  </r>
  <r>
    <n v="13896"/>
    <x v="79"/>
    <s v="SUBURBANO SAVONA"/>
    <n v="2"/>
    <n v="729"/>
    <s v="SANT'ERMETE - VADO - ZINOLA - VIA NIZZA - PIAZZA MAMELI - FF.SS."/>
    <s v="ANN"/>
    <s v="1-5"/>
    <m/>
    <n v="1"/>
    <n v="591"/>
    <d v="1899-12-30T11:54:00"/>
    <d v="1899-12-30T12:25:00"/>
    <n v="10.9353425706257"/>
    <m/>
    <m/>
    <n v="250"/>
    <n v="2733.8356426564251"/>
    <n v="0"/>
    <m/>
    <d v="1899-12-30T00:31:00"/>
    <d v="1900-01-04T09:10:00"/>
    <m/>
  </r>
  <r>
    <n v="13897"/>
    <x v="79"/>
    <s v="SUBURBANO SAVONA"/>
    <n v="2"/>
    <n v="729"/>
    <s v="SANT'ERMETE - VADO - ZINOLA - VIA NIZZA - PIAZZA MAMELI - FF.SS."/>
    <s v="ANN"/>
    <n v="6"/>
    <m/>
    <n v="1"/>
    <n v="11847"/>
    <d v="1899-12-30T11:56:00"/>
    <d v="1899-12-30T12:27:00"/>
    <n v="10.9353425706257"/>
    <m/>
    <m/>
    <n v="52"/>
    <n v="568.63781367253637"/>
    <n v="0"/>
    <m/>
    <d v="1899-12-30T00:31:00"/>
    <d v="1899-12-31T02:52:00"/>
    <m/>
  </r>
  <r>
    <n v="13898"/>
    <x v="79"/>
    <s v="SUBURBANO SAVONA"/>
    <n v="2"/>
    <n v="729"/>
    <s v="SANT'ERMETE - VADO - ZINOLA - VIA NIZZA - PIAZZA MAMELI - FF.SS."/>
    <s v="ANN"/>
    <s v="1-5"/>
    <m/>
    <n v="1"/>
    <n v="603"/>
    <d v="1899-12-30T12:19:00"/>
    <d v="1899-12-30T12:50:00"/>
    <n v="10.9353425706257"/>
    <m/>
    <m/>
    <n v="250"/>
    <n v="2733.8356426564251"/>
    <n v="0"/>
    <m/>
    <d v="1899-12-30T00:31:00"/>
    <d v="1900-01-04T09:10:00"/>
    <m/>
  </r>
  <r>
    <n v="13899"/>
    <x v="79"/>
    <s v="SUBURBANO SAVONA"/>
    <n v="2"/>
    <n v="729"/>
    <s v="SANT'ERMETE - VADO - ZINOLA - VIA NIZZA - PIAZZA MAMELI - FF.SS."/>
    <s v="ANN"/>
    <n v="6"/>
    <m/>
    <n v="1"/>
    <n v="11851"/>
    <d v="1899-12-30T12:22:00"/>
    <d v="1899-12-30T12:53:00"/>
    <n v="10.9353425706257"/>
    <m/>
    <m/>
    <n v="52"/>
    <n v="568.63781367253637"/>
    <n v="0"/>
    <m/>
    <d v="1899-12-30T00:31:00"/>
    <d v="1899-12-31T02:52:00"/>
    <m/>
  </r>
  <r>
    <n v="13901"/>
    <x v="79"/>
    <s v="SUBURBANO SAVONA"/>
    <n v="2"/>
    <n v="729"/>
    <s v="SANT'ERMETE - VADO - ZINOLA - VIA NIZZA - PIAZZA MAMELI - FF.SS."/>
    <s v="ANN"/>
    <s v="1-5"/>
    <m/>
    <n v="1"/>
    <n v="614"/>
    <d v="1899-12-30T12:39:00"/>
    <d v="1899-12-30T13:10:00"/>
    <n v="10.9353425706257"/>
    <m/>
    <m/>
    <n v="250"/>
    <n v="2733.8356426564251"/>
    <n v="0"/>
    <m/>
    <d v="1899-12-30T00:31:00"/>
    <d v="1900-01-04T09:10:00"/>
    <m/>
  </r>
  <r>
    <n v="13903"/>
    <x v="79"/>
    <s v="SUBURBANO SAVONA"/>
    <n v="2"/>
    <n v="729"/>
    <s v="SANT'ERMETE - VADO - ZINOLA - VIA NIZZA - PIAZZA MAMELI - FF.SS."/>
    <s v="ANN"/>
    <n v="6"/>
    <m/>
    <n v="1"/>
    <n v="11854"/>
    <d v="1899-12-30T12:48:00"/>
    <d v="1899-12-30T13:19:00"/>
    <n v="10.9353425706257"/>
    <m/>
    <m/>
    <n v="52"/>
    <n v="568.63781367253637"/>
    <n v="0"/>
    <m/>
    <d v="1899-12-30T00:31:00"/>
    <d v="1899-12-31T02:52:00"/>
    <m/>
  </r>
  <r>
    <n v="13905"/>
    <x v="79"/>
    <s v="SUBURBANO SAVONA"/>
    <n v="2"/>
    <n v="729"/>
    <s v="SANT'ERMETE - VADO - ZINOLA - VIA NIZZA - PIAZZA MAMELI - FF.SS."/>
    <s v="ANN"/>
    <s v="1-5"/>
    <m/>
    <n v="1"/>
    <n v="592"/>
    <d v="1899-12-30T12:59:00"/>
    <d v="1899-12-30T13:30:00"/>
    <n v="10.9353425706257"/>
    <m/>
    <m/>
    <n v="250"/>
    <n v="2733.8356426564251"/>
    <n v="0"/>
    <m/>
    <d v="1899-12-30T00:31:00"/>
    <d v="1900-01-04T09:10:00"/>
    <m/>
  </r>
  <r>
    <n v="13906"/>
    <x v="79"/>
    <s v="SUBURBANO SAVONA"/>
    <n v="2"/>
    <n v="729"/>
    <s v="SANT'ERMETE - VADO - ZINOLA - VIA NIZZA - PIAZZA MAMELI - FF.SS."/>
    <s v="ANN"/>
    <n v="6"/>
    <m/>
    <n v="1"/>
    <n v="11856"/>
    <d v="1899-12-30T13:01:00"/>
    <d v="1899-12-30T13:32:00"/>
    <n v="10.9353425706257"/>
    <m/>
    <m/>
    <n v="52"/>
    <n v="568.63781367253637"/>
    <n v="0"/>
    <m/>
    <d v="1899-12-30T00:31:00"/>
    <d v="1899-12-31T02:52:00"/>
    <m/>
  </r>
  <r>
    <n v="13909"/>
    <x v="79"/>
    <s v="SUBURBANO SAVONA"/>
    <n v="2"/>
    <n v="729"/>
    <s v="SANT'ERMETE - VADO - ZINOLA - VIA NIZZA - PIAZZA MAMELI - FF.SS."/>
    <s v="ANN"/>
    <s v="1-5"/>
    <m/>
    <n v="1"/>
    <n v="604"/>
    <d v="1899-12-30T13:24:00"/>
    <d v="1899-12-30T13:55:00"/>
    <n v="10.9353425706257"/>
    <m/>
    <m/>
    <n v="250"/>
    <n v="2733.8356426564251"/>
    <n v="0"/>
    <m/>
    <d v="1899-12-30T00:31:00"/>
    <d v="1900-01-04T09:10:00"/>
    <m/>
  </r>
  <r>
    <n v="13910"/>
    <x v="79"/>
    <s v="SUBURBANO SAVONA"/>
    <n v="2"/>
    <n v="729"/>
    <s v="SANT'ERMETE - VADO - ZINOLA - VIA NIZZA - PIAZZA MAMELI - FF.SS."/>
    <s v="ANN"/>
    <n v="6"/>
    <m/>
    <n v="1"/>
    <n v="11860"/>
    <d v="1899-12-30T13:27:00"/>
    <d v="1899-12-30T13:58:00"/>
    <n v="10.9353425706257"/>
    <m/>
    <m/>
    <n v="52"/>
    <n v="568.63781367253637"/>
    <n v="0"/>
    <m/>
    <d v="1899-12-30T00:31:00"/>
    <d v="1899-12-31T02:52:00"/>
    <m/>
  </r>
  <r>
    <n v="13912"/>
    <x v="79"/>
    <s v="SUBURBANO SAVONA"/>
    <n v="2"/>
    <n v="729"/>
    <s v="SANT'ERMETE - VADO - ZINOLA - VIA NIZZA - PIAZZA MAMELI - FF.SS."/>
    <s v="ANN"/>
    <s v="1-5"/>
    <m/>
    <n v="1"/>
    <n v="615"/>
    <d v="1899-12-30T13:44:00"/>
    <d v="1899-12-30T14:15:00"/>
    <n v="10.9353425706257"/>
    <m/>
    <m/>
    <n v="250"/>
    <n v="2733.8356426564251"/>
    <n v="0"/>
    <m/>
    <d v="1899-12-30T00:31:00"/>
    <d v="1900-01-04T09:10:00"/>
    <m/>
  </r>
  <r>
    <n v="13914"/>
    <x v="79"/>
    <s v="SUBURBANO SAVONA"/>
    <n v="2"/>
    <n v="729"/>
    <s v="SANT'ERMETE - VADO - ZINOLA - VIA NIZZA - PIAZZA MAMELI - FF.SS."/>
    <s v="ANN"/>
    <n v="6"/>
    <m/>
    <n v="1"/>
    <n v="11863"/>
    <d v="1899-12-30T13:53:00"/>
    <d v="1899-12-30T14:24:00"/>
    <n v="10.9353425706257"/>
    <m/>
    <m/>
    <n v="52"/>
    <n v="568.63781367253637"/>
    <n v="0"/>
    <m/>
    <d v="1899-12-30T00:31:00"/>
    <d v="1899-12-31T02:52:00"/>
    <m/>
  </r>
  <r>
    <n v="13916"/>
    <x v="79"/>
    <s v="SUBURBANO SAVONA"/>
    <n v="2"/>
    <n v="729"/>
    <s v="SANT'ERMETE - VADO - ZINOLA - VIA NIZZA - PIAZZA MAMELI - FF.SS."/>
    <s v="ANN"/>
    <s v="1-5"/>
    <m/>
    <n v="1"/>
    <n v="593"/>
    <d v="1899-12-30T14:04:00"/>
    <d v="1899-12-30T14:35:00"/>
    <n v="10.9353425706257"/>
    <m/>
    <m/>
    <n v="250"/>
    <n v="2733.8356426564251"/>
    <n v="0"/>
    <m/>
    <d v="1899-12-30T00:31:00"/>
    <d v="1900-01-04T09:10:00"/>
    <m/>
  </r>
  <r>
    <n v="13917"/>
    <x v="79"/>
    <s v="SUBURBANO SAVONA"/>
    <n v="2"/>
    <n v="729"/>
    <s v="SANT'ERMETE - VADO - ZINOLA - VIA NIZZA - PIAZZA MAMELI - FF.SS."/>
    <s v="ANN"/>
    <n v="6"/>
    <m/>
    <n v="1"/>
    <n v="11865"/>
    <d v="1899-12-30T14:06:00"/>
    <d v="1899-12-30T14:37:00"/>
    <n v="10.9353425706257"/>
    <m/>
    <m/>
    <n v="52"/>
    <n v="568.63781367253637"/>
    <n v="0"/>
    <m/>
    <d v="1899-12-30T00:31:00"/>
    <d v="1899-12-31T02:52:00"/>
    <m/>
  </r>
  <r>
    <n v="13920"/>
    <x v="79"/>
    <s v="SUBURBANO SAVONA"/>
    <n v="2"/>
    <n v="729"/>
    <s v="SANT'ERMETE - VADO - ZINOLA - VIA NIZZA - PIAZZA MAMELI - FF.SS."/>
    <s v="ANN"/>
    <s v="1-5"/>
    <m/>
    <n v="1"/>
    <n v="605"/>
    <d v="1899-12-30T14:29:00"/>
    <d v="1899-12-30T15:00:00"/>
    <n v="10.9353425706257"/>
    <m/>
    <m/>
    <n v="250"/>
    <n v="2733.8356426564251"/>
    <n v="0"/>
    <m/>
    <d v="1899-12-30T00:31:00"/>
    <d v="1900-01-04T09:10:00"/>
    <m/>
  </r>
  <r>
    <n v="13921"/>
    <x v="79"/>
    <s v="SUBURBANO SAVONA"/>
    <n v="2"/>
    <n v="729"/>
    <s v="SANT'ERMETE - VADO - ZINOLA - VIA NIZZA - PIAZZA MAMELI - FF.SS."/>
    <s v="ANN"/>
    <n v="6"/>
    <m/>
    <n v="1"/>
    <n v="11869"/>
    <d v="1899-12-30T14:32:00"/>
    <d v="1899-12-30T15:03:00"/>
    <n v="10.9353425706257"/>
    <m/>
    <m/>
    <n v="52"/>
    <n v="568.63781367253637"/>
    <n v="0"/>
    <m/>
    <d v="1899-12-30T00:31:00"/>
    <d v="1899-12-31T02:52:00"/>
    <m/>
  </r>
  <r>
    <n v="13922"/>
    <x v="79"/>
    <s v="SUBURBANO SAVONA"/>
    <n v="2"/>
    <n v="729"/>
    <s v="SANT'ERMETE - VADO - ZINOLA - VIA NIZZA - PIAZZA MAMELI - FF.SS."/>
    <s v="ANN"/>
    <s v="1-5"/>
    <m/>
    <n v="1"/>
    <n v="616"/>
    <d v="1899-12-30T14:53:00"/>
    <d v="1899-12-30T15:24:00"/>
    <n v="10.9353425706257"/>
    <m/>
    <m/>
    <n v="250"/>
    <n v="2733.8356426564251"/>
    <n v="0"/>
    <m/>
    <d v="1899-12-30T00:31:00"/>
    <d v="1900-01-04T09:10:00"/>
    <m/>
  </r>
  <r>
    <n v="13923"/>
    <x v="79"/>
    <s v="SUBURBANO SAVONA"/>
    <n v="2"/>
    <n v="729"/>
    <s v="SANT'ERMETE - VADO - ZINOLA - VIA NIZZA - PIAZZA MAMELI - FF.SS."/>
    <s v="ANN"/>
    <n v="6"/>
    <m/>
    <n v="1"/>
    <n v="11874"/>
    <d v="1899-12-30T14:59:00"/>
    <d v="1899-12-30T15:30:00"/>
    <n v="10.9353425706257"/>
    <m/>
    <m/>
    <n v="52"/>
    <n v="568.63781367253637"/>
    <n v="0"/>
    <m/>
    <d v="1899-12-30T00:31:00"/>
    <d v="1899-12-31T02:52:00"/>
    <m/>
  </r>
  <r>
    <n v="13924"/>
    <x v="79"/>
    <s v="SUBURBANO SAVONA"/>
    <n v="2"/>
    <n v="729"/>
    <s v="SANT'ERMETE - VADO - ZINOLA - VIA NIZZA - PIAZZA MAMELI - FF.SS."/>
    <s v="ANN"/>
    <s v="1-5"/>
    <m/>
    <n v="1"/>
    <n v="606"/>
    <d v="1899-12-30T15:06:00"/>
    <d v="1899-12-30T15:37:00"/>
    <n v="10.9353425706257"/>
    <m/>
    <m/>
    <n v="250"/>
    <n v="2733.8356426564251"/>
    <n v="0"/>
    <m/>
    <d v="1899-12-30T00:31:00"/>
    <d v="1900-01-04T09:10:00"/>
    <m/>
  </r>
  <r>
    <n v="13925"/>
    <x v="79"/>
    <s v="SUBURBANO SAVONA"/>
    <n v="2"/>
    <n v="729"/>
    <s v="SANT'ERMETE - VADO - ZINOLA - VIA NIZZA - PIAZZA MAMELI - FF.SS."/>
    <s v="ANN"/>
    <n v="6"/>
    <m/>
    <n v="1"/>
    <n v="11878"/>
    <d v="1899-12-30T15:12:00"/>
    <d v="1899-12-30T15:43:00"/>
    <n v="10.9353425706257"/>
    <m/>
    <m/>
    <n v="52"/>
    <n v="568.63781367253637"/>
    <n v="0"/>
    <m/>
    <d v="1899-12-30T00:31:00"/>
    <d v="1899-12-31T02:52:00"/>
    <m/>
  </r>
  <r>
    <n v="13620"/>
    <x v="79"/>
    <s v="SUBURBANO SAVONA"/>
    <n v="2"/>
    <n v="729"/>
    <s v="SANT'ERMETE - VADO - ZINOLA - VIA NIZZA - PIAZZA MAMELI - FF.SS."/>
    <s v="ANN"/>
    <s v="SET"/>
    <m/>
    <n v="1"/>
    <n v="11881"/>
    <d v="1899-12-30T15:37:00"/>
    <d v="1899-12-30T16:08:00"/>
    <n v="10.9353425706257"/>
    <m/>
    <m/>
    <n v="302"/>
    <n v="3302.4734563289612"/>
    <n v="0"/>
    <m/>
    <d v="1899-12-30T00:31:00"/>
    <d v="1900-01-05T12:02:00"/>
    <m/>
  </r>
  <r>
    <n v="13621"/>
    <x v="79"/>
    <s v="SUBURBANO SAVONA"/>
    <n v="2"/>
    <n v="729"/>
    <s v="SANT'ERMETE - VADO - ZINOLA - VIA NIZZA - PIAZZA MAMELI - FF.SS."/>
    <s v="ANN"/>
    <s v="SET"/>
    <m/>
    <n v="1"/>
    <n v="11883"/>
    <d v="1899-12-30T16:03:00"/>
    <d v="1899-12-30T16:34:00"/>
    <n v="10.9353425706257"/>
    <m/>
    <m/>
    <n v="302"/>
    <n v="3302.4734563289612"/>
    <n v="0"/>
    <m/>
    <d v="1899-12-30T00:31:00"/>
    <d v="1900-01-05T12:02:00"/>
    <m/>
  </r>
  <r>
    <n v="13622"/>
    <x v="79"/>
    <s v="SUBURBANO SAVONA"/>
    <n v="2"/>
    <n v="729"/>
    <s v="SANT'ERMETE - VADO - ZINOLA - VIA NIZZA - PIAZZA MAMELI - FF.SS."/>
    <s v="ANN"/>
    <s v="SET"/>
    <m/>
    <n v="1"/>
    <n v="607"/>
    <d v="1899-12-30T16:16:00"/>
    <d v="1899-12-30T16:47:00"/>
    <n v="10.9353425706257"/>
    <m/>
    <m/>
    <n v="302"/>
    <n v="3302.4734563289612"/>
    <n v="0"/>
    <m/>
    <d v="1899-12-30T00:31:00"/>
    <d v="1900-01-05T12:02:00"/>
    <m/>
  </r>
  <r>
    <n v="13623"/>
    <x v="79"/>
    <s v="SUBURBANO SAVONA"/>
    <n v="2"/>
    <n v="729"/>
    <s v="SANT'ERMETE - VADO - ZINOLA - VIA NIZZA - PIAZZA MAMELI - FF.SS."/>
    <s v="ANN"/>
    <s v="SET"/>
    <m/>
    <n v="1"/>
    <n v="618"/>
    <d v="1899-12-30T16:42:00"/>
    <d v="1899-12-30T17:13:00"/>
    <n v="10.9353425706257"/>
    <m/>
    <m/>
    <n v="302"/>
    <n v="3302.4734563289612"/>
    <n v="0"/>
    <m/>
    <d v="1899-12-30T00:31:00"/>
    <d v="1900-01-05T12:02:00"/>
    <m/>
  </r>
  <r>
    <n v="13624"/>
    <x v="79"/>
    <s v="SUBURBANO SAVONA"/>
    <n v="2"/>
    <n v="729"/>
    <s v="SANT'ERMETE - VADO - ZINOLA - VIA NIZZA - PIAZZA MAMELI - FF.SS."/>
    <s v="ANN"/>
    <s v="SET"/>
    <m/>
    <n v="1"/>
    <n v="608"/>
    <d v="1899-12-30T17:08:00"/>
    <d v="1899-12-30T17:39:00"/>
    <n v="10.9353425706257"/>
    <m/>
    <m/>
    <n v="302"/>
    <n v="3302.4734563289612"/>
    <n v="0"/>
    <m/>
    <d v="1899-12-30T00:31:00"/>
    <d v="1900-01-05T12:02:00"/>
    <m/>
  </r>
  <r>
    <n v="13625"/>
    <x v="79"/>
    <s v="SUBURBANO SAVONA"/>
    <n v="2"/>
    <n v="729"/>
    <s v="SANT'ERMETE - VADO - ZINOLA - VIA NIZZA - PIAZZA MAMELI - FF.SS."/>
    <s v="ANN"/>
    <s v="SET"/>
    <m/>
    <n v="1"/>
    <n v="11896"/>
    <d v="1899-12-30T17:21:00"/>
    <d v="1899-12-30T17:52:00"/>
    <n v="10.9353425706257"/>
    <m/>
    <m/>
    <n v="302"/>
    <n v="3302.4734563289612"/>
    <n v="0"/>
    <m/>
    <d v="1899-12-30T00:31:00"/>
    <d v="1900-01-05T12:02:00"/>
    <m/>
  </r>
  <r>
    <n v="13626"/>
    <x v="79"/>
    <s v="SUBURBANO SAVONA"/>
    <n v="2"/>
    <n v="729"/>
    <s v="SANT'ERMETE - VADO - ZINOLA - VIA NIZZA - PIAZZA MAMELI - FF.SS."/>
    <s v="ANN"/>
    <s v="SET"/>
    <m/>
    <n v="1"/>
    <n v="619"/>
    <d v="1899-12-30T17:47:00"/>
    <d v="1899-12-30T18:18:00"/>
    <n v="10.9353425706257"/>
    <m/>
    <m/>
    <n v="302"/>
    <n v="3302.4734563289612"/>
    <n v="0"/>
    <m/>
    <d v="1899-12-30T00:31:00"/>
    <d v="1900-01-05T12:02:00"/>
    <m/>
  </r>
  <r>
    <n v="13627"/>
    <x v="79"/>
    <s v="SUBURBANO SAVONA"/>
    <n v="2"/>
    <n v="729"/>
    <s v="SANT'ERMETE - VADO - ZINOLA - VIA NIZZA - PIAZZA MAMELI - FF.SS."/>
    <s v="ANN"/>
    <s v="SET"/>
    <m/>
    <n v="1"/>
    <n v="609"/>
    <d v="1899-12-30T18:13:00"/>
    <d v="1899-12-30T18:44:00"/>
    <n v="10.9353425706257"/>
    <m/>
    <m/>
    <n v="302"/>
    <n v="3302.4734563289612"/>
    <n v="0"/>
    <m/>
    <d v="1899-12-30T00:31:00"/>
    <d v="1900-01-05T12:02:00"/>
    <m/>
  </r>
  <r>
    <n v="13629"/>
    <x v="79"/>
    <s v="SUBURBANO SAVONA"/>
    <n v="2"/>
    <n v="729"/>
    <s v="SANT'ERMETE - VADO - ZINOLA - VIA NIZZA - PIAZZA MAMELI - FF.SS."/>
    <s v="ANN"/>
    <s v="SET"/>
    <m/>
    <n v="1"/>
    <n v="11905"/>
    <d v="1899-12-30T18:26:00"/>
    <d v="1899-12-30T18:57:00"/>
    <n v="10.9353425706257"/>
    <m/>
    <m/>
    <n v="302"/>
    <n v="3302.4734563289612"/>
    <n v="0"/>
    <m/>
    <d v="1899-12-30T00:31:00"/>
    <d v="1900-01-05T12:02:00"/>
    <m/>
  </r>
  <r>
    <n v="13630"/>
    <x v="79"/>
    <s v="SUBURBANO SAVONA"/>
    <n v="2"/>
    <n v="729"/>
    <s v="SANT'ERMETE - VADO - ZINOLA - VIA NIZZA - PIAZZA MAMELI - FF.SS."/>
    <s v="ANN"/>
    <s v="SET"/>
    <m/>
    <n v="1"/>
    <n v="11910"/>
    <d v="1899-12-30T18:52:00"/>
    <d v="1899-12-30T19:23:00"/>
    <n v="10.9353425706257"/>
    <m/>
    <m/>
    <n v="302"/>
    <n v="3302.4734563289612"/>
    <n v="0"/>
    <m/>
    <d v="1899-12-30T00:31:00"/>
    <d v="1900-01-05T12:02:00"/>
    <m/>
  </r>
  <r>
    <n v="13631"/>
    <x v="79"/>
    <s v="SUBURBANO SAVONA"/>
    <n v="2"/>
    <n v="729"/>
    <s v="SANT'ERMETE - VADO - ZINOLA - VIA NIZZA - PIAZZA MAMELI - FF.SS."/>
    <s v="ANN"/>
    <s v="SET"/>
    <m/>
    <n v="1"/>
    <n v="2462"/>
    <d v="1899-12-30T19:18:00"/>
    <d v="1899-12-30T19:49:00"/>
    <n v="10.9353425706257"/>
    <m/>
    <m/>
    <n v="302"/>
    <n v="3302.4734563289612"/>
    <n v="0"/>
    <m/>
    <d v="1899-12-30T00:31:00"/>
    <d v="1900-01-05T12:02:00"/>
    <m/>
  </r>
  <r>
    <n v="13632"/>
    <x v="79"/>
    <s v="SUBURBANO SAVONA"/>
    <n v="2"/>
    <n v="729"/>
    <s v="SANT'ERMETE - VADO - ZINOLA - VIA NIZZA - PIAZZA MAMELI - FF.SS."/>
    <s v="ANN"/>
    <s v="SET"/>
    <m/>
    <n v="1"/>
    <n v="11917"/>
    <d v="1899-12-30T19:31:00"/>
    <d v="1899-12-30T20:02:00"/>
    <n v="10.9353425706257"/>
    <m/>
    <m/>
    <n v="302"/>
    <n v="3302.4734563289612"/>
    <n v="0"/>
    <m/>
    <d v="1899-12-30T00:31:00"/>
    <d v="1900-01-05T12:02:00"/>
    <m/>
  </r>
  <r>
    <n v="13633"/>
    <x v="79"/>
    <s v="SUBURBANO SAVONA"/>
    <n v="2"/>
    <n v="729"/>
    <s v="SANT'ERMETE - VADO - ZINOLA - VIA NIZZA - PIAZZA MAMELI - FF.SS."/>
    <s v="ANN"/>
    <s v="SET"/>
    <m/>
    <n v="1"/>
    <n v="621"/>
    <d v="1899-12-30T19:57:00"/>
    <d v="1899-12-30T20:28:00"/>
    <n v="10.9353425706257"/>
    <m/>
    <m/>
    <n v="302"/>
    <n v="3302.4734563289612"/>
    <n v="0"/>
    <m/>
    <d v="1899-12-30T00:31:00"/>
    <d v="1900-01-05T12:02:00"/>
    <m/>
  </r>
  <r>
    <n v="13796"/>
    <x v="79"/>
    <s v="SUBURBANO SAVONA"/>
    <n v="1"/>
    <n v="736"/>
    <s v="STAZIONE FF.SS. - VIA XX SETTEMBRE - ZINOLA - VADO - SANT'ERMETE"/>
    <s v="ANN"/>
    <n v="6"/>
    <m/>
    <n v="1"/>
    <n v="11931"/>
    <d v="1899-12-30T08:10:00"/>
    <d v="1899-12-30T08:41:00"/>
    <n v="11.074667491337101"/>
    <m/>
    <m/>
    <n v="52"/>
    <n v="575.88270954952918"/>
    <n v="0"/>
    <m/>
    <d v="1899-12-30T00:31:00"/>
    <d v="1899-12-31T02:52:00"/>
    <m/>
  </r>
  <r>
    <n v="13797"/>
    <x v="79"/>
    <s v="SUBURBANO SAVONA"/>
    <n v="1"/>
    <n v="736"/>
    <s v="STAZIONE FF.SS. - VIA XX SETTEMBRE - ZINOLA - VADO - SANT'ERMETE"/>
    <s v="ANN"/>
    <s v="1-5"/>
    <m/>
    <n v="1"/>
    <n v="623"/>
    <d v="1899-12-30T08:13:00"/>
    <d v="1899-12-30T08:44:00"/>
    <n v="11.074667491337101"/>
    <m/>
    <m/>
    <n v="250"/>
    <n v="2768.6668728342752"/>
    <n v="0"/>
    <m/>
    <d v="1899-12-30T00:31:00"/>
    <d v="1900-01-04T09:10:00"/>
    <m/>
  </r>
  <r>
    <n v="13798"/>
    <x v="79"/>
    <s v="SUBURBANO SAVONA"/>
    <n v="1"/>
    <n v="736"/>
    <s v="STAZIONE FF.SS. - VIA XX SETTEMBRE - ZINOLA - VADO - SANT'ERMETE"/>
    <s v="ANN"/>
    <s v="1-5"/>
    <m/>
    <n v="1"/>
    <n v="635"/>
    <d v="1899-12-30T08:33:00"/>
    <d v="1899-12-30T09:04:00"/>
    <n v="11.074667491337101"/>
    <m/>
    <m/>
    <n v="250"/>
    <n v="2768.6668728342752"/>
    <n v="0"/>
    <m/>
    <d v="1899-12-30T00:31:00"/>
    <d v="1900-01-04T09:10:00"/>
    <m/>
  </r>
  <r>
    <n v="13799"/>
    <x v="79"/>
    <s v="SUBURBANO SAVONA"/>
    <n v="1"/>
    <n v="736"/>
    <s v="STAZIONE FF.SS. - VIA XX SETTEMBRE - ZINOLA - VADO - SANT'ERMETE"/>
    <s v="ANN"/>
    <n v="6"/>
    <m/>
    <n v="1"/>
    <n v="11933"/>
    <d v="1899-12-30T08:36:00"/>
    <d v="1899-12-30T09:07:00"/>
    <n v="11.074667491337101"/>
    <m/>
    <m/>
    <n v="52"/>
    <n v="575.88270954952918"/>
    <n v="0"/>
    <m/>
    <d v="1899-12-30T00:31:00"/>
    <d v="1899-12-31T02:52:00"/>
    <m/>
  </r>
  <r>
    <n v="13803"/>
    <x v="79"/>
    <s v="SUBURBANO SAVONA"/>
    <n v="1"/>
    <n v="736"/>
    <s v="STAZIONE FF.SS. - VIA XX SETTEMBRE - ZINOLA - VADO - SANT'ERMETE"/>
    <s v="ANN"/>
    <s v="1-5"/>
    <m/>
    <n v="1"/>
    <n v="646"/>
    <d v="1899-12-30T08:53:00"/>
    <d v="1899-12-30T09:24:00"/>
    <n v="11.074667491337101"/>
    <m/>
    <m/>
    <n v="250"/>
    <n v="2768.6668728342752"/>
    <n v="0"/>
    <m/>
    <d v="1899-12-30T00:31:00"/>
    <d v="1900-01-04T09:10:00"/>
    <m/>
  </r>
  <r>
    <n v="13805"/>
    <x v="79"/>
    <s v="SUBURBANO SAVONA"/>
    <n v="1"/>
    <n v="736"/>
    <s v="STAZIONE FF.SS. - VIA XX SETTEMBRE - ZINOLA - VADO - SANT'ERMETE"/>
    <s v="ANN"/>
    <n v="6"/>
    <m/>
    <n v="1"/>
    <n v="11937"/>
    <d v="1899-12-30T09:02:00"/>
    <d v="1899-12-30T09:33:00"/>
    <n v="11.074667491337101"/>
    <m/>
    <m/>
    <n v="52"/>
    <n v="575.88270954952918"/>
    <n v="0"/>
    <m/>
    <d v="1899-12-30T00:31:00"/>
    <d v="1899-12-31T02:52:00"/>
    <m/>
  </r>
  <r>
    <n v="13806"/>
    <x v="79"/>
    <s v="SUBURBANO SAVONA"/>
    <n v="1"/>
    <n v="736"/>
    <s v="STAZIONE FF.SS. - VIA XX SETTEMBRE - ZINOLA - VADO - SANT'ERMETE"/>
    <s v="ANN"/>
    <s v="1-5"/>
    <m/>
    <n v="1"/>
    <n v="624"/>
    <d v="1899-12-30T09:13:00"/>
    <d v="1899-12-30T09:44:00"/>
    <n v="11.074667491337101"/>
    <m/>
    <m/>
    <n v="250"/>
    <n v="2768.6668728342752"/>
    <n v="0"/>
    <m/>
    <d v="1899-12-30T00:31:00"/>
    <d v="1900-01-04T09:10:00"/>
    <m/>
  </r>
  <r>
    <n v="13807"/>
    <x v="79"/>
    <s v="SUBURBANO SAVONA"/>
    <n v="1"/>
    <n v="736"/>
    <s v="STAZIONE FF.SS. - VIA XX SETTEMBRE - ZINOLA - VADO - SANT'ERMETE"/>
    <s v="ANN"/>
    <n v="6"/>
    <m/>
    <n v="1"/>
    <n v="11940"/>
    <d v="1899-12-30T09:15:00"/>
    <d v="1899-12-30T09:46:00"/>
    <n v="11.074667491337101"/>
    <m/>
    <m/>
    <n v="52"/>
    <n v="575.88270954952918"/>
    <n v="0"/>
    <m/>
    <d v="1899-12-30T00:31:00"/>
    <d v="1899-12-31T02:52:00"/>
    <m/>
  </r>
  <r>
    <n v="13808"/>
    <x v="79"/>
    <s v="SUBURBANO SAVONA"/>
    <n v="1"/>
    <n v="736"/>
    <s v="STAZIONE FF.SS. - VIA XX SETTEMBRE - ZINOLA - VADO - SANT'ERMETE"/>
    <s v="ANN"/>
    <s v="1-5"/>
    <m/>
    <n v="1"/>
    <n v="636"/>
    <d v="1899-12-30T09:38:00"/>
    <d v="1899-12-30T10:09:00"/>
    <n v="11.074667491337101"/>
    <m/>
    <m/>
    <n v="250"/>
    <n v="2768.6668728342752"/>
    <n v="0"/>
    <m/>
    <d v="1899-12-30T00:31:00"/>
    <d v="1900-01-04T09:10:00"/>
    <m/>
  </r>
  <r>
    <n v="13809"/>
    <x v="79"/>
    <s v="SUBURBANO SAVONA"/>
    <n v="1"/>
    <n v="736"/>
    <s v="STAZIONE FF.SS. - VIA XX SETTEMBRE - ZINOLA - VADO - SANT'ERMETE"/>
    <s v="ANN"/>
    <n v="6"/>
    <m/>
    <n v="1"/>
    <n v="11942"/>
    <d v="1899-12-30T09:41:00"/>
    <d v="1899-12-30T10:12:00"/>
    <n v="11.074667491337101"/>
    <m/>
    <m/>
    <n v="52"/>
    <n v="575.88270954952918"/>
    <n v="0"/>
    <m/>
    <d v="1899-12-30T00:31:00"/>
    <d v="1899-12-31T02:52:00"/>
    <m/>
  </r>
  <r>
    <n v="13812"/>
    <x v="79"/>
    <s v="SUBURBANO SAVONA"/>
    <n v="1"/>
    <n v="736"/>
    <s v="STAZIONE FF.SS. - VIA XX SETTEMBRE - ZINOLA - VADO - SANT'ERMETE"/>
    <s v="ANN"/>
    <s v="1-5"/>
    <m/>
    <n v="1"/>
    <n v="647"/>
    <d v="1899-12-30T09:58:00"/>
    <d v="1899-12-30T10:29:00"/>
    <n v="11.074667491337101"/>
    <m/>
    <m/>
    <n v="250"/>
    <n v="2768.6668728342752"/>
    <n v="0"/>
    <m/>
    <d v="1899-12-30T00:31:00"/>
    <d v="1900-01-04T09:10:00"/>
    <m/>
  </r>
  <r>
    <n v="13814"/>
    <x v="79"/>
    <s v="SUBURBANO SAVONA"/>
    <n v="1"/>
    <n v="736"/>
    <s v="STAZIONE FF.SS. - VIA XX SETTEMBRE - ZINOLA - VADO - SANT'ERMETE"/>
    <s v="ANN"/>
    <n v="6"/>
    <m/>
    <n v="1"/>
    <n v="11949"/>
    <d v="1899-12-30T10:07:00"/>
    <d v="1899-12-30T10:38:00"/>
    <n v="11.074667491337101"/>
    <m/>
    <m/>
    <n v="52"/>
    <n v="575.88270954952918"/>
    <n v="0"/>
    <m/>
    <d v="1899-12-30T00:31:00"/>
    <d v="1899-12-31T02:52:00"/>
    <m/>
  </r>
  <r>
    <n v="13815"/>
    <x v="79"/>
    <s v="SUBURBANO SAVONA"/>
    <n v="1"/>
    <n v="736"/>
    <s v="STAZIONE FF.SS. - VIA XX SETTEMBRE - ZINOLA - VADO - SANT'ERMETE"/>
    <s v="ANN"/>
    <s v="1-5"/>
    <m/>
    <n v="1"/>
    <n v="625"/>
    <d v="1899-12-30T10:18:00"/>
    <d v="1899-12-30T10:49:00"/>
    <n v="11.074667491337101"/>
    <m/>
    <m/>
    <n v="250"/>
    <n v="2768.6668728342752"/>
    <n v="0"/>
    <m/>
    <d v="1899-12-30T00:31:00"/>
    <d v="1900-01-04T09:10:00"/>
    <m/>
  </r>
  <r>
    <n v="13816"/>
    <x v="79"/>
    <s v="SUBURBANO SAVONA"/>
    <n v="1"/>
    <n v="736"/>
    <s v="STAZIONE FF.SS. - VIA XX SETTEMBRE - ZINOLA - VADO - SANT'ERMETE"/>
    <s v="ANN"/>
    <n v="6"/>
    <m/>
    <n v="1"/>
    <n v="11951"/>
    <d v="1899-12-30T10:20:00"/>
    <d v="1899-12-30T10:51:00"/>
    <n v="11.074667491337101"/>
    <m/>
    <m/>
    <n v="52"/>
    <n v="575.88270954952918"/>
    <n v="0"/>
    <m/>
    <d v="1899-12-30T00:31:00"/>
    <d v="1899-12-31T02:52:00"/>
    <m/>
  </r>
  <r>
    <n v="13817"/>
    <x v="79"/>
    <s v="SUBURBANO SAVONA"/>
    <n v="1"/>
    <n v="736"/>
    <s v="STAZIONE FF.SS. - VIA XX SETTEMBRE - ZINOLA - VADO - SANT'ERMETE"/>
    <s v="ANN"/>
    <s v="1-5"/>
    <m/>
    <n v="1"/>
    <n v="637"/>
    <d v="1899-12-30T10:43:00"/>
    <d v="1899-12-30T11:14:00"/>
    <n v="11.074667491337101"/>
    <m/>
    <m/>
    <n v="250"/>
    <n v="2768.6668728342752"/>
    <n v="0"/>
    <m/>
    <d v="1899-12-30T00:31:00"/>
    <d v="1900-01-04T09:10:00"/>
    <m/>
  </r>
  <r>
    <n v="13818"/>
    <x v="79"/>
    <s v="SUBURBANO SAVONA"/>
    <n v="1"/>
    <n v="736"/>
    <s v="STAZIONE FF.SS. - VIA XX SETTEMBRE - ZINOLA - VADO - SANT'ERMETE"/>
    <s v="ANN"/>
    <n v="6"/>
    <m/>
    <n v="1"/>
    <n v="11955"/>
    <d v="1899-12-30T10:46:00"/>
    <d v="1899-12-30T11:17:00"/>
    <n v="11.074667491337101"/>
    <m/>
    <m/>
    <n v="52"/>
    <n v="575.88270954952918"/>
    <n v="0"/>
    <m/>
    <d v="1899-12-30T00:31:00"/>
    <d v="1899-12-31T02:52:00"/>
    <m/>
  </r>
  <r>
    <n v="13821"/>
    <x v="79"/>
    <s v="SUBURBANO SAVONA"/>
    <n v="1"/>
    <n v="736"/>
    <s v="STAZIONE FF.SS. - VIA XX SETTEMBRE - ZINOLA - VADO - SANT'ERMETE"/>
    <s v="ANN"/>
    <s v="1-5"/>
    <m/>
    <n v="1"/>
    <n v="648"/>
    <d v="1899-12-30T11:03:00"/>
    <d v="1899-12-30T11:34:00"/>
    <n v="11.074667491337101"/>
    <m/>
    <m/>
    <n v="250"/>
    <n v="2768.6668728342752"/>
    <n v="0"/>
    <m/>
    <d v="1899-12-30T00:31:00"/>
    <d v="1900-01-04T09:10:00"/>
    <m/>
  </r>
  <r>
    <n v="13823"/>
    <x v="79"/>
    <s v="SUBURBANO SAVONA"/>
    <n v="1"/>
    <n v="736"/>
    <s v="STAZIONE FF.SS. - VIA XX SETTEMBRE - ZINOLA - VADO - SANT'ERMETE"/>
    <s v="ANN"/>
    <n v="6"/>
    <m/>
    <n v="1"/>
    <n v="11958"/>
    <d v="1899-12-30T11:12:00"/>
    <d v="1899-12-30T11:43:00"/>
    <n v="11.074667491337101"/>
    <m/>
    <m/>
    <n v="52"/>
    <n v="575.88270954952918"/>
    <n v="0"/>
    <m/>
    <d v="1899-12-30T00:31:00"/>
    <d v="1899-12-31T02:52:00"/>
    <m/>
  </r>
  <r>
    <n v="13824"/>
    <x v="79"/>
    <s v="SUBURBANO SAVONA"/>
    <n v="1"/>
    <n v="736"/>
    <s v="STAZIONE FF.SS. - VIA XX SETTEMBRE - ZINOLA - VADO - SANT'ERMETE"/>
    <s v="ANN"/>
    <s v="1-5"/>
    <m/>
    <n v="1"/>
    <n v="626"/>
    <d v="1899-12-30T11:23:00"/>
    <d v="1899-12-30T11:54:00"/>
    <n v="11.074667491337101"/>
    <m/>
    <m/>
    <n v="250"/>
    <n v="2768.6668728342752"/>
    <n v="0"/>
    <m/>
    <d v="1899-12-30T00:31:00"/>
    <d v="1900-01-04T09:10:00"/>
    <m/>
  </r>
  <r>
    <n v="13825"/>
    <x v="79"/>
    <s v="SUBURBANO SAVONA"/>
    <n v="1"/>
    <n v="736"/>
    <s v="STAZIONE FF.SS. - VIA XX SETTEMBRE - ZINOLA - VADO - SANT'ERMETE"/>
    <s v="ANN"/>
    <n v="6"/>
    <m/>
    <n v="1"/>
    <n v="11960"/>
    <d v="1899-12-30T11:25:00"/>
    <d v="1899-12-30T11:56:00"/>
    <n v="11.074667491337101"/>
    <m/>
    <m/>
    <n v="52"/>
    <n v="575.88270954952918"/>
    <n v="0"/>
    <m/>
    <d v="1899-12-30T00:31:00"/>
    <d v="1899-12-31T02:52:00"/>
    <m/>
  </r>
  <r>
    <n v="13826"/>
    <x v="79"/>
    <s v="SUBURBANO SAVONA"/>
    <n v="1"/>
    <n v="736"/>
    <s v="STAZIONE FF.SS. - VIA XX SETTEMBRE - ZINOLA - VADO - SANT'ERMETE"/>
    <s v="ANN"/>
    <s v="1-5"/>
    <m/>
    <n v="1"/>
    <n v="638"/>
    <d v="1899-12-30T11:48:00"/>
    <d v="1899-12-30T12:19:00"/>
    <n v="11.074667491337101"/>
    <m/>
    <m/>
    <n v="250"/>
    <n v="2768.6668728342752"/>
    <n v="0"/>
    <m/>
    <d v="1899-12-30T00:31:00"/>
    <d v="1900-01-04T09:10:00"/>
    <m/>
  </r>
  <r>
    <n v="13827"/>
    <x v="79"/>
    <s v="SUBURBANO SAVONA"/>
    <n v="1"/>
    <n v="736"/>
    <s v="STAZIONE FF.SS. - VIA XX SETTEMBRE - ZINOLA - VADO - SANT'ERMETE"/>
    <s v="ANN"/>
    <n v="6"/>
    <m/>
    <n v="1"/>
    <n v="11964"/>
    <d v="1899-12-30T11:51:00"/>
    <d v="1899-12-30T12:22:00"/>
    <n v="11.074667491337101"/>
    <m/>
    <m/>
    <n v="52"/>
    <n v="575.88270954952918"/>
    <n v="0"/>
    <m/>
    <d v="1899-12-30T00:31:00"/>
    <d v="1899-12-31T02:52:00"/>
    <m/>
  </r>
  <r>
    <n v="13830"/>
    <x v="79"/>
    <s v="SUBURBANO SAVONA"/>
    <n v="1"/>
    <n v="736"/>
    <s v="STAZIONE FF.SS. - VIA XX SETTEMBRE - ZINOLA - VADO - SANT'ERMETE"/>
    <s v="ANN"/>
    <s v="1-5"/>
    <m/>
    <n v="1"/>
    <n v="627"/>
    <d v="1899-12-30T12:08:00"/>
    <d v="1899-12-30T12:39:00"/>
    <n v="11.074667491337101"/>
    <m/>
    <m/>
    <n v="250"/>
    <n v="2768.6668728342752"/>
    <n v="0"/>
    <m/>
    <d v="1899-12-30T00:31:00"/>
    <d v="1900-01-04T09:10:00"/>
    <m/>
  </r>
  <r>
    <n v="13832"/>
    <x v="79"/>
    <s v="SUBURBANO SAVONA"/>
    <n v="1"/>
    <n v="736"/>
    <s v="STAZIONE FF.SS. - VIA XX SETTEMBRE - ZINOLA - VADO - SANT'ERMETE"/>
    <s v="ANN"/>
    <n v="6"/>
    <m/>
    <n v="1"/>
    <n v="11967"/>
    <d v="1899-12-30T12:17:00"/>
    <d v="1899-12-30T12:48:00"/>
    <n v="11.074667491337101"/>
    <m/>
    <m/>
    <n v="52"/>
    <n v="575.88270954952918"/>
    <n v="0"/>
    <m/>
    <d v="1899-12-30T00:31:00"/>
    <d v="1899-12-31T02:52:00"/>
    <m/>
  </r>
  <r>
    <n v="13833"/>
    <x v="79"/>
    <s v="SUBURBANO SAVONA"/>
    <n v="1"/>
    <n v="736"/>
    <s v="STAZIONE FF.SS. - VIA XX SETTEMBRE - ZINOLA - VADO - SANT'ERMETE"/>
    <s v="ANN"/>
    <s v="1-5"/>
    <m/>
    <n v="1"/>
    <n v="639"/>
    <d v="1899-12-30T12:28:00"/>
    <d v="1899-12-30T12:59:00"/>
    <n v="11.074667491337101"/>
    <m/>
    <m/>
    <n v="250"/>
    <n v="2768.6668728342752"/>
    <n v="0"/>
    <m/>
    <d v="1899-12-30T00:31:00"/>
    <d v="1900-01-04T09:10:00"/>
    <m/>
  </r>
  <r>
    <n v="13834"/>
    <x v="79"/>
    <s v="SUBURBANO SAVONA"/>
    <n v="1"/>
    <n v="736"/>
    <s v="STAZIONE FF.SS. - VIA XX SETTEMBRE - ZINOLA - VADO - SANT'ERMETE"/>
    <s v="ANN"/>
    <n v="6"/>
    <m/>
    <n v="1"/>
    <n v="11969"/>
    <d v="1899-12-30T12:30:00"/>
    <d v="1899-12-30T13:01:00"/>
    <n v="11.074667491337101"/>
    <m/>
    <m/>
    <n v="52"/>
    <n v="575.88270954952918"/>
    <n v="0"/>
    <m/>
    <d v="1899-12-30T00:31:00"/>
    <d v="1899-12-31T02:52:00"/>
    <m/>
  </r>
  <r>
    <n v="13835"/>
    <x v="79"/>
    <s v="SUBURBANO SAVONA"/>
    <n v="1"/>
    <n v="736"/>
    <s v="STAZIONE FF.SS. - VIA XX SETTEMBRE - ZINOLA - VADO - SANT'ERMETE"/>
    <s v="ANN"/>
    <s v="1-5"/>
    <m/>
    <n v="1"/>
    <n v="650"/>
    <d v="1899-12-30T12:53:00"/>
    <d v="1899-12-30T13:24:00"/>
    <n v="11.074667491337101"/>
    <m/>
    <m/>
    <n v="250"/>
    <n v="2768.6668728342752"/>
    <n v="0"/>
    <m/>
    <d v="1899-12-30T00:31:00"/>
    <d v="1900-01-04T09:10:00"/>
    <m/>
  </r>
  <r>
    <n v="13836"/>
    <x v="79"/>
    <s v="SUBURBANO SAVONA"/>
    <n v="1"/>
    <n v="736"/>
    <s v="STAZIONE FF.SS. - VIA XX SETTEMBRE - ZINOLA - VADO - SANT'ERMETE"/>
    <s v="ANN"/>
    <n v="6"/>
    <m/>
    <n v="1"/>
    <n v="11973"/>
    <d v="1899-12-30T12:56:00"/>
    <d v="1899-12-30T13:27:00"/>
    <n v="11.074667491337101"/>
    <m/>
    <m/>
    <n v="52"/>
    <n v="575.88270954952918"/>
    <n v="0"/>
    <m/>
    <d v="1899-12-30T00:31:00"/>
    <d v="1899-12-31T02:52:00"/>
    <m/>
  </r>
  <r>
    <n v="13839"/>
    <x v="79"/>
    <s v="SUBURBANO SAVONA"/>
    <n v="1"/>
    <n v="736"/>
    <s v="STAZIONE FF.SS. - VIA XX SETTEMBRE - ZINOLA - VADO - SANT'ERMETE"/>
    <s v="ANN"/>
    <s v="1-5"/>
    <m/>
    <n v="1"/>
    <n v="628"/>
    <d v="1899-12-30T13:13:00"/>
    <d v="1899-12-30T13:44:00"/>
    <n v="11.074667491337101"/>
    <m/>
    <m/>
    <n v="250"/>
    <n v="2768.6668728342752"/>
    <n v="0"/>
    <m/>
    <d v="1899-12-30T00:31:00"/>
    <d v="1900-01-04T09:10:00"/>
    <m/>
  </r>
  <r>
    <n v="13841"/>
    <x v="79"/>
    <s v="SUBURBANO SAVONA"/>
    <n v="1"/>
    <n v="736"/>
    <s v="STAZIONE FF.SS. - VIA XX SETTEMBRE - ZINOLA - VADO - SANT'ERMETE"/>
    <s v="ANN"/>
    <n v="6"/>
    <m/>
    <n v="1"/>
    <n v="11976"/>
    <d v="1899-12-30T13:22:00"/>
    <d v="1899-12-30T13:53:00"/>
    <n v="11.074667491337101"/>
    <m/>
    <m/>
    <n v="52"/>
    <n v="575.88270954952918"/>
    <n v="0"/>
    <m/>
    <d v="1899-12-30T00:31:00"/>
    <d v="1899-12-31T02:52:00"/>
    <m/>
  </r>
  <r>
    <n v="13842"/>
    <x v="79"/>
    <s v="SUBURBANO SAVONA"/>
    <n v="1"/>
    <n v="736"/>
    <s v="STAZIONE FF.SS. - VIA XX SETTEMBRE - ZINOLA - VADO - SANT'ERMETE"/>
    <s v="ANN"/>
    <s v="1-5"/>
    <m/>
    <n v="1"/>
    <n v="640"/>
    <d v="1899-12-30T13:33:00"/>
    <d v="1899-12-30T14:04:00"/>
    <n v="11.074667491337101"/>
    <m/>
    <m/>
    <n v="250"/>
    <n v="2768.6668728342752"/>
    <n v="0"/>
    <m/>
    <d v="1899-12-30T00:31:00"/>
    <d v="1900-01-04T09:10:00"/>
    <m/>
  </r>
  <r>
    <n v="13843"/>
    <x v="79"/>
    <s v="SUBURBANO SAVONA"/>
    <n v="1"/>
    <n v="736"/>
    <s v="STAZIONE FF.SS. - VIA XX SETTEMBRE - ZINOLA - VADO - SANT'ERMETE"/>
    <s v="ANN"/>
    <n v="6"/>
    <m/>
    <n v="1"/>
    <n v="11978"/>
    <d v="1899-12-30T13:35:00"/>
    <d v="1899-12-30T14:06:00"/>
    <n v="11.074667491337101"/>
    <m/>
    <m/>
    <n v="52"/>
    <n v="575.88270954952918"/>
    <n v="0"/>
    <m/>
    <d v="1899-12-30T00:31:00"/>
    <d v="1899-12-31T02:52:00"/>
    <m/>
  </r>
  <r>
    <n v="13846"/>
    <x v="79"/>
    <s v="SUBURBANO SAVONA"/>
    <n v="1"/>
    <n v="736"/>
    <s v="STAZIONE FF.SS. - VIA XX SETTEMBRE - ZINOLA - VADO - SANT'ERMETE"/>
    <s v="EST"/>
    <s v="1-5"/>
    <m/>
    <n v="1"/>
    <n v="651"/>
    <d v="1899-12-30T13:58:00"/>
    <d v="1899-12-30T14:29:00"/>
    <n v="11.074667491337101"/>
    <m/>
    <m/>
    <n v="56"/>
    <n v="620.18137951487768"/>
    <n v="0"/>
    <m/>
    <d v="1899-12-30T00:31:00"/>
    <d v="1899-12-31T04:56:00"/>
    <m/>
  </r>
  <r>
    <n v="13847"/>
    <x v="79"/>
    <s v="SUBURBANO SAVONA"/>
    <n v="1"/>
    <n v="736"/>
    <s v="STAZIONE FF.SS. - VIA XX SETTEMBRE - ZINOLA - VADO - SANT'ERMETE"/>
    <s v="ANN"/>
    <n v="6"/>
    <m/>
    <n v="1"/>
    <n v="11982"/>
    <d v="1899-12-30T14:02:00"/>
    <d v="1899-12-30T14:32:00"/>
    <n v="11.074667491337101"/>
    <m/>
    <m/>
    <n v="52"/>
    <n v="575.88270954952918"/>
    <n v="0"/>
    <m/>
    <d v="1899-12-30T00:30:00"/>
    <d v="1899-12-31T02:00:00"/>
    <m/>
  </r>
  <r>
    <n v="13851"/>
    <x v="79"/>
    <s v="SUBURBANO SAVONA"/>
    <n v="1"/>
    <n v="736"/>
    <s v="STAZIONE FF.SS. - VIA XX SETTEMBRE - ZINOLA - VADO - SANT'ERMETE"/>
    <s v="ANN"/>
    <n v="6"/>
    <m/>
    <n v="1"/>
    <n v="11985"/>
    <d v="1899-12-30T14:28:00"/>
    <d v="1899-12-30T14:59:00"/>
    <n v="11.074667491337101"/>
    <m/>
    <m/>
    <n v="52"/>
    <n v="575.88270954952918"/>
    <n v="0"/>
    <m/>
    <d v="1899-12-30T00:31:00"/>
    <d v="1899-12-31T02:52:00"/>
    <m/>
  </r>
  <r>
    <n v="13852"/>
    <x v="79"/>
    <s v="SUBURBANO SAVONA"/>
    <n v="1"/>
    <n v="736"/>
    <s v="STAZIONE FF.SS. - VIA XX SETTEMBRE - ZINOLA - VADO - SANT'ERMETE"/>
    <s v="ANN"/>
    <s v="1-5"/>
    <m/>
    <n v="1"/>
    <n v="629"/>
    <d v="1899-12-30T14:35:00"/>
    <d v="1899-12-30T15:06:00"/>
    <n v="11.074667491337101"/>
    <m/>
    <m/>
    <n v="250"/>
    <n v="2768.6668728342752"/>
    <n v="0"/>
    <m/>
    <d v="1899-12-30T00:31:00"/>
    <d v="1900-01-04T09:10:00"/>
    <m/>
  </r>
  <r>
    <n v="13853"/>
    <x v="79"/>
    <s v="SUBURBANO SAVONA"/>
    <n v="1"/>
    <n v="736"/>
    <s v="STAZIONE FF.SS. - VIA XX SETTEMBRE - ZINOLA - VADO - SANT'ERMETE"/>
    <s v="ANN"/>
    <n v="6"/>
    <m/>
    <n v="1"/>
    <n v="11987"/>
    <d v="1899-12-30T14:41:00"/>
    <d v="1899-12-30T15:12:00"/>
    <n v="11.074667491337101"/>
    <m/>
    <m/>
    <n v="52"/>
    <n v="575.88270954952918"/>
    <n v="0"/>
    <m/>
    <d v="1899-12-30T00:31:00"/>
    <d v="1899-12-31T02:52:00"/>
    <m/>
  </r>
  <r>
    <n v="13568"/>
    <x v="79"/>
    <s v="SUBURBANO SAVONA"/>
    <n v="1"/>
    <n v="736"/>
    <s v="STAZIONE FF.SS. - VIA XX SETTEMBRE - ZINOLA - VADO - SANT'ERMETE"/>
    <s v="ANN"/>
    <s v="SET"/>
    <m/>
    <n v="1"/>
    <n v="11994"/>
    <d v="1899-12-30T15:06:00"/>
    <d v="1899-12-30T15:37:00"/>
    <n v="11.074667491337101"/>
    <m/>
    <m/>
    <n v="302"/>
    <n v="3344.5495823838046"/>
    <n v="0"/>
    <m/>
    <d v="1899-12-30T00:31:00"/>
    <d v="1900-01-05T12:02:00"/>
    <m/>
  </r>
  <r>
    <n v="13569"/>
    <x v="79"/>
    <s v="SUBURBANO SAVONA"/>
    <n v="1"/>
    <n v="736"/>
    <s v="STAZIONE FF.SS. - VIA XX SETTEMBRE - ZINOLA - VADO - SANT'ERMETE"/>
    <s v="ANN"/>
    <s v="SET"/>
    <m/>
    <n v="1"/>
    <n v="11996"/>
    <d v="1899-12-30T15:32:00"/>
    <d v="1899-12-30T16:03:00"/>
    <n v="11.074667491337101"/>
    <m/>
    <m/>
    <n v="302"/>
    <n v="3344.5495823838046"/>
    <n v="0"/>
    <m/>
    <d v="1899-12-30T00:31:00"/>
    <d v="1900-01-05T12:02:00"/>
    <m/>
  </r>
  <r>
    <n v="13570"/>
    <x v="79"/>
    <s v="SUBURBANO SAVONA"/>
    <n v="1"/>
    <n v="736"/>
    <s v="STAZIONE FF.SS. - VIA XX SETTEMBRE - ZINOLA - VADO - SANT'ERMETE"/>
    <s v="ANN"/>
    <s v="SET"/>
    <m/>
    <n v="1"/>
    <n v="653"/>
    <d v="1899-12-30T15:45:00"/>
    <d v="1899-12-30T16:16:00"/>
    <n v="11.074667491337101"/>
    <m/>
    <m/>
    <n v="302"/>
    <n v="3344.5495823838046"/>
    <n v="0"/>
    <m/>
    <d v="1899-12-30T00:31:00"/>
    <d v="1900-01-05T12:02:00"/>
    <m/>
  </r>
  <r>
    <n v="13571"/>
    <x v="79"/>
    <s v="SUBURBANO SAVONA"/>
    <n v="1"/>
    <n v="736"/>
    <s v="STAZIONE FF.SS. - VIA XX SETTEMBRE - ZINOLA - VADO - SANT'ERMETE"/>
    <s v="ANN"/>
    <s v="SET"/>
    <m/>
    <n v="1"/>
    <n v="631"/>
    <d v="1899-12-30T16:11:00"/>
    <d v="1899-12-30T16:42:00"/>
    <n v="11.074667491337101"/>
    <m/>
    <m/>
    <n v="302"/>
    <n v="3344.5495823838046"/>
    <n v="0"/>
    <m/>
    <d v="1899-12-30T00:31:00"/>
    <d v="1900-01-05T12:02:00"/>
    <m/>
  </r>
  <r>
    <n v="13572"/>
    <x v="79"/>
    <s v="SUBURBANO SAVONA"/>
    <n v="1"/>
    <n v="736"/>
    <s v="STAZIONE FF.SS. - VIA XX SETTEMBRE - ZINOLA - VADO - SANT'ERMETE"/>
    <s v="ANN"/>
    <s v="SET"/>
    <m/>
    <n v="1"/>
    <n v="12005"/>
    <d v="1899-12-30T16:37:00"/>
    <d v="1899-12-30T17:08:00"/>
    <n v="11.074667491337101"/>
    <m/>
    <m/>
    <n v="302"/>
    <n v="3344.5495823838046"/>
    <n v="0"/>
    <m/>
    <d v="1899-12-30T00:31:00"/>
    <d v="1900-01-05T12:02:00"/>
    <m/>
  </r>
  <r>
    <n v="13573"/>
    <x v="79"/>
    <s v="SUBURBANO SAVONA"/>
    <n v="1"/>
    <n v="736"/>
    <s v="STAZIONE FF.SS. - VIA XX SETTEMBRE - ZINOLA - VADO - SANT'ERMETE"/>
    <s v="ANN"/>
    <s v="SET"/>
    <m/>
    <n v="1"/>
    <n v="654"/>
    <d v="1899-12-30T16:50:00"/>
    <d v="1899-12-30T17:21:00"/>
    <n v="11.074667491337101"/>
    <m/>
    <m/>
    <n v="302"/>
    <n v="3344.5495823838046"/>
    <n v="0"/>
    <m/>
    <d v="1899-12-30T00:31:00"/>
    <d v="1900-01-05T12:02:00"/>
    <m/>
  </r>
  <r>
    <n v="13574"/>
    <x v="79"/>
    <s v="SUBURBANO SAVONA"/>
    <n v="1"/>
    <n v="736"/>
    <s v="STAZIONE FF.SS. - VIA XX SETTEMBRE - ZINOLA - VADO - SANT'ERMETE"/>
    <s v="ANN"/>
    <s v="SET"/>
    <m/>
    <n v="1"/>
    <n v="632"/>
    <d v="1899-12-30T17:16:00"/>
    <d v="1899-12-30T17:47:00"/>
    <n v="11.074667491337101"/>
    <m/>
    <m/>
    <n v="302"/>
    <n v="3344.5495823838046"/>
    <n v="0"/>
    <m/>
    <d v="1899-12-30T00:31:00"/>
    <d v="1900-01-05T12:02:00"/>
    <m/>
  </r>
  <r>
    <n v="13575"/>
    <x v="79"/>
    <s v="SUBURBANO SAVONA"/>
    <n v="1"/>
    <n v="736"/>
    <s v="STAZIONE FF.SS. - VIA XX SETTEMBRE - ZINOLA - VADO - SANT'ERMETE"/>
    <s v="ANN"/>
    <s v="SET"/>
    <m/>
    <n v="1"/>
    <n v="12014"/>
    <d v="1899-12-30T17:42:00"/>
    <d v="1899-12-30T18:13:00"/>
    <n v="11.074667491337101"/>
    <m/>
    <m/>
    <n v="302"/>
    <n v="3344.5495823838046"/>
    <n v="0"/>
    <m/>
    <d v="1899-12-30T00:31:00"/>
    <d v="1900-01-05T12:02:00"/>
    <m/>
  </r>
  <r>
    <n v="13576"/>
    <x v="79"/>
    <s v="SUBURBANO SAVONA"/>
    <n v="1"/>
    <n v="736"/>
    <s v="STAZIONE FF.SS. - VIA XX SETTEMBRE - ZINOLA - VADO - SANT'ERMETE"/>
    <s v="ANN"/>
    <s v="SET"/>
    <m/>
    <n v="1"/>
    <n v="655"/>
    <d v="1899-12-30T17:55:00"/>
    <d v="1899-12-30T18:26:00"/>
    <n v="11.074667491337101"/>
    <m/>
    <m/>
    <n v="302"/>
    <n v="3344.5495823838046"/>
    <n v="0"/>
    <m/>
    <d v="1899-12-30T00:31:00"/>
    <d v="1900-01-05T12:02:00"/>
    <m/>
  </r>
  <r>
    <n v="13577"/>
    <x v="79"/>
    <s v="SUBURBANO SAVONA"/>
    <n v="1"/>
    <n v="736"/>
    <s v="STAZIONE FF.SS. - VIA XX SETTEMBRE - ZINOLA - VADO - SANT'ERMETE"/>
    <s v="ANN"/>
    <s v="SET"/>
    <m/>
    <n v="1"/>
    <n v="633"/>
    <d v="1899-12-30T18:21:00"/>
    <d v="1899-12-30T18:52:00"/>
    <n v="11.074667491337101"/>
    <m/>
    <m/>
    <n v="302"/>
    <n v="3344.5495823838046"/>
    <n v="0"/>
    <m/>
    <d v="1899-12-30T00:31:00"/>
    <d v="1900-01-05T12:02:00"/>
    <m/>
  </r>
  <r>
    <n v="13578"/>
    <x v="79"/>
    <s v="SUBURBANO SAVONA"/>
    <n v="1"/>
    <n v="736"/>
    <s v="STAZIONE FF.SS. - VIA XX SETTEMBRE - ZINOLA - VADO - SANT'ERMETE"/>
    <s v="ANN"/>
    <s v="SET"/>
    <m/>
    <n v="1"/>
    <n v="656"/>
    <d v="1899-12-30T18:47:00"/>
    <d v="1899-12-30T19:18:00"/>
    <n v="11.074667491337101"/>
    <m/>
    <m/>
    <n v="302"/>
    <n v="3344.5495823838046"/>
    <n v="0"/>
    <m/>
    <d v="1899-12-30T00:31:00"/>
    <d v="1900-01-05T12:02:00"/>
    <m/>
  </r>
  <r>
    <n v="13579"/>
    <x v="79"/>
    <s v="SUBURBANO SAVONA"/>
    <n v="1"/>
    <n v="736"/>
    <s v="STAZIONE FF.SS. - VIA XX SETTEMBRE - ZINOLA - VADO - SANT'ERMETE"/>
    <s v="ANN"/>
    <s v="SET"/>
    <m/>
    <n v="1"/>
    <n v="12027"/>
    <d v="1899-12-30T19:00:00"/>
    <d v="1899-12-30T19:31:00"/>
    <n v="11.074667491337101"/>
    <m/>
    <m/>
    <n v="302"/>
    <n v="3344.5495823838046"/>
    <n v="0"/>
    <m/>
    <d v="1899-12-30T00:31:00"/>
    <d v="1900-01-05T12:02:00"/>
    <m/>
  </r>
  <r>
    <n v="13580"/>
    <x v="79"/>
    <s v="SUBURBANO SAVONA"/>
    <n v="1"/>
    <n v="736"/>
    <s v="STAZIONE FF.SS. - VIA XX SETTEMBRE - ZINOLA - VADO - SANT'ERMETE"/>
    <s v="ANN"/>
    <s v="SET"/>
    <m/>
    <n v="1"/>
    <n v="12032"/>
    <d v="1899-12-30T19:26:00"/>
    <d v="1899-12-30T19:57:00"/>
    <n v="11.074667491337101"/>
    <m/>
    <m/>
    <n v="302"/>
    <n v="3344.5495823838046"/>
    <n v="0"/>
    <m/>
    <d v="1899-12-30T00:31:00"/>
    <d v="1900-01-05T12:02:00"/>
    <m/>
  </r>
  <r>
    <n v="13581"/>
    <x v="79"/>
    <s v="SUBURBANO SAVONA"/>
    <n v="1"/>
    <n v="736"/>
    <s v="STAZIONE FF.SS. - VIA XX SETTEMBRE - ZINOLA - VADO - SANT'ERMETE"/>
    <s v="ANN"/>
    <s v="SET"/>
    <m/>
    <n v="1"/>
    <n v="65"/>
    <d v="1899-12-30T19:52:00"/>
    <d v="1899-12-30T20:23:00"/>
    <n v="11.074667491337101"/>
    <m/>
    <m/>
    <n v="302"/>
    <n v="3344.5495823838046"/>
    <n v="0"/>
    <m/>
    <d v="1899-12-30T00:31:00"/>
    <d v="1900-01-05T12:02:00"/>
    <m/>
  </r>
  <r>
    <n v="13789"/>
    <x v="79"/>
    <s v="SUBURBANO SAVONA"/>
    <n v="1"/>
    <n v="737"/>
    <s v="SAVONA - SANT'ERMETE - Linea 6/ (IR M.C.T.C.)"/>
    <s v="ANN"/>
    <s v="1-5"/>
    <m/>
    <n v="1"/>
    <n v="657"/>
    <d v="1899-12-30T07:30:00"/>
    <d v="1899-12-30T07:59:00"/>
    <n v="12.136364883797199"/>
    <m/>
    <m/>
    <n v="250"/>
    <n v="3034.0912209492999"/>
    <n v="0"/>
    <m/>
    <d v="1899-12-30T00:29:00"/>
    <d v="1900-01-04T00:50:00"/>
    <m/>
  </r>
  <r>
    <n v="13790"/>
    <x v="79"/>
    <s v="SUBURBANO SAVONA"/>
    <n v="1"/>
    <n v="737"/>
    <s v="SAVONA - SANT'ERMETE - Linea 6/ (IR M.C.T.C.)"/>
    <s v="ANN"/>
    <n v="6"/>
    <m/>
    <n v="1"/>
    <n v="13532"/>
    <d v="1899-12-30T07:32:00"/>
    <d v="1899-12-30T08:01:00"/>
    <n v="12.136364883797199"/>
    <m/>
    <m/>
    <n v="52"/>
    <n v="631.09097395745437"/>
    <n v="0"/>
    <m/>
    <d v="1899-12-30T00:29:00"/>
    <d v="1899-12-31T01:08:00"/>
    <m/>
  </r>
  <r>
    <n v="14006"/>
    <x v="79"/>
    <s v="SUBURBANO SAVONA"/>
    <n v="1"/>
    <n v="888"/>
    <s v="STAZIONE FF.SS. - VIA XX SETTEMBRE (TRIBUNALE)"/>
    <s v="INV"/>
    <s v="1-5"/>
    <m/>
    <n v="1"/>
    <n v="14006"/>
    <d v="1899-12-30T20:15:00"/>
    <d v="1899-12-30T20:21:00"/>
    <n v="1.4139999999999999"/>
    <m/>
    <m/>
    <n v="194"/>
    <n v="274.31599999999997"/>
    <n v="0"/>
    <m/>
    <d v="1899-12-30T00:06:00"/>
    <d v="1899-12-30T19:24:00"/>
    <m/>
  </r>
  <r>
    <n v="7359"/>
    <x v="80"/>
    <s v="SUBURBANO SAVONA"/>
    <n v="2"/>
    <n v="348"/>
    <s v="PACE - ALBISOLA CAPO - PIAZZA MAMELI - SAVONA FF.SS."/>
    <s v="ANN"/>
    <s v="SET"/>
    <m/>
    <n v="1"/>
    <n v="750"/>
    <d v="1899-12-30T07:00:00"/>
    <d v="1899-12-30T07:20:00"/>
    <n v="7.7618430590499603"/>
    <m/>
    <m/>
    <n v="302"/>
    <n v="2344.076603833088"/>
    <n v="0"/>
    <m/>
    <d v="1899-12-30T00:20:00"/>
    <d v="1900-01-03T04:40:00"/>
    <m/>
  </r>
  <r>
    <n v="17853"/>
    <x v="80"/>
    <s v="SUBURBANO SAVONA"/>
    <n v="2"/>
    <n v="348"/>
    <s v="PACE - ALBISOLA CAPO - PIAZZA MAMELI - SAVONA FF.SS."/>
    <s v="INV"/>
    <s v="SET"/>
    <m/>
    <n v="1"/>
    <n v="751"/>
    <d v="1899-12-30T07:10:00"/>
    <d v="1899-12-30T07:30:00"/>
    <n v="7.7618430590499603"/>
    <m/>
    <m/>
    <n v="235"/>
    <n v="1824.0331188767407"/>
    <n v="0"/>
    <m/>
    <d v="1899-12-30T00:20:00"/>
    <d v="1900-01-02T06:20:00"/>
    <m/>
  </r>
  <r>
    <n v="18527"/>
    <x v="80"/>
    <s v="SUBURBANO SAVONA"/>
    <n v="2"/>
    <n v="348"/>
    <s v="PACE - ALBISOLA CAPO - PIAZZA MAMELI - SAVONA FF.SS."/>
    <s v="EST"/>
    <s v="SET"/>
    <m/>
    <n v="1"/>
    <n v="18527"/>
    <d v="1899-12-30T07:20:00"/>
    <d v="1899-12-30T07:50:00"/>
    <n v="7.7618430590499603"/>
    <m/>
    <m/>
    <n v="67"/>
    <n v="520.04348495634736"/>
    <n v="0"/>
    <m/>
    <d v="1899-12-30T00:30:00"/>
    <d v="1899-12-31T09:30:00"/>
    <m/>
  </r>
  <r>
    <n v="7403"/>
    <x v="80"/>
    <s v="SUBURBANO SAVONA"/>
    <n v="2"/>
    <n v="348"/>
    <s v="PACE - ALBISOLA CAPO - PIAZZA MAMELI - SAVONA FF.SS."/>
    <s v="ANN"/>
    <s v="FES"/>
    <m/>
    <n v="1"/>
    <n v="1535"/>
    <d v="1899-12-30T07:30:00"/>
    <d v="1899-12-30T07:50:00"/>
    <n v="7.7618430590499603"/>
    <m/>
    <m/>
    <n v="58"/>
    <n v="450.18689742489772"/>
    <n v="0"/>
    <m/>
    <d v="1899-12-30T00:20:00"/>
    <d v="1899-12-30T19:20:00"/>
    <m/>
  </r>
  <r>
    <n v="7361"/>
    <x v="80"/>
    <s v="SUBURBANO SAVONA"/>
    <n v="2"/>
    <n v="348"/>
    <s v="PACE - ALBISOLA CAPO - PIAZZA MAMELI - SAVONA FF.SS."/>
    <s v="ANN"/>
    <s v="SET"/>
    <m/>
    <n v="1"/>
    <n v="752"/>
    <d v="1899-12-30T07:40:00"/>
    <d v="1899-12-30T08:10:00"/>
    <n v="7.7618430590499603"/>
    <m/>
    <m/>
    <n v="302"/>
    <n v="2344.076603833088"/>
    <n v="0"/>
    <m/>
    <d v="1899-12-30T00:30:00"/>
    <d v="1900-01-05T07:00:00"/>
    <m/>
  </r>
  <r>
    <n v="7362"/>
    <x v="80"/>
    <s v="SUBURBANO SAVONA"/>
    <n v="2"/>
    <n v="348"/>
    <s v="PACE - ALBISOLA CAPO - PIAZZA MAMELI - SAVONA FF.SS."/>
    <s v="ANN"/>
    <s v="SET"/>
    <m/>
    <n v="1"/>
    <n v="753"/>
    <d v="1899-12-30T08:15:00"/>
    <d v="1899-12-30T08:40:00"/>
    <n v="7.7618430590499603"/>
    <m/>
    <m/>
    <n v="302"/>
    <n v="2344.076603833088"/>
    <n v="0"/>
    <m/>
    <d v="1899-12-30T00:25:00"/>
    <d v="1900-01-04T05:50:00"/>
    <m/>
  </r>
  <r>
    <n v="7404"/>
    <x v="80"/>
    <s v="SUBURBANO SAVONA"/>
    <n v="2"/>
    <n v="348"/>
    <s v="PACE - ALBISOLA CAPO - PIAZZA MAMELI - SAVONA FF.SS."/>
    <s v="ANN"/>
    <s v="FES"/>
    <m/>
    <n v="1"/>
    <n v="1536"/>
    <d v="1899-12-30T08:30:00"/>
    <d v="1899-12-30T08:50:00"/>
    <n v="7.7618430590499603"/>
    <m/>
    <m/>
    <n v="58"/>
    <n v="450.18689742489772"/>
    <n v="0"/>
    <m/>
    <d v="1899-12-30T00:20:00"/>
    <d v="1899-12-30T19:20:00"/>
    <m/>
  </r>
  <r>
    <n v="7363"/>
    <x v="80"/>
    <s v="SUBURBANO SAVONA"/>
    <n v="2"/>
    <n v="348"/>
    <s v="PACE - ALBISOLA CAPO - PIAZZA MAMELI - SAVONA FF.SS."/>
    <s v="ANN"/>
    <s v="SET"/>
    <m/>
    <n v="1"/>
    <n v="754"/>
    <d v="1899-12-30T08:40:00"/>
    <d v="1899-12-30T09:00:00"/>
    <n v="7.7618430590499603"/>
    <m/>
    <m/>
    <n v="302"/>
    <n v="2344.076603833088"/>
    <n v="0"/>
    <m/>
    <d v="1899-12-30T00:20:00"/>
    <d v="1900-01-03T04:40:00"/>
    <m/>
  </r>
  <r>
    <n v="7364"/>
    <x v="80"/>
    <s v="SUBURBANO SAVONA"/>
    <n v="2"/>
    <n v="348"/>
    <s v="PACE - ALBISOLA CAPO - PIAZZA MAMELI - SAVONA FF.SS."/>
    <s v="ANN"/>
    <s v="SET"/>
    <m/>
    <n v="1"/>
    <n v="756"/>
    <d v="1899-12-30T09:05:00"/>
    <d v="1899-12-30T09:25:00"/>
    <n v="7.7618430590499603"/>
    <m/>
    <m/>
    <n v="302"/>
    <n v="2344.076603833088"/>
    <n v="0"/>
    <m/>
    <d v="1899-12-30T00:20:00"/>
    <d v="1900-01-03T04:40:00"/>
    <m/>
  </r>
  <r>
    <n v="7405"/>
    <x v="80"/>
    <s v="SUBURBANO SAVONA"/>
    <n v="2"/>
    <n v="348"/>
    <s v="PACE - ALBISOLA CAPO - PIAZZA MAMELI - SAVONA FF.SS."/>
    <s v="ANN"/>
    <s v="FES"/>
    <m/>
    <n v="1"/>
    <n v="1537"/>
    <d v="1899-12-30T09:30:00"/>
    <d v="1899-12-30T09:50:00"/>
    <n v="7.7618430590499603"/>
    <m/>
    <m/>
    <n v="58"/>
    <n v="450.18689742489772"/>
    <n v="0"/>
    <m/>
    <d v="1899-12-30T00:20:00"/>
    <d v="1899-12-30T19:20:00"/>
    <m/>
  </r>
  <r>
    <n v="7375"/>
    <x v="80"/>
    <s v="SUBURBANO SAVONA"/>
    <n v="2"/>
    <n v="348"/>
    <s v="PACE - ALBISOLA CAPO - PIAZZA MAMELI - SAVONA FF.SS."/>
    <s v="ANN"/>
    <s v="SET"/>
    <m/>
    <n v="1"/>
    <n v="768"/>
    <d v="1899-12-30T09:35:00"/>
    <d v="1899-12-30T09:55:00"/>
    <n v="7.7618430590499603"/>
    <m/>
    <m/>
    <n v="302"/>
    <n v="2344.076603833088"/>
    <n v="0"/>
    <m/>
    <d v="1899-12-30T00:20:00"/>
    <d v="1900-01-03T04:40:00"/>
    <m/>
  </r>
  <r>
    <n v="7365"/>
    <x v="80"/>
    <s v="SUBURBANO SAVONA"/>
    <n v="2"/>
    <n v="348"/>
    <s v="PACE - ALBISOLA CAPO - PIAZZA MAMELI - SAVONA FF.SS."/>
    <s v="ANN"/>
    <s v="SET"/>
    <m/>
    <n v="1"/>
    <n v="757"/>
    <d v="1899-12-30T10:05:00"/>
    <d v="1899-12-30T10:25:00"/>
    <n v="7.7618430590499603"/>
    <m/>
    <m/>
    <n v="302"/>
    <n v="2344.076603833088"/>
    <n v="0"/>
    <m/>
    <d v="1899-12-30T00:20:00"/>
    <d v="1900-01-03T04:40:00"/>
    <m/>
  </r>
  <r>
    <n v="7406"/>
    <x v="80"/>
    <s v="SUBURBANO SAVONA"/>
    <n v="2"/>
    <n v="348"/>
    <s v="PACE - ALBISOLA CAPO - PIAZZA MAMELI - SAVONA FF.SS."/>
    <s v="ANN"/>
    <s v="FES"/>
    <m/>
    <n v="1"/>
    <n v="1538"/>
    <d v="1899-12-30T10:30:00"/>
    <d v="1899-12-30T10:50:00"/>
    <n v="7.7618430590499603"/>
    <m/>
    <m/>
    <n v="58"/>
    <n v="450.18689742489772"/>
    <n v="0"/>
    <m/>
    <d v="1899-12-30T00:20:00"/>
    <d v="1899-12-30T19:20:00"/>
    <m/>
  </r>
  <r>
    <n v="7376"/>
    <x v="80"/>
    <s v="SUBURBANO SAVONA"/>
    <n v="2"/>
    <n v="348"/>
    <s v="PACE - ALBISOLA CAPO - PIAZZA MAMELI - SAVONA FF.SS."/>
    <s v="ANN"/>
    <s v="SET"/>
    <m/>
    <n v="1"/>
    <n v="769"/>
    <d v="1899-12-30T10:35:00"/>
    <d v="1899-12-30T10:55:00"/>
    <n v="7.7618430590499603"/>
    <m/>
    <m/>
    <n v="302"/>
    <n v="2344.076603833088"/>
    <n v="0"/>
    <m/>
    <d v="1899-12-30T00:20:00"/>
    <d v="1900-01-03T04:40:00"/>
    <m/>
  </r>
  <r>
    <n v="7366"/>
    <x v="80"/>
    <s v="SUBURBANO SAVONA"/>
    <n v="2"/>
    <n v="348"/>
    <s v="PACE - ALBISOLA CAPO - PIAZZA MAMELI - SAVONA FF.SS."/>
    <s v="ANN"/>
    <s v="SET"/>
    <m/>
    <n v="1"/>
    <n v="758"/>
    <d v="1899-12-30T11:05:00"/>
    <d v="1899-12-30T11:25:00"/>
    <n v="7.7618430590499603"/>
    <m/>
    <m/>
    <n v="302"/>
    <n v="2344.076603833088"/>
    <n v="0"/>
    <m/>
    <d v="1899-12-30T00:20:00"/>
    <d v="1900-01-03T04:40:00"/>
    <m/>
  </r>
  <r>
    <n v="7407"/>
    <x v="80"/>
    <s v="SUBURBANO SAVONA"/>
    <n v="2"/>
    <n v="348"/>
    <s v="PACE - ALBISOLA CAPO - PIAZZA MAMELI - SAVONA FF.SS."/>
    <s v="ANN"/>
    <s v="FES"/>
    <m/>
    <n v="1"/>
    <n v="1539"/>
    <d v="1899-12-30T11:30:00"/>
    <d v="1899-12-30T11:50:00"/>
    <n v="7.7618430590499603"/>
    <m/>
    <m/>
    <n v="58"/>
    <n v="450.18689742489772"/>
    <n v="0"/>
    <m/>
    <d v="1899-12-30T00:20:00"/>
    <d v="1899-12-30T19:20:00"/>
    <m/>
  </r>
  <r>
    <n v="7377"/>
    <x v="80"/>
    <s v="SUBURBANO SAVONA"/>
    <n v="2"/>
    <n v="348"/>
    <s v="PACE - ALBISOLA CAPO - PIAZZA MAMELI - SAVONA FF.SS."/>
    <s v="ANN"/>
    <s v="SET"/>
    <m/>
    <n v="1"/>
    <n v="770"/>
    <d v="1899-12-30T11:35:00"/>
    <d v="1899-12-30T11:55:00"/>
    <n v="7.7618430590499603"/>
    <m/>
    <m/>
    <n v="302"/>
    <n v="2344.076603833088"/>
    <n v="0"/>
    <m/>
    <d v="1899-12-30T00:20:00"/>
    <d v="1900-01-03T04:40:00"/>
    <m/>
  </r>
  <r>
    <n v="7367"/>
    <x v="80"/>
    <s v="SUBURBANO SAVONA"/>
    <n v="2"/>
    <n v="348"/>
    <s v="PACE - ALBISOLA CAPO - PIAZZA MAMELI - SAVONA FF.SS."/>
    <s v="ANN"/>
    <s v="SET"/>
    <m/>
    <n v="1"/>
    <n v="759"/>
    <d v="1899-12-30T12:05:00"/>
    <d v="1899-12-30T12:25:00"/>
    <n v="7.7618430590499603"/>
    <m/>
    <m/>
    <n v="302"/>
    <n v="2344.076603833088"/>
    <n v="0"/>
    <m/>
    <d v="1899-12-30T00:20:00"/>
    <d v="1900-01-03T04:40:00"/>
    <m/>
  </r>
  <r>
    <n v="7408"/>
    <x v="80"/>
    <s v="SUBURBANO SAVONA"/>
    <n v="2"/>
    <n v="348"/>
    <s v="PACE - ALBISOLA CAPO - PIAZZA MAMELI - SAVONA FF.SS."/>
    <s v="ANN"/>
    <s v="FES"/>
    <m/>
    <n v="1"/>
    <n v="1540"/>
    <d v="1899-12-30T12:30:00"/>
    <d v="1899-12-30T12:50:00"/>
    <n v="7.7618430590499603"/>
    <m/>
    <m/>
    <n v="58"/>
    <n v="450.18689742489772"/>
    <n v="0"/>
    <m/>
    <d v="1899-12-30T00:20:00"/>
    <d v="1899-12-30T19:20:00"/>
    <m/>
  </r>
  <r>
    <n v="7378"/>
    <x v="80"/>
    <s v="SUBURBANO SAVONA"/>
    <n v="2"/>
    <n v="348"/>
    <s v="PACE - ALBISOLA CAPO - PIAZZA MAMELI - SAVONA FF.SS."/>
    <s v="ANN"/>
    <s v="SET"/>
    <m/>
    <n v="1"/>
    <n v="771"/>
    <d v="1899-12-30T12:35:00"/>
    <d v="1899-12-30T12:55:00"/>
    <n v="7.7618430590499603"/>
    <m/>
    <m/>
    <n v="302"/>
    <n v="2344.076603833088"/>
    <n v="0"/>
    <m/>
    <d v="1899-12-30T00:20:00"/>
    <d v="1900-01-03T04:40:00"/>
    <m/>
  </r>
  <r>
    <n v="7368"/>
    <x v="80"/>
    <s v="SUBURBANO SAVONA"/>
    <n v="2"/>
    <n v="348"/>
    <s v="PACE - ALBISOLA CAPO - PIAZZA MAMELI - SAVONA FF.SS."/>
    <s v="ANN"/>
    <s v="SET"/>
    <m/>
    <n v="1"/>
    <n v="760"/>
    <d v="1899-12-30T13:05:00"/>
    <d v="1899-12-30T13:25:00"/>
    <n v="7.7618430590499603"/>
    <m/>
    <m/>
    <n v="302"/>
    <n v="2344.076603833088"/>
    <n v="0"/>
    <m/>
    <d v="1899-12-30T00:20:00"/>
    <d v="1900-01-03T04:40:00"/>
    <m/>
  </r>
  <r>
    <n v="7409"/>
    <x v="80"/>
    <s v="SUBURBANO SAVONA"/>
    <n v="2"/>
    <n v="348"/>
    <s v="PACE - ALBISOLA CAPO - PIAZZA MAMELI - SAVONA FF.SS."/>
    <s v="ANN"/>
    <s v="FES"/>
    <m/>
    <n v="1"/>
    <n v="1541"/>
    <d v="1899-12-30T13:30:00"/>
    <d v="1899-12-30T13:50:00"/>
    <n v="7.7618430590499603"/>
    <m/>
    <m/>
    <n v="58"/>
    <n v="450.18689742489772"/>
    <n v="0"/>
    <m/>
    <d v="1899-12-30T00:20:00"/>
    <d v="1899-12-30T19:20:00"/>
    <m/>
  </r>
  <r>
    <n v="7379"/>
    <x v="80"/>
    <s v="SUBURBANO SAVONA"/>
    <n v="2"/>
    <n v="348"/>
    <s v="PACE - ALBISOLA CAPO - PIAZZA MAMELI - SAVONA FF.SS."/>
    <s v="ANN"/>
    <s v="SET"/>
    <m/>
    <n v="1"/>
    <n v="772"/>
    <d v="1899-12-30T13:35:00"/>
    <d v="1899-12-30T13:55:00"/>
    <n v="7.7618430590499603"/>
    <m/>
    <m/>
    <n v="302"/>
    <n v="2344.076603833088"/>
    <n v="0"/>
    <m/>
    <d v="1899-12-30T00:20:00"/>
    <d v="1900-01-03T04:40:00"/>
    <m/>
  </r>
  <r>
    <n v="7369"/>
    <x v="80"/>
    <s v="SUBURBANO SAVONA"/>
    <n v="2"/>
    <n v="348"/>
    <s v="PACE - ALBISOLA CAPO - PIAZZA MAMELI - SAVONA FF.SS."/>
    <s v="ANN"/>
    <s v="SET"/>
    <m/>
    <n v="1"/>
    <n v="761"/>
    <d v="1899-12-30T14:05:00"/>
    <d v="1899-12-30T14:25:00"/>
    <n v="7.7618430590499603"/>
    <m/>
    <m/>
    <n v="302"/>
    <n v="2344.076603833088"/>
    <n v="0"/>
    <m/>
    <d v="1899-12-30T00:20:00"/>
    <d v="1900-01-03T04:40:00"/>
    <m/>
  </r>
  <r>
    <n v="7410"/>
    <x v="80"/>
    <s v="SUBURBANO SAVONA"/>
    <n v="2"/>
    <n v="348"/>
    <s v="PACE - ALBISOLA CAPO - PIAZZA MAMELI - SAVONA FF.SS."/>
    <s v="ANN"/>
    <s v="FES"/>
    <m/>
    <n v="1"/>
    <n v="1542"/>
    <d v="1899-12-30T14:30:00"/>
    <d v="1899-12-30T14:50:00"/>
    <n v="7.7618430590499603"/>
    <m/>
    <m/>
    <n v="58"/>
    <n v="450.18689742489772"/>
    <n v="0"/>
    <m/>
    <d v="1899-12-30T00:20:00"/>
    <d v="1899-12-30T19:20:00"/>
    <m/>
  </r>
  <r>
    <n v="7380"/>
    <x v="80"/>
    <s v="SUBURBANO SAVONA"/>
    <n v="2"/>
    <n v="348"/>
    <s v="PACE - ALBISOLA CAPO - PIAZZA MAMELI - SAVONA FF.SS."/>
    <s v="ANN"/>
    <s v="SET"/>
    <m/>
    <n v="1"/>
    <n v="773"/>
    <d v="1899-12-30T14:35:00"/>
    <d v="1899-12-30T14:55:00"/>
    <n v="7.7618430590499603"/>
    <m/>
    <m/>
    <n v="302"/>
    <n v="2344.076603833088"/>
    <n v="0"/>
    <m/>
    <d v="1899-12-30T00:20:00"/>
    <d v="1900-01-03T04:40:00"/>
    <m/>
  </r>
  <r>
    <n v="7370"/>
    <x v="80"/>
    <s v="SUBURBANO SAVONA"/>
    <n v="2"/>
    <n v="348"/>
    <s v="PACE - ALBISOLA CAPO - PIAZZA MAMELI - SAVONA FF.SS."/>
    <s v="ANN"/>
    <s v="SET"/>
    <m/>
    <n v="1"/>
    <n v="762"/>
    <d v="1899-12-30T15:05:00"/>
    <d v="1899-12-30T15:25:00"/>
    <n v="7.7618430590499603"/>
    <m/>
    <m/>
    <n v="302"/>
    <n v="2344.076603833088"/>
    <n v="0"/>
    <m/>
    <d v="1899-12-30T00:20:00"/>
    <d v="1900-01-03T04:40:00"/>
    <m/>
  </r>
  <r>
    <n v="7411"/>
    <x v="80"/>
    <s v="SUBURBANO SAVONA"/>
    <n v="2"/>
    <n v="348"/>
    <s v="PACE - ALBISOLA CAPO - PIAZZA MAMELI - SAVONA FF.SS."/>
    <s v="ANN"/>
    <s v="FES"/>
    <m/>
    <n v="1"/>
    <n v="1543"/>
    <d v="1899-12-30T15:30:00"/>
    <d v="1899-12-30T15:50:00"/>
    <n v="7.7618430590499603"/>
    <m/>
    <m/>
    <n v="58"/>
    <n v="450.18689742489772"/>
    <n v="0"/>
    <m/>
    <d v="1899-12-30T00:20:00"/>
    <d v="1899-12-30T19:20:00"/>
    <m/>
  </r>
  <r>
    <n v="7381"/>
    <x v="80"/>
    <s v="SUBURBANO SAVONA"/>
    <n v="2"/>
    <n v="348"/>
    <s v="PACE - ALBISOLA CAPO - PIAZZA MAMELI - SAVONA FF.SS."/>
    <s v="ANN"/>
    <s v="SET"/>
    <m/>
    <n v="1"/>
    <n v="774"/>
    <d v="1899-12-30T15:35:00"/>
    <d v="1899-12-30T15:55:00"/>
    <n v="7.7618430590499603"/>
    <m/>
    <m/>
    <n v="302"/>
    <n v="2344.076603833088"/>
    <n v="0"/>
    <m/>
    <d v="1899-12-30T00:20:00"/>
    <d v="1900-01-03T04:40:00"/>
    <m/>
  </r>
  <r>
    <n v="7371"/>
    <x v="80"/>
    <s v="SUBURBANO SAVONA"/>
    <n v="2"/>
    <n v="348"/>
    <s v="PACE - ALBISOLA CAPO - PIAZZA MAMELI - SAVONA FF.SS."/>
    <s v="ANN"/>
    <s v="SET"/>
    <m/>
    <n v="1"/>
    <n v="763"/>
    <d v="1899-12-30T16:05:00"/>
    <d v="1899-12-30T16:25:00"/>
    <n v="7.7618430590499603"/>
    <m/>
    <m/>
    <n v="302"/>
    <n v="2344.076603833088"/>
    <n v="0"/>
    <m/>
    <d v="1899-12-30T00:20:00"/>
    <d v="1900-01-03T04:40:00"/>
    <m/>
  </r>
  <r>
    <n v="7412"/>
    <x v="80"/>
    <s v="SUBURBANO SAVONA"/>
    <n v="2"/>
    <n v="348"/>
    <s v="PACE - ALBISOLA CAPO - PIAZZA MAMELI - SAVONA FF.SS."/>
    <s v="ANN"/>
    <s v="FES"/>
    <m/>
    <n v="1"/>
    <n v="1544"/>
    <d v="1899-12-30T16:30:00"/>
    <d v="1899-12-30T16:50:00"/>
    <n v="7.7618430590499603"/>
    <m/>
    <m/>
    <n v="58"/>
    <n v="450.18689742489772"/>
    <n v="0"/>
    <m/>
    <d v="1899-12-30T00:20:00"/>
    <d v="1899-12-30T19:20:00"/>
    <m/>
  </r>
  <r>
    <n v="7382"/>
    <x v="80"/>
    <s v="SUBURBANO SAVONA"/>
    <n v="2"/>
    <n v="348"/>
    <s v="PACE - ALBISOLA CAPO - PIAZZA MAMELI - SAVONA FF.SS."/>
    <s v="ANN"/>
    <s v="SET"/>
    <m/>
    <n v="1"/>
    <n v="775"/>
    <d v="1899-12-30T16:35:00"/>
    <d v="1899-12-30T16:55:00"/>
    <n v="7.7618430590499603"/>
    <m/>
    <m/>
    <n v="302"/>
    <n v="2344.076603833088"/>
    <n v="0"/>
    <m/>
    <d v="1899-12-30T00:20:00"/>
    <d v="1900-01-03T04:40:00"/>
    <m/>
  </r>
  <r>
    <n v="7372"/>
    <x v="80"/>
    <s v="SUBURBANO SAVONA"/>
    <n v="2"/>
    <n v="348"/>
    <s v="PACE - ALBISOLA CAPO - PIAZZA MAMELI - SAVONA FF.SS."/>
    <s v="ANN"/>
    <s v="SET"/>
    <m/>
    <n v="1"/>
    <n v="764"/>
    <d v="1899-12-30T17:05:00"/>
    <d v="1899-12-30T17:25:00"/>
    <n v="7.7618430590499603"/>
    <m/>
    <m/>
    <n v="302"/>
    <n v="2344.076603833088"/>
    <n v="0"/>
    <m/>
    <d v="1899-12-30T00:20:00"/>
    <d v="1900-01-03T04:40:00"/>
    <m/>
  </r>
  <r>
    <n v="7413"/>
    <x v="80"/>
    <s v="SUBURBANO SAVONA"/>
    <n v="2"/>
    <n v="348"/>
    <s v="PACE - ALBISOLA CAPO - PIAZZA MAMELI - SAVONA FF.SS."/>
    <s v="ANN"/>
    <s v="FES"/>
    <m/>
    <n v="1"/>
    <n v="1545"/>
    <d v="1899-12-30T17:30:00"/>
    <d v="1899-12-30T17:50:00"/>
    <n v="7.7618430590499603"/>
    <m/>
    <m/>
    <n v="58"/>
    <n v="450.18689742489772"/>
    <n v="0"/>
    <m/>
    <d v="1899-12-30T00:20:00"/>
    <d v="1899-12-30T19:20:00"/>
    <m/>
  </r>
  <r>
    <n v="7383"/>
    <x v="80"/>
    <s v="SUBURBANO SAVONA"/>
    <n v="2"/>
    <n v="348"/>
    <s v="PACE - ALBISOLA CAPO - PIAZZA MAMELI - SAVONA FF.SS."/>
    <s v="ANN"/>
    <s v="SET"/>
    <m/>
    <n v="1"/>
    <n v="776"/>
    <d v="1899-12-30T17:35:00"/>
    <d v="1899-12-30T17:55:00"/>
    <n v="7.7618430590499603"/>
    <m/>
    <m/>
    <n v="302"/>
    <n v="2344.076603833088"/>
    <n v="0"/>
    <m/>
    <d v="1899-12-30T00:20:00"/>
    <d v="1900-01-03T04:40:00"/>
    <m/>
  </r>
  <r>
    <n v="7373"/>
    <x v="80"/>
    <s v="SUBURBANO SAVONA"/>
    <n v="2"/>
    <n v="348"/>
    <s v="PACE - ALBISOLA CAPO - PIAZZA MAMELI - SAVONA FF.SS."/>
    <s v="ANN"/>
    <s v="SET"/>
    <m/>
    <n v="1"/>
    <n v="765"/>
    <d v="1899-12-30T18:05:00"/>
    <d v="1899-12-30T18:25:00"/>
    <n v="7.7618430590499603"/>
    <m/>
    <m/>
    <n v="302"/>
    <n v="2344.076603833088"/>
    <n v="0"/>
    <m/>
    <d v="1899-12-30T00:20:00"/>
    <d v="1900-01-03T04:40:00"/>
    <m/>
  </r>
  <r>
    <n v="7414"/>
    <x v="80"/>
    <s v="SUBURBANO SAVONA"/>
    <n v="2"/>
    <n v="348"/>
    <s v="PACE - ALBISOLA CAPO - PIAZZA MAMELI - SAVONA FF.SS."/>
    <s v="ANN"/>
    <s v="FES"/>
    <m/>
    <n v="1"/>
    <n v="1546"/>
    <d v="1899-12-30T18:30:00"/>
    <d v="1899-12-30T18:50:00"/>
    <n v="7.7618430590499603"/>
    <m/>
    <m/>
    <n v="58"/>
    <n v="450.18689742489772"/>
    <n v="0"/>
    <m/>
    <d v="1899-12-30T00:20:00"/>
    <d v="1899-12-30T19:20:00"/>
    <m/>
  </r>
  <r>
    <n v="7384"/>
    <x v="80"/>
    <s v="SUBURBANO SAVONA"/>
    <n v="2"/>
    <n v="348"/>
    <s v="PACE - ALBISOLA CAPO - PIAZZA MAMELI - SAVONA FF.SS."/>
    <s v="ANN"/>
    <s v="SET"/>
    <m/>
    <n v="1"/>
    <n v="777"/>
    <d v="1899-12-30T18:35:00"/>
    <d v="1899-12-30T18:55:00"/>
    <n v="7.7618430590499603"/>
    <m/>
    <m/>
    <n v="302"/>
    <n v="2344.076603833088"/>
    <n v="0"/>
    <m/>
    <d v="1899-12-30T00:20:00"/>
    <d v="1900-01-03T04:40:00"/>
    <m/>
  </r>
  <r>
    <n v="7374"/>
    <x v="80"/>
    <s v="SUBURBANO SAVONA"/>
    <n v="2"/>
    <n v="348"/>
    <s v="PACE - ALBISOLA CAPO - PIAZZA MAMELI - SAVONA FF.SS."/>
    <s v="ANN"/>
    <s v="SET"/>
    <m/>
    <n v="1"/>
    <n v="766"/>
    <d v="1899-12-30T19:05:00"/>
    <d v="1899-12-30T19:25:00"/>
    <n v="7.7618430590499603"/>
    <m/>
    <m/>
    <n v="302"/>
    <n v="2344.076603833088"/>
    <n v="0"/>
    <m/>
    <d v="1899-12-30T00:20:00"/>
    <d v="1900-01-03T04:40:00"/>
    <m/>
  </r>
  <r>
    <n v="7415"/>
    <x v="80"/>
    <s v="SUBURBANO SAVONA"/>
    <n v="2"/>
    <n v="348"/>
    <s v="PACE - ALBISOLA CAPO - PIAZZA MAMELI - SAVONA FF.SS."/>
    <s v="ANN"/>
    <s v="FES"/>
    <m/>
    <n v="1"/>
    <n v="1547"/>
    <d v="1899-12-30T19:30:00"/>
    <d v="1899-12-30T19:50:00"/>
    <n v="7.7618430590499603"/>
    <m/>
    <m/>
    <n v="58"/>
    <n v="450.18689742489772"/>
    <n v="0"/>
    <m/>
    <d v="1899-12-30T00:20:00"/>
    <d v="1899-12-30T19:20:00"/>
    <m/>
  </r>
  <r>
    <n v="7385"/>
    <x v="80"/>
    <s v="SUBURBANO SAVONA"/>
    <n v="2"/>
    <n v="348"/>
    <s v="PACE - ALBISOLA CAPO - PIAZZA MAMELI - SAVONA FF.SS."/>
    <s v="ANN"/>
    <s v="SET"/>
    <m/>
    <n v="1"/>
    <n v="778"/>
    <d v="1899-12-30T19:35:00"/>
    <d v="1899-12-30T19:55:00"/>
    <n v="7.7618430590499603"/>
    <m/>
    <m/>
    <n v="302"/>
    <n v="2344.076603833088"/>
    <n v="0"/>
    <m/>
    <d v="1899-12-30T00:20:00"/>
    <d v="1900-01-03T04:40:00"/>
    <m/>
  </r>
  <r>
    <n v="7333"/>
    <x v="80"/>
    <s v="SUBURBANO SAVONA"/>
    <n v="1"/>
    <n v="369"/>
    <s v="SAVONA FF.SS. - VIA XX SETTEMBRE - ALBISOLA CAPO - PACE"/>
    <s v="ANN"/>
    <s v="SET"/>
    <m/>
    <n v="1"/>
    <n v="723"/>
    <d v="1899-12-30T06:40:00"/>
    <d v="1899-12-30T07:00:00"/>
    <n v="9.1756924684749492"/>
    <m/>
    <m/>
    <n v="302"/>
    <n v="2771.0591254794344"/>
    <n v="0"/>
    <m/>
    <d v="1899-12-30T00:20:00"/>
    <d v="1900-01-03T04:40:00"/>
    <m/>
  </r>
  <r>
    <n v="17852"/>
    <x v="80"/>
    <s v="SUBURBANO SAVONA"/>
    <n v="1"/>
    <n v="369"/>
    <s v="SAVONA FF.SS. - VIA XX SETTEMBRE - ALBISOLA CAPO - PACE"/>
    <s v="INV"/>
    <s v="SET"/>
    <m/>
    <n v="1"/>
    <n v="724"/>
    <d v="1899-12-30T06:50:00"/>
    <d v="1899-12-30T07:10:00"/>
    <n v="9.1756924684749492"/>
    <m/>
    <m/>
    <n v="235"/>
    <n v="2156.287730091613"/>
    <n v="0"/>
    <m/>
    <d v="1899-12-30T00:20:00"/>
    <d v="1900-01-02T06:20:00"/>
    <m/>
  </r>
  <r>
    <n v="18526"/>
    <x v="80"/>
    <s v="SUBURBANO SAVONA"/>
    <n v="1"/>
    <n v="369"/>
    <s v="SAVONA FF.SS. - VIA XX SETTEMBRE - ALBISOLA CAPO - PACE"/>
    <s v="EST"/>
    <s v="SET"/>
    <m/>
    <n v="1"/>
    <n v="18526"/>
    <d v="1899-12-30T07:00:00"/>
    <d v="1899-12-30T07:20:00"/>
    <n v="9.1756924684749492"/>
    <m/>
    <m/>
    <n v="67"/>
    <n v="614.7713953878216"/>
    <n v="0"/>
    <m/>
    <d v="1899-12-30T00:20:00"/>
    <d v="1899-12-30T22:20:00"/>
    <m/>
  </r>
  <r>
    <n v="7432"/>
    <x v="80"/>
    <s v="SUBURBANO SAVONA"/>
    <n v="1"/>
    <n v="369"/>
    <s v="SAVONA FF.SS. - VIA XX SETTEMBRE - ALBISOLA CAPO - PACE"/>
    <s v="ANN"/>
    <s v="FES"/>
    <m/>
    <n v="1"/>
    <n v="1596"/>
    <d v="1899-12-30T07:10:00"/>
    <d v="1899-12-30T07:30:00"/>
    <n v="9.1756924684749492"/>
    <m/>
    <m/>
    <n v="58"/>
    <n v="532.19016317154706"/>
    <n v="0"/>
    <m/>
    <d v="1899-12-30T00:20:00"/>
    <d v="1899-12-30T19:20:00"/>
    <m/>
  </r>
  <r>
    <n v="7335"/>
    <x v="80"/>
    <s v="SUBURBANO SAVONA"/>
    <n v="1"/>
    <n v="369"/>
    <s v="SAVONA FF.SS. - VIA XX SETTEMBRE - ALBISOLA CAPO - PACE"/>
    <s v="ANN"/>
    <s v="SET"/>
    <m/>
    <n v="1"/>
    <n v="725"/>
    <d v="1899-12-30T07:20:00"/>
    <d v="1899-12-30T07:40:00"/>
    <n v="9.1756924684749492"/>
    <m/>
    <m/>
    <n v="302"/>
    <n v="2771.0591254794344"/>
    <n v="0"/>
    <m/>
    <d v="1899-12-30T00:20:00"/>
    <d v="1900-01-03T04:40:00"/>
    <m/>
  </r>
  <r>
    <n v="7336"/>
    <x v="80"/>
    <s v="SUBURBANO SAVONA"/>
    <n v="1"/>
    <n v="369"/>
    <s v="SAVONA FF.SS. - VIA XX SETTEMBRE - ALBISOLA CAPO - PACE"/>
    <s v="ANN"/>
    <s v="SET"/>
    <m/>
    <n v="1"/>
    <n v="726"/>
    <d v="1899-12-30T07:50:00"/>
    <d v="1899-12-30T08:15:00"/>
    <n v="9.1756924684749492"/>
    <m/>
    <m/>
    <n v="302"/>
    <n v="2771.0591254794344"/>
    <n v="0"/>
    <m/>
    <d v="1899-12-30T00:25:00"/>
    <d v="1900-01-04T05:50:00"/>
    <m/>
  </r>
  <r>
    <n v="7433"/>
    <x v="80"/>
    <s v="SUBURBANO SAVONA"/>
    <n v="1"/>
    <n v="369"/>
    <s v="SAVONA FF.SS. - VIA XX SETTEMBRE - ALBISOLA CAPO - PACE"/>
    <s v="ANN"/>
    <s v="FES"/>
    <m/>
    <n v="1"/>
    <n v="1597"/>
    <d v="1899-12-30T08:10:00"/>
    <d v="1899-12-30T08:30:00"/>
    <n v="9.1756924684749492"/>
    <m/>
    <m/>
    <n v="58"/>
    <n v="532.19016317154706"/>
    <n v="0"/>
    <m/>
    <d v="1899-12-30T00:20:00"/>
    <d v="1899-12-30T19:20:00"/>
    <m/>
  </r>
  <r>
    <n v="7337"/>
    <x v="80"/>
    <s v="SUBURBANO SAVONA"/>
    <n v="1"/>
    <n v="369"/>
    <s v="SAVONA FF.SS. - VIA XX SETTEMBRE - ALBISOLA CAPO - PACE"/>
    <s v="ANN"/>
    <s v="SET"/>
    <m/>
    <n v="1"/>
    <n v="727"/>
    <d v="1899-12-30T08:15:00"/>
    <d v="1899-12-30T08:40:00"/>
    <n v="9.1756924684749492"/>
    <m/>
    <m/>
    <n v="302"/>
    <n v="2771.0591254794344"/>
    <n v="0"/>
    <m/>
    <d v="1899-12-30T00:25:00"/>
    <d v="1900-01-04T05:50:00"/>
    <m/>
  </r>
  <r>
    <n v="7338"/>
    <x v="80"/>
    <s v="SUBURBANO SAVONA"/>
    <n v="1"/>
    <n v="369"/>
    <s v="SAVONA FF.SS. - VIA XX SETTEMBRE - ALBISOLA CAPO - PACE"/>
    <s v="ANN"/>
    <s v="SET"/>
    <m/>
    <n v="1"/>
    <n v="728"/>
    <d v="1899-12-30T08:40:00"/>
    <d v="1899-12-30T09:05:00"/>
    <n v="9.1756924684749492"/>
    <m/>
    <m/>
    <n v="302"/>
    <n v="2771.0591254794344"/>
    <n v="0"/>
    <m/>
    <d v="1899-12-30T00:25:00"/>
    <d v="1900-01-04T05:50:00"/>
    <m/>
  </r>
  <r>
    <n v="7349"/>
    <x v="80"/>
    <s v="SUBURBANO SAVONA"/>
    <n v="1"/>
    <n v="369"/>
    <s v="SAVONA FF.SS. - VIA XX SETTEMBRE - ALBISOLA CAPO - PACE"/>
    <s v="ANN"/>
    <s v="SET"/>
    <m/>
    <n v="1"/>
    <n v="739"/>
    <d v="1899-12-30T09:10:00"/>
    <d v="1899-12-30T09:35:00"/>
    <n v="9.1756924684749492"/>
    <m/>
    <m/>
    <n v="302"/>
    <n v="2771.0591254794344"/>
    <n v="0"/>
    <m/>
    <d v="1899-12-30T00:25:00"/>
    <d v="1900-01-04T05:50:00"/>
    <m/>
  </r>
  <r>
    <n v="7434"/>
    <x v="80"/>
    <s v="SUBURBANO SAVONA"/>
    <n v="1"/>
    <n v="369"/>
    <s v="SAVONA FF.SS. - VIA XX SETTEMBRE - ALBISOLA CAPO - PACE"/>
    <s v="ANN"/>
    <s v="FES"/>
    <m/>
    <n v="1"/>
    <n v="1598"/>
    <d v="1899-12-30T09:10:00"/>
    <d v="1899-12-30T09:30:00"/>
    <n v="9.1756924684749492"/>
    <m/>
    <m/>
    <n v="58"/>
    <n v="532.19016317154706"/>
    <n v="0"/>
    <m/>
    <d v="1899-12-30T00:20:00"/>
    <d v="1899-12-30T19:20:00"/>
    <m/>
  </r>
  <r>
    <n v="7339"/>
    <x v="80"/>
    <s v="SUBURBANO SAVONA"/>
    <n v="1"/>
    <n v="369"/>
    <s v="SAVONA FF.SS. - VIA XX SETTEMBRE - ALBISOLA CAPO - PACE"/>
    <s v="ANN"/>
    <s v="SET"/>
    <m/>
    <n v="1"/>
    <n v="729"/>
    <d v="1899-12-30T09:40:00"/>
    <d v="1899-12-30T10:05:00"/>
    <n v="9.1756924684749492"/>
    <m/>
    <m/>
    <n v="302"/>
    <n v="2771.0591254794344"/>
    <n v="0"/>
    <m/>
    <d v="1899-12-30T00:25:00"/>
    <d v="1900-01-04T05:50:00"/>
    <m/>
  </r>
  <r>
    <n v="7350"/>
    <x v="80"/>
    <s v="SUBURBANO SAVONA"/>
    <n v="1"/>
    <n v="369"/>
    <s v="SAVONA FF.SS. - VIA XX SETTEMBRE - ALBISOLA CAPO - PACE"/>
    <s v="ANN"/>
    <s v="SET"/>
    <m/>
    <n v="1"/>
    <n v="740"/>
    <d v="1899-12-30T10:10:00"/>
    <d v="1899-12-30T10:35:00"/>
    <n v="9.1756924684749492"/>
    <m/>
    <m/>
    <n v="302"/>
    <n v="2771.0591254794344"/>
    <n v="0"/>
    <m/>
    <d v="1899-12-30T00:25:00"/>
    <d v="1900-01-04T05:50:00"/>
    <m/>
  </r>
  <r>
    <n v="7435"/>
    <x v="80"/>
    <s v="SUBURBANO SAVONA"/>
    <n v="1"/>
    <n v="369"/>
    <s v="SAVONA FF.SS. - VIA XX SETTEMBRE - ALBISOLA CAPO - PACE"/>
    <s v="ANN"/>
    <s v="FES"/>
    <m/>
    <n v="1"/>
    <n v="1599"/>
    <d v="1899-12-30T10:10:00"/>
    <d v="1899-12-30T10:30:00"/>
    <n v="9.1756924684749492"/>
    <m/>
    <m/>
    <n v="58"/>
    <n v="532.19016317154706"/>
    <n v="0"/>
    <m/>
    <d v="1899-12-30T00:20:00"/>
    <d v="1899-12-30T19:20:00"/>
    <m/>
  </r>
  <r>
    <n v="7340"/>
    <x v="80"/>
    <s v="SUBURBANO SAVONA"/>
    <n v="1"/>
    <n v="369"/>
    <s v="SAVONA FF.SS. - VIA XX SETTEMBRE - ALBISOLA CAPO - PACE"/>
    <s v="ANN"/>
    <s v="SET"/>
    <m/>
    <n v="1"/>
    <n v="730"/>
    <d v="1899-12-30T10:40:00"/>
    <d v="1899-12-30T11:05:00"/>
    <n v="9.1756924684749492"/>
    <m/>
    <m/>
    <n v="302"/>
    <n v="2771.0591254794344"/>
    <n v="0"/>
    <m/>
    <d v="1899-12-30T00:25:00"/>
    <d v="1900-01-04T05:50:00"/>
    <m/>
  </r>
  <r>
    <n v="7351"/>
    <x v="80"/>
    <s v="SUBURBANO SAVONA"/>
    <n v="1"/>
    <n v="369"/>
    <s v="SAVONA FF.SS. - VIA XX SETTEMBRE - ALBISOLA CAPO - PACE"/>
    <s v="ANN"/>
    <s v="SET"/>
    <m/>
    <n v="1"/>
    <n v="741"/>
    <d v="1899-12-30T11:10:00"/>
    <d v="1899-12-30T11:35:00"/>
    <n v="9.1756924684749492"/>
    <m/>
    <m/>
    <n v="302"/>
    <n v="2771.0591254794344"/>
    <n v="0"/>
    <m/>
    <d v="1899-12-30T00:25:00"/>
    <d v="1900-01-04T05:50:00"/>
    <m/>
  </r>
  <r>
    <n v="7436"/>
    <x v="80"/>
    <s v="SUBURBANO SAVONA"/>
    <n v="1"/>
    <n v="369"/>
    <s v="SAVONA FF.SS. - VIA XX SETTEMBRE - ALBISOLA CAPO - PACE"/>
    <s v="ANN"/>
    <s v="FES"/>
    <m/>
    <n v="1"/>
    <n v="1600"/>
    <d v="1899-12-30T11:10:00"/>
    <d v="1899-12-30T11:30:00"/>
    <n v="9.1756924684749492"/>
    <m/>
    <m/>
    <n v="58"/>
    <n v="532.19016317154706"/>
    <n v="0"/>
    <m/>
    <d v="1899-12-30T00:20:00"/>
    <d v="1899-12-30T19:20:00"/>
    <m/>
  </r>
  <r>
    <n v="7341"/>
    <x v="80"/>
    <s v="SUBURBANO SAVONA"/>
    <n v="1"/>
    <n v="369"/>
    <s v="SAVONA FF.SS. - VIA XX SETTEMBRE - ALBISOLA CAPO - PACE"/>
    <s v="ANN"/>
    <s v="SET"/>
    <m/>
    <n v="1"/>
    <n v="731"/>
    <d v="1899-12-30T11:40:00"/>
    <d v="1899-12-30T12:05:00"/>
    <n v="9.1756924684749492"/>
    <m/>
    <m/>
    <n v="302"/>
    <n v="2771.0591254794344"/>
    <n v="0"/>
    <m/>
    <d v="1899-12-30T00:25:00"/>
    <d v="1900-01-04T05:50:00"/>
    <m/>
  </r>
  <r>
    <n v="7352"/>
    <x v="80"/>
    <s v="SUBURBANO SAVONA"/>
    <n v="1"/>
    <n v="369"/>
    <s v="SAVONA FF.SS. - VIA XX SETTEMBRE - ALBISOLA CAPO - PACE"/>
    <s v="ANN"/>
    <s v="SET"/>
    <m/>
    <n v="1"/>
    <n v="742"/>
    <d v="1899-12-30T12:10:00"/>
    <d v="1899-12-30T12:35:00"/>
    <n v="9.1756924684749492"/>
    <m/>
    <m/>
    <n v="302"/>
    <n v="2771.0591254794344"/>
    <n v="0"/>
    <m/>
    <d v="1899-12-30T00:25:00"/>
    <d v="1900-01-04T05:50:00"/>
    <m/>
  </r>
  <r>
    <n v="7437"/>
    <x v="80"/>
    <s v="SUBURBANO SAVONA"/>
    <n v="1"/>
    <n v="369"/>
    <s v="SAVONA FF.SS. - VIA XX SETTEMBRE - ALBISOLA CAPO - PACE"/>
    <s v="ANN"/>
    <s v="FES"/>
    <m/>
    <n v="1"/>
    <n v="1601"/>
    <d v="1899-12-30T12:10:00"/>
    <d v="1899-12-30T12:30:00"/>
    <n v="9.1756924684749492"/>
    <m/>
    <m/>
    <n v="58"/>
    <n v="532.19016317154706"/>
    <n v="0"/>
    <m/>
    <d v="1899-12-30T00:20:00"/>
    <d v="1899-12-30T19:20:00"/>
    <m/>
  </r>
  <r>
    <n v="7342"/>
    <x v="80"/>
    <s v="SUBURBANO SAVONA"/>
    <n v="1"/>
    <n v="369"/>
    <s v="SAVONA FF.SS. - VIA XX SETTEMBRE - ALBISOLA CAPO - PACE"/>
    <s v="ANN"/>
    <s v="SET"/>
    <m/>
    <n v="1"/>
    <n v="732"/>
    <d v="1899-12-30T12:40:00"/>
    <d v="1899-12-30T13:05:00"/>
    <n v="9.1756924684749492"/>
    <m/>
    <m/>
    <n v="302"/>
    <n v="2771.0591254794344"/>
    <n v="0"/>
    <m/>
    <d v="1899-12-30T00:25:00"/>
    <d v="1900-01-04T05:50:00"/>
    <m/>
  </r>
  <r>
    <n v="7438"/>
    <x v="80"/>
    <s v="SUBURBANO SAVONA"/>
    <n v="1"/>
    <n v="369"/>
    <s v="SAVONA FF.SS. - VIA XX SETTEMBRE - ALBISOLA CAPO - PACE"/>
    <s v="ANN"/>
    <s v="FES"/>
    <m/>
    <n v="1"/>
    <n v="1602"/>
    <d v="1899-12-30T13:10:00"/>
    <d v="1899-12-30T13:30:00"/>
    <n v="9.1756924684749492"/>
    <m/>
    <m/>
    <n v="58"/>
    <n v="532.19016317154706"/>
    <n v="0"/>
    <m/>
    <d v="1899-12-30T00:20:00"/>
    <d v="1899-12-30T19:20:00"/>
    <m/>
  </r>
  <r>
    <n v="7445"/>
    <x v="80"/>
    <s v="SUBURBANO SAVONA"/>
    <n v="1"/>
    <n v="369"/>
    <s v="SAVONA FF.SS. - VIA XX SETTEMBRE - ALBISOLA CAPO - PACE"/>
    <s v="ANN"/>
    <s v="SET"/>
    <m/>
    <n v="1"/>
    <n v="3161"/>
    <d v="1899-12-30T13:10:00"/>
    <d v="1899-12-30T13:35:00"/>
    <n v="9.1756924684749492"/>
    <m/>
    <m/>
    <n v="302"/>
    <n v="2771.0591254794344"/>
    <n v="0"/>
    <m/>
    <d v="1899-12-30T00:25:00"/>
    <d v="1900-01-04T05:50:00"/>
    <m/>
  </r>
  <r>
    <n v="7343"/>
    <x v="80"/>
    <s v="SUBURBANO SAVONA"/>
    <n v="1"/>
    <n v="369"/>
    <s v="SAVONA FF.SS. - VIA XX SETTEMBRE - ALBISOLA CAPO - PACE"/>
    <s v="ANN"/>
    <s v="SET"/>
    <m/>
    <n v="1"/>
    <n v="733"/>
    <d v="1899-12-30T13:40:00"/>
    <d v="1899-12-30T14:05:00"/>
    <n v="9.1756924684749492"/>
    <m/>
    <m/>
    <n v="302"/>
    <n v="2771.0591254794344"/>
    <n v="0"/>
    <m/>
    <d v="1899-12-30T00:25:00"/>
    <d v="1900-01-04T05:50:00"/>
    <m/>
  </r>
  <r>
    <n v="7353"/>
    <x v="80"/>
    <s v="SUBURBANO SAVONA"/>
    <n v="1"/>
    <n v="369"/>
    <s v="SAVONA FF.SS. - VIA XX SETTEMBRE - ALBISOLA CAPO - PACE"/>
    <s v="ANN"/>
    <s v="SET"/>
    <m/>
    <n v="1"/>
    <n v="744"/>
    <d v="1899-12-30T14:10:00"/>
    <d v="1899-12-30T14:35:00"/>
    <n v="9.1756924684749492"/>
    <m/>
    <m/>
    <n v="302"/>
    <n v="2771.0591254794344"/>
    <n v="0"/>
    <m/>
    <d v="1899-12-30T00:25:00"/>
    <d v="1900-01-04T05:50:00"/>
    <m/>
  </r>
  <r>
    <n v="7439"/>
    <x v="80"/>
    <s v="SUBURBANO SAVONA"/>
    <n v="1"/>
    <n v="369"/>
    <s v="SAVONA FF.SS. - VIA XX SETTEMBRE - ALBISOLA CAPO - PACE"/>
    <s v="ANN"/>
    <s v="FES"/>
    <m/>
    <n v="1"/>
    <n v="1603"/>
    <d v="1899-12-30T14:10:00"/>
    <d v="1899-12-30T14:30:00"/>
    <n v="9.1756924684749492"/>
    <m/>
    <m/>
    <n v="58"/>
    <n v="532.19016317154706"/>
    <n v="0"/>
    <m/>
    <d v="1899-12-30T00:20:00"/>
    <d v="1899-12-30T19:20:00"/>
    <m/>
  </r>
  <r>
    <n v="7344"/>
    <x v="80"/>
    <s v="SUBURBANO SAVONA"/>
    <n v="1"/>
    <n v="369"/>
    <s v="SAVONA FF.SS. - VIA XX SETTEMBRE - ALBISOLA CAPO - PACE"/>
    <s v="ANN"/>
    <s v="SET"/>
    <m/>
    <n v="1"/>
    <n v="734"/>
    <d v="1899-12-30T14:40:00"/>
    <d v="1899-12-30T15:05:00"/>
    <n v="9.1756924684749492"/>
    <m/>
    <m/>
    <n v="302"/>
    <n v="2771.0591254794344"/>
    <n v="0"/>
    <m/>
    <d v="1899-12-30T00:25:00"/>
    <d v="1900-01-04T05:50:00"/>
    <m/>
  </r>
  <r>
    <n v="7354"/>
    <x v="80"/>
    <s v="SUBURBANO SAVONA"/>
    <n v="1"/>
    <n v="369"/>
    <s v="SAVONA FF.SS. - VIA XX SETTEMBRE - ALBISOLA CAPO - PACE"/>
    <s v="ANN"/>
    <s v="SET"/>
    <m/>
    <n v="1"/>
    <n v="745"/>
    <d v="1899-12-30T15:10:00"/>
    <d v="1899-12-30T15:35:00"/>
    <n v="9.1756924684749492"/>
    <m/>
    <m/>
    <n v="302"/>
    <n v="2771.0591254794344"/>
    <n v="0"/>
    <m/>
    <d v="1899-12-30T00:25:00"/>
    <d v="1900-01-04T05:50:00"/>
    <m/>
  </r>
  <r>
    <n v="7440"/>
    <x v="80"/>
    <s v="SUBURBANO SAVONA"/>
    <n v="1"/>
    <n v="369"/>
    <s v="SAVONA FF.SS. - VIA XX SETTEMBRE - ALBISOLA CAPO - PACE"/>
    <s v="ANN"/>
    <s v="FES"/>
    <m/>
    <n v="1"/>
    <n v="1604"/>
    <d v="1899-12-30T15:10:00"/>
    <d v="1899-12-30T15:30:00"/>
    <n v="9.1756924684749492"/>
    <m/>
    <m/>
    <n v="58"/>
    <n v="532.19016317154706"/>
    <n v="0"/>
    <m/>
    <d v="1899-12-30T00:20:00"/>
    <d v="1899-12-30T19:20:00"/>
    <m/>
  </r>
  <r>
    <n v="7345"/>
    <x v="80"/>
    <s v="SUBURBANO SAVONA"/>
    <n v="1"/>
    <n v="369"/>
    <s v="SAVONA FF.SS. - VIA XX SETTEMBRE - ALBISOLA CAPO - PACE"/>
    <s v="ANN"/>
    <s v="SET"/>
    <m/>
    <n v="1"/>
    <n v="735"/>
    <d v="1899-12-30T15:40:00"/>
    <d v="1899-12-30T16:05:00"/>
    <n v="9.1756924684749492"/>
    <m/>
    <m/>
    <n v="302"/>
    <n v="2771.0591254794344"/>
    <n v="0"/>
    <m/>
    <d v="1899-12-30T00:25:00"/>
    <d v="1900-01-04T05:50:00"/>
    <m/>
  </r>
  <r>
    <n v="7355"/>
    <x v="80"/>
    <s v="SUBURBANO SAVONA"/>
    <n v="1"/>
    <n v="369"/>
    <s v="SAVONA FF.SS. - VIA XX SETTEMBRE - ALBISOLA CAPO - PACE"/>
    <s v="ANN"/>
    <s v="SET"/>
    <m/>
    <n v="1"/>
    <n v="746"/>
    <d v="1899-12-30T16:10:00"/>
    <d v="1899-12-30T16:35:00"/>
    <n v="9.1756924684749492"/>
    <m/>
    <m/>
    <n v="302"/>
    <n v="2771.0591254794344"/>
    <n v="0"/>
    <m/>
    <d v="1899-12-30T00:25:00"/>
    <d v="1900-01-04T05:50:00"/>
    <m/>
  </r>
  <r>
    <n v="7441"/>
    <x v="80"/>
    <s v="SUBURBANO SAVONA"/>
    <n v="1"/>
    <n v="369"/>
    <s v="SAVONA FF.SS. - VIA XX SETTEMBRE - ALBISOLA CAPO - PACE"/>
    <s v="ANN"/>
    <s v="FES"/>
    <m/>
    <n v="1"/>
    <n v="1605"/>
    <d v="1899-12-30T16:10:00"/>
    <d v="1899-12-30T16:30:00"/>
    <n v="9.1756924684749492"/>
    <m/>
    <m/>
    <n v="58"/>
    <n v="532.19016317154706"/>
    <n v="0"/>
    <m/>
    <d v="1899-12-30T00:20:00"/>
    <d v="1899-12-30T19:20:00"/>
    <m/>
  </r>
  <r>
    <n v="7346"/>
    <x v="80"/>
    <s v="SUBURBANO SAVONA"/>
    <n v="1"/>
    <n v="369"/>
    <s v="SAVONA FF.SS. - VIA XX SETTEMBRE - ALBISOLA CAPO - PACE"/>
    <s v="ANN"/>
    <s v="SET"/>
    <m/>
    <n v="1"/>
    <n v="736"/>
    <d v="1899-12-30T16:40:00"/>
    <d v="1899-12-30T17:05:00"/>
    <n v="9.1756924684749492"/>
    <m/>
    <m/>
    <n v="302"/>
    <n v="2771.0591254794344"/>
    <n v="0"/>
    <m/>
    <d v="1899-12-30T00:25:00"/>
    <d v="1900-01-04T05:50:00"/>
    <m/>
  </r>
  <r>
    <n v="7356"/>
    <x v="80"/>
    <s v="SUBURBANO SAVONA"/>
    <n v="1"/>
    <n v="369"/>
    <s v="SAVONA FF.SS. - VIA XX SETTEMBRE - ALBISOLA CAPO - PACE"/>
    <s v="ANN"/>
    <s v="SET"/>
    <m/>
    <n v="1"/>
    <n v="747"/>
    <d v="1899-12-30T17:10:00"/>
    <d v="1899-12-30T17:35:00"/>
    <n v="9.1756924684749492"/>
    <m/>
    <m/>
    <n v="302"/>
    <n v="2771.0591254794344"/>
    <n v="0"/>
    <m/>
    <d v="1899-12-30T00:25:00"/>
    <d v="1900-01-04T05:50:00"/>
    <m/>
  </r>
  <r>
    <n v="7442"/>
    <x v="80"/>
    <s v="SUBURBANO SAVONA"/>
    <n v="1"/>
    <n v="369"/>
    <s v="SAVONA FF.SS. - VIA XX SETTEMBRE - ALBISOLA CAPO - PACE"/>
    <s v="ANN"/>
    <s v="FES"/>
    <m/>
    <n v="1"/>
    <n v="1606"/>
    <d v="1899-12-30T17:10:00"/>
    <d v="1899-12-30T17:30:00"/>
    <n v="9.1756924684749492"/>
    <m/>
    <m/>
    <n v="58"/>
    <n v="532.19016317154706"/>
    <n v="0"/>
    <m/>
    <d v="1899-12-30T00:20:00"/>
    <d v="1899-12-30T19:20:00"/>
    <m/>
  </r>
  <r>
    <n v="7347"/>
    <x v="80"/>
    <s v="SUBURBANO SAVONA"/>
    <n v="1"/>
    <n v="369"/>
    <s v="SAVONA FF.SS. - VIA XX SETTEMBRE - ALBISOLA CAPO - PACE"/>
    <s v="ANN"/>
    <s v="SET"/>
    <m/>
    <n v="1"/>
    <n v="737"/>
    <d v="1899-12-30T17:40:00"/>
    <d v="1899-12-30T18:05:00"/>
    <n v="9.1756924684749492"/>
    <m/>
    <m/>
    <n v="302"/>
    <n v="2771.0591254794344"/>
    <n v="0"/>
    <m/>
    <d v="1899-12-30T00:25:00"/>
    <d v="1900-01-04T05:50:00"/>
    <m/>
  </r>
  <r>
    <n v="7357"/>
    <x v="80"/>
    <s v="SUBURBANO SAVONA"/>
    <n v="1"/>
    <n v="369"/>
    <s v="SAVONA FF.SS. - VIA XX SETTEMBRE - ALBISOLA CAPO - PACE"/>
    <s v="ANN"/>
    <s v="SET"/>
    <m/>
    <n v="1"/>
    <n v="748"/>
    <d v="1899-12-30T18:10:00"/>
    <d v="1899-12-30T18:35:00"/>
    <n v="9.1756924684749492"/>
    <m/>
    <m/>
    <n v="302"/>
    <n v="2771.0591254794344"/>
    <n v="0"/>
    <m/>
    <d v="1899-12-30T00:25:00"/>
    <d v="1900-01-04T05:50:00"/>
    <m/>
  </r>
  <r>
    <n v="7443"/>
    <x v="80"/>
    <s v="SUBURBANO SAVONA"/>
    <n v="1"/>
    <n v="369"/>
    <s v="SAVONA FF.SS. - VIA XX SETTEMBRE - ALBISOLA CAPO - PACE"/>
    <s v="ANN"/>
    <s v="FES"/>
    <m/>
    <n v="1"/>
    <n v="1607"/>
    <d v="1899-12-30T18:10:00"/>
    <d v="1899-12-30T18:30:00"/>
    <n v="9.1756924684749492"/>
    <m/>
    <m/>
    <n v="58"/>
    <n v="532.19016317154706"/>
    <n v="0"/>
    <m/>
    <d v="1899-12-30T00:20:00"/>
    <d v="1899-12-30T19:20:00"/>
    <m/>
  </r>
  <r>
    <n v="7348"/>
    <x v="80"/>
    <s v="SUBURBANO SAVONA"/>
    <n v="1"/>
    <n v="369"/>
    <s v="SAVONA FF.SS. - VIA XX SETTEMBRE - ALBISOLA CAPO - PACE"/>
    <s v="ANN"/>
    <s v="SET"/>
    <m/>
    <n v="1"/>
    <n v="738"/>
    <d v="1899-12-30T18:40:00"/>
    <d v="1899-12-30T19:05:00"/>
    <n v="9.1756924684749492"/>
    <m/>
    <m/>
    <n v="302"/>
    <n v="2771.0591254794344"/>
    <n v="0"/>
    <m/>
    <d v="1899-12-30T00:25:00"/>
    <d v="1900-01-04T05:50:00"/>
    <m/>
  </r>
  <r>
    <n v="7358"/>
    <x v="80"/>
    <s v="SUBURBANO SAVONA"/>
    <n v="1"/>
    <n v="369"/>
    <s v="SAVONA FF.SS. - VIA XX SETTEMBRE - ALBISOLA CAPO - PACE"/>
    <s v="ANN"/>
    <s v="SET"/>
    <m/>
    <n v="1"/>
    <n v="749"/>
    <d v="1899-12-30T19:10:00"/>
    <d v="1899-12-30T19:35:00"/>
    <n v="9.1756924684749492"/>
    <m/>
    <m/>
    <n v="302"/>
    <n v="2771.0591254794344"/>
    <n v="0"/>
    <m/>
    <d v="1899-12-30T00:25:00"/>
    <d v="1900-01-04T05:50:00"/>
    <m/>
  </r>
  <r>
    <n v="7444"/>
    <x v="80"/>
    <s v="SUBURBANO SAVONA"/>
    <n v="1"/>
    <n v="369"/>
    <s v="SAVONA FF.SS. - VIA XX SETTEMBRE - ALBISOLA CAPO - PACE"/>
    <s v="ANN"/>
    <s v="FES"/>
    <m/>
    <n v="1"/>
    <n v="1608"/>
    <d v="1899-12-30T19:10:00"/>
    <d v="1899-12-30T19:30:00"/>
    <n v="9.1756924684749492"/>
    <m/>
    <m/>
    <n v="58"/>
    <n v="532.19016317154706"/>
    <n v="0"/>
    <m/>
    <d v="1899-12-30T00:20:00"/>
    <d v="1899-12-30T19:20:00"/>
    <m/>
  </r>
  <r>
    <n v="12106"/>
    <x v="81"/>
    <s v="VALBORMIDA"/>
    <n v="2"/>
    <n v="577"/>
    <s v="CENGIO - MILLESIMO"/>
    <s v="ANN"/>
    <s v="FES"/>
    <m/>
    <n v="1"/>
    <n v="1266"/>
    <d v="1899-12-30T05:00:00"/>
    <d v="1899-12-30T05:10:00"/>
    <n v="5.53183396846857"/>
    <m/>
    <m/>
    <n v="58"/>
    <n v="320.84637017117706"/>
    <n v="0"/>
    <m/>
    <d v="1899-12-30T00:10:00"/>
    <d v="1899-12-30T09:40:00"/>
    <m/>
  </r>
  <r>
    <n v="12137"/>
    <x v="81"/>
    <s v="VALBORMIDA"/>
    <n v="2"/>
    <n v="577"/>
    <s v="CENGIO - MILLESIMO"/>
    <s v="ANN"/>
    <s v="SET"/>
    <m/>
    <n v="1"/>
    <n v="2466"/>
    <d v="1899-12-30T05:00:00"/>
    <d v="1899-12-30T05:10:00"/>
    <n v="5.53183396846857"/>
    <m/>
    <m/>
    <n v="302"/>
    <n v="1670.6138584775081"/>
    <n v="0"/>
    <m/>
    <d v="1899-12-30T00:10:00"/>
    <d v="1900-01-01T02:20:00"/>
    <m/>
  </r>
  <r>
    <n v="12107"/>
    <x v="81"/>
    <s v="VALBORMIDA"/>
    <n v="2"/>
    <n v="577"/>
    <s v="CENGIO - MILLESIMO"/>
    <s v="ANN"/>
    <s v="SET"/>
    <m/>
    <n v="1"/>
    <n v="1267"/>
    <d v="1899-12-30T05:40:00"/>
    <d v="1899-12-30T05:50:00"/>
    <n v="5.53183396846857"/>
    <m/>
    <m/>
    <n v="302"/>
    <n v="1670.6138584775081"/>
    <n v="0"/>
    <m/>
    <d v="1899-12-30T00:10:00"/>
    <d v="1900-01-01T02:20:00"/>
    <m/>
  </r>
  <r>
    <n v="12127"/>
    <x v="81"/>
    <s v="VALBORMIDA"/>
    <n v="2"/>
    <n v="577"/>
    <s v="CENGIO - MILLESIMO"/>
    <s v="ANN"/>
    <s v="FES"/>
    <m/>
    <n v="1"/>
    <n v="2131"/>
    <d v="1899-12-30T06:50:00"/>
    <d v="1899-12-30T07:00:00"/>
    <n v="5.53183396846857"/>
    <m/>
    <m/>
    <n v="58"/>
    <n v="320.84637017117706"/>
    <n v="0"/>
    <m/>
    <d v="1899-12-30T00:10:00"/>
    <d v="1899-12-30T09:40:00"/>
    <m/>
  </r>
  <r>
    <n v="12108"/>
    <x v="81"/>
    <s v="VALBORMIDA"/>
    <n v="2"/>
    <n v="577"/>
    <s v="CENGIO - MILLESIMO"/>
    <s v="ANN"/>
    <s v="SET"/>
    <m/>
    <n v="1"/>
    <n v="1268"/>
    <d v="1899-12-30T06:55:00"/>
    <d v="1899-12-30T07:05:00"/>
    <n v="5.53183396846857"/>
    <m/>
    <m/>
    <n v="302"/>
    <n v="1670.6138584775081"/>
    <n v="0"/>
    <m/>
    <d v="1899-12-30T00:10:00"/>
    <d v="1900-01-01T02:20:00"/>
    <m/>
  </r>
  <r>
    <n v="17947"/>
    <x v="81"/>
    <s v="VALBORMIDA"/>
    <n v="2"/>
    <n v="577"/>
    <s v="CENGIO - MILLESIMO"/>
    <s v="SCO"/>
    <s v="1-5"/>
    <m/>
    <n v="1"/>
    <n v="1269"/>
    <d v="1899-12-30T06:55:00"/>
    <d v="1899-12-30T07:05:00"/>
    <n v="5.53183396846857"/>
    <m/>
    <m/>
    <n v="173"/>
    <n v="957.00727654506261"/>
    <n v="0"/>
    <m/>
    <d v="1899-12-30T00:10:00"/>
    <d v="1899-12-31T04:50:00"/>
    <m/>
  </r>
  <r>
    <n v="18777"/>
    <x v="81"/>
    <s v="VALBORMIDA"/>
    <n v="2"/>
    <n v="577"/>
    <s v="CENGIO - MILLESIMO"/>
    <s v="SCO"/>
    <s v="1-5"/>
    <m/>
    <n v="1"/>
    <n v="18777"/>
    <d v="1899-12-30T07:25:00"/>
    <d v="1899-12-30T07:35:00"/>
    <n v="5.53183396846857"/>
    <m/>
    <m/>
    <n v="173"/>
    <n v="957.00727654506261"/>
    <n v="0"/>
    <m/>
    <d v="1899-12-30T00:10:00"/>
    <d v="1899-12-31T04:50:00"/>
    <m/>
  </r>
  <r>
    <n v="12138"/>
    <x v="81"/>
    <s v="VALBORMIDA"/>
    <n v="2"/>
    <n v="577"/>
    <s v="CENGIO - MILLESIMO"/>
    <s v="NSCO"/>
    <s v="SET"/>
    <m/>
    <n v="1"/>
    <n v="2482"/>
    <d v="1899-12-30T07:30:00"/>
    <d v="1899-12-30T07:40:00"/>
    <n v="5.53183396846857"/>
    <m/>
    <m/>
    <n v="94"/>
    <n v="519.99239303604554"/>
    <n v="0"/>
    <m/>
    <d v="1899-12-30T00:10:00"/>
    <d v="1899-12-30T15:40:00"/>
    <m/>
  </r>
  <r>
    <n v="12140"/>
    <x v="81"/>
    <s v="VALBORMIDA"/>
    <n v="2"/>
    <n v="577"/>
    <s v="CENGIO - MILLESIMO"/>
    <s v="SCO"/>
    <n v="6"/>
    <m/>
    <n v="1"/>
    <n v="4270"/>
    <d v="1899-12-30T07:30:00"/>
    <d v="1899-12-30T07:40:00"/>
    <n v="5.53183396846857"/>
    <m/>
    <m/>
    <n v="35"/>
    <n v="193.61418889639995"/>
    <n v="0"/>
    <m/>
    <d v="1899-12-30T00:10:00"/>
    <d v="1899-12-30T05:50:00"/>
    <m/>
  </r>
  <r>
    <n v="12128"/>
    <x v="81"/>
    <s v="VALBORMIDA"/>
    <n v="2"/>
    <n v="577"/>
    <s v="CENGIO - MILLESIMO"/>
    <s v="ANN"/>
    <s v="FES"/>
    <m/>
    <n v="1"/>
    <n v="2132"/>
    <d v="1899-12-30T07:55:00"/>
    <d v="1899-12-30T08:05:00"/>
    <n v="5.53183396846857"/>
    <m/>
    <m/>
    <n v="58"/>
    <n v="320.84637017117706"/>
    <n v="0"/>
    <m/>
    <d v="1899-12-30T00:10:00"/>
    <d v="1899-12-30T09:40:00"/>
    <m/>
  </r>
  <r>
    <n v="12111"/>
    <x v="81"/>
    <s v="VALBORMIDA"/>
    <n v="2"/>
    <n v="577"/>
    <s v="CENGIO - MILLESIMO"/>
    <s v="ANN"/>
    <s v="SET"/>
    <m/>
    <n v="1"/>
    <n v="1271"/>
    <d v="1899-12-30T08:45:00"/>
    <d v="1899-12-30T08:55:00"/>
    <n v="5.53183396846857"/>
    <m/>
    <m/>
    <n v="302"/>
    <n v="1670.6138584775081"/>
    <n v="0"/>
    <m/>
    <d v="1899-12-30T00:10:00"/>
    <d v="1900-01-01T02:20:00"/>
    <m/>
  </r>
  <r>
    <n v="12129"/>
    <x v="81"/>
    <s v="VALBORMIDA"/>
    <n v="2"/>
    <n v="577"/>
    <s v="CENGIO - MILLESIMO"/>
    <s v="ANN"/>
    <s v="FES"/>
    <m/>
    <n v="1"/>
    <n v="2133"/>
    <d v="1899-12-30T09:35:00"/>
    <d v="1899-12-30T09:45:00"/>
    <n v="5.53183396846857"/>
    <m/>
    <m/>
    <n v="58"/>
    <n v="320.84637017117706"/>
    <n v="0"/>
    <m/>
    <d v="1899-12-30T00:10:00"/>
    <d v="1899-12-30T09:40:00"/>
    <m/>
  </r>
  <r>
    <n v="12112"/>
    <x v="81"/>
    <s v="VALBORMIDA"/>
    <n v="2"/>
    <n v="577"/>
    <s v="CENGIO - MILLESIMO"/>
    <s v="ANN"/>
    <s v="SET"/>
    <m/>
    <n v="1"/>
    <n v="1272"/>
    <d v="1899-12-30T09:40:00"/>
    <d v="1899-12-30T09:50:00"/>
    <n v="5.53183396846857"/>
    <m/>
    <m/>
    <n v="302"/>
    <n v="1670.6138584775081"/>
    <n v="0"/>
    <m/>
    <d v="1899-12-30T00:10:00"/>
    <d v="1900-01-01T02:20:00"/>
    <m/>
  </r>
  <r>
    <n v="12130"/>
    <x v="81"/>
    <s v="VALBORMIDA"/>
    <n v="2"/>
    <n v="577"/>
    <s v="CENGIO - MILLESIMO"/>
    <s v="ANN"/>
    <s v="FES"/>
    <m/>
    <n v="1"/>
    <n v="2134"/>
    <d v="1899-12-30T10:35:00"/>
    <d v="1899-12-30T10:45:00"/>
    <n v="5.53183396846857"/>
    <m/>
    <m/>
    <n v="58"/>
    <n v="320.84637017117706"/>
    <n v="0"/>
    <m/>
    <d v="1899-12-30T00:10:00"/>
    <d v="1899-12-30T09:40:00"/>
    <m/>
  </r>
  <r>
    <n v="13129"/>
    <x v="81"/>
    <s v="VALBORMIDA"/>
    <n v="2"/>
    <n v="577"/>
    <s v="CENGIO - MILLESIMO"/>
    <s v="ANN"/>
    <s v="SET"/>
    <m/>
    <n v="1"/>
    <n v="13129"/>
    <d v="1899-12-30T10:45:00"/>
    <d v="1899-12-30T10:55:00"/>
    <n v="5.53183396846857"/>
    <m/>
    <m/>
    <n v="302"/>
    <n v="1670.6138584775081"/>
    <n v="0"/>
    <m/>
    <d v="1899-12-30T00:10:00"/>
    <d v="1900-01-01T02:20:00"/>
    <m/>
  </r>
  <r>
    <n v="12142"/>
    <x v="81"/>
    <s v="VALBORMIDA"/>
    <n v="2"/>
    <n v="577"/>
    <s v="CENGIO - MILLESIMO"/>
    <s v="INV"/>
    <s v="SF"/>
    <m/>
    <n v="1"/>
    <n v="4574"/>
    <d v="1899-12-30T11:30:00"/>
    <d v="1899-12-30T11:40:00"/>
    <n v="5.53183396846857"/>
    <m/>
    <m/>
    <n v="5"/>
    <n v="27.659169842342848"/>
    <n v="0"/>
    <m/>
    <d v="1899-12-30T00:10:00"/>
    <d v="1899-12-30T00:50:00"/>
    <m/>
  </r>
  <r>
    <n v="12115"/>
    <x v="81"/>
    <s v="VALBORMIDA"/>
    <n v="2"/>
    <n v="577"/>
    <s v="CENGIO - MILLESIMO"/>
    <s v="ANN"/>
    <s v="SET"/>
    <m/>
    <n v="1"/>
    <n v="1275"/>
    <d v="1899-12-30T12:05:00"/>
    <d v="1899-12-30T12:15:00"/>
    <n v="5.53183396846857"/>
    <m/>
    <m/>
    <n v="302"/>
    <n v="1670.6138584775081"/>
    <n v="0"/>
    <m/>
    <d v="1899-12-30T00:10:00"/>
    <d v="1900-01-01T02:20:00"/>
    <m/>
  </r>
  <r>
    <n v="12116"/>
    <x v="81"/>
    <s v="VALBORMIDA"/>
    <n v="2"/>
    <n v="577"/>
    <s v="CENGIO - MILLESIMO"/>
    <s v="ANN"/>
    <s v="SET"/>
    <m/>
    <n v="1"/>
    <n v="1276"/>
    <d v="1899-12-30T12:45:00"/>
    <d v="1899-12-30T12:55:00"/>
    <n v="5.53183396846857"/>
    <m/>
    <m/>
    <n v="302"/>
    <n v="1670.6138584775081"/>
    <n v="0"/>
    <m/>
    <d v="1899-12-30T00:10:00"/>
    <d v="1900-01-01T02:20:00"/>
    <m/>
  </r>
  <r>
    <n v="12131"/>
    <x v="81"/>
    <s v="VALBORMIDA"/>
    <n v="2"/>
    <n v="577"/>
    <s v="CENGIO - MILLESIMO"/>
    <s v="ANN"/>
    <s v="FES"/>
    <m/>
    <n v="1"/>
    <n v="2135"/>
    <d v="1899-12-30T12:55:00"/>
    <d v="1899-12-30T13:05:00"/>
    <n v="5.53183396846857"/>
    <m/>
    <m/>
    <n v="58"/>
    <n v="320.84637017117706"/>
    <n v="0"/>
    <m/>
    <d v="1899-12-30T00:10:00"/>
    <d v="1899-12-30T09:40:00"/>
    <m/>
  </r>
  <r>
    <n v="12117"/>
    <x v="81"/>
    <s v="VALBORMIDA"/>
    <n v="2"/>
    <n v="577"/>
    <s v="CENGIO - MILLESIMO"/>
    <s v="ANN"/>
    <s v="SET"/>
    <m/>
    <n v="1"/>
    <n v="1277"/>
    <d v="1899-12-30T13:30:00"/>
    <d v="1899-12-30T13:40:00"/>
    <n v="5.53183396846857"/>
    <m/>
    <m/>
    <n v="302"/>
    <n v="1670.6138584775081"/>
    <n v="0"/>
    <m/>
    <d v="1899-12-30T00:10:00"/>
    <d v="1900-01-01T02:20:00"/>
    <m/>
  </r>
  <r>
    <n v="12139"/>
    <x v="81"/>
    <s v="VALBORMIDA"/>
    <n v="2"/>
    <n v="577"/>
    <s v="CENGIO - MILLESIMO"/>
    <s v="NSCO"/>
    <s v="SET"/>
    <m/>
    <n v="1"/>
    <n v="3116"/>
    <d v="1899-12-30T13:50:00"/>
    <d v="1899-12-30T14:00:00"/>
    <n v="5.53183396846857"/>
    <m/>
    <m/>
    <n v="94"/>
    <n v="519.99239303604554"/>
    <n v="0"/>
    <m/>
    <d v="1899-12-30T00:10:00"/>
    <d v="1899-12-30T15:40:00"/>
    <m/>
  </r>
  <r>
    <n v="12141"/>
    <x v="81"/>
    <s v="VALBORMIDA"/>
    <n v="2"/>
    <n v="577"/>
    <s v="CENGIO - MILLESIMO"/>
    <s v="SCO"/>
    <n v="6"/>
    <m/>
    <n v="1"/>
    <n v="4308"/>
    <d v="1899-12-30T13:50:00"/>
    <d v="1899-12-30T14:00:00"/>
    <n v="5.53183396846857"/>
    <m/>
    <m/>
    <n v="35"/>
    <n v="193.61418889639995"/>
    <n v="0"/>
    <m/>
    <d v="1899-12-30T00:10:00"/>
    <d v="1899-12-30T05:50:00"/>
    <m/>
  </r>
  <r>
    <n v="18781"/>
    <x v="81"/>
    <s v="VALBORMIDA"/>
    <n v="2"/>
    <n v="577"/>
    <s v="CENGIO - MILLESIMO"/>
    <s v="SCO"/>
    <s v="1-5"/>
    <m/>
    <n v="1"/>
    <n v="1278"/>
    <d v="1899-12-30T14:00:00"/>
    <d v="1899-12-30T14:10:00"/>
    <n v="5.53183396846857"/>
    <m/>
    <m/>
    <n v="173"/>
    <n v="957.00727654506261"/>
    <n v="0"/>
    <m/>
    <d v="1899-12-30T00:10:00"/>
    <d v="1899-12-31T04:50:00"/>
    <m/>
  </r>
  <r>
    <n v="12143"/>
    <x v="81"/>
    <s v="VALBORMIDA"/>
    <n v="2"/>
    <n v="577"/>
    <s v="CENGIO - MILLESIMO"/>
    <s v="INV"/>
    <s v="SF"/>
    <m/>
    <n v="1"/>
    <n v="4575"/>
    <d v="1899-12-30T14:10:00"/>
    <d v="1899-12-30T14:20:00"/>
    <n v="5.53183396846857"/>
    <m/>
    <m/>
    <n v="5"/>
    <n v="27.659169842342848"/>
    <n v="0"/>
    <m/>
    <d v="1899-12-30T00:10:00"/>
    <d v="1899-12-30T00:50:00"/>
    <m/>
  </r>
  <r>
    <n v="12119"/>
    <x v="81"/>
    <s v="VALBORMIDA"/>
    <n v="2"/>
    <n v="577"/>
    <s v="CENGIO - MILLESIMO"/>
    <s v="ANN"/>
    <s v="SET"/>
    <m/>
    <n v="1"/>
    <n v="1280"/>
    <d v="1899-12-30T14:30:00"/>
    <d v="1899-12-30T14:40:00"/>
    <n v="5.53183396846857"/>
    <m/>
    <m/>
    <n v="302"/>
    <n v="1670.6138584775081"/>
    <n v="0"/>
    <m/>
    <d v="1899-12-30T00:10:00"/>
    <d v="1900-01-01T02:20:00"/>
    <m/>
  </r>
  <r>
    <n v="13968"/>
    <x v="81"/>
    <s v="VALBORMIDA"/>
    <n v="2"/>
    <n v="577"/>
    <s v="CENGIO - MILLESIMO"/>
    <s v="ANN"/>
    <s v="FES"/>
    <m/>
    <n v="1"/>
    <n v="2136"/>
    <d v="1899-12-30T14:43:00"/>
    <d v="1899-12-30T14:50:00"/>
    <n v="5.53183396846857"/>
    <m/>
    <m/>
    <n v="58"/>
    <n v="320.84637017117706"/>
    <n v="0"/>
    <m/>
    <d v="1899-12-30T00:07:00"/>
    <d v="1899-12-30T06:46:00"/>
    <m/>
  </r>
  <r>
    <n v="17639"/>
    <x v="81"/>
    <s v="VALBORMIDA"/>
    <n v="2"/>
    <n v="577"/>
    <s v="CENGIO - MILLESIMO"/>
    <s v="ANN"/>
    <s v="SET"/>
    <m/>
    <n v="1"/>
    <n v="1282"/>
    <d v="1899-12-30T15:40:00"/>
    <d v="1899-12-30T15:50:00"/>
    <n v="5.53183396846857"/>
    <m/>
    <m/>
    <n v="302"/>
    <n v="1670.6138584775081"/>
    <n v="0"/>
    <m/>
    <d v="1899-12-30T00:10:00"/>
    <d v="1900-01-01T02:20:00"/>
    <m/>
  </r>
  <r>
    <n v="12122"/>
    <x v="81"/>
    <s v="VALBORMIDA"/>
    <n v="2"/>
    <n v="577"/>
    <s v="CENGIO - MILLESIMO"/>
    <s v="ANN"/>
    <s v="SET"/>
    <m/>
    <n v="1"/>
    <n v="1283"/>
    <d v="1899-12-30T16:10:00"/>
    <d v="1899-12-30T16:20:00"/>
    <n v="5.53183396846857"/>
    <m/>
    <m/>
    <n v="302"/>
    <n v="1670.6138584775081"/>
    <n v="0"/>
    <m/>
    <d v="1899-12-30T00:10:00"/>
    <d v="1900-01-01T02:20:00"/>
    <m/>
  </r>
  <r>
    <n v="12144"/>
    <x v="81"/>
    <s v="VALBORMIDA"/>
    <n v="2"/>
    <n v="577"/>
    <s v="CENGIO - MILLESIMO"/>
    <s v="INV"/>
    <s v="SF"/>
    <m/>
    <n v="1"/>
    <n v="4576"/>
    <d v="1899-12-30T17:00:00"/>
    <d v="1899-12-30T17:10:00"/>
    <n v="5.53183396846857"/>
    <m/>
    <m/>
    <n v="5"/>
    <n v="27.659169842342848"/>
    <n v="0"/>
    <m/>
    <d v="1899-12-30T00:10:00"/>
    <d v="1899-12-30T00:50:00"/>
    <m/>
  </r>
  <r>
    <n v="12133"/>
    <x v="81"/>
    <s v="VALBORMIDA"/>
    <n v="2"/>
    <n v="577"/>
    <s v="CENGIO - MILLESIMO"/>
    <s v="ANN"/>
    <s v="FES"/>
    <m/>
    <n v="1"/>
    <n v="2137"/>
    <d v="1899-12-30T17:35:00"/>
    <d v="1899-12-30T17:45:00"/>
    <n v="5.53183396846857"/>
    <m/>
    <m/>
    <n v="58"/>
    <n v="320.84637017117706"/>
    <n v="0"/>
    <m/>
    <d v="1899-12-30T00:10:00"/>
    <d v="1899-12-30T09:40:00"/>
    <m/>
  </r>
  <r>
    <n v="12123"/>
    <x v="81"/>
    <s v="VALBORMIDA"/>
    <n v="2"/>
    <n v="577"/>
    <s v="CENGIO - MILLESIMO"/>
    <s v="ANN"/>
    <s v="SET"/>
    <m/>
    <n v="1"/>
    <n v="1284"/>
    <d v="1899-12-30T17:55:00"/>
    <d v="1899-12-30T18:05:00"/>
    <n v="5.53183396846857"/>
    <m/>
    <m/>
    <n v="302"/>
    <n v="1670.6138584775081"/>
    <n v="0"/>
    <m/>
    <d v="1899-12-30T00:10:00"/>
    <d v="1900-01-01T02:20:00"/>
    <m/>
  </r>
  <r>
    <n v="12134"/>
    <x v="81"/>
    <s v="VALBORMIDA"/>
    <n v="2"/>
    <n v="577"/>
    <s v="CENGIO - MILLESIMO"/>
    <s v="ANN"/>
    <s v="FES"/>
    <m/>
    <n v="1"/>
    <n v="2138"/>
    <d v="1899-12-30T18:45:00"/>
    <d v="1899-12-30T18:55:00"/>
    <n v="5.53183396846857"/>
    <m/>
    <m/>
    <n v="58"/>
    <n v="320.84637017117706"/>
    <n v="0"/>
    <m/>
    <d v="1899-12-30T00:10:00"/>
    <d v="1899-12-30T09:40:00"/>
    <m/>
  </r>
  <r>
    <n v="12145"/>
    <x v="81"/>
    <s v="VALBORMIDA"/>
    <n v="2"/>
    <n v="577"/>
    <s v="CENGIO - MILLESIMO"/>
    <s v="ANN"/>
    <s v="SET"/>
    <m/>
    <n v="1"/>
    <n v="1285"/>
    <d v="1899-12-30T19:10:00"/>
    <d v="1899-12-30T19:20:00"/>
    <n v="5.53183396846857"/>
    <m/>
    <m/>
    <n v="302"/>
    <n v="1670.6138584775081"/>
    <n v="0"/>
    <m/>
    <d v="1899-12-30T00:10:00"/>
    <d v="1900-01-01T02:20:00"/>
    <m/>
  </r>
  <r>
    <n v="12124"/>
    <x v="81"/>
    <s v="VALBORMIDA"/>
    <n v="2"/>
    <n v="577"/>
    <s v="CENGIO - MILLESIMO"/>
    <s v="ANN"/>
    <s v="SET"/>
    <m/>
    <n v="1"/>
    <n v="1286"/>
    <d v="1899-12-30T20:00:00"/>
    <d v="1899-12-30T20:10:00"/>
    <n v="5.53183396846857"/>
    <m/>
    <m/>
    <n v="302"/>
    <n v="1670.6138584775081"/>
    <n v="0"/>
    <m/>
    <d v="1899-12-30T00:10:00"/>
    <d v="1900-01-01T02:20:00"/>
    <m/>
  </r>
  <r>
    <n v="12125"/>
    <x v="81"/>
    <s v="VALBORMIDA"/>
    <n v="2"/>
    <n v="577"/>
    <s v="CENGIO - MILLESIMO"/>
    <s v="ANN"/>
    <s v="SET"/>
    <m/>
    <n v="1"/>
    <n v="1287"/>
    <d v="1899-12-30T21:00:00"/>
    <d v="1899-12-30T21:10:00"/>
    <n v="5.53183396846857"/>
    <m/>
    <m/>
    <n v="302"/>
    <n v="1670.6138584775081"/>
    <n v="0"/>
    <m/>
    <d v="1899-12-30T00:10:00"/>
    <d v="1900-01-01T02:20:00"/>
    <m/>
  </r>
  <r>
    <n v="12135"/>
    <x v="81"/>
    <s v="VALBORMIDA"/>
    <n v="2"/>
    <n v="577"/>
    <s v="CENGIO - MILLESIMO"/>
    <s v="ANN"/>
    <s v="FES"/>
    <m/>
    <n v="1"/>
    <n v="2139"/>
    <d v="1899-12-30T21:00:00"/>
    <d v="1899-12-30T21:10:00"/>
    <n v="5.53183396846857"/>
    <m/>
    <m/>
    <n v="58"/>
    <n v="320.84637017117706"/>
    <n v="0"/>
    <m/>
    <d v="1899-12-30T00:10:00"/>
    <d v="1899-12-30T09:40:00"/>
    <m/>
  </r>
  <r>
    <n v="14060"/>
    <x v="81"/>
    <s v="VALBORMIDA"/>
    <n v="2"/>
    <n v="577"/>
    <s v="CENGIO - MILLESIMO"/>
    <s v="ANN"/>
    <s v="SET"/>
    <m/>
    <n v="1"/>
    <n v="1288"/>
    <d v="1899-12-30T22:48:00"/>
    <d v="1899-12-30T22:55:00"/>
    <n v="5.53183396846857"/>
    <m/>
    <m/>
    <n v="302"/>
    <n v="1670.6138584775081"/>
    <n v="0"/>
    <m/>
    <d v="1899-12-30T00:07:00"/>
    <d v="1899-12-31T11:14:00"/>
    <m/>
  </r>
  <r>
    <n v="12136"/>
    <x v="81"/>
    <s v="VALBORMIDA"/>
    <n v="2"/>
    <n v="577"/>
    <s v="CENGIO - MILLESIMO"/>
    <s v="ANN"/>
    <s v="FES"/>
    <m/>
    <n v="1"/>
    <n v="2140"/>
    <d v="1899-12-30T22:50:00"/>
    <d v="1899-12-30T23:00:00"/>
    <n v="5.53183396846857"/>
    <m/>
    <m/>
    <n v="58"/>
    <n v="320.84637017117706"/>
    <n v="0"/>
    <m/>
    <d v="1899-12-30T00:10:00"/>
    <d v="1899-12-30T09:40:00"/>
    <m/>
  </r>
  <r>
    <n v="12146"/>
    <x v="81"/>
    <s v="VALBORMIDA"/>
    <n v="1"/>
    <n v="631"/>
    <s v="MILLESIMO - CENGIO"/>
    <s v="ANN"/>
    <s v="SET"/>
    <m/>
    <n v="1"/>
    <n v="1344"/>
    <d v="1899-12-30T04:50:00"/>
    <d v="1899-12-30T05:00:00"/>
    <n v="5.5738805371610001"/>
    <m/>
    <m/>
    <n v="302"/>
    <n v="1683.3119222226221"/>
    <n v="0"/>
    <m/>
    <d v="1899-12-30T00:10:00"/>
    <d v="1900-01-01T02:20:00"/>
    <m/>
  </r>
  <r>
    <n v="12165"/>
    <x v="81"/>
    <s v="VALBORMIDA"/>
    <n v="1"/>
    <n v="631"/>
    <s v="MILLESIMO - CENGIO"/>
    <s v="ANN"/>
    <s v="FES"/>
    <m/>
    <n v="1"/>
    <n v="2157"/>
    <d v="1899-12-30T04:50:00"/>
    <d v="1899-12-30T05:00:00"/>
    <n v="5.5738805371610001"/>
    <m/>
    <m/>
    <n v="58"/>
    <n v="323.28507115533802"/>
    <n v="0"/>
    <m/>
    <d v="1899-12-30T00:10:00"/>
    <d v="1899-12-30T09:40:00"/>
    <m/>
  </r>
  <r>
    <n v="12147"/>
    <x v="81"/>
    <s v="VALBORMIDA"/>
    <n v="1"/>
    <n v="631"/>
    <s v="MILLESIMO - CENGIO"/>
    <s v="ANN"/>
    <s v="SET"/>
    <m/>
    <n v="1"/>
    <n v="1345"/>
    <d v="1899-12-30T05:25:00"/>
    <d v="1899-12-30T05:35:00"/>
    <n v="5.5738805371610001"/>
    <m/>
    <m/>
    <n v="302"/>
    <n v="1683.3119222226221"/>
    <n v="0"/>
    <m/>
    <d v="1899-12-30T00:10:00"/>
    <d v="1900-01-01T02:20:00"/>
    <m/>
  </r>
  <r>
    <n v="12166"/>
    <x v="81"/>
    <s v="VALBORMIDA"/>
    <n v="1"/>
    <n v="631"/>
    <s v="MILLESIMO - CENGIO"/>
    <s v="ANN"/>
    <s v="FES"/>
    <m/>
    <n v="1"/>
    <n v="2158"/>
    <d v="1899-12-30T06:35:00"/>
    <d v="1899-12-30T06:45:00"/>
    <n v="5.5738805371610001"/>
    <m/>
    <m/>
    <n v="58"/>
    <n v="323.28507115533802"/>
    <n v="0"/>
    <m/>
    <d v="1899-12-30T00:10:00"/>
    <d v="1899-12-30T09:40:00"/>
    <m/>
  </r>
  <r>
    <n v="12187"/>
    <x v="81"/>
    <s v="VALBORMIDA"/>
    <n v="1"/>
    <n v="631"/>
    <s v="MILLESIMO - CENGIO"/>
    <s v="SCO"/>
    <n v="6"/>
    <m/>
    <n v="1"/>
    <n v="1346"/>
    <d v="1899-12-30T06:40:00"/>
    <d v="1899-12-30T06:50:00"/>
    <n v="5.5738805371610001"/>
    <m/>
    <m/>
    <n v="35"/>
    <n v="195.085818800635"/>
    <n v="0"/>
    <m/>
    <d v="1899-12-30T00:10:00"/>
    <d v="1899-12-30T05:50:00"/>
    <m/>
  </r>
  <r>
    <n v="17749"/>
    <x v="81"/>
    <s v="VALBORMIDA"/>
    <n v="1"/>
    <n v="631"/>
    <s v="MILLESIMO - CENGIO"/>
    <s v="NSCO"/>
    <s v="SET"/>
    <m/>
    <n v="1"/>
    <n v="16446"/>
    <d v="1899-12-30T06:40:00"/>
    <d v="1899-12-30T06:50:00"/>
    <n v="5.5738805371610001"/>
    <m/>
    <m/>
    <n v="94"/>
    <n v="523.944770493134"/>
    <n v="0"/>
    <m/>
    <d v="1899-12-30T00:10:00"/>
    <d v="1899-12-30T15:40:00"/>
    <m/>
  </r>
  <r>
    <n v="12190"/>
    <x v="81"/>
    <s v="VALBORMIDA"/>
    <n v="1"/>
    <n v="631"/>
    <s v="MILLESIMO - CENGIO"/>
    <s v="SCO"/>
    <s v="1-5"/>
    <m/>
    <n v="1"/>
    <n v="11442"/>
    <d v="1899-12-30T06:45:00"/>
    <d v="1899-12-30T06:55:00"/>
    <n v="5.5738805371610001"/>
    <m/>
    <m/>
    <n v="173"/>
    <n v="964.28133292885298"/>
    <n v="0"/>
    <m/>
    <d v="1899-12-30T00:10:00"/>
    <d v="1899-12-31T04:50:00"/>
    <m/>
  </r>
  <r>
    <n v="18776"/>
    <x v="81"/>
    <s v="VALBORMIDA"/>
    <n v="1"/>
    <n v="631"/>
    <s v="MILLESIMO - CENGIO"/>
    <s v="SCO"/>
    <s v="1-5"/>
    <m/>
    <n v="1"/>
    <n v="2481"/>
    <d v="1899-12-30T07:15:00"/>
    <d v="1899-12-30T07:25:00"/>
    <n v="5.5738805371610001"/>
    <m/>
    <m/>
    <n v="173"/>
    <n v="964.28133292885298"/>
    <n v="0"/>
    <m/>
    <d v="1899-12-30T00:10:00"/>
    <d v="1899-12-31T04:50:00"/>
    <m/>
  </r>
  <r>
    <n v="12176"/>
    <x v="81"/>
    <s v="VALBORMIDA"/>
    <n v="1"/>
    <n v="631"/>
    <s v="MILLESIMO - CENGIO"/>
    <s v="NSCO"/>
    <s v="SET"/>
    <m/>
    <n v="1"/>
    <n v="2474"/>
    <d v="1899-12-30T07:20:00"/>
    <d v="1899-12-30T07:30:00"/>
    <n v="5.5738805371610001"/>
    <m/>
    <m/>
    <n v="94"/>
    <n v="523.944770493134"/>
    <n v="0"/>
    <m/>
    <d v="1899-12-30T00:10:00"/>
    <d v="1899-12-30T15:40:00"/>
    <m/>
  </r>
  <r>
    <n v="12180"/>
    <x v="81"/>
    <s v="VALBORMIDA"/>
    <n v="1"/>
    <n v="631"/>
    <s v="MILLESIMO - CENGIO"/>
    <s v="SCO"/>
    <n v="6"/>
    <m/>
    <n v="1"/>
    <n v="4307"/>
    <d v="1899-12-30T07:20:00"/>
    <d v="1899-12-30T07:30:00"/>
    <n v="5.5738805371610001"/>
    <m/>
    <m/>
    <n v="35"/>
    <n v="195.085818800635"/>
    <n v="0"/>
    <m/>
    <d v="1899-12-30T00:10:00"/>
    <d v="1899-12-30T05:50:00"/>
    <m/>
  </r>
  <r>
    <n v="12167"/>
    <x v="81"/>
    <s v="VALBORMIDA"/>
    <n v="1"/>
    <n v="631"/>
    <s v="MILLESIMO - CENGIO"/>
    <s v="ANN"/>
    <s v="FES"/>
    <m/>
    <n v="1"/>
    <n v="2159"/>
    <d v="1899-12-30T07:45:00"/>
    <d v="1899-12-30T07:55:00"/>
    <n v="5.5738805371610001"/>
    <m/>
    <m/>
    <n v="58"/>
    <n v="323.28507115533802"/>
    <n v="0"/>
    <m/>
    <d v="1899-12-30T00:10:00"/>
    <d v="1899-12-30T09:40:00"/>
    <m/>
  </r>
  <r>
    <n v="12148"/>
    <x v="81"/>
    <s v="VALBORMIDA"/>
    <n v="1"/>
    <n v="631"/>
    <s v="MILLESIMO - CENGIO"/>
    <s v="SCO"/>
    <n v="6"/>
    <m/>
    <n v="1"/>
    <n v="1349"/>
    <d v="1899-12-30T08:20:00"/>
    <d v="1899-12-30T08:30:00"/>
    <n v="5.5738805371610001"/>
    <m/>
    <m/>
    <n v="35"/>
    <n v="195.085818800635"/>
    <n v="0"/>
    <m/>
    <d v="1899-12-30T00:10:00"/>
    <d v="1899-12-30T05:50:00"/>
    <m/>
  </r>
  <r>
    <n v="12186"/>
    <x v="81"/>
    <s v="VALBORMIDA"/>
    <n v="1"/>
    <n v="631"/>
    <s v="MILLESIMO - CENGIO"/>
    <s v="NSCO"/>
    <s v="SET"/>
    <m/>
    <n v="1"/>
    <n v="5889"/>
    <d v="1899-12-30T08:20:00"/>
    <d v="1899-12-30T08:30:00"/>
    <n v="5.5738805371610001"/>
    <m/>
    <m/>
    <n v="94"/>
    <n v="523.944770493134"/>
    <n v="0"/>
    <m/>
    <d v="1899-12-30T00:10:00"/>
    <d v="1899-12-30T15:40:00"/>
    <m/>
  </r>
  <r>
    <n v="12184"/>
    <x v="81"/>
    <s v="VALBORMIDA"/>
    <n v="1"/>
    <n v="631"/>
    <s v="MILLESIMO - CENGIO"/>
    <s v="SCO"/>
    <s v="1-5"/>
    <m/>
    <n v="1"/>
    <n v="1270"/>
    <d v="1899-12-30T08:35:00"/>
    <d v="1899-12-30T08:45:00"/>
    <n v="5.5738805371610001"/>
    <m/>
    <m/>
    <n v="173"/>
    <n v="964.28133292885298"/>
    <n v="0"/>
    <m/>
    <d v="1899-12-30T00:10:00"/>
    <d v="1899-12-31T04:50:00"/>
    <m/>
  </r>
  <r>
    <n v="12168"/>
    <x v="81"/>
    <s v="VALBORMIDA"/>
    <n v="1"/>
    <n v="631"/>
    <s v="MILLESIMO - CENGIO"/>
    <s v="ANN"/>
    <s v="FES"/>
    <m/>
    <n v="1"/>
    <n v="2161"/>
    <d v="1899-12-30T09:15:00"/>
    <d v="1899-12-30T09:25:00"/>
    <n v="5.5738805371610001"/>
    <m/>
    <m/>
    <n v="58"/>
    <n v="323.28507115533802"/>
    <n v="0"/>
    <m/>
    <d v="1899-12-30T00:10:00"/>
    <d v="1899-12-30T09:40:00"/>
    <m/>
  </r>
  <r>
    <n v="12149"/>
    <x v="81"/>
    <s v="VALBORMIDA"/>
    <n v="1"/>
    <n v="631"/>
    <s v="MILLESIMO - CENGIO"/>
    <s v="ANN"/>
    <s v="SET"/>
    <m/>
    <n v="1"/>
    <n v="1350"/>
    <d v="1899-12-30T09:20:00"/>
    <d v="1899-12-30T09:30:00"/>
    <n v="5.5738805371610001"/>
    <m/>
    <m/>
    <n v="302"/>
    <n v="1683.3119222226221"/>
    <n v="0"/>
    <m/>
    <d v="1899-12-30T00:10:00"/>
    <d v="1900-01-01T02:20:00"/>
    <m/>
  </r>
  <r>
    <n v="12169"/>
    <x v="81"/>
    <s v="VALBORMIDA"/>
    <n v="1"/>
    <n v="631"/>
    <s v="MILLESIMO - CENGIO"/>
    <s v="ANN"/>
    <s v="FES"/>
    <m/>
    <n v="1"/>
    <n v="2162"/>
    <d v="1899-12-30T10:25:00"/>
    <d v="1899-12-30T10:35:00"/>
    <n v="5.5738805371610001"/>
    <m/>
    <m/>
    <n v="58"/>
    <n v="323.28507115533802"/>
    <n v="0"/>
    <m/>
    <d v="1899-12-30T00:10:00"/>
    <d v="1899-12-30T09:40:00"/>
    <m/>
  </r>
  <r>
    <n v="13128"/>
    <x v="81"/>
    <s v="VALBORMIDA"/>
    <n v="1"/>
    <n v="631"/>
    <s v="MILLESIMO - CENGIO"/>
    <s v="ANN"/>
    <s v="SET"/>
    <m/>
    <n v="1"/>
    <n v="1352"/>
    <d v="1899-12-30T10:35:00"/>
    <d v="1899-12-30T10:45:00"/>
    <n v="5.5738805371610001"/>
    <m/>
    <m/>
    <n v="302"/>
    <n v="1683.3119222226221"/>
    <n v="0"/>
    <m/>
    <d v="1899-12-30T00:10:00"/>
    <d v="1900-01-01T02:20:00"/>
    <m/>
  </r>
  <r>
    <n v="12181"/>
    <x v="81"/>
    <s v="VALBORMIDA"/>
    <n v="1"/>
    <n v="631"/>
    <s v="MILLESIMO - CENGIO"/>
    <s v="INV"/>
    <s v="SF"/>
    <m/>
    <n v="1"/>
    <n v="4566"/>
    <d v="1899-12-30T11:20:00"/>
    <d v="1899-12-30T11:30:00"/>
    <n v="5.5738805371610001"/>
    <m/>
    <m/>
    <n v="5"/>
    <n v="27.869402685804999"/>
    <n v="0"/>
    <m/>
    <d v="1899-12-30T00:10:00"/>
    <d v="1899-12-30T00:50:00"/>
    <m/>
  </r>
  <r>
    <n v="12152"/>
    <x v="81"/>
    <s v="VALBORMIDA"/>
    <n v="1"/>
    <n v="631"/>
    <s v="MILLESIMO - CENGIO"/>
    <s v="ANN"/>
    <s v="SET"/>
    <m/>
    <n v="1"/>
    <n v="1353"/>
    <d v="1899-12-30T12:30:00"/>
    <d v="1899-12-30T12:40:00"/>
    <n v="5.5738805371610001"/>
    <m/>
    <m/>
    <n v="302"/>
    <n v="1683.3119222226221"/>
    <n v="0"/>
    <m/>
    <d v="1899-12-30T00:10:00"/>
    <d v="1900-01-01T02:20:00"/>
    <m/>
  </r>
  <r>
    <n v="12153"/>
    <x v="81"/>
    <s v="VALBORMIDA"/>
    <n v="1"/>
    <n v="631"/>
    <s v="MILLESIMO - CENGIO"/>
    <s v="ANN"/>
    <s v="SET"/>
    <m/>
    <n v="1"/>
    <n v="1354"/>
    <d v="1899-12-30T12:35:00"/>
    <d v="1899-12-30T12:45:00"/>
    <n v="5.5738805371610001"/>
    <m/>
    <m/>
    <n v="302"/>
    <n v="1683.3119222226221"/>
    <n v="0"/>
    <m/>
    <d v="1899-12-30T00:10:00"/>
    <d v="1900-01-01T02:20:00"/>
    <m/>
  </r>
  <r>
    <n v="12170"/>
    <x v="81"/>
    <s v="VALBORMIDA"/>
    <n v="1"/>
    <n v="631"/>
    <s v="MILLESIMO - CENGIO"/>
    <s v="ANN"/>
    <s v="FES"/>
    <m/>
    <n v="1"/>
    <n v="2163"/>
    <d v="1899-12-30T12:45:00"/>
    <d v="1899-12-30T12:55:00"/>
    <n v="5.5738805371610001"/>
    <m/>
    <m/>
    <n v="58"/>
    <n v="323.28507115533802"/>
    <n v="0"/>
    <m/>
    <d v="1899-12-30T00:10:00"/>
    <d v="1899-12-30T09:40:00"/>
    <m/>
  </r>
  <r>
    <n v="18784"/>
    <x v="81"/>
    <s v="VALBORMIDA"/>
    <n v="1"/>
    <n v="631"/>
    <s v="MILLESIMO - CENGIO"/>
    <s v="ANN"/>
    <s v="SET"/>
    <m/>
    <n v="1"/>
    <n v="1355"/>
    <d v="1899-12-30T13:20:00"/>
    <d v="1899-12-30T13:30:00"/>
    <n v="5.5738805371610001"/>
    <m/>
    <m/>
    <n v="302"/>
    <n v="1683.3119222226221"/>
    <n v="0"/>
    <m/>
    <d v="1899-12-30T00:10:00"/>
    <d v="1900-01-01T02:20:00"/>
    <m/>
  </r>
  <r>
    <n v="12178"/>
    <x v="81"/>
    <s v="VALBORMIDA"/>
    <n v="1"/>
    <n v="631"/>
    <s v="MILLESIMO - CENGIO"/>
    <s v="NSCO"/>
    <s v="SET"/>
    <m/>
    <n v="1"/>
    <n v="3115"/>
    <d v="1899-12-30T13:40:00"/>
    <d v="1899-12-30T13:50:00"/>
    <n v="5.5738805371610001"/>
    <m/>
    <m/>
    <n v="94"/>
    <n v="523.944770493134"/>
    <n v="0"/>
    <m/>
    <d v="1899-12-30T00:10:00"/>
    <d v="1899-12-30T15:40:00"/>
    <m/>
  </r>
  <r>
    <n v="12179"/>
    <x v="81"/>
    <s v="VALBORMIDA"/>
    <n v="1"/>
    <n v="631"/>
    <s v="MILLESIMO - CENGIO"/>
    <s v="SCO"/>
    <n v="6"/>
    <m/>
    <n v="1"/>
    <n v="4292"/>
    <d v="1899-12-30T13:40:00"/>
    <d v="1899-12-30T13:50:00"/>
    <n v="5.5738805371610001"/>
    <m/>
    <m/>
    <n v="35"/>
    <n v="195.085818800635"/>
    <n v="0"/>
    <m/>
    <d v="1899-12-30T00:10:00"/>
    <d v="1899-12-30T05:50:00"/>
    <m/>
  </r>
  <r>
    <n v="18780"/>
    <x v="81"/>
    <s v="VALBORMIDA"/>
    <n v="1"/>
    <n v="631"/>
    <s v="MILLESIMO - CENGIO"/>
    <s v="SCO"/>
    <s v="1-5"/>
    <m/>
    <n v="1"/>
    <n v="1356"/>
    <d v="1899-12-30T13:50:00"/>
    <d v="1899-12-30T14:00:00"/>
    <n v="5.5738805371610001"/>
    <m/>
    <m/>
    <n v="173"/>
    <n v="964.28133292885298"/>
    <n v="0"/>
    <m/>
    <d v="1899-12-30T00:10:00"/>
    <d v="1899-12-31T04:50:00"/>
    <m/>
  </r>
  <r>
    <n v="12182"/>
    <x v="81"/>
    <s v="VALBORMIDA"/>
    <n v="1"/>
    <n v="631"/>
    <s v="MILLESIMO - CENGIO"/>
    <s v="INV"/>
    <s v="SF"/>
    <m/>
    <n v="1"/>
    <n v="4567"/>
    <d v="1899-12-30T14:00:00"/>
    <d v="1899-12-30T14:10:00"/>
    <n v="5.5738805371610001"/>
    <m/>
    <m/>
    <n v="5"/>
    <n v="27.869402685804999"/>
    <n v="0"/>
    <m/>
    <d v="1899-12-30T00:10:00"/>
    <d v="1899-12-30T00:50:00"/>
    <m/>
  </r>
  <r>
    <n v="12156"/>
    <x v="81"/>
    <s v="VALBORMIDA"/>
    <n v="1"/>
    <n v="631"/>
    <s v="MILLESIMO - CENGIO"/>
    <s v="ANN"/>
    <s v="SET"/>
    <m/>
    <n v="1"/>
    <n v="1358"/>
    <d v="1899-12-30T14:20:00"/>
    <d v="1899-12-30T14:30:00"/>
    <n v="5.5738805371610001"/>
    <m/>
    <m/>
    <n v="302"/>
    <n v="1683.3119222226221"/>
    <n v="0"/>
    <m/>
    <d v="1899-12-30T00:10:00"/>
    <d v="1900-01-01T02:20:00"/>
    <m/>
  </r>
  <r>
    <n v="13967"/>
    <x v="81"/>
    <s v="VALBORMIDA"/>
    <n v="1"/>
    <n v="631"/>
    <s v="MILLESIMO - CENGIO"/>
    <s v="ANN"/>
    <s v="FES"/>
    <m/>
    <n v="1"/>
    <n v="2164"/>
    <d v="1899-12-30T14:35:00"/>
    <d v="1899-12-30T14:43:00"/>
    <n v="5.5738805371610001"/>
    <m/>
    <m/>
    <n v="58"/>
    <n v="323.28507115533802"/>
    <n v="0"/>
    <m/>
    <d v="1899-12-30T00:08:00"/>
    <d v="1899-12-30T07:44:00"/>
    <m/>
  </r>
  <r>
    <n v="12157"/>
    <x v="81"/>
    <s v="VALBORMIDA"/>
    <n v="1"/>
    <n v="631"/>
    <s v="MILLESIMO - CENGIO"/>
    <s v="ANN"/>
    <s v="SET"/>
    <m/>
    <n v="1"/>
    <n v="1359"/>
    <d v="1899-12-30T14:50:00"/>
    <d v="1899-12-30T15:00:00"/>
    <n v="5.5738805371610001"/>
    <m/>
    <m/>
    <n v="302"/>
    <n v="1683.3119222226221"/>
    <n v="0"/>
    <m/>
    <d v="1899-12-30T00:10:00"/>
    <d v="1900-01-01T02:20:00"/>
    <m/>
  </r>
  <r>
    <n v="17638"/>
    <x v="81"/>
    <s v="VALBORMIDA"/>
    <n v="1"/>
    <n v="631"/>
    <s v="MILLESIMO - CENGIO"/>
    <s v="ANN"/>
    <s v="SET"/>
    <m/>
    <n v="1"/>
    <n v="1360"/>
    <d v="1899-12-30T15:30:00"/>
    <d v="1899-12-30T15:40:00"/>
    <n v="5.5738805371610001"/>
    <m/>
    <m/>
    <n v="302"/>
    <n v="1683.3119222226221"/>
    <n v="0"/>
    <m/>
    <d v="1899-12-30T00:10:00"/>
    <d v="1900-01-01T02:20:00"/>
    <m/>
  </r>
  <r>
    <n v="12159"/>
    <x v="81"/>
    <s v="VALBORMIDA"/>
    <n v="1"/>
    <n v="631"/>
    <s v="MILLESIMO - CENGIO"/>
    <s v="ANN"/>
    <s v="SET"/>
    <m/>
    <n v="1"/>
    <n v="1361"/>
    <d v="1899-12-30T15:55:00"/>
    <d v="1899-12-30T16:05:00"/>
    <n v="5.5738805371610001"/>
    <m/>
    <m/>
    <n v="302"/>
    <n v="1683.3119222226221"/>
    <n v="0"/>
    <m/>
    <d v="1899-12-30T00:10:00"/>
    <d v="1900-01-01T02:20:00"/>
    <m/>
  </r>
  <r>
    <n v="12183"/>
    <x v="81"/>
    <s v="VALBORMIDA"/>
    <n v="1"/>
    <n v="631"/>
    <s v="MILLESIMO - CENGIO"/>
    <s v="INV"/>
    <s v="SF"/>
    <m/>
    <n v="1"/>
    <n v="4568"/>
    <d v="1899-12-30T16:50:00"/>
    <d v="1899-12-30T17:00:00"/>
    <n v="5.5738805371610001"/>
    <m/>
    <m/>
    <n v="5"/>
    <n v="27.869402685804999"/>
    <n v="0"/>
    <m/>
    <d v="1899-12-30T00:10:00"/>
    <d v="1899-12-30T00:50:00"/>
    <m/>
  </r>
  <r>
    <n v="12172"/>
    <x v="81"/>
    <s v="VALBORMIDA"/>
    <n v="1"/>
    <n v="631"/>
    <s v="MILLESIMO - CENGIO"/>
    <s v="ANN"/>
    <s v="FES"/>
    <m/>
    <n v="1"/>
    <n v="2165"/>
    <d v="1899-12-30T17:25:00"/>
    <d v="1899-12-30T17:35:00"/>
    <n v="5.5738805371610001"/>
    <m/>
    <m/>
    <n v="58"/>
    <n v="323.28507115533802"/>
    <n v="0"/>
    <m/>
    <d v="1899-12-30T00:10:00"/>
    <d v="1899-12-30T09:40:00"/>
    <m/>
  </r>
  <r>
    <n v="12465"/>
    <x v="81"/>
    <s v="VALBORMIDA"/>
    <n v="1"/>
    <n v="631"/>
    <s v="MILLESIMO - CENGIO"/>
    <s v="SCO"/>
    <n v="3"/>
    <m/>
    <n v="1"/>
    <n v="3103"/>
    <d v="1899-12-30T17:35:00"/>
    <d v="1899-12-30T17:45:00"/>
    <n v="5.5738805371610001"/>
    <m/>
    <m/>
    <n v="36"/>
    <n v="200.65969933779601"/>
    <n v="0"/>
    <m/>
    <d v="1899-12-30T00:10:00"/>
    <d v="1899-12-30T06:00:00"/>
    <m/>
  </r>
  <r>
    <n v="12160"/>
    <x v="81"/>
    <s v="VALBORMIDA"/>
    <n v="1"/>
    <n v="631"/>
    <s v="MILLESIMO - CENGIO"/>
    <s v="ANN"/>
    <s v="SET"/>
    <m/>
    <n v="1"/>
    <n v="1362"/>
    <d v="1899-12-30T17:45:00"/>
    <d v="1899-12-30T17:55:00"/>
    <n v="5.5738805371610001"/>
    <m/>
    <m/>
    <n v="302"/>
    <n v="1683.3119222226221"/>
    <n v="0"/>
    <m/>
    <d v="1899-12-30T00:10:00"/>
    <d v="1900-01-01T02:20:00"/>
    <m/>
  </r>
  <r>
    <n v="12173"/>
    <x v="81"/>
    <s v="VALBORMIDA"/>
    <n v="1"/>
    <n v="631"/>
    <s v="MILLESIMO - CENGIO"/>
    <s v="ANN"/>
    <s v="FES"/>
    <m/>
    <n v="1"/>
    <n v="2166"/>
    <d v="1899-12-30T18:35:00"/>
    <d v="1899-12-30T18:45:00"/>
    <n v="5.5738805371610001"/>
    <m/>
    <m/>
    <n v="58"/>
    <n v="323.28507115533802"/>
    <n v="0"/>
    <m/>
    <d v="1899-12-30T00:10:00"/>
    <d v="1899-12-30T09:40:00"/>
    <m/>
  </r>
  <r>
    <n v="12161"/>
    <x v="81"/>
    <s v="VALBORMIDA"/>
    <n v="1"/>
    <n v="631"/>
    <s v="MILLESIMO - CENGIO"/>
    <s v="ANN"/>
    <s v="SET"/>
    <m/>
    <n v="1"/>
    <n v="1363"/>
    <d v="1899-12-30T19:00:00"/>
    <d v="1899-12-30T19:10:00"/>
    <n v="5.5738805371610001"/>
    <m/>
    <m/>
    <n v="302"/>
    <n v="1683.3119222226221"/>
    <n v="0"/>
    <m/>
    <d v="1899-12-30T00:10:00"/>
    <d v="1900-01-01T02:20:00"/>
    <m/>
  </r>
  <r>
    <n v="12162"/>
    <x v="81"/>
    <s v="VALBORMIDA"/>
    <n v="1"/>
    <n v="631"/>
    <s v="MILLESIMO - CENGIO"/>
    <s v="ANN"/>
    <s v="SET"/>
    <m/>
    <n v="1"/>
    <n v="1364"/>
    <d v="1899-12-30T19:50:00"/>
    <d v="1899-12-30T20:00:00"/>
    <n v="5.5738805371610001"/>
    <m/>
    <m/>
    <n v="302"/>
    <n v="1683.3119222226221"/>
    <n v="0"/>
    <m/>
    <d v="1899-12-30T00:10:00"/>
    <d v="1900-01-01T02:20:00"/>
    <m/>
  </r>
  <r>
    <n v="12163"/>
    <x v="81"/>
    <s v="VALBORMIDA"/>
    <n v="1"/>
    <n v="631"/>
    <s v="MILLESIMO - CENGIO"/>
    <s v="ANN"/>
    <s v="SET"/>
    <m/>
    <n v="1"/>
    <n v="1365"/>
    <d v="1899-12-30T20:50:00"/>
    <d v="1899-12-30T21:00:00"/>
    <n v="5.5738805371610001"/>
    <m/>
    <m/>
    <n v="302"/>
    <n v="1683.3119222226221"/>
    <n v="0"/>
    <m/>
    <d v="1899-12-30T00:10:00"/>
    <d v="1900-01-01T02:20:00"/>
    <m/>
  </r>
  <r>
    <n v="12175"/>
    <x v="81"/>
    <s v="VALBORMIDA"/>
    <n v="1"/>
    <n v="631"/>
    <s v="MILLESIMO - CENGIO"/>
    <s v="ANN"/>
    <s v="FES"/>
    <m/>
    <n v="1"/>
    <n v="2470"/>
    <d v="1899-12-30T20:50:00"/>
    <d v="1899-12-30T21:00:00"/>
    <n v="5.5738805371610001"/>
    <m/>
    <m/>
    <n v="58"/>
    <n v="323.28507115533802"/>
    <n v="0"/>
    <m/>
    <d v="1899-12-30T00:10:00"/>
    <d v="1899-12-30T09:40:00"/>
    <m/>
  </r>
  <r>
    <n v="12174"/>
    <x v="81"/>
    <s v="VALBORMIDA"/>
    <n v="1"/>
    <n v="631"/>
    <s v="MILLESIMO - CENGIO"/>
    <s v="ANN"/>
    <s v="FES"/>
    <m/>
    <n v="1"/>
    <n v="2168"/>
    <d v="1899-12-30T22:40:00"/>
    <d v="1899-12-30T22:50:00"/>
    <n v="5.5738805371610001"/>
    <m/>
    <m/>
    <n v="58"/>
    <n v="323.28507115533802"/>
    <n v="0"/>
    <m/>
    <d v="1899-12-30T00:10:00"/>
    <d v="1899-12-30T09:40:00"/>
    <m/>
  </r>
  <r>
    <n v="14059"/>
    <x v="81"/>
    <s v="VALBORMIDA"/>
    <n v="1"/>
    <n v="631"/>
    <s v="MILLESIMO - CENGIO"/>
    <s v="ANN"/>
    <s v="SET"/>
    <m/>
    <n v="1"/>
    <n v="1366"/>
    <d v="1899-12-30T22:40:00"/>
    <d v="1899-12-30T22:48:00"/>
    <n v="5.5738805371610001"/>
    <m/>
    <m/>
    <n v="302"/>
    <n v="1683.3119222226221"/>
    <n v="0"/>
    <m/>
    <d v="1899-12-30T00:08:00"/>
    <d v="1899-12-31T16:16:00"/>
    <m/>
  </r>
  <r>
    <n v="11398"/>
    <x v="82"/>
    <s v="VALBORMIDA"/>
    <n v="1"/>
    <n v="538"/>
    <s v="DEGO - CAIRO PRIGIONI"/>
    <s v="ANN"/>
    <s v="SET"/>
    <m/>
    <n v="1"/>
    <n v="11398"/>
    <d v="1899-12-30T22:02:00"/>
    <d v="1899-12-30T22:15:00"/>
    <n v="8.0800563021134693"/>
    <m/>
    <m/>
    <n v="302"/>
    <n v="2440.1770032382678"/>
    <n v="0"/>
    <m/>
    <d v="1899-12-30T00:13:00"/>
    <d v="1900-01-01T17:26:00"/>
    <m/>
  </r>
  <r>
    <n v="11238"/>
    <x v="82"/>
    <s v="VALBORMIDA"/>
    <n v="2"/>
    <n v="542"/>
    <s v="CAIRO - DEGO"/>
    <s v="ANN"/>
    <s v="SET"/>
    <m/>
    <n v="1"/>
    <n v="1201"/>
    <d v="1899-12-30T04:50:00"/>
    <d v="1899-12-30T05:05:00"/>
    <n v="9.2215592022368593"/>
    <m/>
    <m/>
    <n v="302"/>
    <n v="2784.9108790755317"/>
    <n v="0"/>
    <m/>
    <d v="1899-12-30T00:15:00"/>
    <d v="1900-01-02T03:30:00"/>
    <m/>
  </r>
  <r>
    <n v="11279"/>
    <x v="82"/>
    <s v="VALBORMIDA"/>
    <n v="2"/>
    <n v="542"/>
    <s v="CAIRO - DEGO"/>
    <s v="ANN"/>
    <s v="FES"/>
    <m/>
    <n v="1"/>
    <n v="2105"/>
    <d v="1899-12-30T04:50:00"/>
    <d v="1899-12-30T05:05:00"/>
    <n v="9.2215592022368593"/>
    <m/>
    <m/>
    <n v="58"/>
    <n v="534.8504337297378"/>
    <n v="0"/>
    <m/>
    <d v="1899-12-30T00:15:00"/>
    <d v="1899-12-30T14:30:00"/>
    <m/>
  </r>
  <r>
    <n v="11239"/>
    <x v="82"/>
    <s v="VALBORMIDA"/>
    <n v="2"/>
    <n v="542"/>
    <s v="CAIRO - DEGO"/>
    <s v="ANN"/>
    <s v="SET"/>
    <m/>
    <n v="1"/>
    <n v="1202"/>
    <d v="1899-12-30T05:35:00"/>
    <d v="1899-12-30T05:50:00"/>
    <n v="9.2215592022368593"/>
    <m/>
    <m/>
    <n v="302"/>
    <n v="2784.9108790755317"/>
    <n v="0"/>
    <m/>
    <d v="1899-12-30T00:15:00"/>
    <d v="1900-01-02T03:30:00"/>
    <m/>
  </r>
  <r>
    <n v="11280"/>
    <x v="82"/>
    <s v="VALBORMIDA"/>
    <n v="2"/>
    <n v="542"/>
    <s v="CAIRO - DEGO"/>
    <s v="ANN"/>
    <s v="FES"/>
    <m/>
    <n v="1"/>
    <n v="2106"/>
    <d v="1899-12-30T05:35:00"/>
    <d v="1899-12-30T05:50:00"/>
    <n v="9.2215592022368593"/>
    <m/>
    <m/>
    <n v="58"/>
    <n v="534.8504337297378"/>
    <n v="0"/>
    <m/>
    <d v="1899-12-30T00:15:00"/>
    <d v="1899-12-30T14:30:00"/>
    <m/>
  </r>
  <r>
    <n v="11240"/>
    <x v="82"/>
    <s v="VALBORMIDA"/>
    <n v="2"/>
    <n v="542"/>
    <s v="CAIRO - DEGO"/>
    <s v="ANN"/>
    <s v="SET"/>
    <m/>
    <n v="1"/>
    <n v="1203"/>
    <d v="1899-12-30T07:40:00"/>
    <d v="1899-12-30T07:55:00"/>
    <n v="9.2215592022368593"/>
    <m/>
    <m/>
    <n v="302"/>
    <n v="2784.9108790755317"/>
    <n v="0"/>
    <m/>
    <d v="1899-12-30T00:15:00"/>
    <d v="1900-01-02T03:30:00"/>
    <m/>
  </r>
  <r>
    <n v="11281"/>
    <x v="82"/>
    <s v="VALBORMIDA"/>
    <n v="2"/>
    <n v="542"/>
    <s v="CAIRO - DEGO"/>
    <s v="ANN"/>
    <s v="FES"/>
    <m/>
    <n v="1"/>
    <n v="2107"/>
    <d v="1899-12-30T13:30:00"/>
    <d v="1899-12-30T13:45:00"/>
    <n v="9.2215592022368593"/>
    <m/>
    <m/>
    <n v="58"/>
    <n v="534.8504337297378"/>
    <n v="0"/>
    <m/>
    <d v="1899-12-30T00:15:00"/>
    <d v="1899-12-30T14:30:00"/>
    <m/>
  </r>
  <r>
    <n v="18801"/>
    <x v="82"/>
    <s v="VALBORMIDA"/>
    <n v="2"/>
    <n v="542"/>
    <s v="CAIRO - DEGO"/>
    <s v="SCO"/>
    <s v="1-5"/>
    <m/>
    <n v="1"/>
    <n v="3213"/>
    <d v="1899-12-30T13:55:00"/>
    <d v="1899-12-30T14:10:00"/>
    <n v="9.2215592022368593"/>
    <m/>
    <m/>
    <n v="173"/>
    <n v="1595.3297419869766"/>
    <n v="0"/>
    <m/>
    <d v="1899-12-30T00:15:00"/>
    <d v="1899-12-31T19:15:00"/>
    <m/>
  </r>
  <r>
    <n v="11300"/>
    <x v="82"/>
    <s v="VALBORMIDA"/>
    <n v="2"/>
    <n v="542"/>
    <s v="CAIRO - DEGO"/>
    <s v="ANN"/>
    <s v="SET"/>
    <m/>
    <n v="1"/>
    <n v="3742"/>
    <d v="1899-12-30T16:40:00"/>
    <d v="1899-12-30T16:55:00"/>
    <n v="9.2215592022368593"/>
    <m/>
    <m/>
    <n v="302"/>
    <n v="2784.9108790755317"/>
    <n v="0"/>
    <m/>
    <d v="1899-12-30T00:15:00"/>
    <d v="1900-01-02T03:30:00"/>
    <m/>
  </r>
  <r>
    <n v="11241"/>
    <x v="82"/>
    <s v="VALBORMIDA"/>
    <n v="2"/>
    <n v="542"/>
    <s v="CAIRO - DEGO"/>
    <s v="ANN"/>
    <s v="SET"/>
    <m/>
    <n v="1"/>
    <n v="1205"/>
    <d v="1899-12-30T18:15:00"/>
    <d v="1899-12-30T18:30:00"/>
    <n v="9.2215592022368593"/>
    <m/>
    <m/>
    <n v="302"/>
    <n v="2784.9108790755317"/>
    <n v="0"/>
    <m/>
    <d v="1899-12-30T00:15:00"/>
    <d v="1900-01-02T03:30:00"/>
    <m/>
  </r>
  <r>
    <n v="11242"/>
    <x v="82"/>
    <s v="VALBORMIDA"/>
    <n v="2"/>
    <n v="542"/>
    <s v="CAIRO - DEGO"/>
    <s v="ANN"/>
    <s v="SET"/>
    <m/>
    <n v="1"/>
    <n v="1206"/>
    <d v="1899-12-30T19:10:00"/>
    <d v="1899-12-30T19:25:00"/>
    <n v="9.2215592022368593"/>
    <m/>
    <m/>
    <n v="302"/>
    <n v="2784.9108790755317"/>
    <n v="0"/>
    <m/>
    <d v="1899-12-30T00:15:00"/>
    <d v="1900-01-02T03:30:00"/>
    <m/>
  </r>
  <r>
    <n v="11243"/>
    <x v="82"/>
    <s v="VALBORMIDA"/>
    <n v="2"/>
    <n v="542"/>
    <s v="CAIRO - DEGO"/>
    <s v="ANN"/>
    <s v="SET"/>
    <m/>
    <n v="1"/>
    <n v="1207"/>
    <d v="1899-12-30T21:35:00"/>
    <d v="1899-12-30T21:50:00"/>
    <n v="9.2215592022368593"/>
    <m/>
    <m/>
    <n v="302"/>
    <n v="2784.9108790755317"/>
    <n v="0"/>
    <m/>
    <d v="1899-12-30T00:15:00"/>
    <d v="1900-01-02T03:30:00"/>
    <m/>
  </r>
  <r>
    <n v="11282"/>
    <x v="82"/>
    <s v="VALBORMIDA"/>
    <n v="2"/>
    <n v="542"/>
    <s v="CAIRO - DEGO"/>
    <s v="ANN"/>
    <s v="FES"/>
    <m/>
    <n v="1"/>
    <n v="2108"/>
    <d v="1899-12-30T21:35:00"/>
    <d v="1899-12-30T21:50:00"/>
    <n v="9.2215592022368593"/>
    <m/>
    <m/>
    <n v="58"/>
    <n v="534.8504337297378"/>
    <n v="0"/>
    <m/>
    <d v="1899-12-30T00:15:00"/>
    <d v="1899-12-30T14:30:00"/>
    <m/>
  </r>
  <r>
    <n v="11244"/>
    <x v="82"/>
    <s v="VALBORMIDA"/>
    <n v="2"/>
    <n v="556"/>
    <s v="CAIRO - TAGLIO"/>
    <s v="ANN"/>
    <s v="SET"/>
    <m/>
    <n v="1"/>
    <n v="1224"/>
    <d v="1899-12-30T06:30:00"/>
    <d v="1899-12-30T07:00:00"/>
    <n v="19.540096445025501"/>
    <m/>
    <m/>
    <n v="302"/>
    <n v="5901.1091263977014"/>
    <n v="0"/>
    <m/>
    <d v="1899-12-30T00:30:00"/>
    <d v="1900-01-05T07:00:00"/>
    <m/>
  </r>
  <r>
    <n v="11283"/>
    <x v="82"/>
    <s v="VALBORMIDA"/>
    <n v="2"/>
    <n v="556"/>
    <s v="CAIRO - TAGLIO"/>
    <s v="ANN"/>
    <s v="FES"/>
    <m/>
    <n v="1"/>
    <n v="2114"/>
    <d v="1899-12-30T06:30:00"/>
    <d v="1899-12-30T07:00:00"/>
    <n v="19.540096445025501"/>
    <m/>
    <m/>
    <n v="58"/>
    <n v="1133.3255938114792"/>
    <n v="0"/>
    <m/>
    <d v="1899-12-30T00:30:00"/>
    <d v="1899-12-31T05:00:00"/>
    <m/>
  </r>
  <r>
    <n v="11245"/>
    <x v="82"/>
    <s v="VALBORMIDA"/>
    <n v="2"/>
    <n v="556"/>
    <s v="CAIRO - TAGLIO"/>
    <s v="ANN"/>
    <s v="SET"/>
    <m/>
    <n v="1"/>
    <n v="1225"/>
    <d v="1899-12-30T10:30:00"/>
    <d v="1899-12-30T11:00:00"/>
    <n v="19.540096445025501"/>
    <m/>
    <m/>
    <n v="302"/>
    <n v="5901.1091263977014"/>
    <n v="0"/>
    <m/>
    <d v="1899-12-30T00:30:00"/>
    <d v="1900-01-05T07:00:00"/>
    <m/>
  </r>
  <r>
    <n v="13211"/>
    <x v="82"/>
    <s v="VALBORMIDA"/>
    <n v="2"/>
    <n v="556"/>
    <s v="CAIRO - TAGLIO"/>
    <s v="ANN"/>
    <s v="FES"/>
    <m/>
    <n v="1"/>
    <n v="2115"/>
    <d v="1899-12-30T12:00:00"/>
    <d v="1899-12-30T12:30:00"/>
    <n v="19.540096445025501"/>
    <m/>
    <m/>
    <n v="58"/>
    <n v="1133.3255938114792"/>
    <n v="0"/>
    <m/>
    <d v="1899-12-30T00:30:00"/>
    <d v="1899-12-31T05:00:00"/>
    <m/>
  </r>
  <r>
    <n v="11246"/>
    <x v="82"/>
    <s v="VALBORMIDA"/>
    <n v="2"/>
    <n v="556"/>
    <s v="CAIRO - TAGLIO"/>
    <s v="ANN"/>
    <s v="SET"/>
    <m/>
    <n v="1"/>
    <n v="1226"/>
    <d v="1899-12-30T12:15:00"/>
    <d v="1899-12-30T12:45:00"/>
    <n v="19.540096445025501"/>
    <m/>
    <m/>
    <n v="302"/>
    <n v="5901.1091263977014"/>
    <n v="0"/>
    <m/>
    <d v="1899-12-30T00:30:00"/>
    <d v="1900-01-05T07:00:00"/>
    <m/>
  </r>
  <r>
    <n v="11247"/>
    <x v="82"/>
    <s v="VALBORMIDA"/>
    <n v="2"/>
    <n v="556"/>
    <s v="CAIRO - TAGLIO"/>
    <s v="ANN"/>
    <s v="SET"/>
    <m/>
    <n v="1"/>
    <n v="1227"/>
    <d v="1899-12-30T13:30:00"/>
    <d v="1899-12-30T13:55:00"/>
    <n v="19.540096445025501"/>
    <m/>
    <m/>
    <n v="302"/>
    <n v="5901.1091263977014"/>
    <n v="0"/>
    <m/>
    <d v="1899-12-30T00:25:00"/>
    <d v="1900-01-04T05:50:00"/>
    <m/>
  </r>
  <r>
    <n v="11248"/>
    <x v="82"/>
    <s v="VALBORMIDA"/>
    <n v="2"/>
    <n v="556"/>
    <s v="CAIRO - TAGLIO"/>
    <s v="ANN"/>
    <s v="SET"/>
    <m/>
    <n v="1"/>
    <n v="1228"/>
    <d v="1899-12-30T14:30:00"/>
    <d v="1899-12-30T15:00:00"/>
    <n v="19.540096445025501"/>
    <m/>
    <m/>
    <n v="302"/>
    <n v="5901.1091263977014"/>
    <n v="0"/>
    <m/>
    <d v="1899-12-30T00:30:00"/>
    <d v="1900-01-05T07:00:00"/>
    <m/>
  </r>
  <r>
    <n v="13214"/>
    <x v="82"/>
    <s v="VALBORMIDA"/>
    <n v="2"/>
    <n v="556"/>
    <s v="CAIRO - TAGLIO"/>
    <s v="ANN"/>
    <s v="FES"/>
    <m/>
    <n v="1"/>
    <n v="2116"/>
    <d v="1899-12-30T14:35:00"/>
    <d v="1899-12-30T15:05:00"/>
    <n v="19.540096445025501"/>
    <m/>
    <m/>
    <n v="58"/>
    <n v="1133.3255938114792"/>
    <n v="0"/>
    <m/>
    <d v="1899-12-30T00:30:00"/>
    <d v="1899-12-31T05:00:00"/>
    <m/>
  </r>
  <r>
    <n v="11249"/>
    <x v="82"/>
    <s v="VALBORMIDA"/>
    <n v="2"/>
    <n v="556"/>
    <s v="CAIRO - TAGLIO"/>
    <s v="ANN"/>
    <s v="SET"/>
    <m/>
    <n v="1"/>
    <n v="1229"/>
    <d v="1899-12-30T17:30:00"/>
    <d v="1899-12-30T18:00:00"/>
    <n v="19.540096445025501"/>
    <m/>
    <m/>
    <n v="302"/>
    <n v="5901.1091263977014"/>
    <n v="0"/>
    <m/>
    <d v="1899-12-30T00:30:00"/>
    <d v="1900-01-05T07:00:00"/>
    <m/>
  </r>
  <r>
    <n v="11250"/>
    <x v="82"/>
    <s v="VALBORMIDA"/>
    <n v="2"/>
    <n v="556"/>
    <s v="CAIRO - TAGLIO"/>
    <s v="ANN"/>
    <s v="SET"/>
    <m/>
    <n v="1"/>
    <n v="1230"/>
    <d v="1899-12-30T20:15:00"/>
    <d v="1899-12-30T20:45:00"/>
    <n v="19.540096445025501"/>
    <m/>
    <m/>
    <n v="302"/>
    <n v="5901.1091263977014"/>
    <n v="0"/>
    <m/>
    <d v="1899-12-30T00:30:00"/>
    <d v="1900-01-05T07:00:00"/>
    <m/>
  </r>
  <r>
    <n v="11286"/>
    <x v="82"/>
    <s v="VALBORMIDA"/>
    <n v="2"/>
    <n v="556"/>
    <s v="CAIRO - TAGLIO"/>
    <s v="ANN"/>
    <s v="FES"/>
    <m/>
    <n v="1"/>
    <n v="2117"/>
    <d v="1899-12-30T20:15:00"/>
    <d v="1899-12-30T20:45:00"/>
    <n v="19.540096445025501"/>
    <m/>
    <m/>
    <n v="58"/>
    <n v="1133.3255938114792"/>
    <n v="0"/>
    <m/>
    <d v="1899-12-30T00:30:00"/>
    <d v="1899-12-31T05:00:00"/>
    <m/>
  </r>
  <r>
    <n v="12482"/>
    <x v="82"/>
    <s v="VALBORMIDA"/>
    <n v="1"/>
    <n v="576"/>
    <s v="TAGLIO - CAIRO (prigioni)"/>
    <s v="ANN"/>
    <s v="SET"/>
    <m/>
    <n v="1"/>
    <n v="2491"/>
    <d v="1899-12-30T13:55:00"/>
    <d v="1899-12-30T14:15:00"/>
    <n v="17.893055293949299"/>
    <m/>
    <m/>
    <n v="302"/>
    <n v="5403.7026987726886"/>
    <n v="0"/>
    <m/>
    <d v="1899-12-30T00:20:00"/>
    <d v="1900-01-03T04:40:00"/>
    <m/>
  </r>
  <r>
    <n v="11256"/>
    <x v="82"/>
    <s v="VALBORMIDA"/>
    <n v="1"/>
    <n v="587"/>
    <s v="DEGO - CAIRO"/>
    <s v="ANN"/>
    <s v="SET"/>
    <m/>
    <n v="1"/>
    <n v="1297"/>
    <d v="1899-12-30T05:05:00"/>
    <d v="1899-12-30T05:20:00"/>
    <n v="8.7414831172076699"/>
    <m/>
    <m/>
    <n v="302"/>
    <n v="2639.9279013967162"/>
    <n v="0"/>
    <m/>
    <d v="1899-12-30T00:15:00"/>
    <d v="1900-01-02T03:30:00"/>
    <m/>
  </r>
  <r>
    <n v="11287"/>
    <x v="82"/>
    <s v="VALBORMIDA"/>
    <n v="1"/>
    <n v="587"/>
    <s v="DEGO - CAIRO"/>
    <s v="ANN"/>
    <s v="FES"/>
    <m/>
    <n v="1"/>
    <n v="2141"/>
    <d v="1899-12-30T05:05:00"/>
    <d v="1899-12-30T05:20:00"/>
    <n v="8.7414831172076699"/>
    <m/>
    <m/>
    <n v="58"/>
    <n v="507.00602079804486"/>
    <n v="0"/>
    <m/>
    <d v="1899-12-30T00:15:00"/>
    <d v="1899-12-30T14:30:00"/>
    <m/>
  </r>
  <r>
    <n v="11257"/>
    <x v="82"/>
    <s v="VALBORMIDA"/>
    <n v="1"/>
    <n v="587"/>
    <s v="DEGO - CAIRO"/>
    <s v="ANN"/>
    <s v="SET"/>
    <m/>
    <n v="1"/>
    <n v="1298"/>
    <d v="1899-12-30T06:02:00"/>
    <d v="1899-12-30T06:15:00"/>
    <n v="8.7414831172076699"/>
    <m/>
    <m/>
    <n v="302"/>
    <n v="2639.9279013967162"/>
    <n v="0"/>
    <m/>
    <d v="1899-12-30T00:13:00"/>
    <d v="1900-01-01T17:26:00"/>
    <m/>
  </r>
  <r>
    <n v="11288"/>
    <x v="82"/>
    <s v="VALBORMIDA"/>
    <n v="1"/>
    <n v="587"/>
    <s v="DEGO - CAIRO"/>
    <s v="ANN"/>
    <s v="FES"/>
    <m/>
    <n v="1"/>
    <n v="2142"/>
    <d v="1899-12-30T06:02:00"/>
    <d v="1899-12-30T06:15:00"/>
    <n v="8.7414831172076699"/>
    <m/>
    <m/>
    <n v="58"/>
    <n v="507.00602079804486"/>
    <n v="0"/>
    <m/>
    <d v="1899-12-30T00:13:00"/>
    <d v="1899-12-30T12:34:00"/>
    <m/>
  </r>
  <r>
    <n v="11258"/>
    <x v="82"/>
    <s v="VALBORMIDA"/>
    <n v="1"/>
    <n v="587"/>
    <s v="DEGO - CAIRO"/>
    <s v="ANN"/>
    <s v="SET"/>
    <m/>
    <n v="1"/>
    <n v="1299"/>
    <d v="1899-12-30T08:20:00"/>
    <d v="1899-12-30T08:35:00"/>
    <n v="8.7414831172076699"/>
    <m/>
    <m/>
    <n v="302"/>
    <n v="2639.9279013967162"/>
    <n v="0"/>
    <m/>
    <d v="1899-12-30T00:15:00"/>
    <d v="1900-01-02T03:30:00"/>
    <m/>
  </r>
  <r>
    <n v="11289"/>
    <x v="82"/>
    <s v="VALBORMIDA"/>
    <n v="1"/>
    <n v="587"/>
    <s v="DEGO - CAIRO"/>
    <s v="ANN"/>
    <s v="FES"/>
    <m/>
    <n v="1"/>
    <n v="2143"/>
    <d v="1899-12-30T14:02:00"/>
    <d v="1899-12-30T14:20:00"/>
    <n v="8.7414831172076699"/>
    <m/>
    <m/>
    <n v="58"/>
    <n v="507.00602079804486"/>
    <n v="0"/>
    <m/>
    <d v="1899-12-30T00:18:00"/>
    <d v="1899-12-30T17:24:00"/>
    <m/>
  </r>
  <r>
    <n v="11259"/>
    <x v="82"/>
    <s v="VALBORMIDA"/>
    <n v="1"/>
    <n v="587"/>
    <s v="DEGO - CAIRO"/>
    <s v="ANN"/>
    <s v="SET"/>
    <m/>
    <n v="1"/>
    <n v="1300"/>
    <d v="1899-12-30T18:35:00"/>
    <d v="1899-12-30T18:50:00"/>
    <n v="8.7414831172076699"/>
    <m/>
    <m/>
    <n v="302"/>
    <n v="2639.9279013967162"/>
    <n v="0"/>
    <m/>
    <d v="1899-12-30T00:15:00"/>
    <d v="1900-01-02T03:30:00"/>
    <m/>
  </r>
  <r>
    <n v="11260"/>
    <x v="82"/>
    <s v="VALBORMIDA"/>
    <n v="1"/>
    <n v="587"/>
    <s v="DEGO - CAIRO"/>
    <s v="ANN"/>
    <s v="SET"/>
    <m/>
    <n v="1"/>
    <n v="1301"/>
    <d v="1899-12-30T19:25:00"/>
    <d v="1899-12-30T19:40:00"/>
    <n v="8.7414831172076699"/>
    <m/>
    <m/>
    <n v="302"/>
    <n v="2639.9279013967162"/>
    <n v="0"/>
    <m/>
    <d v="1899-12-30T00:15:00"/>
    <d v="1900-01-02T03:30:00"/>
    <m/>
  </r>
  <r>
    <n v="11290"/>
    <x v="82"/>
    <s v="VALBORMIDA"/>
    <n v="1"/>
    <n v="587"/>
    <s v="DEGO - CAIRO"/>
    <s v="ANN"/>
    <s v="FES"/>
    <m/>
    <n v="1"/>
    <n v="2144"/>
    <d v="1899-12-30T22:02:00"/>
    <d v="1899-12-30T22:15:00"/>
    <n v="8.7414831172076699"/>
    <m/>
    <m/>
    <n v="58"/>
    <n v="507.00602079804486"/>
    <n v="0"/>
    <m/>
    <d v="1899-12-30T00:13:00"/>
    <d v="1899-12-30T12:34:00"/>
    <m/>
  </r>
  <r>
    <n v="11261"/>
    <x v="82"/>
    <s v="VALBORMIDA"/>
    <n v="1"/>
    <n v="588"/>
    <s v="DEGO - CIRCONVALLAZIONE - CAIRO"/>
    <s v="ANN"/>
    <s v="SET"/>
    <m/>
    <n v="1"/>
    <n v="1303"/>
    <d v="1899-12-30T17:10:00"/>
    <d v="1899-12-30T17:30:00"/>
    <n v="13.035912485011799"/>
    <m/>
    <m/>
    <n v="302"/>
    <n v="3936.8455704735634"/>
    <n v="0"/>
    <m/>
    <d v="1899-12-30T00:20:00"/>
    <d v="1900-01-03T04:40:00"/>
    <m/>
  </r>
  <r>
    <n v="11267"/>
    <x v="82"/>
    <s v="VALBORMIDA"/>
    <n v="1"/>
    <n v="652"/>
    <s v="TAGLIO - CAIRO"/>
    <s v="ANN"/>
    <s v="SET"/>
    <m/>
    <n v="1"/>
    <n v="1391"/>
    <d v="1899-12-30T07:00:00"/>
    <d v="1899-12-30T07:30:00"/>
    <n v="18.554482109043501"/>
    <m/>
    <m/>
    <n v="302"/>
    <n v="5603.4535969311373"/>
    <n v="0"/>
    <m/>
    <d v="1899-12-30T00:30:00"/>
    <d v="1900-01-05T07:00:00"/>
    <m/>
  </r>
  <r>
    <n v="11291"/>
    <x v="82"/>
    <s v="VALBORMIDA"/>
    <n v="1"/>
    <n v="652"/>
    <s v="TAGLIO - CAIRO"/>
    <s v="ANN"/>
    <s v="FES"/>
    <m/>
    <n v="1"/>
    <n v="2171"/>
    <d v="1899-12-30T07:00:00"/>
    <d v="1899-12-30T07:30:00"/>
    <n v="18.554482109043501"/>
    <m/>
    <m/>
    <n v="58"/>
    <n v="1076.1599623245231"/>
    <n v="0"/>
    <m/>
    <d v="1899-12-30T00:30:00"/>
    <d v="1899-12-31T05:00:00"/>
    <m/>
  </r>
  <r>
    <n v="11268"/>
    <x v="82"/>
    <s v="VALBORMIDA"/>
    <n v="1"/>
    <n v="652"/>
    <s v="TAGLIO - CAIRO"/>
    <s v="ANN"/>
    <s v="SET"/>
    <m/>
    <n v="1"/>
    <n v="1392"/>
    <d v="1899-12-30T11:00:00"/>
    <d v="1899-12-30T11:30:00"/>
    <n v="18.554482109043501"/>
    <m/>
    <m/>
    <n v="302"/>
    <n v="5603.4535969311373"/>
    <n v="0"/>
    <m/>
    <d v="1899-12-30T00:30:00"/>
    <d v="1900-01-05T07:00:00"/>
    <m/>
  </r>
  <r>
    <n v="13207"/>
    <x v="82"/>
    <s v="VALBORMIDA"/>
    <n v="1"/>
    <n v="652"/>
    <s v="TAGLIO - CAIRO"/>
    <s v="ANN"/>
    <s v="FES"/>
    <m/>
    <n v="1"/>
    <n v="2172"/>
    <d v="1899-12-30T12:30:00"/>
    <d v="1899-12-30T13:00:00"/>
    <n v="18.554482109043501"/>
    <m/>
    <m/>
    <n v="58"/>
    <n v="1076.1599623245231"/>
    <n v="0"/>
    <m/>
    <d v="1899-12-30T00:30:00"/>
    <d v="1899-12-31T05:00:00"/>
    <m/>
  </r>
  <r>
    <n v="11269"/>
    <x v="82"/>
    <s v="VALBORMIDA"/>
    <n v="1"/>
    <n v="652"/>
    <s v="TAGLIO - CAIRO"/>
    <s v="ANN"/>
    <s v="SET"/>
    <m/>
    <n v="1"/>
    <n v="1393"/>
    <d v="1899-12-30T12:50:00"/>
    <d v="1899-12-30T13:20:00"/>
    <n v="18.554482109043501"/>
    <m/>
    <m/>
    <n v="302"/>
    <n v="5603.4535969311373"/>
    <n v="0"/>
    <m/>
    <d v="1899-12-30T00:30:00"/>
    <d v="1900-01-05T07:00:00"/>
    <m/>
  </r>
  <r>
    <n v="11270"/>
    <x v="82"/>
    <s v="VALBORMIDA"/>
    <n v="1"/>
    <n v="652"/>
    <s v="TAGLIO - CAIRO"/>
    <s v="ANN"/>
    <s v="SET"/>
    <m/>
    <n v="1"/>
    <n v="1394"/>
    <d v="1899-12-30T15:10:00"/>
    <d v="1899-12-30T15:40:00"/>
    <n v="18.554482109043501"/>
    <m/>
    <m/>
    <n v="302"/>
    <n v="5603.4535969311373"/>
    <n v="0"/>
    <m/>
    <d v="1899-12-30T00:30:00"/>
    <d v="1900-01-05T07:00:00"/>
    <m/>
  </r>
  <r>
    <n v="11293"/>
    <x v="82"/>
    <s v="VALBORMIDA"/>
    <n v="1"/>
    <n v="652"/>
    <s v="TAGLIO - CAIRO"/>
    <s v="ANN"/>
    <s v="FES"/>
    <m/>
    <n v="1"/>
    <n v="2173"/>
    <d v="1899-12-30T15:10:00"/>
    <d v="1899-12-30T15:40:00"/>
    <n v="18.554482109043501"/>
    <m/>
    <m/>
    <n v="58"/>
    <n v="1076.1599623245231"/>
    <n v="0"/>
    <m/>
    <d v="1899-12-30T00:30:00"/>
    <d v="1899-12-31T05:00:00"/>
    <m/>
  </r>
  <r>
    <n v="11271"/>
    <x v="82"/>
    <s v="VALBORMIDA"/>
    <n v="1"/>
    <n v="652"/>
    <s v="TAGLIO - CAIRO"/>
    <s v="ANN"/>
    <s v="SET"/>
    <m/>
    <n v="1"/>
    <n v="1395"/>
    <d v="1899-12-30T18:00:00"/>
    <d v="1899-12-30T18:30:00"/>
    <n v="18.554482109043501"/>
    <m/>
    <m/>
    <n v="302"/>
    <n v="5603.4535969311373"/>
    <n v="0"/>
    <m/>
    <d v="1899-12-30T00:30:00"/>
    <d v="1900-01-05T07:00:00"/>
    <m/>
  </r>
  <r>
    <n v="11272"/>
    <x v="82"/>
    <s v="VALBORMIDA"/>
    <n v="1"/>
    <n v="652"/>
    <s v="TAGLIO - CAIRO"/>
    <s v="ANN"/>
    <s v="SET"/>
    <m/>
    <n v="1"/>
    <n v="1396"/>
    <d v="1899-12-30T20:50:00"/>
    <d v="1899-12-30T21:20:00"/>
    <n v="18.554482109043501"/>
    <m/>
    <m/>
    <n v="302"/>
    <n v="5603.4535969311373"/>
    <n v="0"/>
    <m/>
    <d v="1899-12-30T00:30:00"/>
    <d v="1900-01-05T07:00:00"/>
    <m/>
  </r>
  <r>
    <n v="11294"/>
    <x v="82"/>
    <s v="VALBORMIDA"/>
    <n v="1"/>
    <n v="652"/>
    <s v="TAGLIO - CAIRO"/>
    <s v="ANN"/>
    <s v="FES"/>
    <m/>
    <n v="1"/>
    <n v="2174"/>
    <d v="1899-12-30T20:50:00"/>
    <d v="1899-12-30T21:20:00"/>
    <n v="18.554482109043501"/>
    <m/>
    <m/>
    <n v="58"/>
    <n v="1076.1599623245231"/>
    <n v="0"/>
    <m/>
    <d v="1899-12-30T00:30:00"/>
    <d v="1899-12-31T05:00:00"/>
    <m/>
  </r>
  <r>
    <n v="12463"/>
    <x v="82"/>
    <s v="VALBORMIDA"/>
    <n v="2"/>
    <n v="947"/>
    <s v="CAIRO DEP. - PONTETTO - TAGLIO"/>
    <s v="SCO"/>
    <n v="35"/>
    <m/>
    <n v="1"/>
    <n v="4165"/>
    <d v="1899-12-30T16:55:00"/>
    <d v="1899-12-30T17:35:00"/>
    <n v="21.926130509948699"/>
    <m/>
    <m/>
    <n v="70"/>
    <n v="1534.8291356964089"/>
    <n v="0"/>
    <m/>
    <d v="1899-12-30T00:40:00"/>
    <d v="1899-12-31T22:40:00"/>
    <m/>
  </r>
  <r>
    <n v="18357"/>
    <x v="83"/>
    <s v="A03: Litoranea di Ponente Finale - Andora"/>
    <n v="1"/>
    <n v="3"/>
    <s v="ALBENGA NUOVO OSPEDALE - ALBENGA - ANDORA"/>
    <s v="EST"/>
    <s v="SET"/>
    <m/>
    <n v="1"/>
    <n v="18357"/>
    <d v="1899-12-30T05:10:00"/>
    <d v="1899-12-30T05:50:00"/>
    <n v="18.683610169073901"/>
    <m/>
    <m/>
    <n v="67"/>
    <n v="1251.8018813279514"/>
    <n v="0"/>
    <m/>
    <d v="1899-12-30T00:40:00"/>
    <d v="1899-12-31T20:40:00"/>
    <m/>
  </r>
  <r>
    <n v="17482"/>
    <x v="83"/>
    <s v="A03: Litoranea di Ponente Finale - Andora"/>
    <n v="1"/>
    <n v="3"/>
    <s v="ALBENGA NUOVO OSPEDALE - ALBENGA - ANDORA"/>
    <s v="INV"/>
    <s v="SET"/>
    <m/>
    <n v="1"/>
    <n v="2669"/>
    <d v="1899-12-30T05:35:00"/>
    <d v="1899-12-30T06:15:00"/>
    <n v="18.683610169073901"/>
    <m/>
    <m/>
    <n v="235"/>
    <n v="4390.6483897323669"/>
    <n v="0"/>
    <m/>
    <d v="1899-12-30T00:40:00"/>
    <d v="1900-01-05T12:40:00"/>
    <m/>
  </r>
  <r>
    <n v="17107"/>
    <x v="83"/>
    <s v="A03: Litoranea di Ponente Finale - Andora"/>
    <n v="1"/>
    <n v="3"/>
    <s v="ALBENGA NUOVO OSPEDALE - ALBENGA - ANDORA"/>
    <s v="EST"/>
    <s v="FES"/>
    <m/>
    <n v="1"/>
    <n v="17107"/>
    <d v="1899-12-30T05:40:00"/>
    <d v="1899-12-30T06:20:00"/>
    <n v="18.683610169073901"/>
    <m/>
    <m/>
    <n v="12"/>
    <n v="224.20332202888682"/>
    <n v="0"/>
    <m/>
    <d v="1899-12-30T00:40:00"/>
    <d v="1899-12-30T08:00:00"/>
    <m/>
  </r>
  <r>
    <n v="13934"/>
    <x v="83"/>
    <s v="A03: Litoranea di Ponente Finale - Andora"/>
    <n v="1"/>
    <n v="3"/>
    <s v="ALBENGA NUOVO OSPEDALE - ALBENGA - ANDORA"/>
    <s v="EST"/>
    <s v="SET"/>
    <m/>
    <n v="1"/>
    <n v="5266"/>
    <d v="1899-12-30T05:45:00"/>
    <d v="1899-12-30T06:25:00"/>
    <n v="18.683610169073901"/>
    <m/>
    <m/>
    <n v="67"/>
    <n v="1251.8018813279514"/>
    <n v="0"/>
    <m/>
    <d v="1899-12-30T00:40:00"/>
    <d v="1899-12-31T20:40:00"/>
    <m/>
  </r>
  <r>
    <n v="9324"/>
    <x v="83"/>
    <s v="A03: Litoranea di Ponente Finale - Andora"/>
    <n v="1"/>
    <n v="3"/>
    <s v="ALBENGA NUOVO OSPEDALE - ALBENGA - ANDORA"/>
    <s v="INV"/>
    <s v="FES"/>
    <m/>
    <n v="1"/>
    <n v="2762"/>
    <d v="1899-12-30T05:50:00"/>
    <d v="1899-12-30T06:30:00"/>
    <n v="18.683610169073901"/>
    <m/>
    <m/>
    <n v="46"/>
    <n v="859.44606777739943"/>
    <n v="0"/>
    <m/>
    <d v="1899-12-30T00:40:00"/>
    <d v="1899-12-31T06:40:00"/>
    <m/>
  </r>
  <r>
    <n v="17518"/>
    <x v="83"/>
    <s v="A03: Litoranea di Ponente Finale - Andora"/>
    <n v="1"/>
    <n v="3"/>
    <s v="ALBENGA NUOVO OSPEDALE - ALBENGA - ANDORA"/>
    <s v="INV"/>
    <s v="SET"/>
    <m/>
    <n v="1"/>
    <n v="5267"/>
    <d v="1899-12-30T06:10:00"/>
    <d v="1899-12-30T06:50:00"/>
    <n v="18.683610169073901"/>
    <m/>
    <m/>
    <n v="235"/>
    <n v="4390.6483897323669"/>
    <n v="0"/>
    <m/>
    <d v="1899-12-30T00:40:00"/>
    <d v="1900-01-05T12:40:00"/>
    <m/>
  </r>
  <r>
    <n v="15918"/>
    <x v="83"/>
    <s v="A03: Litoranea di Ponente Finale - Andora"/>
    <n v="1"/>
    <n v="3"/>
    <s v="ALBENGA NUOVO OSPEDALE - ALBENGA - ANDORA"/>
    <s v="EST"/>
    <s v="SET"/>
    <m/>
    <n v="1"/>
    <n v="15918"/>
    <d v="1899-12-30T06:20:00"/>
    <d v="1899-12-30T07:00:00"/>
    <n v="18.683610169073901"/>
    <m/>
    <m/>
    <n v="67"/>
    <n v="1251.8018813279514"/>
    <n v="0"/>
    <m/>
    <d v="1899-12-30T00:40:00"/>
    <d v="1899-12-31T20:40:00"/>
    <m/>
  </r>
  <r>
    <n v="17095"/>
    <x v="83"/>
    <s v="A03: Litoranea di Ponente Finale - Andora"/>
    <n v="1"/>
    <n v="3"/>
    <s v="ALBENGA NUOVO OSPEDALE - ALBENGA - ANDORA"/>
    <s v="EST"/>
    <s v="FES"/>
    <m/>
    <n v="1"/>
    <n v="17095"/>
    <d v="1899-12-30T06:20:00"/>
    <d v="1899-12-30T07:00:00"/>
    <n v="18.683610169073901"/>
    <m/>
    <m/>
    <n v="12"/>
    <n v="224.20332202888682"/>
    <n v="0"/>
    <m/>
    <d v="1899-12-30T00:40:00"/>
    <d v="1899-12-30T08:00:00"/>
    <m/>
  </r>
  <r>
    <n v="9405"/>
    <x v="83"/>
    <s v="A03: Litoranea di Ponente Finale - Andora"/>
    <n v="1"/>
    <n v="3"/>
    <s v="ALBENGA NUOVO OSPEDALE - ALBENGA - ANDORA"/>
    <s v="INV"/>
    <s v="SF"/>
    <m/>
    <n v="1"/>
    <n v="4642"/>
    <d v="1899-12-30T06:50:00"/>
    <d v="1899-12-30T07:30:00"/>
    <n v="18.683610169073901"/>
    <m/>
    <m/>
    <n v="5"/>
    <n v="93.418050845369507"/>
    <n v="0"/>
    <m/>
    <d v="1899-12-30T00:40:00"/>
    <d v="1899-12-30T03:20:00"/>
    <m/>
  </r>
  <r>
    <n v="17112"/>
    <x v="83"/>
    <s v="A03: Litoranea di Ponente Finale - Andora"/>
    <n v="1"/>
    <n v="3"/>
    <s v="ALBENGA NUOVO OSPEDALE - ALBENGA - ANDORA"/>
    <s v="EST"/>
    <s v="FES"/>
    <m/>
    <n v="1"/>
    <n v="17112"/>
    <d v="1899-12-30T06:50:00"/>
    <d v="1899-12-30T07:30:00"/>
    <n v="18.683610169073901"/>
    <m/>
    <m/>
    <n v="12"/>
    <n v="224.20332202888682"/>
    <n v="0"/>
    <m/>
    <d v="1899-12-30T00:40:00"/>
    <d v="1899-12-30T08:00:00"/>
    <m/>
  </r>
  <r>
    <n v="9665"/>
    <x v="83"/>
    <s v="A03: Litoranea di Ponente Finale - Andora"/>
    <n v="1"/>
    <n v="3"/>
    <s v="ALBENGA NUOVO OSPEDALE - ALBENGA - ANDORA"/>
    <s v="INV"/>
    <s v="FES"/>
    <m/>
    <n v="1"/>
    <n v="5782"/>
    <d v="1899-12-30T08:00:00"/>
    <d v="1899-12-30T08:40:00"/>
    <n v="18.683610169073901"/>
    <m/>
    <m/>
    <n v="46"/>
    <n v="859.44606777739943"/>
    <n v="0"/>
    <m/>
    <d v="1899-12-30T00:40:00"/>
    <d v="1899-12-31T06:40:00"/>
    <m/>
  </r>
  <r>
    <n v="13233"/>
    <x v="83"/>
    <s v="A03: Litoranea di Ponente Finale - Andora"/>
    <n v="1"/>
    <n v="3"/>
    <s v="ALBENGA NUOVO OSPEDALE - ALBENGA - ANDORA"/>
    <s v="EST"/>
    <s v="SET"/>
    <m/>
    <n v="1"/>
    <n v="5268"/>
    <d v="1899-12-30T08:00:00"/>
    <d v="1899-12-30T08:40:00"/>
    <n v="18.683610169073901"/>
    <m/>
    <m/>
    <n v="67"/>
    <n v="1251.8018813279514"/>
    <n v="0"/>
    <m/>
    <d v="1899-12-30T00:40:00"/>
    <d v="1899-12-31T20:40:00"/>
    <m/>
  </r>
  <r>
    <n v="9408"/>
    <x v="83"/>
    <s v="A03: Litoranea di Ponente Finale - Andora"/>
    <n v="1"/>
    <n v="3"/>
    <s v="ALBENGA NUOVO OSPEDALE - ALBENGA - ANDORA"/>
    <s v="INV"/>
    <s v="SF"/>
    <m/>
    <n v="1"/>
    <n v="4643"/>
    <d v="1899-12-30T14:45:00"/>
    <d v="1899-12-30T15:25:00"/>
    <n v="18.683610169073901"/>
    <m/>
    <m/>
    <n v="5"/>
    <n v="93.418050845369507"/>
    <n v="0"/>
    <m/>
    <d v="1899-12-30T00:40:00"/>
    <d v="1899-12-30T03:20:00"/>
    <m/>
  </r>
  <r>
    <n v="18360"/>
    <x v="83"/>
    <s v="A03: Litoranea di Ponente Finale - Andora"/>
    <n v="1"/>
    <n v="3"/>
    <s v="ALBENGA NUOVO OSPEDALE - ALBENGA - ANDORA"/>
    <s v="EST"/>
    <s v="SET"/>
    <m/>
    <n v="1"/>
    <n v="5269"/>
    <d v="1899-12-30T16:25:00"/>
    <d v="1899-12-30T17:05:00"/>
    <n v="18.683610169073901"/>
    <m/>
    <m/>
    <n v="67"/>
    <n v="1251.8018813279514"/>
    <n v="0"/>
    <m/>
    <d v="1899-12-30T00:40:00"/>
    <d v="1899-12-31T20:40:00"/>
    <m/>
  </r>
  <r>
    <n v="16723"/>
    <x v="83"/>
    <s v="A03: Litoranea di Ponente Finale - Andora"/>
    <n v="1"/>
    <n v="3"/>
    <s v="ALBENGA NUOVO OSPEDALE - ALBENGA - ANDORA"/>
    <s v="EST"/>
    <s v="SET"/>
    <m/>
    <n v="1"/>
    <n v="16723"/>
    <d v="1899-12-30T23:30:00"/>
    <d v="1899-12-31T00:10:00"/>
    <n v="18.683610169073901"/>
    <m/>
    <m/>
    <n v="67"/>
    <n v="1251.8018813279514"/>
    <n v="0"/>
    <m/>
    <d v="1899-12-30T00:40:00"/>
    <d v="1899-12-31T20:40:00"/>
    <m/>
  </r>
  <r>
    <n v="12376"/>
    <x v="83"/>
    <s v="A03: Litoranea di Ponente Finale - Andora"/>
    <n v="2"/>
    <n v="6"/>
    <s v="ALASSIO - ALBENGA - LOANO - FINALPIA"/>
    <s v="EST"/>
    <s v="SET"/>
    <m/>
    <n v="1"/>
    <n v="5217"/>
    <d v="1899-12-30T05:43:00"/>
    <d v="1899-12-30T06:43:00"/>
    <n v="26.754645643142702"/>
    <m/>
    <m/>
    <n v="67"/>
    <n v="1792.5612580905611"/>
    <n v="0"/>
    <m/>
    <d v="1899-12-30T01:00:00"/>
    <d v="1900-01-01T19:00:00"/>
    <m/>
  </r>
  <r>
    <n v="18382"/>
    <x v="83"/>
    <s v="A03: Litoranea di Ponente Finale - Andora"/>
    <n v="2"/>
    <n v="7"/>
    <s v="ALBENGA VADINO - FINALPIA"/>
    <s v="EST"/>
    <s v="SET"/>
    <m/>
    <n v="1"/>
    <n v="5215"/>
    <d v="1899-12-30T05:07:00"/>
    <d v="1899-12-30T05:51:00"/>
    <n v="20.653994572150602"/>
    <m/>
    <m/>
    <n v="67"/>
    <n v="1383.8176363340904"/>
    <n v="0"/>
    <m/>
    <d v="1899-12-30T00:44:00"/>
    <d v="1900-01-01T01:08:00"/>
    <m/>
  </r>
  <r>
    <n v="9593"/>
    <x v="83"/>
    <s v="A03: Litoranea di Ponente Finale - Andora"/>
    <n v="2"/>
    <n v="7"/>
    <s v="ALBENGA VADINO - FINALPIA"/>
    <s v="INV"/>
    <s v="SET"/>
    <m/>
    <n v="1"/>
    <n v="5647"/>
    <d v="1899-12-30T05:34:00"/>
    <d v="1899-12-30T06:18:00"/>
    <n v="20.653994572150602"/>
    <m/>
    <m/>
    <n v="235"/>
    <n v="4853.6887244553909"/>
    <n v="0"/>
    <m/>
    <d v="1899-12-30T00:44:00"/>
    <d v="1900-01-06T04:20:00"/>
    <m/>
  </r>
  <r>
    <n v="9538"/>
    <x v="83"/>
    <s v="A03: Litoranea di Ponente Finale - Andora"/>
    <n v="2"/>
    <n v="7"/>
    <s v="ALBENGA VADINO - FINALPIA"/>
    <s v="ANN"/>
    <s v="FES"/>
    <m/>
    <n v="1"/>
    <n v="5388"/>
    <d v="1899-12-30T05:53:00"/>
    <d v="1899-12-30T06:37:00"/>
    <n v="20.653994572150602"/>
    <m/>
    <m/>
    <n v="58"/>
    <n v="1197.931685184735"/>
    <n v="0"/>
    <m/>
    <d v="1899-12-30T00:44:00"/>
    <d v="1899-12-31T18:32:00"/>
    <m/>
  </r>
  <r>
    <n v="9539"/>
    <x v="83"/>
    <s v="A03: Litoranea di Ponente Finale - Andora"/>
    <n v="2"/>
    <n v="7"/>
    <s v="ALBENGA VADINO - FINALPIA"/>
    <s v="ANN"/>
    <s v="FES"/>
    <m/>
    <n v="1"/>
    <n v="5389"/>
    <d v="1899-12-30T06:34:00"/>
    <d v="1899-12-30T07:18:00"/>
    <n v="20.653994572150602"/>
    <m/>
    <m/>
    <n v="58"/>
    <n v="1197.931685184735"/>
    <n v="0"/>
    <m/>
    <d v="1899-12-30T00:44:00"/>
    <d v="1899-12-31T18:32:00"/>
    <m/>
  </r>
  <r>
    <n v="17722"/>
    <x v="83"/>
    <s v="A03: Litoranea di Ponente Finale - Andora"/>
    <n v="2"/>
    <n v="7"/>
    <s v="ALBENGA VADINO - FINALPIA"/>
    <s v="INV"/>
    <s v="SET"/>
    <m/>
    <n v="1"/>
    <n v="5646"/>
    <d v="1899-12-30T06:34:00"/>
    <d v="1899-12-30T07:18:00"/>
    <n v="20.653994572150602"/>
    <m/>
    <m/>
    <n v="235"/>
    <n v="4853.6887244553909"/>
    <n v="0"/>
    <m/>
    <d v="1899-12-30T00:44:00"/>
    <d v="1900-01-06T04:20:00"/>
    <m/>
  </r>
  <r>
    <n v="9540"/>
    <x v="83"/>
    <s v="A03: Litoranea di Ponente Finale - Andora"/>
    <n v="2"/>
    <n v="7"/>
    <s v="ALBENGA VADINO - FINALPIA"/>
    <s v="EST"/>
    <s v="FES"/>
    <m/>
    <n v="1"/>
    <n v="5390"/>
    <d v="1899-12-30T07:18:00"/>
    <d v="1899-12-30T08:02:00"/>
    <n v="20.653994572150602"/>
    <m/>
    <m/>
    <n v="12"/>
    <n v="247.84793486580722"/>
    <n v="0"/>
    <m/>
    <d v="1899-12-30T00:44:00"/>
    <d v="1899-12-30T08:48:00"/>
    <m/>
  </r>
  <r>
    <n v="9400"/>
    <x v="83"/>
    <s v="A03: Litoranea di Ponente Finale - Andora"/>
    <n v="2"/>
    <n v="7"/>
    <s v="ALBENGA VADINO - FINALPIA"/>
    <s v="INV"/>
    <s v="SF"/>
    <m/>
    <n v="1"/>
    <n v="4680"/>
    <d v="1899-12-30T07:19:00"/>
    <d v="1899-12-30T08:03:00"/>
    <n v="20.653994572150602"/>
    <m/>
    <m/>
    <n v="5"/>
    <n v="103.269972860753"/>
    <n v="0"/>
    <m/>
    <d v="1899-12-30T00:44:00"/>
    <d v="1899-12-30T03:40:00"/>
    <m/>
  </r>
  <r>
    <n v="18350"/>
    <x v="83"/>
    <s v="A03: Litoranea di Ponente Finale - Andora"/>
    <n v="2"/>
    <n v="7"/>
    <s v="ALBENGA VADINO - FINALPIA"/>
    <s v="EST"/>
    <s v="SET"/>
    <m/>
    <n v="1"/>
    <n v="18350"/>
    <d v="1899-12-30T07:24:00"/>
    <d v="1899-12-30T08:08:00"/>
    <n v="20.653994572150602"/>
    <m/>
    <m/>
    <n v="67"/>
    <n v="1383.8176363340904"/>
    <n v="0"/>
    <m/>
    <d v="1899-12-30T00:44:00"/>
    <d v="1900-01-01T01:08:00"/>
    <m/>
  </r>
  <r>
    <n v="18567"/>
    <x v="83"/>
    <s v="A03: Litoranea di Ponente Finale - Andora"/>
    <n v="2"/>
    <n v="7"/>
    <s v="ALBENGA VADINO - FINALPIA"/>
    <s v="SCO"/>
    <s v="1-5"/>
    <m/>
    <n v="1"/>
    <n v="18567"/>
    <d v="1899-12-30T13:24:00"/>
    <d v="1899-12-30T14:08:00"/>
    <n v="20.653994572150602"/>
    <m/>
    <m/>
    <n v="173"/>
    <n v="3573.1410609820541"/>
    <n v="0"/>
    <m/>
    <d v="1899-12-30T00:44:00"/>
    <d v="1900-01-04T06:52:00"/>
    <m/>
  </r>
  <r>
    <n v="17690"/>
    <x v="83"/>
    <s v="A03: Litoranea di Ponente Finale - Andora"/>
    <n v="2"/>
    <n v="7"/>
    <s v="ALBENGA VADINO - FINALPIA"/>
    <s v="INV"/>
    <s v="SET"/>
    <m/>
    <n v="1"/>
    <n v="17690"/>
    <d v="1899-12-30T13:49:00"/>
    <d v="1899-12-30T14:33:00"/>
    <n v="20.653994572150602"/>
    <m/>
    <m/>
    <n v="235"/>
    <n v="4853.6887244553909"/>
    <n v="0"/>
    <m/>
    <d v="1899-12-30T00:44:00"/>
    <d v="1900-01-06T04:20:00"/>
    <m/>
  </r>
  <r>
    <n v="16665"/>
    <x v="83"/>
    <s v="A03: Litoranea di Ponente Finale - Andora"/>
    <n v="2"/>
    <n v="7"/>
    <s v="ALBENGA VADINO - FINALPIA"/>
    <s v="EST"/>
    <s v="SET"/>
    <m/>
    <n v="1"/>
    <n v="16665"/>
    <d v="1899-12-30T16:09:00"/>
    <d v="1899-12-30T16:53:00"/>
    <n v="20.653994572150602"/>
    <m/>
    <m/>
    <n v="67"/>
    <n v="1383.8176363340904"/>
    <n v="0"/>
    <m/>
    <d v="1899-12-30T00:44:00"/>
    <d v="1900-01-01T01:08:00"/>
    <m/>
  </r>
  <r>
    <n v="17158"/>
    <x v="83"/>
    <s v="A03: Litoranea di Ponente Finale - Andora"/>
    <n v="2"/>
    <n v="7"/>
    <s v="ALBENGA VADINO - FINALPIA"/>
    <s v="EST"/>
    <s v="FES"/>
    <m/>
    <n v="1"/>
    <n v="17158"/>
    <d v="1899-12-30T16:09:00"/>
    <d v="1899-12-30T16:53:00"/>
    <n v="20.653994572150602"/>
    <m/>
    <m/>
    <n v="12"/>
    <n v="247.84793486580722"/>
    <n v="0"/>
    <m/>
    <d v="1899-12-30T00:44:00"/>
    <d v="1899-12-30T08:48:00"/>
    <m/>
  </r>
  <r>
    <n v="9690"/>
    <x v="83"/>
    <s v="A03: Litoranea di Ponente Finale - Andora"/>
    <n v="2"/>
    <n v="10"/>
    <s v="ANDORA - ALBENGA - LOANO - FINALPIA"/>
    <s v="EST"/>
    <s v="SET"/>
    <m/>
    <n v="1"/>
    <n v="5262"/>
    <d v="1899-12-31T00:20:00"/>
    <d v="1899-12-31T01:38:00"/>
    <n v="36.360804059443403"/>
    <m/>
    <m/>
    <n v="67"/>
    <n v="2436.1738719827081"/>
    <n v="0"/>
    <m/>
    <d v="1899-12-30T01:18:00"/>
    <d v="1900-01-02T15:06:00"/>
    <m/>
  </r>
  <r>
    <n v="18342"/>
    <x v="83"/>
    <s v="A03: Litoranea di Ponente Finale - Andora"/>
    <n v="2"/>
    <n v="10"/>
    <s v="ANDORA - ALBENGA - LOANO - FINALPIA"/>
    <s v="EST"/>
    <s v="SET"/>
    <m/>
    <n v="1"/>
    <n v="18342"/>
    <d v="1899-12-31T00:40:00"/>
    <d v="1899-12-31T01:58:00"/>
    <n v="36.360804059443403"/>
    <m/>
    <m/>
    <n v="67"/>
    <n v="2436.1738719827081"/>
    <n v="0"/>
    <m/>
    <d v="1899-12-30T01:18:00"/>
    <d v="1900-01-02T15:06:00"/>
    <m/>
  </r>
  <r>
    <n v="17210"/>
    <x v="83"/>
    <s v="A03: Litoranea di Ponente Finale - Andora"/>
    <n v="2"/>
    <n v="10"/>
    <s v="ANDORA - ALBENGA - LOANO - FINALPIA"/>
    <s v="EST"/>
    <s v="FES"/>
    <m/>
    <n v="1"/>
    <n v="17210"/>
    <d v="1899-12-31T01:20:00"/>
    <d v="1899-12-31T02:38:00"/>
    <n v="36.360804059443403"/>
    <m/>
    <m/>
    <n v="12"/>
    <n v="436.32964871332081"/>
    <n v="0"/>
    <m/>
    <d v="1899-12-30T01:18:00"/>
    <d v="1899-12-30T15:36:00"/>
    <m/>
  </r>
  <r>
    <n v="9591"/>
    <x v="83"/>
    <s v="A03: Litoranea di Ponente Finale - Andora"/>
    <n v="2"/>
    <n v="10"/>
    <s v="ANDORA - ALBENGA - LOANO - FINALPIA"/>
    <s v="INV"/>
    <s v="SET"/>
    <m/>
    <n v="1"/>
    <n v="5218"/>
    <d v="1899-12-30T05:30:00"/>
    <d v="1899-12-30T06:48:00"/>
    <n v="36.360804059443403"/>
    <m/>
    <m/>
    <n v="235"/>
    <n v="8544.7889539692005"/>
    <n v="0"/>
    <m/>
    <d v="1899-12-30T01:18:00"/>
    <d v="1900-01-11T17:30:00"/>
    <m/>
  </r>
  <r>
    <n v="9404"/>
    <x v="83"/>
    <s v="A03: Litoranea di Ponente Finale - Andora"/>
    <n v="2"/>
    <n v="10"/>
    <s v="ANDORA - ALBENGA - LOANO - FINALPIA"/>
    <s v="INV"/>
    <s v="SF"/>
    <m/>
    <n v="1"/>
    <n v="4613"/>
    <d v="1899-12-30T06:00:00"/>
    <d v="1899-12-30T07:18:00"/>
    <n v="36.360804059443403"/>
    <m/>
    <m/>
    <n v="5"/>
    <n v="181.80402029721702"/>
    <n v="0"/>
    <m/>
    <d v="1899-12-30T01:18:00"/>
    <d v="1899-12-30T06:30:00"/>
    <m/>
  </r>
  <r>
    <n v="18358"/>
    <x v="83"/>
    <s v="A03: Litoranea di Ponente Finale - Andora"/>
    <n v="2"/>
    <n v="10"/>
    <s v="ANDORA - ALBENGA - LOANO - FINALPIA"/>
    <s v="EST"/>
    <s v="SET"/>
    <m/>
    <n v="1"/>
    <n v="18358"/>
    <d v="1899-12-30T06:05:00"/>
    <d v="1899-12-30T07:23:00"/>
    <n v="36.360804059443403"/>
    <m/>
    <m/>
    <n v="67"/>
    <n v="2436.1738719827081"/>
    <n v="0"/>
    <m/>
    <d v="1899-12-30T01:18:00"/>
    <d v="1900-01-02T15:06:00"/>
    <m/>
  </r>
  <r>
    <n v="17075"/>
    <x v="83"/>
    <s v="A03: Litoranea di Ponente Finale - Andora"/>
    <n v="2"/>
    <n v="10"/>
    <s v="ANDORA - ALBENGA - LOANO - FINALPIA"/>
    <s v="EST"/>
    <s v="FES"/>
    <m/>
    <n v="1"/>
    <n v="17075"/>
    <d v="1899-12-30T06:20:00"/>
    <d v="1899-12-30T07:38:00"/>
    <n v="36.360804059443403"/>
    <m/>
    <m/>
    <n v="12"/>
    <n v="436.32964871332081"/>
    <n v="0"/>
    <m/>
    <d v="1899-12-30T01:18:00"/>
    <d v="1899-12-30T15:36:00"/>
    <m/>
  </r>
  <r>
    <n v="9325"/>
    <x v="83"/>
    <s v="A03: Litoranea di Ponente Finale - Andora"/>
    <n v="2"/>
    <n v="10"/>
    <s v="ANDORA - ALBENGA - LOANO - FINALPIA"/>
    <s v="INV"/>
    <s v="FES"/>
    <m/>
    <n v="1"/>
    <n v="2763"/>
    <d v="1899-12-30T06:30:00"/>
    <d v="1899-12-30T07:48:00"/>
    <n v="36.360804059443403"/>
    <m/>
    <m/>
    <n v="46"/>
    <n v="1672.5969867343965"/>
    <n v="0"/>
    <m/>
    <d v="1899-12-30T01:18:00"/>
    <d v="1900-01-01T11:48:00"/>
    <m/>
  </r>
  <r>
    <n v="17096"/>
    <x v="83"/>
    <s v="A03: Litoranea di Ponente Finale - Andora"/>
    <n v="2"/>
    <n v="10"/>
    <s v="ANDORA - ALBENGA - LOANO - FINALPIA"/>
    <s v="EST"/>
    <s v="FES"/>
    <m/>
    <n v="1"/>
    <n v="17096"/>
    <d v="1899-12-30T07:00:00"/>
    <d v="1899-12-30T08:18:00"/>
    <n v="36.360804059443403"/>
    <m/>
    <m/>
    <n v="12"/>
    <n v="436.32964871332081"/>
    <n v="0"/>
    <m/>
    <d v="1899-12-30T01:18:00"/>
    <d v="1899-12-30T15:36:00"/>
    <m/>
  </r>
  <r>
    <n v="15917"/>
    <x v="83"/>
    <s v="A03: Litoranea di Ponente Finale - Andora"/>
    <n v="2"/>
    <n v="10"/>
    <s v="ANDORA - ALBENGA - LOANO - FINALPIA"/>
    <s v="EST"/>
    <s v="SET"/>
    <m/>
    <n v="1"/>
    <n v="15917"/>
    <d v="1899-12-30T07:00:00"/>
    <d v="1899-12-30T08:18:00"/>
    <n v="36.360804059443403"/>
    <m/>
    <m/>
    <n v="67"/>
    <n v="2436.1738719827081"/>
    <n v="0"/>
    <m/>
    <d v="1899-12-30T01:18:00"/>
    <d v="1900-01-02T15:06:00"/>
    <m/>
  </r>
  <r>
    <n v="17113"/>
    <x v="83"/>
    <s v="A03: Litoranea di Ponente Finale - Andora"/>
    <n v="2"/>
    <n v="10"/>
    <s v="ANDORA - ALBENGA - LOANO - FINALPIA"/>
    <s v="EST"/>
    <s v="FES"/>
    <m/>
    <n v="1"/>
    <n v="17113"/>
    <d v="1899-12-30T07:30:00"/>
    <d v="1899-12-30T08:48:00"/>
    <n v="36.360804059443403"/>
    <m/>
    <m/>
    <n v="12"/>
    <n v="436.32964871332081"/>
    <n v="0"/>
    <m/>
    <d v="1899-12-30T01:18:00"/>
    <d v="1899-12-30T15:36:00"/>
    <m/>
  </r>
  <r>
    <n v="9424"/>
    <x v="83"/>
    <s v="A03: Litoranea di Ponente Finale - Andora"/>
    <n v="2"/>
    <n v="10"/>
    <s v="ANDORA - ALBENGA - LOANO - FINALPIA"/>
    <s v="INV"/>
    <s v="SET"/>
    <m/>
    <n v="1"/>
    <n v="5221"/>
    <d v="1899-12-30T07:30:00"/>
    <d v="1899-12-30T08:48:00"/>
    <n v="36.360804059443403"/>
    <m/>
    <m/>
    <n v="235"/>
    <n v="8544.7889539692005"/>
    <n v="0"/>
    <m/>
    <d v="1899-12-30T01:18:00"/>
    <d v="1900-01-11T17:30:00"/>
    <m/>
  </r>
  <r>
    <n v="9397"/>
    <x v="83"/>
    <s v="A03: Litoranea di Ponente Finale - Andora"/>
    <n v="2"/>
    <n v="10"/>
    <s v="ANDORA - ALBENGA - LOANO - FINALPIA"/>
    <s v="INV"/>
    <s v="SF"/>
    <m/>
    <n v="1"/>
    <n v="4639"/>
    <d v="1899-12-30T07:30:00"/>
    <d v="1899-12-30T08:48:00"/>
    <n v="36.360804059443403"/>
    <m/>
    <m/>
    <n v="5"/>
    <n v="181.80402029721702"/>
    <n v="0"/>
    <m/>
    <d v="1899-12-30T01:18:00"/>
    <d v="1899-12-30T06:30:00"/>
    <m/>
  </r>
  <r>
    <n v="9327"/>
    <x v="83"/>
    <s v="A03: Litoranea di Ponente Finale - Andora"/>
    <n v="2"/>
    <n v="10"/>
    <s v="ANDORA - ALBENGA - LOANO - FINALPIA"/>
    <s v="INV"/>
    <s v="FES"/>
    <m/>
    <n v="1"/>
    <n v="2779"/>
    <d v="1899-12-30T08:00:00"/>
    <d v="1899-12-30T09:18:00"/>
    <n v="36.360804059443403"/>
    <m/>
    <m/>
    <n v="46"/>
    <n v="1672.5969867343965"/>
    <n v="0"/>
    <m/>
    <d v="1899-12-30T01:18:00"/>
    <d v="1900-01-01T11:48:00"/>
    <m/>
  </r>
  <r>
    <n v="9425"/>
    <x v="83"/>
    <s v="A03: Litoranea di Ponente Finale - Andora"/>
    <n v="2"/>
    <n v="10"/>
    <s v="ANDORA - ALBENGA - LOANO - FINALPIA"/>
    <s v="ANN"/>
    <s v="SET"/>
    <m/>
    <n v="1"/>
    <n v="5222"/>
    <d v="1899-12-30T08:00:00"/>
    <d v="1899-12-30T09:18:00"/>
    <n v="36.360804059443403"/>
    <m/>
    <m/>
    <n v="302"/>
    <n v="10980.962825951909"/>
    <n v="0"/>
    <m/>
    <d v="1899-12-30T01:18:00"/>
    <d v="1900-01-15T08:36:00"/>
    <m/>
  </r>
  <r>
    <n v="17079"/>
    <x v="83"/>
    <s v="A03: Litoranea di Ponente Finale - Andora"/>
    <n v="2"/>
    <n v="10"/>
    <s v="ANDORA - ALBENGA - LOANO - FINALPIA"/>
    <s v="EST"/>
    <s v="FES"/>
    <m/>
    <n v="1"/>
    <n v="17079"/>
    <d v="1899-12-30T08:10:00"/>
    <d v="1899-12-30T09:28:00"/>
    <n v="36.360804059443403"/>
    <m/>
    <m/>
    <n v="12"/>
    <n v="436.32964871332081"/>
    <n v="0"/>
    <m/>
    <d v="1899-12-30T01:18:00"/>
    <d v="1899-12-30T15:36:00"/>
    <m/>
  </r>
  <r>
    <n v="13395"/>
    <x v="83"/>
    <s v="A03: Litoranea di Ponente Finale - Andora"/>
    <n v="2"/>
    <n v="10"/>
    <s v="ANDORA - ALBENGA - LOANO - FINALPIA"/>
    <s v="EST"/>
    <s v="SET"/>
    <m/>
    <n v="1"/>
    <n v="5223"/>
    <d v="1899-12-30T08:30:00"/>
    <d v="1899-12-30T09:48:00"/>
    <n v="36.360804059443403"/>
    <m/>
    <m/>
    <n v="67"/>
    <n v="2436.1738719827081"/>
    <n v="0"/>
    <m/>
    <d v="1899-12-30T01:18:00"/>
    <d v="1900-01-02T15:06:00"/>
    <m/>
  </r>
  <r>
    <n v="9385"/>
    <x v="83"/>
    <s v="A03: Litoranea di Ponente Finale - Andora"/>
    <n v="2"/>
    <n v="10"/>
    <s v="ANDORA - ALBENGA - LOANO - FINALPIA"/>
    <s v="INV"/>
    <s v="SF"/>
    <m/>
    <n v="1"/>
    <n v="4596"/>
    <d v="1899-12-30T08:30:00"/>
    <d v="1899-12-30T09:48:00"/>
    <n v="36.360804059443403"/>
    <m/>
    <m/>
    <n v="5"/>
    <n v="181.80402029721702"/>
    <n v="0"/>
    <m/>
    <d v="1899-12-30T01:18:00"/>
    <d v="1899-12-30T06:30:00"/>
    <m/>
  </r>
  <r>
    <n v="17611"/>
    <x v="83"/>
    <s v="A03: Litoranea di Ponente Finale - Andora"/>
    <n v="2"/>
    <n v="10"/>
    <s v="ANDORA - ALBENGA - LOANO - FINALPIA"/>
    <s v="INV"/>
    <s v="SET"/>
    <m/>
    <n v="1"/>
    <n v="13396"/>
    <d v="1899-12-30T08:40:00"/>
    <d v="1899-12-30T09:58:00"/>
    <n v="36.360804059443403"/>
    <m/>
    <m/>
    <n v="235"/>
    <n v="8544.7889539692005"/>
    <n v="0"/>
    <m/>
    <d v="1899-12-30T01:18:00"/>
    <d v="1900-01-11T17:30:00"/>
    <m/>
  </r>
  <r>
    <n v="16651"/>
    <x v="83"/>
    <s v="A03: Litoranea di Ponente Finale - Andora"/>
    <n v="2"/>
    <n v="10"/>
    <s v="ANDORA - ALBENGA - LOANO - FINALPIA"/>
    <s v="EST"/>
    <s v="SET"/>
    <m/>
    <n v="1"/>
    <n v="16651"/>
    <d v="1899-12-30T08:50:00"/>
    <d v="1899-12-30T10:08:00"/>
    <n v="36.360804059443403"/>
    <m/>
    <m/>
    <n v="67"/>
    <n v="2436.1738719827081"/>
    <n v="0"/>
    <m/>
    <d v="1899-12-30T01:18:00"/>
    <d v="1900-01-02T15:06:00"/>
    <m/>
  </r>
  <r>
    <n v="9301"/>
    <x v="83"/>
    <s v="A03: Litoranea di Ponente Finale - Andora"/>
    <n v="2"/>
    <n v="10"/>
    <s v="ANDORA - ALBENGA - LOANO - FINALPIA"/>
    <s v="INV"/>
    <s v="SET"/>
    <m/>
    <n v="1"/>
    <n v="2639"/>
    <d v="1899-12-30T09:00:00"/>
    <d v="1899-12-30T10:18:00"/>
    <n v="36.360804059443403"/>
    <m/>
    <m/>
    <n v="235"/>
    <n v="8544.7889539692005"/>
    <n v="0"/>
    <m/>
    <d v="1899-12-30T01:18:00"/>
    <d v="1900-01-11T17:30:00"/>
    <m/>
  </r>
  <r>
    <n v="9629"/>
    <x v="83"/>
    <s v="A03: Litoranea di Ponente Finale - Andora"/>
    <n v="2"/>
    <n v="10"/>
    <s v="ANDORA - ALBENGA - LOANO - FINALPIA"/>
    <s v="INV"/>
    <s v="FES"/>
    <m/>
    <n v="1"/>
    <n v="5707"/>
    <d v="1899-12-30T09:00:00"/>
    <d v="1899-12-30T10:18:00"/>
    <n v="36.360804059443403"/>
    <m/>
    <m/>
    <n v="46"/>
    <n v="1672.5969867343965"/>
    <n v="0"/>
    <m/>
    <d v="1899-12-30T01:18:00"/>
    <d v="1900-01-01T11:48:00"/>
    <m/>
  </r>
  <r>
    <n v="17117"/>
    <x v="83"/>
    <s v="A03: Litoranea di Ponente Finale - Andora"/>
    <n v="2"/>
    <n v="10"/>
    <s v="ANDORA - ALBENGA - LOANO - FINALPIA"/>
    <s v="EST"/>
    <s v="FES"/>
    <m/>
    <n v="1"/>
    <n v="17117"/>
    <d v="1899-12-30T09:20:00"/>
    <d v="1899-12-30T10:38:00"/>
    <n v="36.360804059443403"/>
    <m/>
    <m/>
    <n v="12"/>
    <n v="436.32964871332081"/>
    <n v="0"/>
    <m/>
    <d v="1899-12-30T01:18:00"/>
    <d v="1899-12-30T15:36:00"/>
    <m/>
  </r>
  <r>
    <n v="9630"/>
    <x v="83"/>
    <s v="A03: Litoranea di Ponente Finale - Andora"/>
    <n v="2"/>
    <n v="10"/>
    <s v="ANDORA - ALBENGA - LOANO - FINALPIA"/>
    <s v="INV"/>
    <s v="FES"/>
    <m/>
    <n v="1"/>
    <n v="5709"/>
    <d v="1899-12-30T09:30:00"/>
    <d v="1899-12-30T10:48:00"/>
    <n v="36.360804059443403"/>
    <m/>
    <m/>
    <n v="46"/>
    <n v="1672.5969867343965"/>
    <n v="0"/>
    <m/>
    <d v="1899-12-30T01:18:00"/>
    <d v="1900-01-01T11:48:00"/>
    <m/>
  </r>
  <r>
    <n v="9391"/>
    <x v="83"/>
    <s v="A03: Litoranea di Ponente Finale - Andora"/>
    <n v="2"/>
    <n v="10"/>
    <s v="ANDORA - ALBENGA - LOANO - FINALPIA"/>
    <s v="INV"/>
    <s v="SF"/>
    <m/>
    <n v="1"/>
    <n v="4610"/>
    <d v="1899-12-30T09:30:00"/>
    <d v="1899-12-30T10:48:00"/>
    <n v="36.360804059443403"/>
    <m/>
    <m/>
    <n v="5"/>
    <n v="181.80402029721702"/>
    <n v="0"/>
    <m/>
    <d v="1899-12-30T01:18:00"/>
    <d v="1899-12-30T06:30:00"/>
    <m/>
  </r>
  <r>
    <n v="16653"/>
    <x v="83"/>
    <s v="A03: Litoranea di Ponente Finale - Andora"/>
    <n v="2"/>
    <n v="10"/>
    <s v="ANDORA - ALBENGA - LOANO - FINALPIA"/>
    <s v="EST"/>
    <s v="SET"/>
    <m/>
    <n v="1"/>
    <n v="16653"/>
    <d v="1899-12-30T09:50:00"/>
    <d v="1899-12-30T11:08:00"/>
    <n v="36.360804059443403"/>
    <m/>
    <m/>
    <n v="67"/>
    <n v="2436.1738719827081"/>
    <n v="0"/>
    <m/>
    <d v="1899-12-30T01:18:00"/>
    <d v="1900-01-02T15:06:00"/>
    <m/>
  </r>
  <r>
    <n v="9598"/>
    <x v="83"/>
    <s v="A03: Litoranea di Ponente Finale - Andora"/>
    <n v="2"/>
    <n v="10"/>
    <s v="ANDORA - ALBENGA - LOANO - FINALPIA"/>
    <s v="INV"/>
    <s v="SET"/>
    <m/>
    <n v="1"/>
    <n v="5652"/>
    <d v="1899-12-30T10:00:00"/>
    <d v="1899-12-30T11:18:00"/>
    <n v="36.360804059443403"/>
    <m/>
    <m/>
    <n v="235"/>
    <n v="8544.7889539692005"/>
    <n v="0"/>
    <m/>
    <d v="1899-12-30T01:18:00"/>
    <d v="1900-01-11T17:30:00"/>
    <m/>
  </r>
  <r>
    <n v="17134"/>
    <x v="83"/>
    <s v="A03: Litoranea di Ponente Finale - Andora"/>
    <n v="2"/>
    <n v="10"/>
    <s v="ANDORA - ALBENGA - LOANO - FINALPIA"/>
    <s v="EST"/>
    <s v="FES"/>
    <m/>
    <n v="1"/>
    <n v="17134"/>
    <d v="1899-12-30T10:20:00"/>
    <d v="1899-12-30T11:38:00"/>
    <n v="36.360804059443403"/>
    <m/>
    <m/>
    <n v="12"/>
    <n v="436.32964871332081"/>
    <n v="0"/>
    <m/>
    <d v="1899-12-30T01:18:00"/>
    <d v="1899-12-30T15:36:00"/>
    <m/>
  </r>
  <r>
    <n v="9632"/>
    <x v="83"/>
    <s v="A03: Litoranea di Ponente Finale - Andora"/>
    <n v="2"/>
    <n v="10"/>
    <s v="ANDORA - ALBENGA - LOANO - FINALPIA"/>
    <s v="INV"/>
    <s v="FES"/>
    <m/>
    <n v="1"/>
    <n v="5711"/>
    <d v="1899-12-30T10:30:00"/>
    <d v="1899-12-30T11:48:00"/>
    <n v="36.360804059443403"/>
    <m/>
    <m/>
    <n v="46"/>
    <n v="1672.5969867343965"/>
    <n v="0"/>
    <m/>
    <d v="1899-12-30T01:18:00"/>
    <d v="1900-01-01T11:48:00"/>
    <m/>
  </r>
  <r>
    <n v="9599"/>
    <x v="83"/>
    <s v="A03: Litoranea di Ponente Finale - Andora"/>
    <n v="2"/>
    <n v="10"/>
    <s v="ANDORA - ALBENGA - LOANO - FINALPIA"/>
    <s v="INV"/>
    <s v="SET"/>
    <m/>
    <n v="1"/>
    <n v="5653"/>
    <d v="1899-12-30T10:30:00"/>
    <d v="1899-12-30T11:48:00"/>
    <n v="36.360804059443403"/>
    <m/>
    <m/>
    <n v="235"/>
    <n v="8544.7889539692005"/>
    <n v="0"/>
    <m/>
    <d v="1899-12-30T01:18:00"/>
    <d v="1900-01-11T17:30:00"/>
    <m/>
  </r>
  <r>
    <n v="9392"/>
    <x v="83"/>
    <s v="A03: Litoranea di Ponente Finale - Andora"/>
    <n v="2"/>
    <n v="10"/>
    <s v="ANDORA - ALBENGA - LOANO - FINALPIA"/>
    <s v="INV"/>
    <s v="SF"/>
    <m/>
    <n v="1"/>
    <n v="4614"/>
    <d v="1899-12-30T10:30:00"/>
    <d v="1899-12-30T11:48:00"/>
    <n v="36.360804059443403"/>
    <m/>
    <m/>
    <n v="5"/>
    <n v="181.80402029721702"/>
    <n v="0"/>
    <m/>
    <d v="1899-12-30T01:18:00"/>
    <d v="1899-12-30T06:30:00"/>
    <m/>
  </r>
  <r>
    <n v="16655"/>
    <x v="83"/>
    <s v="A03: Litoranea di Ponente Finale - Andora"/>
    <n v="2"/>
    <n v="10"/>
    <s v="ANDORA - ALBENGA - LOANO - FINALPIA"/>
    <s v="EST"/>
    <s v="SET"/>
    <m/>
    <n v="1"/>
    <n v="16655"/>
    <d v="1899-12-30T10:50:00"/>
    <d v="1899-12-30T12:08:00"/>
    <n v="36.360804059443403"/>
    <m/>
    <m/>
    <n v="67"/>
    <n v="2436.1738719827081"/>
    <n v="0"/>
    <m/>
    <d v="1899-12-30T01:18:00"/>
    <d v="1900-01-02T15:06:00"/>
    <m/>
  </r>
  <r>
    <n v="9633"/>
    <x v="83"/>
    <s v="A03: Litoranea di Ponente Finale - Andora"/>
    <n v="2"/>
    <n v="10"/>
    <s v="ANDORA - ALBENGA - LOANO - FINALPIA"/>
    <s v="INV"/>
    <s v="FES"/>
    <m/>
    <n v="1"/>
    <n v="5712"/>
    <d v="1899-12-30T11:00:00"/>
    <d v="1899-12-30T12:18:00"/>
    <n v="36.360804059443403"/>
    <m/>
    <m/>
    <n v="46"/>
    <n v="1672.5969867343965"/>
    <n v="0"/>
    <m/>
    <d v="1899-12-30T01:18:00"/>
    <d v="1900-01-01T11:48:00"/>
    <m/>
  </r>
  <r>
    <n v="17115"/>
    <x v="83"/>
    <s v="A03: Litoranea di Ponente Finale - Andora"/>
    <n v="2"/>
    <n v="10"/>
    <s v="ANDORA - ALBENGA - LOANO - FINALPIA"/>
    <s v="EST"/>
    <s v="FES"/>
    <m/>
    <n v="1"/>
    <n v="17115"/>
    <d v="1899-12-30T11:20:00"/>
    <d v="1899-12-30T12:38:00"/>
    <n v="36.360804059443403"/>
    <m/>
    <m/>
    <n v="12"/>
    <n v="436.32964871332081"/>
    <n v="0"/>
    <m/>
    <d v="1899-12-30T01:18:00"/>
    <d v="1899-12-30T15:36:00"/>
    <m/>
  </r>
  <r>
    <n v="16656"/>
    <x v="83"/>
    <s v="A03: Litoranea di Ponente Finale - Andora"/>
    <n v="2"/>
    <n v="10"/>
    <s v="ANDORA - ALBENGA - LOANO - FINALPIA"/>
    <s v="EST"/>
    <s v="SET"/>
    <m/>
    <n v="1"/>
    <n v="16656"/>
    <d v="1899-12-30T11:20:00"/>
    <d v="1899-12-30T12:38:00"/>
    <n v="36.360804059443403"/>
    <m/>
    <m/>
    <n v="67"/>
    <n v="2436.1738719827081"/>
    <n v="0"/>
    <m/>
    <d v="1899-12-30T01:18:00"/>
    <d v="1900-01-02T15:06:00"/>
    <m/>
  </r>
  <r>
    <n v="9303"/>
    <x v="83"/>
    <s v="A03: Litoranea di Ponente Finale - Andora"/>
    <n v="2"/>
    <n v="10"/>
    <s v="ANDORA - ALBENGA - LOANO - FINALPIA"/>
    <s v="INV"/>
    <s v="SET"/>
    <m/>
    <n v="1"/>
    <n v="2642"/>
    <d v="1899-12-30T11:30:00"/>
    <d v="1899-12-30T12:48:00"/>
    <n v="36.360804059443403"/>
    <m/>
    <m/>
    <n v="235"/>
    <n v="8544.7889539692005"/>
    <n v="0"/>
    <m/>
    <d v="1899-12-30T01:18:00"/>
    <d v="1900-01-11T17:30:00"/>
    <m/>
  </r>
  <r>
    <n v="9634"/>
    <x v="83"/>
    <s v="A03: Litoranea di Ponente Finale - Andora"/>
    <n v="2"/>
    <n v="10"/>
    <s v="ANDORA - ALBENGA - LOANO - FINALPIA"/>
    <s v="INV"/>
    <s v="FES"/>
    <m/>
    <n v="1"/>
    <n v="5713"/>
    <d v="1899-12-30T11:30:00"/>
    <d v="1899-12-30T12:48:00"/>
    <n v="36.360804059443403"/>
    <m/>
    <m/>
    <n v="46"/>
    <n v="1672.5969867343965"/>
    <n v="0"/>
    <m/>
    <d v="1899-12-30T01:18:00"/>
    <d v="1900-01-01T11:48:00"/>
    <m/>
  </r>
  <r>
    <n v="9417"/>
    <x v="83"/>
    <s v="A03: Litoranea di Ponente Finale - Andora"/>
    <n v="2"/>
    <n v="10"/>
    <s v="ANDORA - ALBENGA - LOANO - FINALPIA"/>
    <s v="INV"/>
    <s v="SF"/>
    <m/>
    <n v="1"/>
    <n v="4641"/>
    <d v="1899-12-30T11:30:00"/>
    <d v="1899-12-30T12:48:00"/>
    <n v="36.360804059443403"/>
    <m/>
    <m/>
    <n v="5"/>
    <n v="181.80402029721702"/>
    <n v="0"/>
    <m/>
    <d v="1899-12-30T01:18:00"/>
    <d v="1899-12-30T06:30:00"/>
    <m/>
  </r>
  <r>
    <n v="17091"/>
    <x v="83"/>
    <s v="A03: Litoranea di Ponente Finale - Andora"/>
    <n v="2"/>
    <n v="10"/>
    <s v="ANDORA - ALBENGA - LOANO - FINALPIA"/>
    <s v="EST"/>
    <s v="FES"/>
    <m/>
    <n v="1"/>
    <n v="17091"/>
    <d v="1899-12-30T11:50:00"/>
    <d v="1899-12-30T13:08:00"/>
    <n v="36.360804059443403"/>
    <m/>
    <m/>
    <n v="12"/>
    <n v="436.32964871332081"/>
    <n v="0"/>
    <m/>
    <d v="1899-12-30T01:18:00"/>
    <d v="1899-12-30T15:36:00"/>
    <m/>
  </r>
  <r>
    <n v="16657"/>
    <x v="83"/>
    <s v="A03: Litoranea di Ponente Finale - Andora"/>
    <n v="2"/>
    <n v="10"/>
    <s v="ANDORA - ALBENGA - LOANO - FINALPIA"/>
    <s v="EST"/>
    <s v="SET"/>
    <m/>
    <n v="1"/>
    <n v="16657"/>
    <d v="1899-12-30T11:50:00"/>
    <d v="1899-12-30T13:08:00"/>
    <n v="36.360804059443403"/>
    <m/>
    <m/>
    <n v="67"/>
    <n v="2436.1738719827081"/>
    <n v="0"/>
    <m/>
    <d v="1899-12-30T01:18:00"/>
    <d v="1900-01-02T15:06:00"/>
    <m/>
  </r>
  <r>
    <n v="17652"/>
    <x v="83"/>
    <s v="A03: Litoranea di Ponente Finale - Andora"/>
    <n v="2"/>
    <n v="10"/>
    <s v="ANDORA - ALBENGA - LOANO - FINALPIA"/>
    <s v="INV"/>
    <s v="SET"/>
    <m/>
    <n v="1"/>
    <n v="2643"/>
    <d v="1899-12-30T12:00:00"/>
    <d v="1899-12-30T13:18:00"/>
    <n v="36.360804059443403"/>
    <m/>
    <m/>
    <n v="235"/>
    <n v="8544.7889539692005"/>
    <n v="0"/>
    <m/>
    <d v="1899-12-30T01:18:00"/>
    <d v="1900-01-11T17:30:00"/>
    <m/>
  </r>
  <r>
    <n v="9635"/>
    <x v="83"/>
    <s v="A03: Litoranea di Ponente Finale - Andora"/>
    <n v="2"/>
    <n v="10"/>
    <s v="ANDORA - ALBENGA - LOANO - FINALPIA"/>
    <s v="INV"/>
    <s v="FES"/>
    <m/>
    <n v="1"/>
    <n v="5714"/>
    <d v="1899-12-30T12:00:00"/>
    <d v="1899-12-30T13:18:00"/>
    <n v="36.360804059443403"/>
    <m/>
    <m/>
    <n v="46"/>
    <n v="1672.5969867343965"/>
    <n v="0"/>
    <m/>
    <d v="1899-12-30T01:18:00"/>
    <d v="1900-01-01T11:48:00"/>
    <m/>
  </r>
  <r>
    <n v="9636"/>
    <x v="83"/>
    <s v="A03: Litoranea di Ponente Finale - Andora"/>
    <n v="2"/>
    <n v="10"/>
    <s v="ANDORA - ALBENGA - LOANO - FINALPIA"/>
    <s v="INV"/>
    <s v="FES"/>
    <m/>
    <n v="1"/>
    <n v="5715"/>
    <d v="1899-12-30T12:30:00"/>
    <d v="1899-12-30T13:48:00"/>
    <n v="36.360804059443403"/>
    <m/>
    <m/>
    <n v="46"/>
    <n v="1672.5969867343965"/>
    <n v="0"/>
    <m/>
    <d v="1899-12-30T01:18:00"/>
    <d v="1900-01-01T11:48:00"/>
    <m/>
  </r>
  <r>
    <n v="12493"/>
    <x v="83"/>
    <s v="A03: Litoranea di Ponente Finale - Andora"/>
    <n v="2"/>
    <n v="10"/>
    <s v="ANDORA - ALBENGA - LOANO - FINALPIA"/>
    <s v="INV"/>
    <s v="SET"/>
    <m/>
    <n v="1"/>
    <n v="2645"/>
    <d v="1899-12-30T12:45:00"/>
    <d v="1899-12-30T14:03:00"/>
    <n v="36.360804059443403"/>
    <m/>
    <m/>
    <n v="235"/>
    <n v="8544.7889539692005"/>
    <n v="0"/>
    <m/>
    <d v="1899-12-30T01:18:00"/>
    <d v="1900-01-11T17:30:00"/>
    <m/>
  </r>
  <r>
    <n v="17119"/>
    <x v="83"/>
    <s v="A03: Litoranea di Ponente Finale - Andora"/>
    <n v="2"/>
    <n v="10"/>
    <s v="ANDORA - ALBENGA - LOANO - FINALPIA"/>
    <s v="EST"/>
    <s v="FES"/>
    <m/>
    <n v="1"/>
    <n v="17119"/>
    <d v="1899-12-30T12:50:00"/>
    <d v="1899-12-30T14:08:00"/>
    <n v="36.360804059443403"/>
    <m/>
    <m/>
    <n v="12"/>
    <n v="436.32964871332081"/>
    <n v="0"/>
    <m/>
    <d v="1899-12-30T01:18:00"/>
    <d v="1899-12-30T15:36:00"/>
    <m/>
  </r>
  <r>
    <n v="16659"/>
    <x v="83"/>
    <s v="A03: Litoranea di Ponente Finale - Andora"/>
    <n v="2"/>
    <n v="10"/>
    <s v="ANDORA - ALBENGA - LOANO - FINALPIA"/>
    <s v="EST"/>
    <s v="SET"/>
    <m/>
    <n v="1"/>
    <n v="16659"/>
    <d v="1899-12-30T12:50:00"/>
    <d v="1899-12-30T14:08:00"/>
    <n v="36.360804059443403"/>
    <m/>
    <m/>
    <n v="67"/>
    <n v="2436.1738719827081"/>
    <n v="0"/>
    <m/>
    <d v="1899-12-30T01:18:00"/>
    <d v="1900-01-02T15:06:00"/>
    <m/>
  </r>
  <r>
    <n v="9340"/>
    <x v="83"/>
    <s v="A03: Litoranea di Ponente Finale - Andora"/>
    <n v="2"/>
    <n v="10"/>
    <s v="ANDORA - ALBENGA - LOANO - FINALPIA"/>
    <s v="INV"/>
    <s v="FES"/>
    <m/>
    <n v="1"/>
    <n v="2923"/>
    <d v="1899-12-30T13:00:00"/>
    <d v="1899-12-30T14:18:00"/>
    <n v="36.360804059443403"/>
    <m/>
    <m/>
    <n v="46"/>
    <n v="1672.5969867343965"/>
    <n v="0"/>
    <m/>
    <d v="1899-12-30T01:18:00"/>
    <d v="1900-01-01T11:48:00"/>
    <m/>
  </r>
  <r>
    <n v="17511"/>
    <x v="83"/>
    <s v="A03: Litoranea di Ponente Finale - Andora"/>
    <n v="2"/>
    <n v="10"/>
    <s v="ANDORA - ALBENGA - LOANO - FINALPIA"/>
    <s v="INV"/>
    <s v="SET"/>
    <m/>
    <n v="1"/>
    <n v="2646"/>
    <d v="1899-12-30T13:10:00"/>
    <d v="1899-12-30T14:28:00"/>
    <n v="36.360804059443403"/>
    <m/>
    <m/>
    <n v="235"/>
    <n v="8544.7889539692005"/>
    <n v="0"/>
    <m/>
    <d v="1899-12-30T01:18:00"/>
    <d v="1900-01-11T17:30:00"/>
    <m/>
  </r>
  <r>
    <n v="17123"/>
    <x v="83"/>
    <s v="A03: Litoranea di Ponente Finale - Andora"/>
    <n v="2"/>
    <n v="10"/>
    <s v="ANDORA - ALBENGA - LOANO - FINALPIA"/>
    <s v="EST"/>
    <s v="FES"/>
    <m/>
    <n v="1"/>
    <n v="17123"/>
    <d v="1899-12-30T13:20:00"/>
    <d v="1899-12-30T14:38:00"/>
    <n v="36.360804059443403"/>
    <m/>
    <m/>
    <n v="12"/>
    <n v="436.32964871332081"/>
    <n v="0"/>
    <m/>
    <d v="1899-12-30T01:18:00"/>
    <d v="1899-12-30T15:36:00"/>
    <m/>
  </r>
  <r>
    <n v="9600"/>
    <x v="83"/>
    <s v="A03: Litoranea di Ponente Finale - Andora"/>
    <n v="2"/>
    <n v="10"/>
    <s v="ANDORA - ALBENGA - LOANO - FINALPIA"/>
    <s v="INV"/>
    <s v="SET"/>
    <m/>
    <n v="1"/>
    <n v="5654"/>
    <d v="1899-12-30T13:35:00"/>
    <d v="1899-12-30T14:53:00"/>
    <n v="36.360804059443403"/>
    <m/>
    <m/>
    <n v="235"/>
    <n v="8544.7889539692005"/>
    <n v="0"/>
    <m/>
    <d v="1899-12-30T01:18:00"/>
    <d v="1900-01-11T17:30:00"/>
    <m/>
  </r>
  <r>
    <n v="17136"/>
    <x v="83"/>
    <s v="A03: Litoranea di Ponente Finale - Andora"/>
    <n v="2"/>
    <n v="10"/>
    <s v="ANDORA - ALBENGA - LOANO - FINALPIA"/>
    <s v="EST"/>
    <s v="FES"/>
    <m/>
    <n v="1"/>
    <n v="17136"/>
    <d v="1899-12-30T13:50:00"/>
    <d v="1899-12-30T15:08:00"/>
    <n v="36.360804059443403"/>
    <m/>
    <m/>
    <n v="12"/>
    <n v="436.32964871332081"/>
    <n v="0"/>
    <m/>
    <d v="1899-12-30T01:18:00"/>
    <d v="1899-12-30T15:36:00"/>
    <m/>
  </r>
  <r>
    <n v="16661"/>
    <x v="83"/>
    <s v="A03: Litoranea di Ponente Finale - Andora"/>
    <n v="2"/>
    <n v="10"/>
    <s v="ANDORA - ALBENGA - LOANO - FINALPIA"/>
    <s v="EST"/>
    <s v="SET"/>
    <m/>
    <n v="1"/>
    <n v="16661"/>
    <d v="1899-12-30T13:50:00"/>
    <d v="1899-12-30T15:08:00"/>
    <n v="36.360804059443403"/>
    <m/>
    <m/>
    <n v="67"/>
    <n v="2436.1738719827081"/>
    <n v="0"/>
    <m/>
    <d v="1899-12-30T01:18:00"/>
    <d v="1900-01-02T15:06:00"/>
    <m/>
  </r>
  <r>
    <n v="9638"/>
    <x v="83"/>
    <s v="A03: Litoranea di Ponente Finale - Andora"/>
    <n v="2"/>
    <n v="10"/>
    <s v="ANDORA - ALBENGA - LOANO - FINALPIA"/>
    <s v="INV"/>
    <s v="FES"/>
    <m/>
    <n v="1"/>
    <n v="5722"/>
    <d v="1899-12-30T14:00:00"/>
    <d v="1899-12-30T15:18:00"/>
    <n v="36.360804059443403"/>
    <m/>
    <m/>
    <n v="46"/>
    <n v="1672.5969867343965"/>
    <n v="0"/>
    <m/>
    <d v="1899-12-30T01:18:00"/>
    <d v="1900-01-01T11:48:00"/>
    <m/>
  </r>
  <r>
    <n v="9676"/>
    <x v="83"/>
    <s v="A03: Litoranea di Ponente Finale - Andora"/>
    <n v="2"/>
    <n v="10"/>
    <s v="ANDORA - ALBENGA - LOANO - FINALPIA"/>
    <s v="INV"/>
    <s v="SET"/>
    <m/>
    <n v="1"/>
    <n v="5655"/>
    <d v="1899-12-30T14:05:00"/>
    <d v="1899-12-30T15:23:00"/>
    <n v="36.360804059443403"/>
    <m/>
    <m/>
    <n v="235"/>
    <n v="8544.7889539692005"/>
    <n v="0"/>
    <m/>
    <d v="1899-12-30T01:18:00"/>
    <d v="1900-01-11T17:30:00"/>
    <m/>
  </r>
  <r>
    <n v="9639"/>
    <x v="83"/>
    <s v="A03: Litoranea di Ponente Finale - Andora"/>
    <n v="2"/>
    <n v="10"/>
    <s v="ANDORA - ALBENGA - LOANO - FINALPIA"/>
    <s v="INV"/>
    <s v="FES"/>
    <m/>
    <n v="1"/>
    <n v="5724"/>
    <d v="1899-12-30T14:30:00"/>
    <d v="1899-12-30T15:48:00"/>
    <n v="36.360804059443403"/>
    <m/>
    <m/>
    <n v="46"/>
    <n v="1672.5969867343965"/>
    <n v="0"/>
    <m/>
    <d v="1899-12-30T01:18:00"/>
    <d v="1900-01-01T11:48:00"/>
    <m/>
  </r>
  <r>
    <n v="9601"/>
    <x v="83"/>
    <s v="A03: Litoranea di Ponente Finale - Andora"/>
    <n v="2"/>
    <n v="10"/>
    <s v="ANDORA - ALBENGA - LOANO - FINALPIA"/>
    <s v="INV"/>
    <s v="SET"/>
    <m/>
    <n v="1"/>
    <n v="5656"/>
    <d v="1899-12-30T14:30:00"/>
    <d v="1899-12-30T15:48:00"/>
    <n v="36.360804059443403"/>
    <m/>
    <m/>
    <n v="235"/>
    <n v="8544.7889539692005"/>
    <n v="0"/>
    <m/>
    <d v="1899-12-30T01:18:00"/>
    <d v="1900-01-11T17:30:00"/>
    <m/>
  </r>
  <r>
    <n v="9399"/>
    <x v="83"/>
    <s v="A03: Litoranea di Ponente Finale - Andora"/>
    <n v="2"/>
    <n v="10"/>
    <s v="ANDORA - ALBENGA - LOANO - FINALPIA"/>
    <s v="INV"/>
    <s v="SF"/>
    <m/>
    <n v="1"/>
    <n v="4645"/>
    <d v="1899-12-30T14:30:00"/>
    <d v="1899-12-30T15:48:00"/>
    <n v="36.360804059443403"/>
    <m/>
    <m/>
    <n v="5"/>
    <n v="181.80402029721702"/>
    <n v="0"/>
    <m/>
    <d v="1899-12-30T01:18:00"/>
    <d v="1899-12-30T06:30:00"/>
    <m/>
  </r>
  <r>
    <n v="16663"/>
    <x v="83"/>
    <s v="A03: Litoranea di Ponente Finale - Andora"/>
    <n v="2"/>
    <n v="10"/>
    <s v="ANDORA - ALBENGA - LOANO - FINALPIA"/>
    <s v="EST"/>
    <s v="SET"/>
    <m/>
    <n v="1"/>
    <n v="16663"/>
    <d v="1899-12-30T14:50:00"/>
    <d v="1899-12-30T16:08:00"/>
    <n v="36.360804059443403"/>
    <m/>
    <m/>
    <n v="67"/>
    <n v="2436.1738719827081"/>
    <n v="0"/>
    <m/>
    <d v="1899-12-30T01:18:00"/>
    <d v="1900-01-02T15:06:00"/>
    <m/>
  </r>
  <r>
    <n v="9640"/>
    <x v="83"/>
    <s v="A03: Litoranea di Ponente Finale - Andora"/>
    <n v="2"/>
    <n v="10"/>
    <s v="ANDORA - ALBENGA - LOANO - FINALPIA"/>
    <s v="INV"/>
    <s v="FES"/>
    <m/>
    <n v="1"/>
    <n v="5726"/>
    <d v="1899-12-30T15:00:00"/>
    <d v="1899-12-30T16:18:00"/>
    <n v="36.360804059443403"/>
    <m/>
    <m/>
    <n v="46"/>
    <n v="1672.5969867343965"/>
    <n v="0"/>
    <m/>
    <d v="1899-12-30T01:18:00"/>
    <d v="1900-01-01T11:48:00"/>
    <m/>
  </r>
  <r>
    <n v="18390"/>
    <x v="83"/>
    <s v="A03: Litoranea di Ponente Finale - Andora"/>
    <n v="2"/>
    <n v="10"/>
    <s v="ANDORA - ALBENGA - LOANO - FINALPIA"/>
    <s v="EST"/>
    <s v="FES"/>
    <m/>
    <n v="1"/>
    <n v="17093"/>
    <d v="1899-12-30T15:20:00"/>
    <d v="1899-12-30T16:38:00"/>
    <n v="36.360804059443403"/>
    <m/>
    <m/>
    <n v="12"/>
    <n v="436.32964871332081"/>
    <n v="0"/>
    <m/>
    <d v="1899-12-30T01:18:00"/>
    <d v="1899-12-30T15:36:00"/>
    <m/>
  </r>
  <r>
    <n v="9641"/>
    <x v="83"/>
    <s v="A03: Litoranea di Ponente Finale - Andora"/>
    <n v="2"/>
    <n v="10"/>
    <s v="ANDORA - ALBENGA - LOANO - FINALPIA"/>
    <s v="INV"/>
    <s v="FES"/>
    <m/>
    <n v="1"/>
    <n v="5728"/>
    <d v="1899-12-30T15:30:00"/>
    <d v="1899-12-30T16:48:00"/>
    <n v="36.360804059443403"/>
    <m/>
    <m/>
    <n v="46"/>
    <n v="1672.5969867343965"/>
    <n v="0"/>
    <m/>
    <d v="1899-12-30T01:18:00"/>
    <d v="1900-01-01T11:48:00"/>
    <m/>
  </r>
  <r>
    <n v="9395"/>
    <x v="83"/>
    <s v="A03: Litoranea di Ponente Finale - Andora"/>
    <n v="2"/>
    <n v="10"/>
    <s v="ANDORA - ALBENGA - LOANO - FINALPIA"/>
    <s v="INV"/>
    <s v="SF"/>
    <m/>
    <n v="1"/>
    <n v="4618"/>
    <d v="1899-12-30T15:30:00"/>
    <d v="1899-12-30T16:48:00"/>
    <n v="36.360804059443403"/>
    <m/>
    <m/>
    <n v="5"/>
    <n v="181.80402029721702"/>
    <n v="0"/>
    <m/>
    <d v="1899-12-30T01:18:00"/>
    <d v="1899-12-30T06:30:00"/>
    <m/>
  </r>
  <r>
    <n v="12494"/>
    <x v="83"/>
    <s v="A03: Litoranea di Ponente Finale - Andora"/>
    <n v="2"/>
    <n v="10"/>
    <s v="ANDORA - ALBENGA - LOANO - FINALPIA"/>
    <s v="INV"/>
    <s v="SET"/>
    <m/>
    <n v="1"/>
    <n v="5658"/>
    <d v="1899-12-30T15:35:00"/>
    <d v="1899-12-30T16:53:00"/>
    <n v="36.360804059443403"/>
    <m/>
    <m/>
    <n v="235"/>
    <n v="8544.7889539692005"/>
    <n v="0"/>
    <m/>
    <d v="1899-12-30T01:18:00"/>
    <d v="1900-01-11T17:30:00"/>
    <m/>
  </r>
  <r>
    <n v="16666"/>
    <x v="83"/>
    <s v="A03: Litoranea di Ponente Finale - Andora"/>
    <n v="2"/>
    <n v="10"/>
    <s v="ANDORA - ALBENGA - LOANO - FINALPIA"/>
    <s v="EST"/>
    <s v="SET"/>
    <m/>
    <n v="1"/>
    <n v="16666"/>
    <d v="1899-12-30T15:50:00"/>
    <d v="1899-12-30T17:08:00"/>
    <n v="36.360804059443403"/>
    <m/>
    <m/>
    <n v="67"/>
    <n v="2436.1738719827081"/>
    <n v="0"/>
    <m/>
    <d v="1899-12-30T01:18:00"/>
    <d v="1900-01-02T15:06:00"/>
    <m/>
  </r>
  <r>
    <n v="9642"/>
    <x v="83"/>
    <s v="A03: Litoranea di Ponente Finale - Andora"/>
    <n v="2"/>
    <n v="10"/>
    <s v="ANDORA - ALBENGA - LOANO - FINALPIA"/>
    <s v="INV"/>
    <s v="FES"/>
    <m/>
    <n v="1"/>
    <n v="5729"/>
    <d v="1899-12-30T16:00:00"/>
    <d v="1899-12-30T17:18:00"/>
    <n v="36.360804059443403"/>
    <m/>
    <m/>
    <n v="46"/>
    <n v="1672.5969867343965"/>
    <n v="0"/>
    <m/>
    <d v="1899-12-30T01:18:00"/>
    <d v="1900-01-01T11:48:00"/>
    <m/>
  </r>
  <r>
    <n v="9604"/>
    <x v="83"/>
    <s v="A03: Litoranea di Ponente Finale - Andora"/>
    <n v="2"/>
    <n v="10"/>
    <s v="ANDORA - ALBENGA - LOANO - FINALPIA"/>
    <s v="INV"/>
    <s v="SET"/>
    <m/>
    <n v="1"/>
    <n v="5659"/>
    <d v="1899-12-30T16:00:00"/>
    <d v="1899-12-30T17:18:00"/>
    <n v="36.360804059443403"/>
    <m/>
    <m/>
    <n v="235"/>
    <n v="8544.7889539692005"/>
    <n v="0"/>
    <m/>
    <d v="1899-12-30T01:18:00"/>
    <d v="1900-01-11T17:30:00"/>
    <m/>
  </r>
  <r>
    <n v="9643"/>
    <x v="83"/>
    <s v="A03: Litoranea di Ponente Finale - Andora"/>
    <n v="2"/>
    <n v="10"/>
    <s v="ANDORA - ALBENGA - LOANO - FINALPIA"/>
    <s v="INV"/>
    <s v="FES"/>
    <m/>
    <n v="1"/>
    <n v="5730"/>
    <d v="1899-12-30T16:30:00"/>
    <d v="1899-12-30T17:48:00"/>
    <n v="36.360804059443403"/>
    <m/>
    <m/>
    <n v="46"/>
    <n v="1672.5969867343965"/>
    <n v="0"/>
    <m/>
    <d v="1899-12-30T01:18:00"/>
    <d v="1900-01-01T11:48:00"/>
    <m/>
  </r>
  <r>
    <n v="9383"/>
    <x v="83"/>
    <s v="A03: Litoranea di Ponente Finale - Andora"/>
    <n v="2"/>
    <n v="10"/>
    <s v="ANDORA - ALBENGA - LOANO - FINALPIA"/>
    <s v="INV"/>
    <s v="SF"/>
    <m/>
    <n v="1"/>
    <n v="4594"/>
    <d v="1899-12-30T16:30:00"/>
    <d v="1899-12-30T17:48:00"/>
    <n v="36.360804059443403"/>
    <m/>
    <m/>
    <n v="5"/>
    <n v="181.80402029721702"/>
    <n v="0"/>
    <m/>
    <d v="1899-12-30T01:18:00"/>
    <d v="1899-12-30T06:30:00"/>
    <m/>
  </r>
  <r>
    <n v="18391"/>
    <x v="83"/>
    <s v="A03: Litoranea di Ponente Finale - Andora"/>
    <n v="2"/>
    <n v="10"/>
    <s v="ANDORA - ALBENGA - LOANO - FINALPIA"/>
    <s v="EST"/>
    <s v="FES"/>
    <m/>
    <n v="1"/>
    <n v="17125"/>
    <d v="1899-12-30T16:40:00"/>
    <d v="1899-12-30T17:58:00"/>
    <n v="36.360804059443403"/>
    <m/>
    <m/>
    <n v="12"/>
    <n v="436.32964871332081"/>
    <n v="0"/>
    <m/>
    <d v="1899-12-30T01:18:00"/>
    <d v="1899-12-30T15:36:00"/>
    <m/>
  </r>
  <r>
    <n v="9444"/>
    <x v="83"/>
    <s v="A03: Litoranea di Ponente Finale - Andora"/>
    <n v="2"/>
    <n v="10"/>
    <s v="ANDORA - ALBENGA - LOANO - FINALPIA"/>
    <s v="EST"/>
    <s v="SET"/>
    <m/>
    <n v="1"/>
    <n v="5241"/>
    <d v="1899-12-30T16:40:00"/>
    <d v="1899-12-30T17:58:00"/>
    <n v="36.360804059443403"/>
    <m/>
    <m/>
    <n v="67"/>
    <n v="2436.1738719827081"/>
    <n v="0"/>
    <m/>
    <d v="1899-12-30T01:18:00"/>
    <d v="1900-01-02T15:06:00"/>
    <m/>
  </r>
  <r>
    <n v="18459"/>
    <x v="83"/>
    <s v="A03: Litoranea di Ponente Finale - Andora"/>
    <n v="2"/>
    <n v="10"/>
    <s v="ANDORA - ALBENGA - LOANO - FINALPIA"/>
    <s v="EST"/>
    <s v="SET"/>
    <m/>
    <n v="1"/>
    <n v="18459"/>
    <d v="1899-12-30T17:00:00"/>
    <d v="1899-12-30T18:18:00"/>
    <n v="36.360804059443403"/>
    <m/>
    <m/>
    <n v="67"/>
    <n v="2436.1738719827081"/>
    <n v="0"/>
    <m/>
    <d v="1899-12-30T01:18:00"/>
    <d v="1900-01-02T15:06:00"/>
    <m/>
  </r>
  <r>
    <n v="9524"/>
    <x v="83"/>
    <s v="A03: Litoranea di Ponente Finale - Andora"/>
    <n v="2"/>
    <n v="10"/>
    <s v="ANDORA - ALBENGA - LOANO - FINALPIA"/>
    <s v="ANN"/>
    <s v="FES"/>
    <m/>
    <n v="1"/>
    <n v="5338"/>
    <d v="1899-12-30T17:00:00"/>
    <d v="1899-12-30T18:18:00"/>
    <n v="36.360804059443403"/>
    <m/>
    <m/>
    <n v="58"/>
    <n v="2108.9266354477172"/>
    <n v="0"/>
    <m/>
    <d v="1899-12-30T01:18:00"/>
    <d v="1900-01-02T03:24:00"/>
    <m/>
  </r>
  <r>
    <n v="17150"/>
    <x v="83"/>
    <s v="A03: Litoranea di Ponente Finale - Andora"/>
    <n v="2"/>
    <n v="10"/>
    <s v="ANDORA - ALBENGA - LOANO - FINALPIA"/>
    <s v="EST"/>
    <s v="FES"/>
    <m/>
    <n v="1"/>
    <n v="17150"/>
    <d v="1899-12-30T17:20:00"/>
    <d v="1899-12-30T18:38:00"/>
    <n v="36.360804059443403"/>
    <m/>
    <m/>
    <n v="12"/>
    <n v="436.32964871332081"/>
    <n v="0"/>
    <m/>
    <d v="1899-12-30T01:18:00"/>
    <d v="1899-12-30T15:36:00"/>
    <m/>
  </r>
  <r>
    <n v="16669"/>
    <x v="83"/>
    <s v="A03: Litoranea di Ponente Finale - Andora"/>
    <n v="2"/>
    <n v="10"/>
    <s v="ANDORA - ALBENGA - LOANO - FINALPIA"/>
    <s v="EST"/>
    <s v="SET"/>
    <m/>
    <n v="1"/>
    <n v="16669"/>
    <d v="1899-12-30T17:20:00"/>
    <d v="1899-12-30T18:38:00"/>
    <n v="36.360804059443403"/>
    <m/>
    <m/>
    <n v="67"/>
    <n v="2436.1738719827081"/>
    <n v="0"/>
    <m/>
    <d v="1899-12-30T01:18:00"/>
    <d v="1900-01-02T15:06:00"/>
    <m/>
  </r>
  <r>
    <n v="9331"/>
    <x v="83"/>
    <s v="A03: Litoranea di Ponente Finale - Andora"/>
    <n v="2"/>
    <n v="10"/>
    <s v="ANDORA - ALBENGA - LOANO - FINALPIA"/>
    <s v="INV"/>
    <s v="FES"/>
    <m/>
    <n v="1"/>
    <n v="2839"/>
    <d v="1899-12-30T17:30:00"/>
    <d v="1899-12-30T18:48:00"/>
    <n v="36.360804059443403"/>
    <m/>
    <m/>
    <n v="46"/>
    <n v="1672.5969867343965"/>
    <n v="0"/>
    <m/>
    <d v="1899-12-30T01:18:00"/>
    <d v="1900-01-01T11:48:00"/>
    <m/>
  </r>
  <r>
    <n v="9387"/>
    <x v="83"/>
    <s v="A03: Litoranea di Ponente Finale - Andora"/>
    <n v="2"/>
    <n v="10"/>
    <s v="ANDORA - ALBENGA - LOANO - FINALPIA"/>
    <s v="INV"/>
    <s v="SF"/>
    <m/>
    <n v="1"/>
    <n v="4602"/>
    <d v="1899-12-30T17:30:00"/>
    <d v="1899-12-30T18:48:00"/>
    <n v="36.360804059443403"/>
    <m/>
    <m/>
    <n v="5"/>
    <n v="181.80402029721702"/>
    <n v="0"/>
    <m/>
    <d v="1899-12-30T01:18:00"/>
    <d v="1899-12-30T06:30:00"/>
    <m/>
  </r>
  <r>
    <n v="17144"/>
    <x v="83"/>
    <s v="A03: Litoranea di Ponente Finale - Andora"/>
    <n v="2"/>
    <n v="10"/>
    <s v="ANDORA - ALBENGA - LOANO - FINALPIA"/>
    <s v="EST"/>
    <s v="FES"/>
    <m/>
    <n v="1"/>
    <n v="17144"/>
    <d v="1899-12-30T17:40:00"/>
    <d v="1899-12-30T18:58:00"/>
    <n v="36.360804059443403"/>
    <m/>
    <m/>
    <n v="12"/>
    <n v="436.32964871332081"/>
    <n v="0"/>
    <m/>
    <d v="1899-12-30T01:18:00"/>
    <d v="1899-12-30T15:36:00"/>
    <m/>
  </r>
  <r>
    <n v="16670"/>
    <x v="83"/>
    <s v="A03: Litoranea di Ponente Finale - Andora"/>
    <n v="2"/>
    <n v="10"/>
    <s v="ANDORA - ALBENGA - LOANO - FINALPIA"/>
    <s v="EST"/>
    <s v="SET"/>
    <m/>
    <n v="1"/>
    <n v="16670"/>
    <d v="1899-12-30T17:40:00"/>
    <d v="1899-12-30T18:58:00"/>
    <n v="36.360804059443403"/>
    <m/>
    <m/>
    <n v="67"/>
    <n v="2436.1738719827081"/>
    <n v="0"/>
    <m/>
    <d v="1899-12-30T01:18:00"/>
    <d v="1900-01-02T15:06:00"/>
    <m/>
  </r>
  <r>
    <n v="9448"/>
    <x v="83"/>
    <s v="A03: Litoranea di Ponente Finale - Andora"/>
    <n v="2"/>
    <n v="10"/>
    <s v="ANDORA - ALBENGA - LOANO - FINALPIA"/>
    <s v="INV"/>
    <s v="SET"/>
    <m/>
    <n v="1"/>
    <n v="5245"/>
    <d v="1899-12-30T18:00:00"/>
    <d v="1899-12-30T19:18:00"/>
    <n v="36.360804059443403"/>
    <m/>
    <m/>
    <n v="235"/>
    <n v="8544.7889539692005"/>
    <n v="0"/>
    <m/>
    <d v="1899-12-30T01:18:00"/>
    <d v="1900-01-11T17:30:00"/>
    <m/>
  </r>
  <r>
    <n v="9527"/>
    <x v="83"/>
    <s v="A03: Litoranea di Ponente Finale - Andora"/>
    <n v="2"/>
    <n v="10"/>
    <s v="ANDORA - ALBENGA - LOANO - FINALPIA"/>
    <s v="INV"/>
    <s v="FES"/>
    <m/>
    <n v="1"/>
    <n v="5341"/>
    <d v="1899-12-30T18:00:00"/>
    <d v="1899-12-30T19:18:00"/>
    <n v="36.360804059443403"/>
    <m/>
    <m/>
    <n v="46"/>
    <n v="1672.5969867343965"/>
    <n v="0"/>
    <m/>
    <d v="1899-12-30T01:18:00"/>
    <d v="1900-01-01T11:48:00"/>
    <m/>
  </r>
  <r>
    <n v="17122"/>
    <x v="83"/>
    <s v="A03: Litoranea di Ponente Finale - Andora"/>
    <n v="2"/>
    <n v="10"/>
    <s v="ANDORA - ALBENGA - LOANO - FINALPIA"/>
    <s v="EST"/>
    <s v="FES"/>
    <m/>
    <n v="1"/>
    <n v="17122"/>
    <d v="1899-12-30T18:10:00"/>
    <d v="1899-12-30T19:28:00"/>
    <n v="36.360804059443403"/>
    <m/>
    <m/>
    <n v="12"/>
    <n v="436.32964871332081"/>
    <n v="0"/>
    <m/>
    <d v="1899-12-30T01:18:00"/>
    <d v="1899-12-30T15:36:00"/>
    <m/>
  </r>
  <r>
    <n v="16671"/>
    <x v="83"/>
    <s v="A03: Litoranea di Ponente Finale - Andora"/>
    <n v="2"/>
    <n v="10"/>
    <s v="ANDORA - ALBENGA - LOANO - FINALPIA"/>
    <s v="EST"/>
    <s v="SET"/>
    <m/>
    <n v="1"/>
    <n v="16671"/>
    <d v="1899-12-30T18:10:00"/>
    <d v="1899-12-30T19:28:00"/>
    <n v="36.360804059443403"/>
    <m/>
    <m/>
    <n v="67"/>
    <n v="2436.1738719827081"/>
    <n v="0"/>
    <m/>
    <d v="1899-12-30T01:18:00"/>
    <d v="1900-01-02T15:06:00"/>
    <m/>
  </r>
  <r>
    <n v="9336"/>
    <x v="83"/>
    <s v="A03: Litoranea di Ponente Finale - Andora"/>
    <n v="2"/>
    <n v="10"/>
    <s v="ANDORA - ALBENGA - LOANO - FINALPIA"/>
    <s v="INV"/>
    <s v="FES"/>
    <m/>
    <n v="1"/>
    <n v="2906"/>
    <d v="1899-12-30T18:30:00"/>
    <d v="1899-12-30T19:48:00"/>
    <n v="36.360804059443403"/>
    <m/>
    <m/>
    <n v="46"/>
    <n v="1672.5969867343965"/>
    <n v="0"/>
    <m/>
    <d v="1899-12-30T01:18:00"/>
    <d v="1900-01-01T11:48:00"/>
    <m/>
  </r>
  <r>
    <n v="18392"/>
    <x v="83"/>
    <s v="A03: Litoranea di Ponente Finale - Andora"/>
    <n v="2"/>
    <n v="10"/>
    <s v="ANDORA - ALBENGA - LOANO - FINALPIA"/>
    <s v="EST"/>
    <s v="FES"/>
    <m/>
    <n v="1"/>
    <n v="18392"/>
    <d v="1899-12-30T18:30:00"/>
    <d v="1899-12-30T19:48:00"/>
    <n v="36.360804059443403"/>
    <m/>
    <m/>
    <n v="12"/>
    <n v="436.32964871332081"/>
    <n v="0"/>
    <m/>
    <d v="1899-12-30T01:18:00"/>
    <d v="1899-12-30T15:36:00"/>
    <m/>
  </r>
  <r>
    <n v="9701"/>
    <x v="83"/>
    <s v="A03: Litoranea di Ponente Finale - Andora"/>
    <n v="2"/>
    <n v="10"/>
    <s v="ANDORA - ALBENGA - LOANO - FINALPIA"/>
    <s v="EST"/>
    <s v="SET"/>
    <m/>
    <n v="1"/>
    <n v="5246"/>
    <d v="1899-12-30T18:30:00"/>
    <d v="1899-12-30T19:48:00"/>
    <n v="36.360804059443403"/>
    <m/>
    <m/>
    <n v="67"/>
    <n v="2436.1738719827081"/>
    <n v="0"/>
    <m/>
    <d v="1899-12-30T01:18:00"/>
    <d v="1900-01-02T15:06:00"/>
    <m/>
  </r>
  <r>
    <n v="9389"/>
    <x v="83"/>
    <s v="A03: Litoranea di Ponente Finale - Andora"/>
    <n v="2"/>
    <n v="10"/>
    <s v="ANDORA - ALBENGA - LOANO - FINALPIA"/>
    <s v="INV"/>
    <s v="SF"/>
    <m/>
    <n v="1"/>
    <n v="4604"/>
    <d v="1899-12-30T18:30:00"/>
    <d v="1899-12-30T19:48:00"/>
    <n v="36.360804059443403"/>
    <m/>
    <m/>
    <n v="5"/>
    <n v="181.80402029721702"/>
    <n v="0"/>
    <m/>
    <d v="1899-12-30T01:18:00"/>
    <d v="1899-12-30T06:30:00"/>
    <m/>
  </r>
  <r>
    <n v="16672"/>
    <x v="83"/>
    <s v="A03: Litoranea di Ponente Finale - Andora"/>
    <n v="2"/>
    <n v="10"/>
    <s v="ANDORA - ALBENGA - LOANO - FINALPIA"/>
    <s v="EST"/>
    <s v="SET"/>
    <m/>
    <n v="1"/>
    <n v="16672"/>
    <d v="1899-12-30T18:50:00"/>
    <d v="1899-12-30T20:08:00"/>
    <n v="36.360804059443403"/>
    <m/>
    <m/>
    <n v="67"/>
    <n v="2436.1738719827081"/>
    <n v="0"/>
    <m/>
    <d v="1899-12-30T01:18:00"/>
    <d v="1900-01-02T15:06:00"/>
    <m/>
  </r>
  <r>
    <n v="17326"/>
    <x v="83"/>
    <s v="A03: Litoranea di Ponente Finale - Andora"/>
    <n v="2"/>
    <n v="10"/>
    <s v="ANDORA - ALBENGA - LOANO - FINALPIA"/>
    <s v="EST"/>
    <s v="FES"/>
    <m/>
    <n v="1"/>
    <n v="17326"/>
    <d v="1899-12-30T19:00:00"/>
    <d v="1899-12-30T20:18:00"/>
    <n v="36.360804059443403"/>
    <m/>
    <m/>
    <n v="12"/>
    <n v="436.32964871332081"/>
    <n v="0"/>
    <m/>
    <d v="1899-12-30T01:18:00"/>
    <d v="1899-12-30T15:36:00"/>
    <m/>
  </r>
  <r>
    <n v="9449"/>
    <x v="83"/>
    <s v="A03: Litoranea di Ponente Finale - Andora"/>
    <n v="2"/>
    <n v="10"/>
    <s v="ANDORA - ALBENGA - LOANO - FINALPIA"/>
    <s v="INV"/>
    <s v="SET"/>
    <m/>
    <n v="1"/>
    <n v="5248"/>
    <d v="1899-12-30T19:00:00"/>
    <d v="1899-12-30T20:18:00"/>
    <n v="36.360804059443403"/>
    <m/>
    <m/>
    <n v="235"/>
    <n v="8544.7889539692005"/>
    <n v="0"/>
    <m/>
    <d v="1899-12-30T01:18:00"/>
    <d v="1900-01-11T17:30:00"/>
    <m/>
  </r>
  <r>
    <n v="9528"/>
    <x v="83"/>
    <s v="A03: Litoranea di Ponente Finale - Andora"/>
    <n v="2"/>
    <n v="10"/>
    <s v="ANDORA - ALBENGA - LOANO - FINALPIA"/>
    <s v="INV"/>
    <s v="FES"/>
    <m/>
    <n v="1"/>
    <n v="5344"/>
    <d v="1899-12-30T19:00:00"/>
    <d v="1899-12-30T20:18:00"/>
    <n v="36.360804059443403"/>
    <m/>
    <m/>
    <n v="46"/>
    <n v="1672.5969867343965"/>
    <n v="0"/>
    <m/>
    <d v="1899-12-30T01:18:00"/>
    <d v="1900-01-01T11:48:00"/>
    <m/>
  </r>
  <r>
    <n v="18394"/>
    <x v="83"/>
    <s v="A03: Litoranea di Ponente Finale - Andora"/>
    <n v="2"/>
    <n v="10"/>
    <s v="ANDORA - ALBENGA - LOANO - FINALPIA"/>
    <s v="EST"/>
    <s v="FES"/>
    <m/>
    <n v="1"/>
    <n v="17146"/>
    <d v="1899-12-30T19:30:00"/>
    <d v="1899-12-30T20:48:00"/>
    <n v="36.360804059443403"/>
    <m/>
    <m/>
    <n v="12"/>
    <n v="436.32964871332081"/>
    <n v="0"/>
    <m/>
    <d v="1899-12-30T01:18:00"/>
    <d v="1899-12-30T15:36:00"/>
    <m/>
  </r>
  <r>
    <n v="16674"/>
    <x v="83"/>
    <s v="A03: Litoranea di Ponente Finale - Andora"/>
    <n v="2"/>
    <n v="10"/>
    <s v="ANDORA - ALBENGA - LOANO - FINALPIA"/>
    <s v="EST"/>
    <s v="SET"/>
    <m/>
    <n v="1"/>
    <n v="16674"/>
    <d v="1899-12-30T19:30:00"/>
    <d v="1899-12-30T20:48:00"/>
    <n v="36.360804059443403"/>
    <m/>
    <m/>
    <n v="67"/>
    <n v="2436.1738719827081"/>
    <n v="0"/>
    <m/>
    <d v="1899-12-30T01:18:00"/>
    <d v="1900-01-02T15:06:00"/>
    <m/>
  </r>
  <r>
    <n v="9396"/>
    <x v="83"/>
    <s v="A03: Litoranea di Ponente Finale - Andora"/>
    <n v="2"/>
    <n v="10"/>
    <s v="ANDORA - ALBENGA - LOANO - FINALPIA"/>
    <s v="INV"/>
    <s v="SF"/>
    <m/>
    <n v="1"/>
    <n v="4628"/>
    <d v="1899-12-30T19:30:00"/>
    <d v="1899-12-30T20:48:00"/>
    <n v="36.360804059443403"/>
    <m/>
    <m/>
    <n v="5"/>
    <n v="181.80402029721702"/>
    <n v="0"/>
    <m/>
    <d v="1899-12-30T01:18:00"/>
    <d v="1899-12-30T06:30:00"/>
    <m/>
  </r>
  <r>
    <n v="16675"/>
    <x v="83"/>
    <s v="A03: Litoranea di Ponente Finale - Andora"/>
    <n v="2"/>
    <n v="10"/>
    <s v="ANDORA - ALBENGA - LOANO - FINALPIA"/>
    <s v="EST"/>
    <s v="SET"/>
    <m/>
    <n v="1"/>
    <n v="16675"/>
    <d v="1899-12-30T19:50:00"/>
    <d v="1899-12-30T21:08:00"/>
    <n v="36.360804059443403"/>
    <m/>
    <m/>
    <n v="67"/>
    <n v="2436.1738719827081"/>
    <n v="0"/>
    <m/>
    <d v="1899-12-30T01:18:00"/>
    <d v="1900-01-02T15:06:00"/>
    <m/>
  </r>
  <r>
    <n v="9608"/>
    <x v="83"/>
    <s v="A03: Litoranea di Ponente Finale - Andora"/>
    <n v="2"/>
    <n v="10"/>
    <s v="ANDORA - ALBENGA - LOANO - FINALPIA"/>
    <s v="INV"/>
    <s v="SET"/>
    <m/>
    <n v="1"/>
    <n v="5663"/>
    <d v="1899-12-30T20:00:00"/>
    <d v="1899-12-30T21:18:00"/>
    <n v="36.360804059443403"/>
    <m/>
    <m/>
    <n v="235"/>
    <n v="8544.7889539692005"/>
    <n v="0"/>
    <m/>
    <d v="1899-12-30T01:18:00"/>
    <d v="1900-01-11T17:30:00"/>
    <m/>
  </r>
  <r>
    <n v="9388"/>
    <x v="83"/>
    <s v="A03: Litoranea di Ponente Finale - Andora"/>
    <n v="2"/>
    <n v="10"/>
    <s v="ANDORA - ALBENGA - LOANO - FINALPIA"/>
    <s v="INV"/>
    <s v="SF"/>
    <m/>
    <n v="1"/>
    <n v="4603"/>
    <d v="1899-12-30T20:30:00"/>
    <d v="1899-12-30T21:48:00"/>
    <n v="36.360804059443403"/>
    <m/>
    <m/>
    <n v="5"/>
    <n v="181.80402029721702"/>
    <n v="0"/>
    <m/>
    <d v="1899-12-30T01:18:00"/>
    <d v="1899-12-30T06:30:00"/>
    <m/>
  </r>
  <r>
    <n v="17085"/>
    <x v="83"/>
    <s v="A03: Litoranea di Ponente Finale - Andora"/>
    <n v="2"/>
    <n v="10"/>
    <s v="ANDORA - ALBENGA - LOANO - FINALPIA"/>
    <s v="EST"/>
    <s v="FES"/>
    <m/>
    <n v="1"/>
    <n v="17085"/>
    <d v="1899-12-30T20:50:00"/>
    <d v="1899-12-30T22:08:00"/>
    <n v="36.360804059443403"/>
    <m/>
    <m/>
    <n v="12"/>
    <n v="436.32964871332081"/>
    <n v="0"/>
    <m/>
    <d v="1899-12-30T01:18:00"/>
    <d v="1899-12-30T15:36:00"/>
    <m/>
  </r>
  <r>
    <n v="16677"/>
    <x v="83"/>
    <s v="A03: Litoranea di Ponente Finale - Andora"/>
    <n v="2"/>
    <n v="10"/>
    <s v="ANDORA - ALBENGA - LOANO - FINALPIA"/>
    <s v="EST"/>
    <s v="SET"/>
    <m/>
    <n v="1"/>
    <n v="16677"/>
    <d v="1899-12-30T20:50:00"/>
    <d v="1899-12-30T22:08:00"/>
    <n v="36.360804059443403"/>
    <m/>
    <m/>
    <n v="67"/>
    <n v="2436.1738719827081"/>
    <n v="0"/>
    <m/>
    <d v="1899-12-30T01:18:00"/>
    <d v="1900-01-02T15:06:00"/>
    <m/>
  </r>
  <r>
    <n v="9343"/>
    <x v="83"/>
    <s v="A03: Litoranea di Ponente Finale - Andora"/>
    <n v="2"/>
    <n v="10"/>
    <s v="ANDORA - ALBENGA - LOANO - FINALPIA"/>
    <s v="INV"/>
    <s v="FES"/>
    <m/>
    <n v="1"/>
    <n v="2929"/>
    <d v="1899-12-30T21:00:00"/>
    <d v="1899-12-30T22:18:00"/>
    <n v="36.360804059443403"/>
    <m/>
    <m/>
    <n v="46"/>
    <n v="1672.5969867343965"/>
    <n v="0"/>
    <m/>
    <d v="1899-12-30T01:18:00"/>
    <d v="1900-01-01T11:48:00"/>
    <m/>
  </r>
  <r>
    <n v="9666"/>
    <x v="83"/>
    <s v="A03: Litoranea di Ponente Finale - Andora"/>
    <n v="2"/>
    <n v="10"/>
    <s v="ANDORA - ALBENGA - LOANO - FINALPIA"/>
    <s v="INV"/>
    <s v="SET"/>
    <m/>
    <n v="1"/>
    <n v="5783"/>
    <d v="1899-12-30T21:15:00"/>
    <d v="1899-12-30T22:33:00"/>
    <n v="36.360804059443403"/>
    <m/>
    <m/>
    <n v="235"/>
    <n v="8544.7889539692005"/>
    <n v="0"/>
    <m/>
    <d v="1899-12-30T01:18:00"/>
    <d v="1900-01-11T17:30:00"/>
    <m/>
  </r>
  <r>
    <n v="17131"/>
    <x v="83"/>
    <s v="A03: Litoranea di Ponente Finale - Andora"/>
    <n v="2"/>
    <n v="10"/>
    <s v="ANDORA - ALBENGA - LOANO - FINALPIA"/>
    <s v="EST"/>
    <s v="FES"/>
    <m/>
    <n v="1"/>
    <n v="17131"/>
    <d v="1899-12-30T21:20:00"/>
    <d v="1899-12-30T22:38:00"/>
    <n v="36.360804059443403"/>
    <m/>
    <m/>
    <n v="12"/>
    <n v="436.32964871332081"/>
    <n v="0"/>
    <m/>
    <d v="1899-12-30T01:18:00"/>
    <d v="1899-12-30T15:36:00"/>
    <m/>
  </r>
  <r>
    <n v="16678"/>
    <x v="83"/>
    <s v="A03: Litoranea di Ponente Finale - Andora"/>
    <n v="2"/>
    <n v="10"/>
    <s v="ANDORA - ALBENGA - LOANO - FINALPIA"/>
    <s v="EST"/>
    <s v="SET"/>
    <m/>
    <n v="1"/>
    <n v="16678"/>
    <d v="1899-12-30T21:20:00"/>
    <d v="1899-12-30T22:38:00"/>
    <n v="36.360804059443403"/>
    <m/>
    <m/>
    <n v="67"/>
    <n v="2436.1738719827081"/>
    <n v="0"/>
    <m/>
    <d v="1899-12-30T01:18:00"/>
    <d v="1900-01-02T15:06:00"/>
    <m/>
  </r>
  <r>
    <n v="17163"/>
    <x v="83"/>
    <s v="A03: Litoranea di Ponente Finale - Andora"/>
    <n v="2"/>
    <n v="10"/>
    <s v="ANDORA - ALBENGA - LOANO - FINALPIA"/>
    <s v="EST"/>
    <s v="FES"/>
    <m/>
    <n v="1"/>
    <n v="17163"/>
    <d v="1899-12-30T21:50:00"/>
    <d v="1899-12-30T23:08:00"/>
    <n v="36.360804059443403"/>
    <m/>
    <m/>
    <n v="12"/>
    <n v="436.32964871332081"/>
    <n v="0"/>
    <m/>
    <d v="1899-12-30T01:18:00"/>
    <d v="1899-12-30T15:36:00"/>
    <m/>
  </r>
  <r>
    <n v="9414"/>
    <x v="83"/>
    <s v="A03: Litoranea di Ponente Finale - Andora"/>
    <n v="2"/>
    <n v="10"/>
    <s v="ANDORA - ALBENGA - LOANO - FINALPIA"/>
    <s v="INV"/>
    <s v="SF"/>
    <m/>
    <n v="1"/>
    <n v="4605"/>
    <d v="1899-12-30T22:00:00"/>
    <d v="1899-12-30T23:18:00"/>
    <n v="36.360804059443403"/>
    <m/>
    <m/>
    <n v="5"/>
    <n v="181.80402029721702"/>
    <n v="0"/>
    <m/>
    <d v="1899-12-30T01:18:00"/>
    <d v="1899-12-30T06:30:00"/>
    <m/>
  </r>
  <r>
    <n v="17208"/>
    <x v="83"/>
    <s v="A03: Litoranea di Ponente Finale - Andora"/>
    <n v="2"/>
    <n v="10"/>
    <s v="ANDORA - ALBENGA - LOANO - FINALPIA"/>
    <s v="EST"/>
    <s v="FES"/>
    <m/>
    <n v="1"/>
    <n v="17208"/>
    <d v="1899-12-30T22:20:00"/>
    <d v="1899-12-30T23:38:00"/>
    <n v="36.360804059443403"/>
    <m/>
    <m/>
    <n v="12"/>
    <n v="436.32964871332081"/>
    <n v="0"/>
    <m/>
    <d v="1899-12-30T01:18:00"/>
    <d v="1899-12-30T15:36:00"/>
    <m/>
  </r>
  <r>
    <n v="16681"/>
    <x v="83"/>
    <s v="A03: Litoranea di Ponente Finale - Andora"/>
    <n v="2"/>
    <n v="10"/>
    <s v="ANDORA - ALBENGA - LOANO - FINALPIA"/>
    <s v="EST"/>
    <s v="SET"/>
    <m/>
    <n v="1"/>
    <n v="16681"/>
    <d v="1899-12-30T22:20:00"/>
    <d v="1899-12-30T23:38:00"/>
    <n v="36.360804059443403"/>
    <m/>
    <m/>
    <n v="67"/>
    <n v="2436.1738719827081"/>
    <n v="0"/>
    <m/>
    <d v="1899-12-30T01:18:00"/>
    <d v="1900-01-02T15:06:00"/>
    <m/>
  </r>
  <r>
    <n v="17082"/>
    <x v="83"/>
    <s v="A03: Litoranea di Ponente Finale - Andora"/>
    <n v="2"/>
    <n v="10"/>
    <s v="ANDORA - ALBENGA - LOANO - FINALPIA"/>
    <s v="EST"/>
    <s v="FES"/>
    <m/>
    <n v="1"/>
    <n v="17082"/>
    <d v="1899-12-30T22:50:00"/>
    <d v="1899-12-31T00:08:00"/>
    <n v="36.360804059443403"/>
    <m/>
    <m/>
    <n v="12"/>
    <n v="436.32964871332081"/>
    <n v="0"/>
    <m/>
    <d v="1899-12-30T01:18:00"/>
    <d v="1899-12-30T15:36:00"/>
    <m/>
  </r>
  <r>
    <n v="16682"/>
    <x v="83"/>
    <s v="A03: Litoranea di Ponente Finale - Andora"/>
    <n v="2"/>
    <n v="10"/>
    <s v="ANDORA - ALBENGA - LOANO - FINALPIA"/>
    <s v="EST"/>
    <s v="SET"/>
    <m/>
    <n v="1"/>
    <n v="16682"/>
    <d v="1899-12-30T22:50:00"/>
    <d v="1899-12-31T00:08:00"/>
    <n v="36.360804059443403"/>
    <m/>
    <m/>
    <n v="67"/>
    <n v="2436.1738719827081"/>
    <n v="0"/>
    <m/>
    <d v="1899-12-30T01:18:00"/>
    <d v="1900-01-02T15:06:00"/>
    <m/>
  </r>
  <r>
    <n v="9609"/>
    <x v="83"/>
    <s v="A03: Litoranea di Ponente Finale - Andora"/>
    <n v="2"/>
    <n v="10"/>
    <s v="ANDORA - ALBENGA - LOANO - FINALPIA"/>
    <s v="INV"/>
    <s v="SET"/>
    <m/>
    <n v="1"/>
    <n v="5664"/>
    <d v="1899-12-30T23:00:00"/>
    <d v="1899-12-31T00:18:00"/>
    <n v="36.360804059443403"/>
    <m/>
    <m/>
    <n v="235"/>
    <n v="8544.7889539692005"/>
    <n v="0"/>
    <m/>
    <d v="1899-12-30T01:18:00"/>
    <d v="1900-01-11T17:30:00"/>
    <m/>
  </r>
  <r>
    <n v="17224"/>
    <x v="83"/>
    <s v="A03: Litoranea di Ponente Finale - Andora"/>
    <n v="2"/>
    <n v="10"/>
    <s v="ANDORA - ALBENGA - LOANO - FINALPIA"/>
    <s v="EST"/>
    <s v="FES"/>
    <m/>
    <n v="1"/>
    <n v="17224"/>
    <d v="1899-12-30T23:20:00"/>
    <d v="1899-12-31T00:38:00"/>
    <n v="36.360804059443403"/>
    <m/>
    <m/>
    <n v="12"/>
    <n v="436.32964871332081"/>
    <n v="0"/>
    <m/>
    <d v="1899-12-30T01:18:00"/>
    <d v="1899-12-30T15:36:00"/>
    <m/>
  </r>
  <r>
    <n v="16684"/>
    <x v="83"/>
    <s v="A03: Litoranea di Ponente Finale - Andora"/>
    <n v="2"/>
    <n v="10"/>
    <s v="ANDORA - ALBENGA - LOANO - FINALPIA"/>
    <s v="EST"/>
    <s v="SET"/>
    <m/>
    <n v="1"/>
    <n v="16684"/>
    <d v="1899-12-30T23:20:00"/>
    <d v="1899-12-31T00:38:00"/>
    <n v="36.360804059443403"/>
    <m/>
    <m/>
    <n v="67"/>
    <n v="2436.1738719827081"/>
    <n v="0"/>
    <m/>
    <d v="1899-12-30T01:18:00"/>
    <d v="1900-01-02T15:06:00"/>
    <m/>
  </r>
  <r>
    <n v="17087"/>
    <x v="83"/>
    <s v="A03: Litoranea di Ponente Finale - Andora"/>
    <n v="2"/>
    <n v="10"/>
    <s v="ANDORA - ALBENGA - LOANO - FINALPIA"/>
    <s v="EST"/>
    <s v="FES"/>
    <m/>
    <n v="1"/>
    <n v="17087"/>
    <d v="1899-12-30T23:50:00"/>
    <d v="1899-12-31T01:08:00"/>
    <n v="36.360804059443403"/>
    <m/>
    <m/>
    <n v="12"/>
    <n v="436.32964871332081"/>
    <n v="0"/>
    <m/>
    <d v="1899-12-30T01:18:00"/>
    <d v="1899-12-30T15:36:00"/>
    <m/>
  </r>
  <r>
    <n v="16685"/>
    <x v="83"/>
    <s v="A03: Litoranea di Ponente Finale - Andora"/>
    <n v="2"/>
    <n v="10"/>
    <s v="ANDORA - ALBENGA - LOANO - FINALPIA"/>
    <s v="EST"/>
    <s v="SET"/>
    <m/>
    <n v="1"/>
    <n v="16685"/>
    <d v="1899-12-30T23:50:00"/>
    <d v="1899-12-31T01:08:00"/>
    <n v="36.360804059443403"/>
    <m/>
    <m/>
    <n v="67"/>
    <n v="2436.1738719827081"/>
    <n v="0"/>
    <m/>
    <d v="1899-12-30T01:18:00"/>
    <d v="1900-01-02T15:06:00"/>
    <m/>
  </r>
  <r>
    <n v="9422"/>
    <x v="83"/>
    <s v="A03: Litoranea di Ponente Finale - Andora"/>
    <n v="2"/>
    <n v="11"/>
    <s v="ANDORA - ALBENGA - NUOVO OSPEDALE - LOANO - FINALPIA"/>
    <s v="EST"/>
    <s v="SET"/>
    <m/>
    <n v="1"/>
    <n v="5219"/>
    <d v="1899-12-30T06:30:00"/>
    <d v="1899-12-30T07:53:00"/>
    <n v="39.257634677074201"/>
    <m/>
    <m/>
    <n v="67"/>
    <n v="2630.2615233639713"/>
    <n v="0"/>
    <m/>
    <d v="1899-12-30T01:23:00"/>
    <d v="1900-01-02T20:41:00"/>
    <m/>
  </r>
  <r>
    <n v="17528"/>
    <x v="83"/>
    <s v="A03: Litoranea di Ponente Finale - Andora"/>
    <n v="2"/>
    <n v="11"/>
    <s v="ANDORA - ALBENGA - NUOVO OSPEDALE - LOANO - FINALPIA"/>
    <s v="INV"/>
    <s v="SET"/>
    <m/>
    <n v="1"/>
    <n v="2641"/>
    <d v="1899-12-30T11:00:00"/>
    <d v="1899-12-30T12:23:00"/>
    <n v="39.257634677074201"/>
    <m/>
    <m/>
    <n v="235"/>
    <n v="9225.5441491124366"/>
    <n v="0"/>
    <m/>
    <d v="1899-12-30T01:23:00"/>
    <d v="1900-01-12T13:05:00"/>
    <m/>
  </r>
  <r>
    <n v="17483"/>
    <x v="83"/>
    <s v="A03: Litoranea di Ponente Finale - Andora"/>
    <n v="2"/>
    <n v="12"/>
    <s v="ANDORA - ALBENGA OSPEDALE - LOANO - FINALBORGO - FINALPIA"/>
    <s v="INV"/>
    <s v="SET"/>
    <m/>
    <n v="1"/>
    <n v="5650"/>
    <d v="1899-12-30T06:15:00"/>
    <d v="1899-12-30T07:48:00"/>
    <n v="42.079237339397899"/>
    <m/>
    <m/>
    <n v="235"/>
    <n v="9888.6207747585067"/>
    <n v="0"/>
    <m/>
    <d v="1899-12-30T01:33:00"/>
    <d v="1900-01-14T04:15:00"/>
    <m/>
  </r>
  <r>
    <n v="17157"/>
    <x v="83"/>
    <s v="A03: Litoranea di Ponente Finale - Andora"/>
    <n v="2"/>
    <n v="14"/>
    <s v="ANDORA - ALBENGA VADINO - NUOVO OSPEDALE"/>
    <s v="EST"/>
    <s v="FES"/>
    <m/>
    <n v="1"/>
    <n v="17157"/>
    <d v="1899-12-31T00:00:00"/>
    <d v="1899-12-31T00:40:00"/>
    <n v="18.1804479632662"/>
    <m/>
    <m/>
    <n v="12"/>
    <n v="218.16537555919439"/>
    <n v="0"/>
    <m/>
    <d v="1899-12-30T00:40:00"/>
    <d v="1899-12-30T08:00:00"/>
    <m/>
  </r>
  <r>
    <n v="13929"/>
    <x v="83"/>
    <s v="A03: Litoranea di Ponente Finale - Andora"/>
    <n v="2"/>
    <n v="14"/>
    <s v="ANDORA - ALBENGA VADINO - NUOVO OSPEDALE"/>
    <s v="EST"/>
    <s v="SET"/>
    <m/>
    <n v="1"/>
    <n v="13929"/>
    <d v="1899-12-31T00:10:00"/>
    <d v="1899-12-31T00:50:00"/>
    <n v="18.1804479632662"/>
    <m/>
    <m/>
    <n v="67"/>
    <n v="1218.0900135388354"/>
    <n v="0"/>
    <m/>
    <d v="1899-12-30T00:40:00"/>
    <d v="1899-12-31T20:40:00"/>
    <m/>
  </r>
  <r>
    <n v="17133"/>
    <x v="83"/>
    <s v="A03: Litoranea di Ponente Finale - Andora"/>
    <n v="2"/>
    <n v="14"/>
    <s v="ANDORA - ALBENGA VADINO - NUOVO OSPEDALE"/>
    <s v="EST"/>
    <s v="FES"/>
    <m/>
    <n v="1"/>
    <n v="17133"/>
    <d v="1899-12-31T00:20:00"/>
    <d v="1899-12-31T01:00:00"/>
    <n v="18.1804479632662"/>
    <m/>
    <m/>
    <n v="12"/>
    <n v="218.16537555919439"/>
    <n v="0"/>
    <m/>
    <d v="1899-12-30T00:40:00"/>
    <d v="1899-12-30T08:00:00"/>
    <m/>
  </r>
  <r>
    <n v="17165"/>
    <x v="83"/>
    <s v="A03: Litoranea di Ponente Finale - Andora"/>
    <n v="2"/>
    <n v="14"/>
    <s v="ANDORA - ALBENGA VADINO - NUOVO OSPEDALE"/>
    <s v="EST"/>
    <s v="FES"/>
    <m/>
    <n v="1"/>
    <n v="17165"/>
    <d v="1899-12-31T00:50:00"/>
    <d v="1899-12-31T01:30:00"/>
    <n v="18.1804479632662"/>
    <m/>
    <m/>
    <n v="12"/>
    <n v="218.16537555919439"/>
    <n v="0"/>
    <m/>
    <d v="1899-12-30T00:40:00"/>
    <d v="1899-12-30T08:00:00"/>
    <m/>
  </r>
  <r>
    <n v="16689"/>
    <x v="83"/>
    <s v="A03: Litoranea di Ponente Finale - Andora"/>
    <n v="2"/>
    <n v="14"/>
    <s v="ANDORA - ALBENGA VADINO - NUOVO OSPEDALE"/>
    <s v="EST"/>
    <s v="SET"/>
    <m/>
    <n v="1"/>
    <n v="16689"/>
    <d v="1899-12-31T00:50:00"/>
    <d v="1899-12-31T01:30:00"/>
    <n v="18.1804479632662"/>
    <m/>
    <m/>
    <n v="67"/>
    <n v="1218.0900135388354"/>
    <n v="0"/>
    <m/>
    <d v="1899-12-30T00:40:00"/>
    <d v="1899-12-31T20:40:00"/>
    <m/>
  </r>
  <r>
    <n v="16690"/>
    <x v="83"/>
    <s v="A03: Litoranea di Ponente Finale - Andora"/>
    <n v="2"/>
    <n v="14"/>
    <s v="ANDORA - ALBENGA VADINO - NUOVO OSPEDALE"/>
    <s v="EST"/>
    <s v="SET"/>
    <m/>
    <n v="1"/>
    <n v="16690"/>
    <d v="1899-12-31T01:20:00"/>
    <d v="1899-12-31T02:00:00"/>
    <n v="18.1804479632662"/>
    <m/>
    <m/>
    <n v="67"/>
    <n v="1218.0900135388354"/>
    <n v="0"/>
    <m/>
    <d v="1899-12-30T00:40:00"/>
    <d v="1899-12-31T20:40:00"/>
    <m/>
  </r>
  <r>
    <n v="14003"/>
    <x v="83"/>
    <s v="A03: Litoranea di Ponente Finale - Andora"/>
    <n v="2"/>
    <n v="14"/>
    <s v="ANDORA - ALBENGA VADINO - NUOVO OSPEDALE"/>
    <s v="SCO"/>
    <s v="1-5"/>
    <m/>
    <n v="1"/>
    <n v="14003"/>
    <d v="1899-12-30T09:45:00"/>
    <d v="1899-12-30T10:25:00"/>
    <n v="18.1804479632662"/>
    <m/>
    <m/>
    <n v="173"/>
    <n v="3145.2174976450528"/>
    <n v="0"/>
    <m/>
    <d v="1899-12-30T00:40:00"/>
    <d v="1900-01-03T19:20:00"/>
    <m/>
  </r>
  <r>
    <n v="9431"/>
    <x v="83"/>
    <s v="A03: Litoranea di Ponente Finale - Andora"/>
    <n v="2"/>
    <n v="14"/>
    <s v="ANDORA - ALBENGA VADINO - NUOVO OSPEDALE"/>
    <s v="EST"/>
    <s v="SET"/>
    <m/>
    <n v="1"/>
    <n v="5228"/>
    <d v="1899-12-30T10:35:00"/>
    <d v="1899-12-30T11:15:00"/>
    <n v="18.1804479632662"/>
    <m/>
    <m/>
    <n v="67"/>
    <n v="1218.0900135388354"/>
    <n v="0"/>
    <m/>
    <d v="1899-12-30T00:40:00"/>
    <d v="1899-12-31T20:40:00"/>
    <m/>
  </r>
  <r>
    <n v="9415"/>
    <x v="83"/>
    <s v="A03: Litoranea di Ponente Finale - Andora"/>
    <n v="2"/>
    <n v="14"/>
    <s v="ANDORA - ALBENGA VADINO - NUOVO OSPEDALE"/>
    <s v="INV"/>
    <s v="SF"/>
    <m/>
    <n v="1"/>
    <n v="4739"/>
    <d v="1899-12-30T13:00:00"/>
    <d v="1899-12-30T13:40:00"/>
    <n v="18.1804479632662"/>
    <m/>
    <m/>
    <n v="5"/>
    <n v="90.902239816331004"/>
    <n v="0"/>
    <m/>
    <d v="1899-12-30T00:40:00"/>
    <d v="1899-12-30T03:20:00"/>
    <m/>
  </r>
  <r>
    <n v="17654"/>
    <x v="83"/>
    <s v="A03: Litoranea di Ponente Finale - Andora"/>
    <n v="2"/>
    <n v="14"/>
    <s v="ANDORA - ALBENGA VADINO - NUOVO OSPEDALE"/>
    <s v="INV"/>
    <s v="SET"/>
    <m/>
    <n v="1"/>
    <n v="5666"/>
    <d v="1899-12-30T19:45:00"/>
    <d v="1899-12-30T20:25:00"/>
    <n v="18.1804479632662"/>
    <m/>
    <m/>
    <n v="235"/>
    <n v="4272.4052713675574"/>
    <n v="0"/>
    <m/>
    <d v="1899-12-30T00:40:00"/>
    <d v="1900-01-05T12:40:00"/>
    <m/>
  </r>
  <r>
    <n v="17152"/>
    <x v="83"/>
    <s v="A03: Litoranea di Ponente Finale - Andora"/>
    <n v="2"/>
    <n v="14"/>
    <s v="ANDORA - ALBENGA VADINO - NUOVO OSPEDALE"/>
    <s v="EST"/>
    <s v="FES"/>
    <m/>
    <n v="1"/>
    <n v="17152"/>
    <d v="1899-12-30T21:00:00"/>
    <d v="1899-12-30T21:40:00"/>
    <n v="18.1804479632662"/>
    <m/>
    <m/>
    <n v="12"/>
    <n v="218.16537555919439"/>
    <n v="0"/>
    <m/>
    <d v="1899-12-30T00:40:00"/>
    <d v="1899-12-30T08:00:00"/>
    <m/>
  </r>
  <r>
    <n v="9337"/>
    <x v="83"/>
    <s v="A03: Litoranea di Ponente Finale - Andora"/>
    <n v="2"/>
    <n v="14"/>
    <s v="ANDORA - ALBENGA VADINO - NUOVO OSPEDALE"/>
    <s v="INV"/>
    <s v="FES"/>
    <m/>
    <n v="1"/>
    <n v="2908"/>
    <d v="1899-12-30T21:30:00"/>
    <d v="1899-12-30T22:10:00"/>
    <n v="18.1804479632662"/>
    <m/>
    <m/>
    <n v="46"/>
    <n v="836.30060631024526"/>
    <n v="0"/>
    <m/>
    <d v="1899-12-30T00:40:00"/>
    <d v="1899-12-31T06:40:00"/>
    <m/>
  </r>
  <r>
    <n v="16680"/>
    <x v="83"/>
    <s v="A03: Litoranea di Ponente Finale - Andora"/>
    <n v="2"/>
    <n v="14"/>
    <s v="ANDORA - ALBENGA VADINO - NUOVO OSPEDALE"/>
    <s v="EST"/>
    <s v="SET"/>
    <m/>
    <n v="1"/>
    <n v="16680"/>
    <d v="1899-12-30T22:05:00"/>
    <d v="1899-12-30T22:45:00"/>
    <n v="18.1804479632662"/>
    <m/>
    <m/>
    <n v="67"/>
    <n v="1218.0900135388354"/>
    <n v="0"/>
    <m/>
    <d v="1899-12-30T00:40:00"/>
    <d v="1899-12-31T20:40:00"/>
    <m/>
  </r>
  <r>
    <n v="18396"/>
    <x v="83"/>
    <s v="A03: Litoranea di Ponente Finale - Andora"/>
    <n v="2"/>
    <n v="14"/>
    <s v="ANDORA - ALBENGA VADINO - NUOVO OSPEDALE"/>
    <s v="EST"/>
    <s v="FES"/>
    <m/>
    <n v="1"/>
    <n v="18396"/>
    <d v="1899-12-30T22:10:00"/>
    <d v="1899-12-30T22:50:00"/>
    <n v="18.1804479632662"/>
    <m/>
    <m/>
    <n v="12"/>
    <n v="218.16537555919439"/>
    <n v="0"/>
    <m/>
    <d v="1899-12-30T00:40:00"/>
    <d v="1899-12-30T08:00:00"/>
    <m/>
  </r>
  <r>
    <n v="9361"/>
    <x v="83"/>
    <s v="A03: Litoranea di Ponente Finale - Andora"/>
    <n v="2"/>
    <n v="14"/>
    <s v="ANDORA - ALBENGA VADINO - NUOVO OSPEDALE"/>
    <s v="INV"/>
    <s v="FES"/>
    <m/>
    <n v="1"/>
    <n v="2914"/>
    <d v="1899-12-30T22:30:00"/>
    <d v="1899-12-30T23:10:00"/>
    <n v="18.1804479632662"/>
    <m/>
    <m/>
    <n v="46"/>
    <n v="836.30060631024526"/>
    <n v="0"/>
    <m/>
    <d v="1899-12-30T00:40:00"/>
    <d v="1899-12-31T06:40:00"/>
    <m/>
  </r>
  <r>
    <n v="16683"/>
    <x v="83"/>
    <s v="A03: Litoranea di Ponente Finale - Andora"/>
    <n v="2"/>
    <n v="14"/>
    <s v="ANDORA - ALBENGA VADINO - NUOVO OSPEDALE"/>
    <s v="EST"/>
    <s v="SET"/>
    <m/>
    <n v="1"/>
    <n v="16683"/>
    <d v="1899-12-30T23:05:00"/>
    <d v="1899-12-30T23:45:00"/>
    <n v="18.1804479632662"/>
    <m/>
    <m/>
    <n v="67"/>
    <n v="1218.0900135388354"/>
    <n v="0"/>
    <m/>
    <d v="1899-12-30T00:40:00"/>
    <d v="1899-12-31T20:40:00"/>
    <m/>
  </r>
  <r>
    <n v="17148"/>
    <x v="83"/>
    <s v="A03: Litoranea di Ponente Finale - Andora"/>
    <n v="2"/>
    <n v="14"/>
    <s v="ANDORA - ALBENGA VADINO - NUOVO OSPEDALE"/>
    <s v="EST"/>
    <s v="FES"/>
    <m/>
    <n v="1"/>
    <n v="17148"/>
    <d v="1899-12-30T23:05:00"/>
    <d v="1899-12-30T23:45:00"/>
    <n v="18.1804479632662"/>
    <m/>
    <m/>
    <n v="12"/>
    <n v="218.16537555919439"/>
    <n v="0"/>
    <m/>
    <d v="1899-12-30T00:40:00"/>
    <d v="1899-12-30T08:00:00"/>
    <m/>
  </r>
  <r>
    <n v="17500"/>
    <x v="83"/>
    <s v="A03: Litoranea di Ponente Finale - Andora"/>
    <n v="1"/>
    <n v="22"/>
    <s v="FINALPIA - FINALBORGO - LOANO - ALBENGA - ANDORA"/>
    <s v="INV"/>
    <s v="SET"/>
    <m/>
    <n v="1"/>
    <n v="2686"/>
    <d v="1899-12-30T12:27:00"/>
    <d v="1899-12-30T13:55:00"/>
    <n v="39.658283117842103"/>
    <m/>
    <m/>
    <n v="235"/>
    <n v="9319.6965326928948"/>
    <n v="0"/>
    <m/>
    <d v="1899-12-30T01:28:00"/>
    <d v="1900-01-13T08:40:00"/>
    <m/>
  </r>
  <r>
    <n v="17664"/>
    <x v="83"/>
    <s v="A03: Litoranea di Ponente Finale - Andora"/>
    <n v="1"/>
    <n v="22"/>
    <s v="FINALPIA - FINALBORGO - LOANO - ALBENGA - ANDORA"/>
    <s v="INV"/>
    <s v="SET"/>
    <m/>
    <n v="1"/>
    <n v="17664"/>
    <d v="1899-12-30T13:02:00"/>
    <d v="1899-12-30T14:30:00"/>
    <n v="39.658283117842103"/>
    <m/>
    <m/>
    <n v="235"/>
    <n v="9319.6965326928948"/>
    <n v="0"/>
    <m/>
    <d v="1899-12-30T01:28:00"/>
    <d v="1900-01-13T08:40:00"/>
    <m/>
  </r>
  <r>
    <n v="17871"/>
    <x v="83"/>
    <s v="A03: Litoranea di Ponente Finale - Andora"/>
    <n v="1"/>
    <n v="22"/>
    <s v="FINALPIA - FINALBORGO - LOANO - ALBENGA - ANDORA"/>
    <s v="INV"/>
    <s v="SET"/>
    <m/>
    <n v="1"/>
    <n v="2689"/>
    <d v="1899-12-30T13:52:00"/>
    <d v="1899-12-30T15:20:00"/>
    <n v="39.658283117842103"/>
    <m/>
    <m/>
    <n v="235"/>
    <n v="9319.6965326928948"/>
    <n v="0"/>
    <m/>
    <d v="1899-12-30T01:28:00"/>
    <d v="1900-01-13T08:40:00"/>
    <m/>
  </r>
  <r>
    <n v="9315"/>
    <x v="83"/>
    <s v="A03: Litoranea di Ponente Finale - Andora"/>
    <n v="1"/>
    <n v="22"/>
    <s v="FINALPIA - FINALBORGO - LOANO - ALBENGA - ANDORA"/>
    <s v="INV"/>
    <s v="SET"/>
    <m/>
    <n v="1"/>
    <n v="2691"/>
    <d v="1899-12-30T14:17:00"/>
    <d v="1899-12-30T15:45:00"/>
    <n v="39.658283117842103"/>
    <m/>
    <m/>
    <n v="235"/>
    <n v="9319.6965326928948"/>
    <n v="0"/>
    <m/>
    <d v="1899-12-30T01:28:00"/>
    <d v="1900-01-13T08:40:00"/>
    <m/>
  </r>
  <r>
    <n v="17209"/>
    <x v="83"/>
    <s v="A03: Litoranea di Ponente Finale - Andora"/>
    <n v="1"/>
    <n v="23"/>
    <s v="FINALPIA - LOANO - ALBENGA - ANDORA"/>
    <s v="EST"/>
    <s v="FES"/>
    <m/>
    <n v="1"/>
    <n v="17209"/>
    <d v="1899-12-31T00:02:00"/>
    <d v="1899-12-31T01:20:00"/>
    <n v="37.124710316974799"/>
    <m/>
    <m/>
    <n v="12"/>
    <n v="445.49652380369758"/>
    <n v="0"/>
    <m/>
    <d v="1899-12-30T01:18:00"/>
    <d v="1899-12-30T15:36:00"/>
    <m/>
  </r>
  <r>
    <n v="16726"/>
    <x v="83"/>
    <s v="A03: Litoranea di Ponente Finale - Andora"/>
    <n v="1"/>
    <n v="23"/>
    <s v="FINALPIA - LOANO - ALBENGA - ANDORA"/>
    <s v="EST"/>
    <s v="SET"/>
    <m/>
    <n v="1"/>
    <n v="16726"/>
    <d v="1899-12-31T00:02:00"/>
    <d v="1899-12-31T01:20:00"/>
    <n v="37.124710316974799"/>
    <m/>
    <m/>
    <n v="67"/>
    <n v="2487.3555912373117"/>
    <n v="0"/>
    <m/>
    <d v="1899-12-30T01:18:00"/>
    <d v="1900-01-02T15:06:00"/>
    <m/>
  </r>
  <r>
    <n v="9310"/>
    <x v="83"/>
    <s v="A03: Litoranea di Ponente Finale - Andora"/>
    <n v="1"/>
    <n v="23"/>
    <s v="FINALPIA - LOANO - ALBENGA - ANDORA"/>
    <s v="INV"/>
    <s v="SET"/>
    <m/>
    <n v="1"/>
    <n v="2671"/>
    <d v="1899-12-30T06:12:00"/>
    <d v="1899-12-30T07:30:00"/>
    <n v="37.124710316974799"/>
    <m/>
    <m/>
    <n v="235"/>
    <n v="8724.3069244890776"/>
    <n v="0"/>
    <m/>
    <d v="1899-12-30T01:18:00"/>
    <d v="1900-01-11T17:30:00"/>
    <m/>
  </r>
  <r>
    <n v="9545"/>
    <x v="83"/>
    <s v="A03: Litoranea di Ponente Finale - Andora"/>
    <n v="1"/>
    <n v="23"/>
    <s v="FINALPIA - LOANO - ALBENGA - ANDORA"/>
    <s v="ANN"/>
    <s v="FES"/>
    <m/>
    <n v="1"/>
    <n v="5432"/>
    <d v="1899-12-30T06:37:00"/>
    <d v="1899-12-30T07:55:00"/>
    <n v="37.124710316974799"/>
    <m/>
    <m/>
    <n v="58"/>
    <n v="2153.2331983845384"/>
    <n v="0"/>
    <m/>
    <d v="1899-12-30T01:18:00"/>
    <d v="1900-01-02T03:24:00"/>
    <m/>
  </r>
  <r>
    <n v="9311"/>
    <x v="83"/>
    <s v="A03: Litoranea di Ponente Finale - Andora"/>
    <n v="1"/>
    <n v="23"/>
    <s v="FINALPIA - LOANO - ALBENGA - ANDORA"/>
    <s v="INV"/>
    <s v="SET"/>
    <m/>
    <n v="1"/>
    <n v="2673"/>
    <d v="1899-12-30T06:57:00"/>
    <d v="1899-12-30T08:15:00"/>
    <n v="37.124710316974799"/>
    <m/>
    <m/>
    <n v="235"/>
    <n v="8724.3069244890776"/>
    <n v="0"/>
    <m/>
    <d v="1899-12-30T01:18:00"/>
    <d v="1900-01-11T17:30:00"/>
    <m/>
  </r>
  <r>
    <n v="9711"/>
    <x v="83"/>
    <s v="A03: Litoranea di Ponente Finale - Andora"/>
    <n v="1"/>
    <n v="23"/>
    <s v="FINALPIA - LOANO - ALBENGA - ANDORA"/>
    <s v="EST"/>
    <s v="SET"/>
    <m/>
    <n v="1"/>
    <n v="9147"/>
    <d v="1899-12-30T07:02:00"/>
    <d v="1899-12-30T08:20:00"/>
    <n v="37.124710316974799"/>
    <m/>
    <m/>
    <n v="67"/>
    <n v="2487.3555912373117"/>
    <n v="0"/>
    <m/>
    <d v="1899-12-30T01:18:00"/>
    <d v="1900-01-02T15:06:00"/>
    <m/>
  </r>
  <r>
    <n v="17610"/>
    <x v="83"/>
    <s v="A03: Litoranea di Ponente Finale - Andora"/>
    <n v="1"/>
    <n v="23"/>
    <s v="FINALPIA - LOANO - ALBENGA - ANDORA"/>
    <s v="INV"/>
    <s v="SET"/>
    <m/>
    <n v="1"/>
    <n v="5272"/>
    <d v="1899-12-30T07:07:00"/>
    <d v="1899-12-30T08:25:00"/>
    <n v="37.124710316974799"/>
    <m/>
    <m/>
    <n v="235"/>
    <n v="8724.3069244890776"/>
    <n v="0"/>
    <m/>
    <d v="1899-12-30T01:18:00"/>
    <d v="1900-01-11T17:30:00"/>
    <m/>
  </r>
  <r>
    <n v="9384"/>
    <x v="83"/>
    <s v="A03: Litoranea di Ponente Finale - Andora"/>
    <n v="1"/>
    <n v="23"/>
    <s v="FINALPIA - LOANO - ALBENGA - ANDORA"/>
    <s v="INV"/>
    <s v="SF"/>
    <m/>
    <n v="1"/>
    <n v="4595"/>
    <d v="1899-12-30T07:07:00"/>
    <d v="1899-12-30T08:25:00"/>
    <n v="37.124710316974799"/>
    <m/>
    <m/>
    <n v="5"/>
    <n v="185.62355158487401"/>
    <n v="0"/>
    <m/>
    <d v="1899-12-30T01:18:00"/>
    <d v="1899-12-30T06:30:00"/>
    <m/>
  </r>
  <r>
    <n v="9547"/>
    <x v="83"/>
    <s v="A03: Litoranea di Ponente Finale - Andora"/>
    <n v="1"/>
    <n v="23"/>
    <s v="FINALPIA - LOANO - ALBENGA - ANDORA"/>
    <s v="ANN"/>
    <s v="FES"/>
    <m/>
    <n v="1"/>
    <n v="5434"/>
    <d v="1899-12-30T07:37:00"/>
    <d v="1899-12-30T08:55:00"/>
    <n v="37.124710316974799"/>
    <m/>
    <m/>
    <n v="58"/>
    <n v="2153.2331983845384"/>
    <n v="0"/>
    <m/>
    <d v="1899-12-30T01:18:00"/>
    <d v="1900-01-02T03:24:00"/>
    <m/>
  </r>
  <r>
    <n v="17484"/>
    <x v="83"/>
    <s v="A03: Litoranea di Ponente Finale - Andora"/>
    <n v="1"/>
    <n v="23"/>
    <s v="FINALPIA - LOANO - ALBENGA - ANDORA"/>
    <s v="INV"/>
    <s v="SET"/>
    <m/>
    <n v="1"/>
    <n v="5274"/>
    <d v="1899-12-30T08:02:00"/>
    <d v="1899-12-30T09:20:00"/>
    <n v="37.124710316974799"/>
    <m/>
    <m/>
    <n v="235"/>
    <n v="8724.3069244890776"/>
    <n v="0"/>
    <m/>
    <d v="1899-12-30T01:18:00"/>
    <d v="1900-01-11T17:30:00"/>
    <m/>
  </r>
  <r>
    <n v="15895"/>
    <x v="83"/>
    <s v="A03: Litoranea di Ponente Finale - Andora"/>
    <n v="1"/>
    <n v="23"/>
    <s v="FINALPIA - LOANO - ALBENGA - ANDORA"/>
    <s v="EST"/>
    <s v="SET"/>
    <m/>
    <n v="1"/>
    <n v="15895"/>
    <d v="1899-12-30T08:07:00"/>
    <d v="1899-12-30T09:25:00"/>
    <n v="37.124710316974799"/>
    <m/>
    <m/>
    <n v="67"/>
    <n v="2487.3555912373117"/>
    <n v="0"/>
    <m/>
    <d v="1899-12-30T01:18:00"/>
    <d v="1900-01-02T15:06:00"/>
    <m/>
  </r>
  <r>
    <n v="9390"/>
    <x v="83"/>
    <s v="A03: Litoranea di Ponente Finale - Andora"/>
    <n v="1"/>
    <n v="23"/>
    <s v="FINALPIA - LOANO - ALBENGA - ANDORA"/>
    <s v="INV"/>
    <s v="SF"/>
    <m/>
    <n v="1"/>
    <n v="4608"/>
    <d v="1899-12-30T08:07:00"/>
    <d v="1899-12-30T09:25:00"/>
    <n v="37.124710316974799"/>
    <m/>
    <m/>
    <n v="5"/>
    <n v="185.62355158487401"/>
    <n v="0"/>
    <m/>
    <d v="1899-12-30T01:18:00"/>
    <d v="1899-12-30T06:30:00"/>
    <m/>
  </r>
  <r>
    <n v="17509"/>
    <x v="83"/>
    <s v="A03: Litoranea di Ponente Finale - Andora"/>
    <n v="1"/>
    <n v="23"/>
    <s v="FINALPIA - LOANO - ALBENGA - ANDORA"/>
    <s v="INV"/>
    <s v="SET"/>
    <m/>
    <n v="1"/>
    <n v="5275"/>
    <d v="1899-12-30T08:17:00"/>
    <d v="1899-12-30T09:35:00"/>
    <n v="37.124710316974799"/>
    <m/>
    <m/>
    <n v="235"/>
    <n v="8724.3069244890776"/>
    <n v="0"/>
    <m/>
    <d v="1899-12-30T01:18:00"/>
    <d v="1900-01-11T17:30:00"/>
    <m/>
  </r>
  <r>
    <n v="17109"/>
    <x v="83"/>
    <s v="A03: Litoranea di Ponente Finale - Andora"/>
    <n v="1"/>
    <n v="23"/>
    <s v="FINALPIA - LOANO - ALBENGA - ANDORA"/>
    <s v="EST"/>
    <s v="FES"/>
    <m/>
    <n v="1"/>
    <n v="17109"/>
    <d v="1899-12-30T08:32:00"/>
    <d v="1899-12-30T09:50:00"/>
    <n v="37.124710316974799"/>
    <m/>
    <m/>
    <n v="12"/>
    <n v="445.49652380369758"/>
    <n v="0"/>
    <m/>
    <d v="1899-12-30T01:18:00"/>
    <d v="1899-12-30T15:36:00"/>
    <m/>
  </r>
  <r>
    <n v="9471"/>
    <x v="83"/>
    <s v="A03: Litoranea di Ponente Finale - Andora"/>
    <n v="1"/>
    <n v="23"/>
    <s v="FINALPIA - LOANO - ALBENGA - ANDORA"/>
    <s v="EST"/>
    <s v="SET"/>
    <m/>
    <n v="1"/>
    <n v="5276"/>
    <d v="1899-12-30T08:42:00"/>
    <d v="1899-12-30T10:00:00"/>
    <n v="37.124710316974799"/>
    <m/>
    <m/>
    <n v="67"/>
    <n v="2487.3555912373117"/>
    <n v="0"/>
    <m/>
    <d v="1899-12-30T01:18:00"/>
    <d v="1900-01-02T15:06:00"/>
    <m/>
  </r>
  <r>
    <n v="17512"/>
    <x v="83"/>
    <s v="A03: Litoranea di Ponente Finale - Andora"/>
    <n v="1"/>
    <n v="23"/>
    <s v="FINALPIA - LOANO - ALBENGA - ANDORA"/>
    <s v="INV"/>
    <s v="SET"/>
    <m/>
    <n v="1"/>
    <n v="2678"/>
    <d v="1899-12-30T08:47:00"/>
    <d v="1899-12-30T10:05:00"/>
    <n v="37.124710316974799"/>
    <m/>
    <m/>
    <n v="235"/>
    <n v="8724.3069244890776"/>
    <n v="0"/>
    <m/>
    <d v="1899-12-30T01:18:00"/>
    <d v="1900-01-11T17:30:00"/>
    <m/>
  </r>
  <r>
    <n v="16691"/>
    <x v="83"/>
    <s v="A03: Litoranea di Ponente Finale - Andora"/>
    <n v="1"/>
    <n v="23"/>
    <s v="FINALPIA - LOANO - ALBENGA - ANDORA"/>
    <s v="EST"/>
    <s v="SET"/>
    <m/>
    <n v="1"/>
    <n v="16691"/>
    <d v="1899-12-30T09:02:00"/>
    <d v="1899-12-30T10:20:00"/>
    <n v="37.124710316974799"/>
    <m/>
    <m/>
    <n v="67"/>
    <n v="2487.3555912373117"/>
    <n v="0"/>
    <m/>
    <d v="1899-12-30T01:18:00"/>
    <d v="1900-01-02T15:06:00"/>
    <m/>
  </r>
  <r>
    <n v="9313"/>
    <x v="83"/>
    <s v="A03: Litoranea di Ponente Finale - Andora"/>
    <n v="1"/>
    <n v="23"/>
    <s v="FINALPIA - LOANO - ALBENGA - ANDORA"/>
    <s v="INV"/>
    <s v="SET"/>
    <m/>
    <n v="1"/>
    <n v="2679"/>
    <d v="1899-12-30T09:07:00"/>
    <d v="1899-12-30T10:25:00"/>
    <n v="37.124710316974799"/>
    <m/>
    <m/>
    <n v="235"/>
    <n v="8724.3069244890776"/>
    <n v="0"/>
    <m/>
    <d v="1899-12-30T01:18:00"/>
    <d v="1900-01-11T17:30:00"/>
    <m/>
  </r>
  <r>
    <n v="9393"/>
    <x v="83"/>
    <s v="A03: Litoranea di Ponente Finale - Andora"/>
    <n v="1"/>
    <n v="23"/>
    <s v="FINALPIA - LOANO - ALBENGA - ANDORA"/>
    <s v="INV"/>
    <s v="SF"/>
    <m/>
    <n v="1"/>
    <n v="4615"/>
    <d v="1899-12-30T09:07:00"/>
    <d v="1899-12-30T10:25:00"/>
    <n v="37.124710316974799"/>
    <m/>
    <m/>
    <n v="5"/>
    <n v="185.62355158487401"/>
    <n v="0"/>
    <m/>
    <d v="1899-12-30T01:18:00"/>
    <d v="1899-12-30T06:30:00"/>
    <m/>
  </r>
  <r>
    <n v="9329"/>
    <x v="83"/>
    <s v="A03: Litoranea di Ponente Finale - Andora"/>
    <n v="1"/>
    <n v="23"/>
    <s v="FINALPIA - LOANO - ALBENGA - ANDORA"/>
    <s v="INV"/>
    <s v="FES"/>
    <m/>
    <n v="1"/>
    <n v="2793"/>
    <d v="1899-12-30T09:07:00"/>
    <d v="1899-12-30T10:25:00"/>
    <n v="37.124710316974799"/>
    <m/>
    <m/>
    <n v="46"/>
    <n v="1707.7366745808408"/>
    <n v="0"/>
    <m/>
    <d v="1899-12-30T01:18:00"/>
    <d v="1900-01-01T11:48:00"/>
    <m/>
  </r>
  <r>
    <n v="17114"/>
    <x v="83"/>
    <s v="A03: Litoranea di Ponente Finale - Andora"/>
    <n v="1"/>
    <n v="23"/>
    <s v="FINALPIA - LOANO - ALBENGA - ANDORA"/>
    <s v="EST"/>
    <s v="FES"/>
    <m/>
    <n v="1"/>
    <n v="17114"/>
    <d v="1899-12-30T09:32:00"/>
    <d v="1899-12-30T10:50:00"/>
    <n v="37.124710316974799"/>
    <m/>
    <m/>
    <n v="12"/>
    <n v="445.49652380369758"/>
    <n v="0"/>
    <m/>
    <d v="1899-12-30T01:18:00"/>
    <d v="1899-12-30T15:36:00"/>
    <m/>
  </r>
  <r>
    <n v="16692"/>
    <x v="83"/>
    <s v="A03: Litoranea di Ponente Finale - Andora"/>
    <n v="1"/>
    <n v="23"/>
    <s v="FINALPIA - LOANO - ALBENGA - ANDORA"/>
    <s v="EST"/>
    <s v="SET"/>
    <m/>
    <n v="1"/>
    <n v="16692"/>
    <d v="1899-12-30T09:32:00"/>
    <d v="1899-12-30T10:50:00"/>
    <n v="37.124710316974799"/>
    <m/>
    <m/>
    <n v="67"/>
    <n v="2487.3555912373117"/>
    <n v="0"/>
    <m/>
    <d v="1899-12-30T01:18:00"/>
    <d v="1900-01-02T15:06:00"/>
    <m/>
  </r>
  <r>
    <n v="9326"/>
    <x v="83"/>
    <s v="A03: Litoranea di Ponente Finale - Andora"/>
    <n v="1"/>
    <n v="23"/>
    <s v="FINALPIA - LOANO - ALBENGA - ANDORA"/>
    <s v="INV"/>
    <s v="FES"/>
    <m/>
    <n v="1"/>
    <n v="2764"/>
    <d v="1899-12-30T09:37:00"/>
    <d v="1899-12-30T10:55:00"/>
    <n v="37.124710316974799"/>
    <m/>
    <m/>
    <n v="46"/>
    <n v="1707.7366745808408"/>
    <n v="0"/>
    <m/>
    <d v="1899-12-30T01:18:00"/>
    <d v="1900-01-01T11:48:00"/>
    <m/>
  </r>
  <r>
    <n v="9590"/>
    <x v="83"/>
    <s v="A03: Litoranea di Ponente Finale - Andora"/>
    <n v="1"/>
    <n v="23"/>
    <s v="FINALPIA - LOANO - ALBENGA - ANDORA"/>
    <s v="INV"/>
    <s v="SET"/>
    <m/>
    <n v="1"/>
    <n v="5643"/>
    <d v="1899-12-30T09:37:00"/>
    <d v="1899-12-30T10:55:00"/>
    <n v="37.124710316974799"/>
    <m/>
    <m/>
    <n v="235"/>
    <n v="8724.3069244890776"/>
    <n v="0"/>
    <m/>
    <d v="1899-12-30T01:18:00"/>
    <d v="1900-01-11T17:30:00"/>
    <m/>
  </r>
  <r>
    <n v="17080"/>
    <x v="83"/>
    <s v="A03: Litoranea di Ponente Finale - Andora"/>
    <n v="1"/>
    <n v="23"/>
    <s v="FINALPIA - LOANO - ALBENGA - ANDORA"/>
    <s v="EST"/>
    <s v="FES"/>
    <m/>
    <n v="1"/>
    <n v="17080"/>
    <d v="1899-12-30T10:02:00"/>
    <d v="1899-12-30T11:20:00"/>
    <n v="37.124710316974799"/>
    <m/>
    <m/>
    <n v="12"/>
    <n v="445.49652380369758"/>
    <n v="0"/>
    <m/>
    <d v="1899-12-30T01:18:00"/>
    <d v="1899-12-30T15:36:00"/>
    <m/>
  </r>
  <r>
    <n v="16693"/>
    <x v="83"/>
    <s v="A03: Litoranea di Ponente Finale - Andora"/>
    <n v="1"/>
    <n v="23"/>
    <s v="FINALPIA - LOANO - ALBENGA - ANDORA"/>
    <s v="EST"/>
    <s v="SET"/>
    <m/>
    <n v="1"/>
    <n v="16693"/>
    <d v="1899-12-30T10:02:00"/>
    <d v="1899-12-30T11:20:00"/>
    <n v="37.124710316974799"/>
    <m/>
    <m/>
    <n v="67"/>
    <n v="2487.3555912373117"/>
    <n v="0"/>
    <m/>
    <d v="1899-12-30T01:18:00"/>
    <d v="1900-01-02T15:06:00"/>
    <m/>
  </r>
  <r>
    <n v="9328"/>
    <x v="83"/>
    <s v="A03: Litoranea di Ponente Finale - Andora"/>
    <n v="1"/>
    <n v="23"/>
    <s v="FINALPIA - LOANO - ALBENGA - ANDORA"/>
    <s v="INV"/>
    <s v="FES"/>
    <m/>
    <n v="1"/>
    <n v="2780"/>
    <d v="1899-12-30T10:07:00"/>
    <d v="1899-12-30T11:25:00"/>
    <n v="37.124710316974799"/>
    <m/>
    <m/>
    <n v="46"/>
    <n v="1707.7366745808408"/>
    <n v="0"/>
    <m/>
    <d v="1899-12-30T01:18:00"/>
    <d v="1900-01-01T11:48:00"/>
    <m/>
  </r>
  <r>
    <n v="9613"/>
    <x v="83"/>
    <s v="A03: Litoranea di Ponente Finale - Andora"/>
    <n v="1"/>
    <n v="23"/>
    <s v="FINALPIA - LOANO - ALBENGA - ANDORA"/>
    <s v="INV"/>
    <s v="SET"/>
    <m/>
    <n v="1"/>
    <n v="5670"/>
    <d v="1899-12-30T10:07:00"/>
    <d v="1899-12-30T11:25:00"/>
    <n v="37.124710316974799"/>
    <m/>
    <m/>
    <n v="235"/>
    <n v="8724.3069244890776"/>
    <n v="0"/>
    <m/>
    <d v="1899-12-30T01:18:00"/>
    <d v="1900-01-11T17:30:00"/>
    <m/>
  </r>
  <r>
    <n v="9398"/>
    <x v="83"/>
    <s v="A03: Litoranea di Ponente Finale - Andora"/>
    <n v="1"/>
    <n v="23"/>
    <s v="FINALPIA - LOANO - ALBENGA - ANDORA"/>
    <s v="INV"/>
    <s v="SF"/>
    <m/>
    <n v="1"/>
    <n v="4640"/>
    <d v="1899-12-30T10:07:00"/>
    <d v="1899-12-30T11:25:00"/>
    <n v="37.124710316974799"/>
    <m/>
    <m/>
    <n v="5"/>
    <n v="185.62355158487401"/>
    <n v="0"/>
    <m/>
    <d v="1899-12-30T01:18:00"/>
    <d v="1899-12-30T06:30:00"/>
    <m/>
  </r>
  <r>
    <n v="17872"/>
    <x v="83"/>
    <s v="A03: Litoranea di Ponente Finale - Andora"/>
    <n v="1"/>
    <n v="23"/>
    <s v="FINALPIA - LOANO - ALBENGA - ANDORA"/>
    <s v="INV"/>
    <s v="FES"/>
    <m/>
    <n v="1"/>
    <n v="5732"/>
    <d v="1899-12-30T10:37:00"/>
    <d v="1899-12-30T11:55:00"/>
    <n v="37.124710316974799"/>
    <m/>
    <m/>
    <n v="46"/>
    <n v="1707.7366745808408"/>
    <n v="0"/>
    <m/>
    <d v="1899-12-30T01:18:00"/>
    <d v="1900-01-01T11:48:00"/>
    <m/>
  </r>
  <r>
    <n v="17118"/>
    <x v="83"/>
    <s v="A03: Litoranea di Ponente Finale - Andora"/>
    <n v="1"/>
    <n v="23"/>
    <s v="FINALPIA - LOANO - ALBENGA - ANDORA"/>
    <s v="EST"/>
    <s v="FES"/>
    <m/>
    <n v="1"/>
    <n v="17118"/>
    <d v="1899-12-30T11:02:00"/>
    <d v="1899-12-30T12:20:00"/>
    <n v="37.124710316974799"/>
    <m/>
    <m/>
    <n v="12"/>
    <n v="445.49652380369758"/>
    <n v="0"/>
    <m/>
    <d v="1899-12-30T01:18:00"/>
    <d v="1899-12-30T15:36:00"/>
    <m/>
  </r>
  <r>
    <n v="16695"/>
    <x v="83"/>
    <s v="A03: Litoranea di Ponente Finale - Andora"/>
    <n v="1"/>
    <n v="23"/>
    <s v="FINALPIA - LOANO - ALBENGA - ANDORA"/>
    <s v="EST"/>
    <s v="SET"/>
    <m/>
    <n v="1"/>
    <n v="16695"/>
    <d v="1899-12-30T11:02:00"/>
    <d v="1899-12-30T12:20:00"/>
    <n v="37.124710316974799"/>
    <m/>
    <m/>
    <n v="67"/>
    <n v="2487.3555912373117"/>
    <n v="0"/>
    <m/>
    <d v="1899-12-30T01:18:00"/>
    <d v="1900-01-02T15:06:00"/>
    <m/>
  </r>
  <r>
    <n v="9646"/>
    <x v="83"/>
    <s v="A03: Litoranea di Ponente Finale - Andora"/>
    <n v="1"/>
    <n v="23"/>
    <s v="FINALPIA - LOANO - ALBENGA - ANDORA"/>
    <s v="INV"/>
    <s v="FES"/>
    <m/>
    <n v="1"/>
    <n v="5733"/>
    <d v="1899-12-30T11:07:00"/>
    <d v="1899-12-30T12:25:00"/>
    <n v="37.124710316974799"/>
    <m/>
    <m/>
    <n v="46"/>
    <n v="1707.7366745808408"/>
    <n v="0"/>
    <m/>
    <d v="1899-12-30T01:18:00"/>
    <d v="1900-01-01T11:48:00"/>
    <m/>
  </r>
  <r>
    <n v="9615"/>
    <x v="83"/>
    <s v="A03: Litoranea di Ponente Finale - Andora"/>
    <n v="1"/>
    <n v="23"/>
    <s v="FINALPIA - LOANO - ALBENGA - ANDORA"/>
    <s v="INV"/>
    <s v="SET"/>
    <m/>
    <n v="1"/>
    <n v="5672"/>
    <d v="1899-12-30T11:07:00"/>
    <d v="1899-12-30T12:25:00"/>
    <n v="37.124710316974799"/>
    <m/>
    <m/>
    <n v="235"/>
    <n v="8724.3069244890776"/>
    <n v="0"/>
    <m/>
    <d v="1899-12-30T01:18:00"/>
    <d v="1900-01-11T17:30:00"/>
    <m/>
  </r>
  <r>
    <n v="17078"/>
    <x v="83"/>
    <s v="A03: Litoranea di Ponente Finale - Andora"/>
    <n v="1"/>
    <n v="23"/>
    <s v="FINALPIA - LOANO - ALBENGA - ANDORA"/>
    <s v="EST"/>
    <s v="FES"/>
    <m/>
    <n v="1"/>
    <n v="17078"/>
    <d v="1899-12-30T11:32:00"/>
    <d v="1899-12-30T12:50:00"/>
    <n v="37.124710316974799"/>
    <m/>
    <m/>
    <n v="12"/>
    <n v="445.49652380369758"/>
    <n v="0"/>
    <m/>
    <d v="1899-12-30T01:18:00"/>
    <d v="1899-12-30T15:36:00"/>
    <m/>
  </r>
  <r>
    <n v="17656"/>
    <x v="83"/>
    <s v="A03: Litoranea di Ponente Finale - Andora"/>
    <n v="1"/>
    <n v="23"/>
    <s v="FINALPIA - LOANO - ALBENGA - ANDORA"/>
    <s v="INV"/>
    <s v="SET"/>
    <m/>
    <n v="1"/>
    <n v="5673"/>
    <d v="1899-12-30T11:37:00"/>
    <d v="1899-12-30T12:55:00"/>
    <n v="37.124710316974799"/>
    <m/>
    <m/>
    <n v="235"/>
    <n v="8724.3069244890776"/>
    <n v="0"/>
    <m/>
    <d v="1899-12-30T01:18:00"/>
    <d v="1900-01-11T17:30:00"/>
    <m/>
  </r>
  <r>
    <n v="9647"/>
    <x v="83"/>
    <s v="A03: Litoranea di Ponente Finale - Andora"/>
    <n v="1"/>
    <n v="23"/>
    <s v="FINALPIA - LOANO - ALBENGA - ANDORA"/>
    <s v="INV"/>
    <s v="FES"/>
    <m/>
    <n v="1"/>
    <n v="5735"/>
    <d v="1899-12-30T11:37:00"/>
    <d v="1899-12-30T12:55:00"/>
    <n v="37.124710316974799"/>
    <m/>
    <m/>
    <n v="46"/>
    <n v="1707.7366745808408"/>
    <n v="0"/>
    <m/>
    <d v="1899-12-30T01:18:00"/>
    <d v="1900-01-01T11:48:00"/>
    <m/>
  </r>
  <r>
    <n v="9406"/>
    <x v="83"/>
    <s v="A03: Litoranea di Ponente Finale - Andora"/>
    <n v="1"/>
    <n v="23"/>
    <s v="FINALPIA - LOANO - ALBENGA - ANDORA"/>
    <s v="INV"/>
    <s v="SF"/>
    <m/>
    <n v="1"/>
    <n v="4609"/>
    <d v="1899-12-30T11:37:00"/>
    <d v="1899-12-30T12:55:00"/>
    <n v="37.124710316974799"/>
    <m/>
    <m/>
    <n v="5"/>
    <n v="185.62355158487401"/>
    <n v="0"/>
    <m/>
    <d v="1899-12-30T01:18:00"/>
    <d v="1899-12-30T06:30:00"/>
    <m/>
  </r>
  <r>
    <n v="17135"/>
    <x v="83"/>
    <s v="A03: Litoranea di Ponente Finale - Andora"/>
    <n v="1"/>
    <n v="23"/>
    <s v="FINALPIA - LOANO - ALBENGA - ANDORA"/>
    <s v="EST"/>
    <s v="FES"/>
    <m/>
    <n v="1"/>
    <n v="17135"/>
    <d v="1899-12-30T12:02:00"/>
    <d v="1899-12-30T13:20:00"/>
    <n v="37.124710316974799"/>
    <m/>
    <m/>
    <n v="12"/>
    <n v="445.49652380369758"/>
    <n v="0"/>
    <m/>
    <d v="1899-12-30T01:18:00"/>
    <d v="1899-12-30T15:36:00"/>
    <m/>
  </r>
  <r>
    <n v="16697"/>
    <x v="83"/>
    <s v="A03: Litoranea di Ponente Finale - Andora"/>
    <n v="1"/>
    <n v="23"/>
    <s v="FINALPIA - LOANO - ALBENGA - ANDORA"/>
    <s v="EST"/>
    <s v="SET"/>
    <m/>
    <n v="1"/>
    <n v="16697"/>
    <d v="1899-12-30T12:02:00"/>
    <d v="1899-12-30T13:20:00"/>
    <n v="37.124710316974799"/>
    <m/>
    <m/>
    <n v="67"/>
    <n v="2487.3555912373117"/>
    <n v="0"/>
    <m/>
    <d v="1899-12-30T01:18:00"/>
    <d v="1900-01-02T15:06:00"/>
    <m/>
  </r>
  <r>
    <n v="9617"/>
    <x v="83"/>
    <s v="A03: Litoranea di Ponente Finale - Andora"/>
    <n v="1"/>
    <n v="23"/>
    <s v="FINALPIA - LOANO - ALBENGA - ANDORA"/>
    <s v="INV"/>
    <s v="SET"/>
    <m/>
    <n v="1"/>
    <n v="5674"/>
    <d v="1899-12-30T12:12:00"/>
    <d v="1899-12-30T13:30:00"/>
    <n v="37.124710316974799"/>
    <m/>
    <m/>
    <n v="235"/>
    <n v="8724.3069244890776"/>
    <n v="0"/>
    <m/>
    <d v="1899-12-30T01:18:00"/>
    <d v="1900-01-11T17:30:00"/>
    <m/>
  </r>
  <r>
    <n v="9649"/>
    <x v="83"/>
    <s v="A03: Litoranea di Ponente Finale - Andora"/>
    <n v="1"/>
    <n v="23"/>
    <s v="FINALPIA - LOANO - ALBENGA - ANDORA"/>
    <s v="INV"/>
    <s v="FES"/>
    <m/>
    <n v="1"/>
    <n v="5737"/>
    <d v="1899-12-30T12:37:00"/>
    <d v="1899-12-30T13:55:00"/>
    <n v="37.124710316974799"/>
    <m/>
    <m/>
    <n v="46"/>
    <n v="1707.7366745808408"/>
    <n v="0"/>
    <m/>
    <d v="1899-12-30T01:18:00"/>
    <d v="1900-01-01T11:48:00"/>
    <m/>
  </r>
  <r>
    <n v="16699"/>
    <x v="83"/>
    <s v="A03: Litoranea di Ponente Finale - Andora"/>
    <n v="1"/>
    <n v="23"/>
    <s v="FINALPIA - LOANO - ALBENGA - ANDORA"/>
    <s v="EST"/>
    <s v="SET"/>
    <m/>
    <n v="1"/>
    <n v="16699"/>
    <d v="1899-12-30T13:02:00"/>
    <d v="1899-12-30T14:20:00"/>
    <n v="37.124710316974799"/>
    <m/>
    <m/>
    <n v="67"/>
    <n v="2487.3555912373117"/>
    <n v="0"/>
    <m/>
    <d v="1899-12-30T01:18:00"/>
    <d v="1900-01-02T15:06:00"/>
    <m/>
  </r>
  <r>
    <n v="9650"/>
    <x v="83"/>
    <s v="A03: Litoranea di Ponente Finale - Andora"/>
    <n v="1"/>
    <n v="23"/>
    <s v="FINALPIA - LOANO - ALBENGA - ANDORA"/>
    <s v="INV"/>
    <s v="FES"/>
    <m/>
    <n v="1"/>
    <n v="5738"/>
    <d v="1899-12-30T13:07:00"/>
    <d v="1899-12-30T14:25:00"/>
    <n v="37.124710316974799"/>
    <m/>
    <m/>
    <n v="46"/>
    <n v="1707.7366745808408"/>
    <n v="0"/>
    <m/>
    <d v="1899-12-30T01:18:00"/>
    <d v="1900-01-01T11:48:00"/>
    <m/>
  </r>
  <r>
    <n v="9407"/>
    <x v="83"/>
    <s v="A03: Litoranea di Ponente Finale - Andora"/>
    <n v="1"/>
    <n v="23"/>
    <s v="FINALPIA - LOANO - ALBENGA - ANDORA"/>
    <s v="INV"/>
    <s v="SF"/>
    <m/>
    <n v="1"/>
    <n v="4681"/>
    <d v="1899-12-30T13:07:00"/>
    <d v="1899-12-30T14:25:00"/>
    <n v="37.124710316974799"/>
    <m/>
    <m/>
    <n v="5"/>
    <n v="185.62355158487401"/>
    <n v="0"/>
    <m/>
    <d v="1899-12-30T01:18:00"/>
    <d v="1899-12-30T06:30:00"/>
    <m/>
  </r>
  <r>
    <n v="17092"/>
    <x v="83"/>
    <s v="A03: Litoranea di Ponente Finale - Andora"/>
    <n v="1"/>
    <n v="23"/>
    <s v="FINALPIA - LOANO - ALBENGA - ANDORA"/>
    <s v="EST"/>
    <s v="FES"/>
    <m/>
    <n v="1"/>
    <n v="17092"/>
    <d v="1899-12-30T13:32:00"/>
    <d v="1899-12-30T14:50:00"/>
    <n v="37.124710316974799"/>
    <m/>
    <m/>
    <n v="12"/>
    <n v="445.49652380369758"/>
    <n v="0"/>
    <m/>
    <d v="1899-12-30T01:18:00"/>
    <d v="1899-12-30T15:36:00"/>
    <m/>
  </r>
  <r>
    <n v="9651"/>
    <x v="83"/>
    <s v="A03: Litoranea di Ponente Finale - Andora"/>
    <n v="1"/>
    <n v="23"/>
    <s v="FINALPIA - LOANO - ALBENGA - ANDORA"/>
    <s v="INV"/>
    <s v="FES"/>
    <m/>
    <n v="1"/>
    <n v="5739"/>
    <d v="1899-12-30T13:37:00"/>
    <d v="1899-12-30T14:55:00"/>
    <n v="37.124710316974799"/>
    <m/>
    <m/>
    <n v="46"/>
    <n v="1707.7366745808408"/>
    <n v="0"/>
    <m/>
    <d v="1899-12-30T01:18:00"/>
    <d v="1900-01-01T11:48:00"/>
    <m/>
  </r>
  <r>
    <n v="16701"/>
    <x v="83"/>
    <s v="A03: Litoranea di Ponente Finale - Andora"/>
    <n v="1"/>
    <n v="23"/>
    <s v="FINALPIA - LOANO - ALBENGA - ANDORA"/>
    <s v="EST"/>
    <s v="SET"/>
    <m/>
    <n v="1"/>
    <n v="16701"/>
    <d v="1899-12-30T14:02:00"/>
    <d v="1899-12-30T15:20:00"/>
    <n v="37.124710316974799"/>
    <m/>
    <m/>
    <n v="67"/>
    <n v="2487.3555912373117"/>
    <n v="0"/>
    <m/>
    <d v="1899-12-30T01:18:00"/>
    <d v="1900-01-02T15:06:00"/>
    <m/>
  </r>
  <r>
    <n v="9652"/>
    <x v="83"/>
    <s v="A03: Litoranea di Ponente Finale - Andora"/>
    <n v="1"/>
    <n v="23"/>
    <s v="FINALPIA - LOANO - ALBENGA - ANDORA"/>
    <s v="INV"/>
    <s v="FES"/>
    <m/>
    <n v="1"/>
    <n v="5745"/>
    <d v="1899-12-30T14:07:00"/>
    <d v="1899-12-30T15:25:00"/>
    <n v="37.124710316974799"/>
    <m/>
    <m/>
    <n v="46"/>
    <n v="1707.7366745808408"/>
    <n v="0"/>
    <m/>
    <d v="1899-12-30T01:18:00"/>
    <d v="1900-01-01T11:48:00"/>
    <m/>
  </r>
  <r>
    <n v="9653"/>
    <x v="83"/>
    <s v="A03: Litoranea di Ponente Finale - Andora"/>
    <n v="1"/>
    <n v="23"/>
    <s v="FINALPIA - LOANO - ALBENGA - ANDORA"/>
    <s v="INV"/>
    <s v="FES"/>
    <m/>
    <n v="1"/>
    <n v="5747"/>
    <d v="1899-12-30T14:37:00"/>
    <d v="1899-12-30T15:55:00"/>
    <n v="37.124710316974799"/>
    <m/>
    <m/>
    <n v="46"/>
    <n v="1707.7366745808408"/>
    <n v="0"/>
    <m/>
    <d v="1899-12-30T01:18:00"/>
    <d v="1900-01-01T11:48:00"/>
    <m/>
  </r>
  <r>
    <n v="9409"/>
    <x v="83"/>
    <s v="A03: Litoranea di Ponente Finale - Andora"/>
    <n v="1"/>
    <n v="23"/>
    <s v="FINALPIA - LOANO - ALBENGA - ANDORA"/>
    <s v="INV"/>
    <s v="SF"/>
    <m/>
    <n v="1"/>
    <n v="4593"/>
    <d v="1899-12-30T14:37:00"/>
    <d v="1899-12-30T15:55:00"/>
    <n v="37.124710316974799"/>
    <m/>
    <m/>
    <n v="5"/>
    <n v="185.62355158487401"/>
    <n v="0"/>
    <m/>
    <d v="1899-12-30T01:18:00"/>
    <d v="1899-12-30T06:30:00"/>
    <m/>
  </r>
  <r>
    <n v="17124"/>
    <x v="83"/>
    <s v="A03: Litoranea di Ponente Finale - Andora"/>
    <n v="1"/>
    <n v="23"/>
    <s v="FINALPIA - LOANO - ALBENGA - ANDORA"/>
    <s v="EST"/>
    <s v="FES"/>
    <m/>
    <n v="1"/>
    <n v="17124"/>
    <d v="1899-12-30T15:02:00"/>
    <d v="1899-12-30T16:20:00"/>
    <n v="37.124710316974799"/>
    <m/>
    <m/>
    <n v="12"/>
    <n v="445.49652380369758"/>
    <n v="0"/>
    <m/>
    <d v="1899-12-30T01:18:00"/>
    <d v="1899-12-30T15:36:00"/>
    <m/>
  </r>
  <r>
    <n v="16703"/>
    <x v="83"/>
    <s v="A03: Litoranea di Ponente Finale - Andora"/>
    <n v="1"/>
    <n v="23"/>
    <s v="FINALPIA - LOANO - ALBENGA - ANDORA"/>
    <s v="EST"/>
    <s v="SET"/>
    <m/>
    <n v="1"/>
    <n v="16703"/>
    <d v="1899-12-30T15:02:00"/>
    <d v="1899-12-30T16:20:00"/>
    <n v="37.124710316974799"/>
    <m/>
    <m/>
    <n v="67"/>
    <n v="2487.3555912373117"/>
    <n v="0"/>
    <m/>
    <d v="1899-12-30T01:18:00"/>
    <d v="1900-01-02T15:06:00"/>
    <m/>
  </r>
  <r>
    <n v="9654"/>
    <x v="83"/>
    <s v="A03: Litoranea di Ponente Finale - Andora"/>
    <n v="1"/>
    <n v="23"/>
    <s v="FINALPIA - LOANO - ALBENGA - ANDORA"/>
    <s v="INV"/>
    <s v="FES"/>
    <m/>
    <n v="1"/>
    <n v="5749"/>
    <d v="1899-12-30T15:07:00"/>
    <d v="1899-12-30T16:25:00"/>
    <n v="37.124710316974799"/>
    <m/>
    <m/>
    <n v="46"/>
    <n v="1707.7366745808408"/>
    <n v="0"/>
    <m/>
    <d v="1899-12-30T01:18:00"/>
    <d v="1900-01-01T11:48:00"/>
    <m/>
  </r>
  <r>
    <n v="17149"/>
    <x v="83"/>
    <s v="A03: Litoranea di Ponente Finale - Andora"/>
    <n v="1"/>
    <n v="23"/>
    <s v="FINALPIA - LOANO - ALBENGA - ANDORA"/>
    <s v="EST"/>
    <s v="FES"/>
    <m/>
    <n v="1"/>
    <n v="17149"/>
    <d v="1899-12-30T15:32:00"/>
    <d v="1899-12-30T16:50:00"/>
    <n v="37.124710316974799"/>
    <m/>
    <m/>
    <n v="12"/>
    <n v="445.49652380369758"/>
    <n v="0"/>
    <m/>
    <d v="1899-12-30T01:18:00"/>
    <d v="1899-12-30T15:36:00"/>
    <m/>
  </r>
  <r>
    <n v="16704"/>
    <x v="83"/>
    <s v="A03: Litoranea di Ponente Finale - Andora"/>
    <n v="1"/>
    <n v="23"/>
    <s v="FINALPIA - LOANO - ALBENGA - ANDORA"/>
    <s v="EST"/>
    <s v="SET"/>
    <m/>
    <n v="1"/>
    <n v="16704"/>
    <d v="1899-12-30T15:32:00"/>
    <d v="1899-12-30T16:50:00"/>
    <n v="37.124710316974799"/>
    <m/>
    <m/>
    <n v="67"/>
    <n v="2487.3555912373117"/>
    <n v="0"/>
    <m/>
    <d v="1899-12-30T01:18:00"/>
    <d v="1900-01-02T15:06:00"/>
    <m/>
  </r>
  <r>
    <n v="9410"/>
    <x v="83"/>
    <s v="A03: Litoranea di Ponente Finale - Andora"/>
    <n v="1"/>
    <n v="23"/>
    <s v="FINALPIA - LOANO - ALBENGA - ANDORA"/>
    <s v="INV"/>
    <s v="SF"/>
    <m/>
    <n v="1"/>
    <n v="4600"/>
    <d v="1899-12-30T15:37:00"/>
    <d v="1899-12-30T16:55:00"/>
    <n v="37.124710316974799"/>
    <m/>
    <m/>
    <n v="5"/>
    <n v="185.62355158487401"/>
    <n v="0"/>
    <m/>
    <d v="1899-12-30T01:18:00"/>
    <d v="1899-12-30T06:30:00"/>
    <m/>
  </r>
  <r>
    <n v="9341"/>
    <x v="83"/>
    <s v="A03: Litoranea di Ponente Finale - Andora"/>
    <n v="1"/>
    <n v="23"/>
    <s v="FINALPIA - LOANO - ALBENGA - ANDORA"/>
    <s v="INV"/>
    <s v="FES"/>
    <m/>
    <n v="1"/>
    <n v="2924"/>
    <d v="1899-12-30T15:37:00"/>
    <d v="1899-12-30T16:55:00"/>
    <n v="37.124710316974799"/>
    <m/>
    <m/>
    <n v="46"/>
    <n v="1707.7366745808408"/>
    <n v="0"/>
    <m/>
    <d v="1899-12-30T01:18:00"/>
    <d v="1900-01-01T11:48:00"/>
    <m/>
  </r>
  <r>
    <n v="17143"/>
    <x v="83"/>
    <s v="A03: Litoranea di Ponente Finale - Andora"/>
    <n v="1"/>
    <n v="23"/>
    <s v="FINALPIA - LOANO - ALBENGA - ANDORA"/>
    <s v="EST"/>
    <s v="FES"/>
    <m/>
    <n v="1"/>
    <n v="17143"/>
    <d v="1899-12-30T16:02:00"/>
    <d v="1899-12-30T17:20:00"/>
    <n v="37.124710316974799"/>
    <m/>
    <m/>
    <n v="12"/>
    <n v="445.49652380369758"/>
    <n v="0"/>
    <m/>
    <d v="1899-12-30T01:18:00"/>
    <d v="1899-12-30T15:36:00"/>
    <m/>
  </r>
  <r>
    <n v="16705"/>
    <x v="83"/>
    <s v="A03: Litoranea di Ponente Finale - Andora"/>
    <n v="1"/>
    <n v="23"/>
    <s v="FINALPIA - LOANO - ALBENGA - ANDORA"/>
    <s v="EST"/>
    <s v="SET"/>
    <m/>
    <n v="1"/>
    <n v="16705"/>
    <d v="1899-12-30T16:02:00"/>
    <d v="1899-12-30T17:20:00"/>
    <n v="37.124710316974799"/>
    <m/>
    <m/>
    <n v="67"/>
    <n v="2487.3555912373117"/>
    <n v="0"/>
    <m/>
    <d v="1899-12-30T01:18:00"/>
    <d v="1900-01-02T15:06:00"/>
    <m/>
  </r>
  <r>
    <n v="9655"/>
    <x v="83"/>
    <s v="A03: Litoranea di Ponente Finale - Andora"/>
    <n v="1"/>
    <n v="23"/>
    <s v="FINALPIA - LOANO - ALBENGA - ANDORA"/>
    <s v="INV"/>
    <s v="FES"/>
    <m/>
    <n v="1"/>
    <n v="5758"/>
    <d v="1899-12-30T16:07:00"/>
    <d v="1899-12-30T17:25:00"/>
    <n v="37.124710316974799"/>
    <m/>
    <m/>
    <n v="46"/>
    <n v="1707.7366745808408"/>
    <n v="0"/>
    <m/>
    <d v="1899-12-30T01:18:00"/>
    <d v="1900-01-01T11:48:00"/>
    <m/>
  </r>
  <r>
    <n v="17121"/>
    <x v="83"/>
    <s v="A03: Litoranea di Ponente Finale - Andora"/>
    <n v="1"/>
    <n v="23"/>
    <s v="FINALPIA - LOANO - ALBENGA - ANDORA"/>
    <s v="EST"/>
    <s v="FES"/>
    <m/>
    <n v="1"/>
    <n v="17121"/>
    <d v="1899-12-30T16:32:00"/>
    <d v="1899-12-30T17:50:00"/>
    <n v="37.124710316974799"/>
    <m/>
    <m/>
    <n v="12"/>
    <n v="445.49652380369758"/>
    <n v="0"/>
    <m/>
    <d v="1899-12-30T01:18:00"/>
    <d v="1899-12-30T15:36:00"/>
    <m/>
  </r>
  <r>
    <n v="16706"/>
    <x v="83"/>
    <s v="A03: Litoranea di Ponente Finale - Andora"/>
    <n v="1"/>
    <n v="23"/>
    <s v="FINALPIA - LOANO - ALBENGA - ANDORA"/>
    <s v="EST"/>
    <s v="SET"/>
    <m/>
    <n v="1"/>
    <n v="16706"/>
    <d v="1899-12-30T16:32:00"/>
    <d v="1899-12-30T17:50:00"/>
    <n v="37.124710316974799"/>
    <m/>
    <m/>
    <n v="67"/>
    <n v="2487.3555912373117"/>
    <n v="0"/>
    <m/>
    <d v="1899-12-30T01:18:00"/>
    <d v="1900-01-02T15:06:00"/>
    <m/>
  </r>
  <r>
    <n v="17505"/>
    <x v="83"/>
    <s v="A03: Litoranea di Ponente Finale - Andora"/>
    <n v="1"/>
    <n v="23"/>
    <s v="FINALPIA - LOANO - ALBENGA - ANDORA"/>
    <s v="INV"/>
    <s v="SET"/>
    <m/>
    <n v="1"/>
    <n v="5679"/>
    <d v="1899-12-30T16:37:00"/>
    <d v="1899-12-30T17:55:00"/>
    <n v="37.124710316974799"/>
    <m/>
    <m/>
    <n v="235"/>
    <n v="8724.3069244890776"/>
    <n v="0"/>
    <m/>
    <d v="1899-12-30T01:18:00"/>
    <d v="1900-01-11T17:30:00"/>
    <m/>
  </r>
  <r>
    <n v="9656"/>
    <x v="83"/>
    <s v="A03: Litoranea di Ponente Finale - Andora"/>
    <n v="1"/>
    <n v="23"/>
    <s v="FINALPIA - LOANO - ALBENGA - ANDORA"/>
    <s v="INV"/>
    <s v="FES"/>
    <m/>
    <n v="1"/>
    <n v="5760"/>
    <d v="1899-12-30T16:37:00"/>
    <d v="1899-12-30T17:55:00"/>
    <n v="37.124710316974799"/>
    <m/>
    <m/>
    <n v="46"/>
    <n v="1707.7366745808408"/>
    <n v="0"/>
    <m/>
    <d v="1899-12-30T01:18:00"/>
    <d v="1900-01-01T11:48:00"/>
    <m/>
  </r>
  <r>
    <n v="9411"/>
    <x v="83"/>
    <s v="A03: Litoranea di Ponente Finale - Andora"/>
    <n v="1"/>
    <n v="23"/>
    <s v="FINALPIA - LOANO - ALBENGA - ANDORA"/>
    <s v="INV"/>
    <s v="SF"/>
    <m/>
    <n v="1"/>
    <n v="4606"/>
    <d v="1899-12-30T16:37:00"/>
    <d v="1899-12-30T17:55:00"/>
    <n v="37.124710316974799"/>
    <m/>
    <m/>
    <n v="5"/>
    <n v="185.62355158487401"/>
    <n v="0"/>
    <m/>
    <d v="1899-12-30T01:18:00"/>
    <d v="1899-12-30T06:30:00"/>
    <m/>
  </r>
  <r>
    <n v="17094"/>
    <x v="83"/>
    <s v="A03: Litoranea di Ponente Finale - Andora"/>
    <n v="1"/>
    <n v="23"/>
    <s v="FINALPIA - LOANO - ALBENGA - ANDORA"/>
    <s v="EST"/>
    <s v="FES"/>
    <m/>
    <n v="1"/>
    <n v="17094"/>
    <d v="1899-12-30T16:52:00"/>
    <d v="1899-12-30T18:10:00"/>
    <n v="37.124710316974799"/>
    <m/>
    <m/>
    <n v="12"/>
    <n v="445.49652380369758"/>
    <n v="0"/>
    <m/>
    <d v="1899-12-30T01:18:00"/>
    <d v="1899-12-30T15:36:00"/>
    <m/>
  </r>
  <r>
    <n v="9487"/>
    <x v="83"/>
    <s v="A03: Litoranea di Ponente Finale - Andora"/>
    <n v="1"/>
    <n v="23"/>
    <s v="FINALPIA - LOANO - ALBENGA - ANDORA"/>
    <s v="EST"/>
    <s v="SET"/>
    <m/>
    <n v="1"/>
    <n v="5293"/>
    <d v="1899-12-30T16:52:00"/>
    <d v="1899-12-30T18:10:00"/>
    <n v="37.124710316974799"/>
    <m/>
    <m/>
    <n v="67"/>
    <n v="2487.3555912373117"/>
    <n v="0"/>
    <m/>
    <d v="1899-12-30T01:18:00"/>
    <d v="1900-01-02T15:06:00"/>
    <m/>
  </r>
  <r>
    <n v="9657"/>
    <x v="83"/>
    <s v="A03: Litoranea di Ponente Finale - Andora"/>
    <n v="1"/>
    <n v="23"/>
    <s v="FINALPIA - LOANO - ALBENGA - ANDORA"/>
    <s v="INV"/>
    <s v="FES"/>
    <m/>
    <n v="1"/>
    <n v="5762"/>
    <d v="1899-12-30T17:07:00"/>
    <d v="1899-12-30T18:25:00"/>
    <n v="37.124710316974799"/>
    <m/>
    <m/>
    <n v="46"/>
    <n v="1707.7366745808408"/>
    <n v="0"/>
    <m/>
    <d v="1899-12-30T01:18:00"/>
    <d v="1900-01-01T11:48:00"/>
    <m/>
  </r>
  <r>
    <n v="9622"/>
    <x v="83"/>
    <s v="A03: Litoranea di Ponente Finale - Andora"/>
    <n v="1"/>
    <n v="23"/>
    <s v="FINALPIA - LOANO - ALBENGA - ANDORA"/>
    <s v="INV"/>
    <s v="SET"/>
    <m/>
    <n v="1"/>
    <n v="5680"/>
    <d v="1899-12-30T17:07:00"/>
    <d v="1899-12-30T18:25:00"/>
    <n v="37.124710316974799"/>
    <m/>
    <m/>
    <n v="235"/>
    <n v="8724.3069244890776"/>
    <n v="0"/>
    <m/>
    <d v="1899-12-30T01:18:00"/>
    <d v="1900-01-11T17:30:00"/>
    <m/>
  </r>
  <r>
    <n v="17159"/>
    <x v="83"/>
    <s v="A03: Litoranea di Ponente Finale - Andora"/>
    <n v="1"/>
    <n v="23"/>
    <s v="FINALPIA - LOANO - ALBENGA - ANDORA"/>
    <s v="EST"/>
    <s v="FES"/>
    <m/>
    <n v="1"/>
    <n v="17159"/>
    <d v="1899-12-30T17:12:00"/>
    <d v="1899-12-30T18:30:00"/>
    <n v="37.124710316974799"/>
    <m/>
    <m/>
    <n v="12"/>
    <n v="445.49652380369758"/>
    <n v="0"/>
    <m/>
    <d v="1899-12-30T01:18:00"/>
    <d v="1899-12-30T15:36:00"/>
    <m/>
  </r>
  <r>
    <n v="16708"/>
    <x v="83"/>
    <s v="A03: Litoranea di Ponente Finale - Andora"/>
    <n v="1"/>
    <n v="23"/>
    <s v="FINALPIA - LOANO - ALBENGA - ANDORA"/>
    <s v="EST"/>
    <s v="SET"/>
    <m/>
    <n v="1"/>
    <n v="16708"/>
    <d v="1899-12-30T17:12:00"/>
    <d v="1899-12-30T18:30:00"/>
    <n v="37.124710316974799"/>
    <m/>
    <m/>
    <n v="67"/>
    <n v="2487.3555912373117"/>
    <n v="0"/>
    <m/>
    <d v="1899-12-30T01:18:00"/>
    <d v="1900-01-02T15:06:00"/>
    <m/>
  </r>
  <r>
    <n v="9658"/>
    <x v="83"/>
    <s v="A03: Litoranea di Ponente Finale - Andora"/>
    <n v="1"/>
    <n v="23"/>
    <s v="FINALPIA - LOANO - ALBENGA - ANDORA"/>
    <s v="INV"/>
    <s v="FES"/>
    <m/>
    <n v="1"/>
    <n v="5763"/>
    <d v="1899-12-30T17:22:00"/>
    <d v="1899-12-30T18:40:00"/>
    <n v="37.124710316974799"/>
    <m/>
    <m/>
    <n v="46"/>
    <n v="1707.7366745808408"/>
    <n v="0"/>
    <m/>
    <d v="1899-12-30T01:18:00"/>
    <d v="1900-01-01T11:48:00"/>
    <m/>
  </r>
  <r>
    <n v="9412"/>
    <x v="83"/>
    <s v="A03: Litoranea di Ponente Finale - Andora"/>
    <n v="1"/>
    <n v="23"/>
    <s v="FINALPIA - LOANO - ALBENGA - ANDORA"/>
    <s v="INV"/>
    <s v="SF"/>
    <m/>
    <n v="1"/>
    <n v="4644"/>
    <d v="1899-12-30T17:37:00"/>
    <d v="1899-12-30T18:55:00"/>
    <n v="37.124710316974799"/>
    <m/>
    <m/>
    <n v="5"/>
    <n v="185.62355158487401"/>
    <n v="0"/>
    <m/>
    <d v="1899-12-30T01:18:00"/>
    <d v="1899-12-30T06:30:00"/>
    <m/>
  </r>
  <r>
    <n v="17139"/>
    <x v="83"/>
    <s v="A03: Litoranea di Ponente Finale - Andora"/>
    <n v="1"/>
    <n v="23"/>
    <s v="FINALPIA - LOANO - ALBENGA - ANDORA"/>
    <s v="EST"/>
    <s v="FES"/>
    <m/>
    <n v="1"/>
    <n v="17139"/>
    <d v="1899-12-30T17:52:00"/>
    <d v="1899-12-30T19:10:00"/>
    <n v="37.124710316974799"/>
    <m/>
    <m/>
    <n v="12"/>
    <n v="445.49652380369758"/>
    <n v="0"/>
    <m/>
    <d v="1899-12-30T01:18:00"/>
    <d v="1899-12-30T15:36:00"/>
    <m/>
  </r>
  <r>
    <n v="16710"/>
    <x v="83"/>
    <s v="A03: Litoranea di Ponente Finale - Andora"/>
    <n v="1"/>
    <n v="23"/>
    <s v="FINALPIA - LOANO - ALBENGA - ANDORA"/>
    <s v="EST"/>
    <s v="SET"/>
    <m/>
    <n v="1"/>
    <n v="16710"/>
    <d v="1899-12-30T17:52:00"/>
    <d v="1899-12-30T19:10:00"/>
    <n v="37.124710316974799"/>
    <m/>
    <m/>
    <n v="67"/>
    <n v="2487.3555912373117"/>
    <n v="0"/>
    <m/>
    <d v="1899-12-30T01:18:00"/>
    <d v="1900-01-02T15:06:00"/>
    <m/>
  </r>
  <r>
    <n v="17650"/>
    <x v="83"/>
    <s v="A03: Litoranea di Ponente Finale - Andora"/>
    <n v="1"/>
    <n v="23"/>
    <s v="FINALPIA - LOANO - ALBENGA - ANDORA"/>
    <s v="INV"/>
    <s v="SET"/>
    <m/>
    <n v="1"/>
    <n v="5682"/>
    <d v="1899-12-30T18:07:00"/>
    <d v="1899-12-30T19:25:00"/>
    <n v="37.124710316974799"/>
    <m/>
    <m/>
    <n v="235"/>
    <n v="8724.3069244890776"/>
    <n v="0"/>
    <m/>
    <d v="1899-12-30T01:18:00"/>
    <d v="1900-01-11T17:30:00"/>
    <m/>
  </r>
  <r>
    <n v="17130"/>
    <x v="83"/>
    <s v="A03: Litoranea di Ponente Finale - Andora"/>
    <n v="1"/>
    <n v="23"/>
    <s v="FINALPIA - LOANO - ALBENGA - ANDORA"/>
    <s v="EST"/>
    <s v="FES"/>
    <m/>
    <n v="1"/>
    <n v="17130"/>
    <d v="1899-12-30T18:32:00"/>
    <d v="1899-12-30T19:50:00"/>
    <n v="37.124710316974799"/>
    <m/>
    <m/>
    <n v="12"/>
    <n v="445.49652380369758"/>
    <n v="0"/>
    <m/>
    <d v="1899-12-30T01:18:00"/>
    <d v="1899-12-30T15:36:00"/>
    <m/>
  </r>
  <r>
    <n v="9625"/>
    <x v="83"/>
    <s v="A03: Litoranea di Ponente Finale - Andora"/>
    <n v="1"/>
    <n v="23"/>
    <s v="FINALPIA - LOANO - ALBENGA - ANDORA"/>
    <s v="INV"/>
    <s v="SET"/>
    <m/>
    <n v="1"/>
    <n v="5683"/>
    <d v="1899-12-30T18:37:00"/>
    <d v="1899-12-30T19:55:00"/>
    <n v="37.124710316974799"/>
    <m/>
    <m/>
    <n v="235"/>
    <n v="8724.3069244890776"/>
    <n v="0"/>
    <m/>
    <d v="1899-12-30T01:18:00"/>
    <d v="1900-01-11T17:30:00"/>
    <m/>
  </r>
  <r>
    <n v="17084"/>
    <x v="83"/>
    <s v="A03: Litoranea di Ponente Finale - Andora"/>
    <n v="1"/>
    <n v="23"/>
    <s v="FINALPIA - LOANO - ALBENGA - ANDORA"/>
    <s v="EST"/>
    <s v="FES"/>
    <m/>
    <n v="1"/>
    <n v="17084"/>
    <d v="1899-12-30T19:02:00"/>
    <d v="1899-12-30T20:20:00"/>
    <n v="37.124710316974799"/>
    <m/>
    <m/>
    <n v="12"/>
    <n v="445.49652380369758"/>
    <n v="0"/>
    <m/>
    <d v="1899-12-30T01:18:00"/>
    <d v="1899-12-30T15:36:00"/>
    <m/>
  </r>
  <r>
    <n v="16713"/>
    <x v="83"/>
    <s v="A03: Litoranea di Ponente Finale - Andora"/>
    <n v="1"/>
    <n v="23"/>
    <s v="FINALPIA - LOANO - ALBENGA - ANDORA"/>
    <s v="EST"/>
    <s v="SET"/>
    <m/>
    <n v="1"/>
    <n v="16713"/>
    <d v="1899-12-30T19:02:00"/>
    <d v="1899-12-30T20:20:00"/>
    <n v="37.124710316974799"/>
    <m/>
    <m/>
    <n v="67"/>
    <n v="2487.3555912373117"/>
    <n v="0"/>
    <m/>
    <d v="1899-12-30T01:18:00"/>
    <d v="1900-01-02T15:06:00"/>
    <m/>
  </r>
  <r>
    <n v="9386"/>
    <x v="83"/>
    <s v="A03: Litoranea di Ponente Finale - Andora"/>
    <n v="1"/>
    <n v="23"/>
    <s v="FINALPIA - LOANO - ALBENGA - ANDORA"/>
    <s v="INV"/>
    <s v="SF"/>
    <m/>
    <n v="1"/>
    <n v="4601"/>
    <d v="1899-12-30T19:07:00"/>
    <d v="1899-12-30T20:25:00"/>
    <n v="37.124710316974799"/>
    <m/>
    <m/>
    <n v="5"/>
    <n v="185.62355158487401"/>
    <n v="0"/>
    <m/>
    <d v="1899-12-30T01:18:00"/>
    <d v="1899-12-30T06:30:00"/>
    <m/>
  </r>
  <r>
    <n v="9332"/>
    <x v="83"/>
    <s v="A03: Litoranea di Ponente Finale - Andora"/>
    <n v="1"/>
    <n v="23"/>
    <s v="FINALPIA - LOANO - ALBENGA - ANDORA"/>
    <s v="INV"/>
    <s v="FES"/>
    <m/>
    <n v="1"/>
    <n v="2840"/>
    <d v="1899-12-30T19:07:00"/>
    <d v="1899-12-30T20:25:00"/>
    <n v="37.124710316974799"/>
    <m/>
    <m/>
    <n v="46"/>
    <n v="1707.7366745808408"/>
    <n v="0"/>
    <m/>
    <d v="1899-12-30T01:18:00"/>
    <d v="1900-01-01T11:48:00"/>
    <m/>
  </r>
  <r>
    <n v="17151"/>
    <x v="83"/>
    <s v="A03: Litoranea di Ponente Finale - Andora"/>
    <n v="1"/>
    <n v="23"/>
    <s v="FINALPIA - LOANO - ALBENGA - ANDORA"/>
    <s v="EST"/>
    <s v="FES"/>
    <m/>
    <n v="1"/>
    <n v="17151"/>
    <d v="1899-12-30T19:32:00"/>
    <d v="1899-12-30T20:50:00"/>
    <n v="37.124710316974799"/>
    <m/>
    <m/>
    <n v="12"/>
    <n v="445.49652380369758"/>
    <n v="0"/>
    <m/>
    <d v="1899-12-30T01:18:00"/>
    <d v="1899-12-30T15:36:00"/>
    <m/>
  </r>
  <r>
    <n v="9342"/>
    <x v="83"/>
    <s v="A03: Litoranea di Ponente Finale - Andora"/>
    <n v="1"/>
    <n v="23"/>
    <s v="FINALPIA - LOANO - ALBENGA - ANDORA"/>
    <s v="INV"/>
    <s v="FES"/>
    <m/>
    <n v="1"/>
    <n v="2928"/>
    <d v="1899-12-30T19:37:00"/>
    <d v="1899-12-30T20:55:00"/>
    <n v="37.124710316974799"/>
    <m/>
    <m/>
    <n v="46"/>
    <n v="1707.7366745808408"/>
    <n v="0"/>
    <m/>
    <d v="1899-12-30T01:18:00"/>
    <d v="1900-01-01T11:48:00"/>
    <m/>
  </r>
  <r>
    <n v="17162"/>
    <x v="83"/>
    <s v="A03: Litoranea di Ponente Finale - Andora"/>
    <n v="1"/>
    <n v="23"/>
    <s v="FINALPIA - LOANO - ALBENGA - ANDORA"/>
    <s v="EST"/>
    <s v="FES"/>
    <m/>
    <n v="1"/>
    <n v="17162"/>
    <d v="1899-12-30T20:02:00"/>
    <d v="1899-12-30T21:20:00"/>
    <n v="37.124710316974799"/>
    <m/>
    <m/>
    <n v="12"/>
    <n v="445.49652380369758"/>
    <n v="0"/>
    <m/>
    <d v="1899-12-30T01:18:00"/>
    <d v="1899-12-30T15:36:00"/>
    <m/>
  </r>
  <r>
    <n v="9495"/>
    <x v="83"/>
    <s v="A03: Litoranea di Ponente Finale - Andora"/>
    <n v="1"/>
    <n v="23"/>
    <s v="FINALPIA - LOANO - ALBENGA - ANDORA"/>
    <s v="EST"/>
    <s v="SET"/>
    <m/>
    <n v="1"/>
    <n v="5302"/>
    <d v="1899-12-30T20:22:00"/>
    <d v="1899-12-30T21:40:00"/>
    <n v="37.124710316974799"/>
    <m/>
    <m/>
    <n v="67"/>
    <n v="2487.3555912373117"/>
    <n v="0"/>
    <m/>
    <d v="1899-12-30T01:18:00"/>
    <d v="1900-01-02T15:06:00"/>
    <m/>
  </r>
  <r>
    <n v="17160"/>
    <x v="83"/>
    <s v="A03: Litoranea di Ponente Finale - Andora"/>
    <n v="1"/>
    <n v="23"/>
    <s v="FINALPIA - LOANO - ALBENGA - ANDORA"/>
    <s v="EST"/>
    <s v="FES"/>
    <m/>
    <n v="1"/>
    <n v="17160"/>
    <d v="1899-12-30T20:32:00"/>
    <d v="1899-12-30T21:50:00"/>
    <n v="37.124710316974799"/>
    <m/>
    <m/>
    <n v="12"/>
    <n v="445.49652380369758"/>
    <n v="0"/>
    <m/>
    <d v="1899-12-30T01:18:00"/>
    <d v="1899-12-30T15:36:00"/>
    <m/>
  </r>
  <r>
    <n v="9413"/>
    <x v="83"/>
    <s v="A03: Litoranea di Ponente Finale - Andora"/>
    <n v="1"/>
    <n v="23"/>
    <s v="FINALPIA - LOANO - ALBENGA - ANDORA"/>
    <s v="INV"/>
    <s v="SF"/>
    <m/>
    <n v="1"/>
    <n v="4626"/>
    <d v="1899-12-30T20:37:00"/>
    <d v="1899-12-30T21:55:00"/>
    <n v="37.124710316974799"/>
    <m/>
    <m/>
    <n v="5"/>
    <n v="185.62355158487401"/>
    <n v="0"/>
    <m/>
    <d v="1899-12-30T01:18:00"/>
    <d v="1899-12-30T06:30:00"/>
    <m/>
  </r>
  <r>
    <n v="16717"/>
    <x v="83"/>
    <s v="A03: Litoranea di Ponente Finale - Andora"/>
    <n v="1"/>
    <n v="23"/>
    <s v="FINALPIA - LOANO - ALBENGA - ANDORA"/>
    <s v="EST"/>
    <s v="SET"/>
    <m/>
    <n v="1"/>
    <n v="16717"/>
    <d v="1899-12-30T20:42:00"/>
    <d v="1899-12-30T22:00:00"/>
    <n v="37.124710316974799"/>
    <m/>
    <m/>
    <n v="67"/>
    <n v="2487.3555912373117"/>
    <n v="0"/>
    <m/>
    <d v="1899-12-30T01:18:00"/>
    <d v="1900-01-02T15:06:00"/>
    <m/>
  </r>
  <r>
    <n v="17207"/>
    <x v="83"/>
    <s v="A03: Litoranea di Ponente Finale - Andora"/>
    <n v="1"/>
    <n v="23"/>
    <s v="FINALPIA - LOANO - ALBENGA - ANDORA"/>
    <s v="EST"/>
    <s v="FES"/>
    <m/>
    <n v="1"/>
    <n v="17207"/>
    <d v="1899-12-30T20:52:00"/>
    <d v="1899-12-30T22:10:00"/>
    <n v="37.124710316974799"/>
    <m/>
    <m/>
    <n v="12"/>
    <n v="445.49652380369758"/>
    <n v="0"/>
    <m/>
    <d v="1899-12-30T01:18:00"/>
    <d v="1899-12-30T15:36:00"/>
    <m/>
  </r>
  <r>
    <n v="9497"/>
    <x v="83"/>
    <s v="A03: Litoranea di Ponente Finale - Andora"/>
    <n v="1"/>
    <n v="23"/>
    <s v="FINALPIA - LOANO - ALBENGA - ANDORA"/>
    <s v="EST"/>
    <s v="SET"/>
    <m/>
    <n v="1"/>
    <n v="5304"/>
    <d v="1899-12-30T21:02:00"/>
    <d v="1899-12-30T22:20:00"/>
    <n v="37.124710316974799"/>
    <m/>
    <m/>
    <n v="67"/>
    <n v="2487.3555912373117"/>
    <n v="0"/>
    <m/>
    <d v="1899-12-30T01:18:00"/>
    <d v="1900-01-02T15:06:00"/>
    <m/>
  </r>
  <r>
    <n v="9319"/>
    <x v="83"/>
    <s v="A03: Litoranea di Ponente Finale - Andora"/>
    <n v="1"/>
    <n v="23"/>
    <s v="FINALPIA - LOANO - ALBENGA - ANDORA"/>
    <s v="INV"/>
    <s v="SET"/>
    <m/>
    <n v="1"/>
    <n v="2706"/>
    <d v="1899-12-30T21:07:00"/>
    <d v="1899-12-30T22:25:00"/>
    <n v="37.124710316974799"/>
    <m/>
    <m/>
    <n v="235"/>
    <n v="8724.3069244890776"/>
    <n v="0"/>
    <m/>
    <d v="1899-12-30T01:18:00"/>
    <d v="1900-01-11T17:30:00"/>
    <m/>
  </r>
  <r>
    <n v="9339"/>
    <x v="83"/>
    <s v="A03: Litoranea di Ponente Finale - Andora"/>
    <n v="1"/>
    <n v="23"/>
    <s v="FINALPIA - LOANO - ALBENGA - ANDORA"/>
    <s v="INV"/>
    <s v="FES"/>
    <m/>
    <n v="1"/>
    <n v="2913"/>
    <d v="1899-12-30T21:07:00"/>
    <d v="1899-12-30T22:25:00"/>
    <n v="37.124710316974799"/>
    <m/>
    <m/>
    <n v="46"/>
    <n v="1707.7366745808408"/>
    <n v="0"/>
    <m/>
    <d v="1899-12-30T01:18:00"/>
    <d v="1900-01-01T11:48:00"/>
    <m/>
  </r>
  <r>
    <n v="17081"/>
    <x v="83"/>
    <s v="A03: Litoranea di Ponente Finale - Andora"/>
    <n v="1"/>
    <n v="23"/>
    <s v="FINALPIA - LOANO - ALBENGA - ANDORA"/>
    <s v="EST"/>
    <s v="FES"/>
    <m/>
    <n v="1"/>
    <n v="17081"/>
    <d v="1899-12-30T21:12:00"/>
    <d v="1899-12-30T22:30:00"/>
    <n v="37.124710316974799"/>
    <m/>
    <m/>
    <n v="12"/>
    <n v="445.49652380369758"/>
    <n v="0"/>
    <m/>
    <d v="1899-12-30T01:18:00"/>
    <d v="1899-12-30T15:36:00"/>
    <m/>
  </r>
  <r>
    <n v="16719"/>
    <x v="83"/>
    <s v="A03: Litoranea di Ponente Finale - Andora"/>
    <n v="1"/>
    <n v="23"/>
    <s v="FINALPIA - LOANO - ALBENGA - ANDORA"/>
    <s v="EST"/>
    <s v="SET"/>
    <m/>
    <n v="1"/>
    <n v="16719"/>
    <d v="1899-12-30T21:22:00"/>
    <d v="1899-12-30T22:40:00"/>
    <n v="37.124710316974799"/>
    <m/>
    <m/>
    <n v="67"/>
    <n v="2487.3555912373117"/>
    <n v="0"/>
    <m/>
    <d v="1899-12-30T01:18:00"/>
    <d v="1900-01-02T15:06:00"/>
    <m/>
  </r>
  <r>
    <n v="17147"/>
    <x v="83"/>
    <s v="A03: Litoranea di Ponente Finale - Andora"/>
    <n v="1"/>
    <n v="23"/>
    <s v="FINALPIA - LOANO - ALBENGA - ANDORA"/>
    <s v="EST"/>
    <s v="FES"/>
    <m/>
    <n v="1"/>
    <n v="17147"/>
    <d v="1899-12-30T21:32:00"/>
    <d v="1899-12-30T22:50:00"/>
    <n v="37.124710316974799"/>
    <m/>
    <m/>
    <n v="12"/>
    <n v="445.49652380369758"/>
    <n v="0"/>
    <m/>
    <d v="1899-12-30T01:18:00"/>
    <d v="1899-12-30T15:36:00"/>
    <m/>
  </r>
  <r>
    <n v="16720"/>
    <x v="83"/>
    <s v="A03: Litoranea di Ponente Finale - Andora"/>
    <n v="1"/>
    <n v="23"/>
    <s v="FINALPIA - LOANO - ALBENGA - ANDORA"/>
    <s v="EST"/>
    <s v="SET"/>
    <m/>
    <n v="1"/>
    <n v="16720"/>
    <d v="1899-12-30T21:42:00"/>
    <d v="1899-12-30T23:00:00"/>
    <n v="37.124710316974799"/>
    <m/>
    <m/>
    <n v="67"/>
    <n v="2487.3555912373117"/>
    <n v="0"/>
    <m/>
    <d v="1899-12-30T01:18:00"/>
    <d v="1900-01-02T15:06:00"/>
    <m/>
  </r>
  <r>
    <n v="17223"/>
    <x v="83"/>
    <s v="A03: Litoranea di Ponente Finale - Andora"/>
    <n v="1"/>
    <n v="23"/>
    <s v="FINALPIA - LOANO - ALBENGA - ANDORA"/>
    <s v="EST"/>
    <s v="FES"/>
    <m/>
    <n v="1"/>
    <n v="17223"/>
    <d v="1899-12-30T21:52:00"/>
    <d v="1899-12-30T23:10:00"/>
    <n v="37.124710316974799"/>
    <m/>
    <m/>
    <n v="12"/>
    <n v="445.49652380369758"/>
    <n v="0"/>
    <m/>
    <d v="1899-12-30T01:18:00"/>
    <d v="1899-12-30T15:36:00"/>
    <m/>
  </r>
  <r>
    <n v="9500"/>
    <x v="83"/>
    <s v="A03: Litoranea di Ponente Finale - Andora"/>
    <n v="1"/>
    <n v="23"/>
    <s v="FINALPIA - LOANO - ALBENGA - ANDORA"/>
    <s v="EST"/>
    <s v="SET"/>
    <m/>
    <n v="1"/>
    <n v="5308"/>
    <d v="1899-12-30T22:02:00"/>
    <d v="1899-12-30T23:20:00"/>
    <n v="37.124710316974799"/>
    <m/>
    <m/>
    <n v="67"/>
    <n v="2487.3555912373117"/>
    <n v="0"/>
    <m/>
    <d v="1899-12-30T01:18:00"/>
    <d v="1900-01-02T15:06:00"/>
    <m/>
  </r>
  <r>
    <n v="17086"/>
    <x v="83"/>
    <s v="A03: Litoranea di Ponente Finale - Andora"/>
    <n v="1"/>
    <n v="23"/>
    <s v="FINALPIA - LOANO - ALBENGA - ANDORA"/>
    <s v="EST"/>
    <s v="FES"/>
    <m/>
    <n v="1"/>
    <n v="17086"/>
    <d v="1899-12-30T22:12:00"/>
    <d v="1899-12-30T23:30:00"/>
    <n v="37.124710316974799"/>
    <m/>
    <m/>
    <n v="12"/>
    <n v="445.49652380369758"/>
    <n v="0"/>
    <m/>
    <d v="1899-12-30T01:18:00"/>
    <d v="1899-12-30T15:36:00"/>
    <m/>
  </r>
  <r>
    <n v="17156"/>
    <x v="83"/>
    <s v="A03: Litoranea di Ponente Finale - Andora"/>
    <n v="1"/>
    <n v="23"/>
    <s v="FINALPIA - LOANO - ALBENGA - ANDORA"/>
    <s v="EST"/>
    <s v="FES"/>
    <m/>
    <n v="1"/>
    <n v="17156"/>
    <d v="1899-12-30T22:32:00"/>
    <d v="1899-12-30T23:50:00"/>
    <n v="37.124710316974799"/>
    <m/>
    <m/>
    <n v="12"/>
    <n v="445.49652380369758"/>
    <n v="0"/>
    <m/>
    <d v="1899-12-30T01:18:00"/>
    <d v="1899-12-30T15:36:00"/>
    <m/>
  </r>
  <r>
    <n v="16722"/>
    <x v="83"/>
    <s v="A03: Litoranea di Ponente Finale - Andora"/>
    <n v="1"/>
    <n v="23"/>
    <s v="FINALPIA - LOANO - ALBENGA - ANDORA"/>
    <s v="EST"/>
    <s v="SET"/>
    <m/>
    <n v="1"/>
    <n v="16722"/>
    <d v="1899-12-30T22:32:00"/>
    <d v="1899-12-30T23:50:00"/>
    <n v="37.124710316974799"/>
    <m/>
    <m/>
    <n v="67"/>
    <n v="2487.3555912373117"/>
    <n v="0"/>
    <m/>
    <d v="1899-12-30T01:18:00"/>
    <d v="1900-01-02T15:06:00"/>
    <m/>
  </r>
  <r>
    <n v="17132"/>
    <x v="83"/>
    <s v="A03: Litoranea di Ponente Finale - Andora"/>
    <n v="1"/>
    <n v="23"/>
    <s v="FINALPIA - LOANO - ALBENGA - ANDORA"/>
    <s v="EST"/>
    <s v="FES"/>
    <m/>
    <n v="1"/>
    <n v="17132"/>
    <d v="1899-12-30T23:02:00"/>
    <d v="1899-12-31T00:20:00"/>
    <n v="37.124710316974799"/>
    <m/>
    <m/>
    <n v="12"/>
    <n v="445.49652380369758"/>
    <n v="0"/>
    <m/>
    <d v="1899-12-30T01:18:00"/>
    <d v="1899-12-30T15:36:00"/>
    <m/>
  </r>
  <r>
    <n v="16724"/>
    <x v="83"/>
    <s v="A03: Litoranea di Ponente Finale - Andora"/>
    <n v="1"/>
    <n v="23"/>
    <s v="FINALPIA - LOANO - ALBENGA - ANDORA"/>
    <s v="EST"/>
    <s v="SET"/>
    <m/>
    <n v="1"/>
    <n v="16724"/>
    <d v="1899-12-30T23:02:00"/>
    <d v="1899-12-31T00:20:00"/>
    <n v="37.124710316974799"/>
    <m/>
    <m/>
    <n v="67"/>
    <n v="2487.3555912373117"/>
    <n v="0"/>
    <m/>
    <d v="1899-12-30T01:18:00"/>
    <d v="1900-01-02T15:06:00"/>
    <m/>
  </r>
  <r>
    <n v="17164"/>
    <x v="83"/>
    <s v="A03: Litoranea di Ponente Finale - Andora"/>
    <n v="1"/>
    <n v="23"/>
    <s v="FINALPIA - LOANO - ALBENGA - ANDORA"/>
    <s v="EST"/>
    <s v="FES"/>
    <m/>
    <n v="1"/>
    <n v="17164"/>
    <d v="1899-12-30T23:32:00"/>
    <d v="1899-12-31T00:50:00"/>
    <n v="37.124710316974799"/>
    <m/>
    <m/>
    <n v="12"/>
    <n v="445.49652380369758"/>
    <n v="0"/>
    <m/>
    <d v="1899-12-30T01:18:00"/>
    <d v="1899-12-30T15:36:00"/>
    <m/>
  </r>
  <r>
    <n v="16725"/>
    <x v="83"/>
    <s v="A03: Litoranea di Ponente Finale - Andora"/>
    <n v="1"/>
    <n v="23"/>
    <s v="FINALPIA - LOANO - ALBENGA - ANDORA"/>
    <s v="EST"/>
    <s v="SET"/>
    <m/>
    <n v="1"/>
    <n v="16725"/>
    <d v="1899-12-30T23:32:00"/>
    <d v="1899-12-31T00:50:00"/>
    <n v="37.124710316974799"/>
    <m/>
    <m/>
    <n v="67"/>
    <n v="2487.3555912373117"/>
    <n v="0"/>
    <m/>
    <d v="1899-12-30T01:18:00"/>
    <d v="1900-01-02T15:06:00"/>
    <m/>
  </r>
  <r>
    <n v="9467"/>
    <x v="83"/>
    <s v="A03: Litoranea di Ponente Finale - Andora"/>
    <n v="1"/>
    <n v="24"/>
    <s v="FINALPIA - LOANO - ALBENGA - NUOVO OSPEDALE - ANDORA"/>
    <s v="ANN"/>
    <s v="SET"/>
    <m/>
    <n v="1"/>
    <n v="5271"/>
    <d v="1899-12-30T06:32:00"/>
    <d v="1899-12-30T07:55:00"/>
    <n v="40.045019271581502"/>
    <m/>
    <m/>
    <n v="302"/>
    <n v="12093.595820017614"/>
    <n v="0"/>
    <m/>
    <d v="1899-12-30T01:23:00"/>
    <d v="1900-01-16T09:46:00"/>
    <m/>
  </r>
  <r>
    <n v="16711"/>
    <x v="83"/>
    <s v="A03: Litoranea di Ponente Finale - Andora"/>
    <n v="1"/>
    <n v="24"/>
    <s v="FINALPIA - LOANO - ALBENGA - NUOVO OSPEDALE - ANDORA"/>
    <s v="EST"/>
    <s v="SET"/>
    <m/>
    <n v="1"/>
    <n v="16711"/>
    <d v="1899-12-30T18:12:00"/>
    <d v="1899-12-30T19:35:00"/>
    <n v="40.045019271581502"/>
    <m/>
    <m/>
    <n v="67"/>
    <n v="2683.0162911959605"/>
    <n v="0"/>
    <m/>
    <d v="1899-12-30T01:23:00"/>
    <d v="1900-01-02T20:41:00"/>
    <m/>
  </r>
  <r>
    <n v="16714"/>
    <x v="83"/>
    <s v="A03: Litoranea di Ponente Finale - Andora"/>
    <n v="1"/>
    <n v="24"/>
    <s v="FINALPIA - LOANO - ALBENGA - NUOVO OSPEDALE - ANDORA"/>
    <s v="EST"/>
    <s v="SET"/>
    <m/>
    <n v="1"/>
    <n v="16714"/>
    <d v="1899-12-30T19:32:00"/>
    <d v="1899-12-30T20:55:00"/>
    <n v="40.045019271581502"/>
    <m/>
    <m/>
    <n v="67"/>
    <n v="2683.0162911959605"/>
    <n v="0"/>
    <m/>
    <d v="1899-12-30T01:23:00"/>
    <d v="1900-01-02T20:41:00"/>
    <m/>
  </r>
  <r>
    <n v="9626"/>
    <x v="83"/>
    <s v="A03: Litoranea di Ponente Finale - Andora"/>
    <n v="1"/>
    <n v="24"/>
    <s v="FINALPIA - LOANO - ALBENGA - NUOVO OSPEDALE - ANDORA"/>
    <s v="INV"/>
    <s v="SET"/>
    <m/>
    <n v="1"/>
    <n v="5684"/>
    <d v="1899-12-30T19:37:00"/>
    <d v="1899-12-30T21:00:00"/>
    <n v="40.045019271581502"/>
    <m/>
    <m/>
    <n v="235"/>
    <n v="9410.5795288216523"/>
    <n v="0"/>
    <m/>
    <d v="1899-12-30T01:23:00"/>
    <d v="1900-01-12T13:05:00"/>
    <m/>
  </r>
  <r>
    <n v="16727"/>
    <x v="83"/>
    <s v="A03: Litoranea di Ponente Finale - Andora"/>
    <n v="1"/>
    <n v="25"/>
    <s v="FINALPIA - LOANO - ALBENGA VADINO"/>
    <s v="EST"/>
    <s v="SET"/>
    <m/>
    <n v="1"/>
    <n v="16727"/>
    <d v="1899-12-31T00:32:00"/>
    <d v="1899-12-31T01:16:00"/>
    <n v="20.893100147900899"/>
    <m/>
    <m/>
    <n v="67"/>
    <n v="1399.8377099093602"/>
    <n v="0"/>
    <m/>
    <d v="1899-12-30T00:44:00"/>
    <d v="1900-01-01T01:08:00"/>
    <m/>
  </r>
  <r>
    <n v="17083"/>
    <x v="83"/>
    <s v="A03: Litoranea di Ponente Finale - Andora"/>
    <n v="1"/>
    <n v="25"/>
    <s v="FINALPIA - LOANO - ALBENGA VADINO"/>
    <s v="EST"/>
    <s v="FES"/>
    <m/>
    <n v="1"/>
    <n v="17083"/>
    <d v="1899-12-31T00:32:00"/>
    <d v="1899-12-31T01:16:00"/>
    <n v="20.893100147900899"/>
    <m/>
    <m/>
    <n v="12"/>
    <n v="250.7172017748108"/>
    <n v="0"/>
    <m/>
    <d v="1899-12-30T00:44:00"/>
    <d v="1899-12-30T08:48:00"/>
    <m/>
  </r>
  <r>
    <n v="16728"/>
    <x v="83"/>
    <s v="A03: Litoranea di Ponente Finale - Andora"/>
    <n v="1"/>
    <n v="25"/>
    <s v="FINALPIA - LOANO - ALBENGA VADINO"/>
    <s v="EST"/>
    <s v="SET"/>
    <m/>
    <n v="1"/>
    <n v="16728"/>
    <d v="1899-12-31T01:08:00"/>
    <d v="1899-12-31T01:52:00"/>
    <n v="20.893100147900899"/>
    <m/>
    <m/>
    <n v="67"/>
    <n v="1399.8377099093602"/>
    <n v="0"/>
    <m/>
    <d v="1899-12-30T00:44:00"/>
    <d v="1900-01-01T01:08:00"/>
    <m/>
  </r>
  <r>
    <n v="17088"/>
    <x v="83"/>
    <s v="A03: Litoranea di Ponente Finale - Andora"/>
    <n v="1"/>
    <n v="25"/>
    <s v="FINALPIA - LOANO - ALBENGA VADINO"/>
    <s v="EST"/>
    <s v="FES"/>
    <m/>
    <n v="1"/>
    <n v="17088"/>
    <d v="1899-12-31T01:22:00"/>
    <d v="1899-12-31T02:06:00"/>
    <n v="20.893100147900899"/>
    <m/>
    <m/>
    <n v="12"/>
    <n v="250.7172017748108"/>
    <n v="0"/>
    <m/>
    <d v="1899-12-30T00:44:00"/>
    <d v="1899-12-30T08:48:00"/>
    <m/>
  </r>
  <r>
    <n v="18361"/>
    <x v="83"/>
    <s v="A03: Litoranea di Ponente Finale - Andora"/>
    <n v="1"/>
    <n v="25"/>
    <s v="FINALPIA - LOANO - ALBENGA VADINO"/>
    <s v="EST"/>
    <s v="SET"/>
    <m/>
    <n v="1"/>
    <n v="18361"/>
    <d v="1899-12-31T01:38:00"/>
    <d v="1899-12-31T02:22:00"/>
    <n v="20.893100147900899"/>
    <m/>
    <m/>
    <n v="67"/>
    <n v="1399.8377099093602"/>
    <n v="0"/>
    <m/>
    <d v="1899-12-30T00:44:00"/>
    <d v="1900-01-01T01:08:00"/>
    <m/>
  </r>
  <r>
    <n v="9394"/>
    <x v="83"/>
    <s v="A03: Litoranea di Ponente Finale - Andora"/>
    <n v="1"/>
    <n v="25"/>
    <s v="FINALPIA - LOANO - ALBENGA VADINO"/>
    <s v="INV"/>
    <s v="SF"/>
    <m/>
    <n v="1"/>
    <n v="4616"/>
    <d v="1899-12-30T12:07:00"/>
    <d v="1899-12-30T12:51:00"/>
    <n v="20.893100147900899"/>
    <m/>
    <m/>
    <n v="5"/>
    <n v="104.46550073950449"/>
    <n v="0"/>
    <m/>
    <d v="1899-12-30T00:44:00"/>
    <d v="1899-12-30T03:40:00"/>
    <m/>
  </r>
  <r>
    <n v="18354"/>
    <x v="83"/>
    <s v="A03: Litoranea di Ponente Finale - Andora"/>
    <n v="1"/>
    <n v="25"/>
    <s v="FINALPIA - LOANO - ALBENGA VADINO"/>
    <s v="EST"/>
    <s v="SET"/>
    <m/>
    <n v="1"/>
    <n v="18354"/>
    <d v="1899-12-30T18:37:00"/>
    <d v="1899-12-30T19:21:00"/>
    <n v="20.893100147900899"/>
    <m/>
    <m/>
    <n v="67"/>
    <n v="1399.8377099093602"/>
    <n v="0"/>
    <m/>
    <d v="1899-12-30T00:44:00"/>
    <d v="1900-01-01T01:08:00"/>
    <m/>
  </r>
  <r>
    <n v="9588"/>
    <x v="83"/>
    <s v="A03: Litoranea di Ponente Finale - Andora"/>
    <n v="1"/>
    <n v="25"/>
    <s v="FINALPIA - LOANO - ALBENGA VADINO"/>
    <s v="INV"/>
    <s v="SF"/>
    <m/>
    <n v="1"/>
    <n v="4607"/>
    <d v="1899-12-30T20:07:00"/>
    <d v="1899-12-30T20:51:00"/>
    <n v="20.893100147900899"/>
    <m/>
    <m/>
    <n v="5"/>
    <n v="104.46550073950449"/>
    <n v="0"/>
    <m/>
    <d v="1899-12-30T00:44:00"/>
    <d v="1899-12-30T03:40:00"/>
    <m/>
  </r>
  <r>
    <n v="9416"/>
    <x v="83"/>
    <s v="A03: Litoranea di Ponente Finale - Andora"/>
    <n v="1"/>
    <n v="25"/>
    <s v="FINALPIA - LOANO - ALBENGA VADINO"/>
    <s v="INV"/>
    <s v="SF"/>
    <m/>
    <n v="1"/>
    <n v="4742"/>
    <d v="1899-12-30T21:37:00"/>
    <d v="1899-12-30T22:21:00"/>
    <n v="20.893100147900899"/>
    <m/>
    <m/>
    <n v="5"/>
    <n v="104.46550073950449"/>
    <n v="0"/>
    <m/>
    <d v="1899-12-30T00:44:00"/>
    <d v="1899-12-30T03:40:00"/>
    <m/>
  </r>
  <r>
    <n v="9320"/>
    <x v="83"/>
    <s v="A03: Litoranea di Ponente Finale - Andora"/>
    <n v="1"/>
    <n v="25"/>
    <s v="FINALPIA - LOANO - ALBENGA VADINO"/>
    <s v="INV"/>
    <s v="SET"/>
    <m/>
    <n v="1"/>
    <n v="2707"/>
    <d v="1899-12-30T22:07:00"/>
    <d v="1899-12-30T22:51:00"/>
    <n v="20.893100147900899"/>
    <m/>
    <m/>
    <n v="235"/>
    <n v="4909.8785347567109"/>
    <n v="0"/>
    <m/>
    <d v="1899-12-30T00:44:00"/>
    <d v="1900-01-06T04:20:00"/>
    <m/>
  </r>
  <r>
    <n v="9335"/>
    <x v="83"/>
    <s v="A03: Litoranea di Ponente Finale - Andora"/>
    <n v="1"/>
    <n v="25"/>
    <s v="FINALPIA - LOANO - ALBENGA VADINO"/>
    <s v="INV"/>
    <s v="FES"/>
    <m/>
    <n v="1"/>
    <n v="2902"/>
    <d v="1899-12-30T22:07:00"/>
    <d v="1899-12-30T22:51:00"/>
    <n v="20.893100147900899"/>
    <m/>
    <m/>
    <n v="46"/>
    <n v="961.08260680344131"/>
    <n v="0"/>
    <m/>
    <d v="1899-12-30T00:44:00"/>
    <d v="1899-12-31T09:44:00"/>
    <m/>
  </r>
  <r>
    <n v="9344"/>
    <x v="83"/>
    <s v="A03: Litoranea di Ponente Finale - Andora"/>
    <n v="1"/>
    <n v="25"/>
    <s v="FINALPIA - LOANO - ALBENGA VADINO"/>
    <s v="INV"/>
    <s v="FES"/>
    <m/>
    <n v="1"/>
    <n v="2930"/>
    <d v="1899-12-30T22:37:00"/>
    <d v="1899-12-30T23:21:00"/>
    <n v="20.893100147900899"/>
    <m/>
    <m/>
    <n v="46"/>
    <n v="961.08260680344131"/>
    <n v="0"/>
    <m/>
    <d v="1899-12-30T00:44:00"/>
    <d v="1899-12-31T09:44:00"/>
    <m/>
  </r>
  <r>
    <n v="9667"/>
    <x v="83"/>
    <s v="A03: Litoranea di Ponente Finale - Andora"/>
    <n v="1"/>
    <n v="25"/>
    <s v="FINALPIA - LOANO - ALBENGA VADINO"/>
    <s v="INV"/>
    <s v="SET"/>
    <m/>
    <n v="1"/>
    <n v="5784"/>
    <d v="1899-12-30T23:02:00"/>
    <d v="1899-12-30T23:46:00"/>
    <n v="20.893100147900899"/>
    <m/>
    <m/>
    <n v="235"/>
    <n v="4909.8785347567109"/>
    <n v="0"/>
    <m/>
    <d v="1899-12-30T00:44:00"/>
    <d v="1900-01-06T04:20:00"/>
    <m/>
  </r>
  <r>
    <n v="9681"/>
    <x v="83"/>
    <s v="A03: Litoranea di Ponente Finale - Andora"/>
    <n v="2"/>
    <n v="121"/>
    <s v="ALASSIO - LOANO"/>
    <s v="INV"/>
    <n v="6"/>
    <m/>
    <n v="1"/>
    <n v="6030"/>
    <d v="1899-12-30T23:18:00"/>
    <d v="1899-12-30T23:58:00"/>
    <n v="17.033914047101899"/>
    <m/>
    <m/>
    <n v="41"/>
    <n v="698.39047593117789"/>
    <n v="0"/>
    <m/>
    <d v="1899-12-30T00:40:00"/>
    <d v="1899-12-31T03:20:00"/>
    <m/>
  </r>
  <r>
    <n v="11471"/>
    <x v="83"/>
    <s v="A03: Litoranea di Ponente Finale - Andora"/>
    <n v="1"/>
    <n v="143"/>
    <s v="FINALPIA - FINALBORGO - LOANO - ALBENGA - ANDORA FF.SS."/>
    <s v="INV"/>
    <s v="SET"/>
    <m/>
    <n v="1"/>
    <n v="2688"/>
    <d v="1899-12-30T13:12:00"/>
    <d v="1899-12-30T14:45:00"/>
    <n v="40.828283117842098"/>
    <n v="1.17"/>
    <m/>
    <n v="235"/>
    <n v="9594.6465326928937"/>
    <n v="274.95"/>
    <m/>
    <d v="1899-12-30T01:33:00"/>
    <d v="1900-01-14T04:15:00"/>
    <s v="ANDORA"/>
  </r>
  <r>
    <n v="12413"/>
    <x v="83"/>
    <s v="A03: Litoranea di Ponente Finale - Andora"/>
    <n v="1"/>
    <n v="145"/>
    <s v="FINALPIA - LOANO - ALBENGA - ANDORA FF.SS."/>
    <s v="EST"/>
    <s v="SET"/>
    <m/>
    <n v="1"/>
    <n v="5270"/>
    <d v="1899-12-30T05:57:00"/>
    <d v="1899-12-30T07:20:00"/>
    <n v="38.2947103169748"/>
    <n v="1.17"/>
    <m/>
    <n v="67"/>
    <n v="2565.7455912373116"/>
    <n v="78.39"/>
    <m/>
    <d v="1899-12-30T01:23:00"/>
    <d v="1900-01-02T20:41:00"/>
    <s v="ANDORA"/>
  </r>
  <r>
    <n v="11492"/>
    <x v="83"/>
    <s v="A03: Litoranea di Ponente Finale - Andora"/>
    <n v="1"/>
    <n v="145"/>
    <s v="FINALPIA - LOANO - ALBENGA - ANDORA FF.SS."/>
    <s v="INV"/>
    <s v="FES"/>
    <m/>
    <n v="1"/>
    <n v="5433"/>
    <d v="1899-12-30T07:02:00"/>
    <d v="1899-12-30T08:25:00"/>
    <n v="38.2947103169748"/>
    <n v="1.17"/>
    <m/>
    <n v="46"/>
    <n v="1761.5566745808408"/>
    <n v="53.819999999999993"/>
    <m/>
    <d v="1899-12-30T01:23:00"/>
    <d v="1900-01-01T15:38:00"/>
    <s v="ANDORA"/>
  </r>
  <r>
    <n v="17089"/>
    <x v="83"/>
    <s v="A03: Litoranea di Ponente Finale - Andora"/>
    <n v="1"/>
    <n v="145"/>
    <s v="FINALPIA - LOANO - ALBENGA - ANDORA FF.SS."/>
    <s v="EST"/>
    <s v="FES"/>
    <m/>
    <n v="1"/>
    <n v="17089"/>
    <d v="1899-12-30T07:07:00"/>
    <d v="1899-12-30T08:30:00"/>
    <n v="38.2947103169748"/>
    <n v="1.17"/>
    <m/>
    <n v="12"/>
    <n v="459.53652380369761"/>
    <n v="14.04"/>
    <m/>
    <d v="1899-12-30T01:23:00"/>
    <d v="1899-12-30T16:36:00"/>
    <s v="ANDORA"/>
  </r>
  <r>
    <n v="17870"/>
    <x v="83"/>
    <s v="A03: Litoranea di Ponente Finale - Andora"/>
    <n v="1"/>
    <n v="145"/>
    <s v="FINALPIA - LOANO - ALBENGA - ANDORA FF.SS."/>
    <s v="INV"/>
    <s v="SET"/>
    <m/>
    <n v="1"/>
    <n v="5273"/>
    <d v="1899-12-30T07:25:00"/>
    <d v="1899-12-30T08:48:00"/>
    <n v="38.2947103169748"/>
    <n v="1.17"/>
    <m/>
    <n v="235"/>
    <n v="8999.2569244890783"/>
    <n v="274.95"/>
    <m/>
    <d v="1899-12-30T01:23:00"/>
    <d v="1900-01-12T13:05:00"/>
    <s v="ANDORA"/>
  </r>
  <r>
    <n v="15919"/>
    <x v="83"/>
    <s v="A03: Litoranea di Ponente Finale - Andora"/>
    <n v="1"/>
    <n v="145"/>
    <s v="FINALPIA - LOANO - ALBENGA - ANDORA FF.SS."/>
    <s v="EST"/>
    <s v="SET"/>
    <m/>
    <n v="1"/>
    <n v="15919"/>
    <d v="1899-12-30T07:37:00"/>
    <d v="1899-12-30T09:00:00"/>
    <n v="38.2947103169748"/>
    <n v="1.17"/>
    <m/>
    <n v="67"/>
    <n v="2565.7455912373116"/>
    <n v="78.39"/>
    <m/>
    <d v="1899-12-30T01:23:00"/>
    <d v="1900-01-02T20:41:00"/>
    <s v="ANDORA"/>
  </r>
  <r>
    <n v="17076"/>
    <x v="83"/>
    <s v="A03: Litoranea di Ponente Finale - Andora"/>
    <n v="1"/>
    <n v="145"/>
    <s v="FINALPIA - LOANO - ALBENGA - ANDORA FF.SS."/>
    <s v="EST"/>
    <s v="FES"/>
    <m/>
    <n v="1"/>
    <n v="17076"/>
    <d v="1899-12-30T08:02:00"/>
    <d v="1899-12-30T09:25:00"/>
    <n v="38.2947103169748"/>
    <n v="1.17"/>
    <m/>
    <n v="12"/>
    <n v="459.53652380369761"/>
    <n v="14.04"/>
    <m/>
    <d v="1899-12-30T01:23:00"/>
    <d v="1899-12-30T16:36:00"/>
    <s v="ANDORA"/>
  </r>
  <r>
    <n v="11493"/>
    <x v="83"/>
    <s v="A03: Litoranea di Ponente Finale - Andora"/>
    <n v="1"/>
    <n v="145"/>
    <s v="FINALPIA - LOANO - ALBENGA - ANDORA FF.SS."/>
    <s v="INV"/>
    <s v="FES"/>
    <m/>
    <n v="1"/>
    <n v="2800"/>
    <d v="1899-12-30T08:07:00"/>
    <d v="1899-12-30T09:30:00"/>
    <n v="38.2947103169748"/>
    <n v="1.17"/>
    <m/>
    <n v="46"/>
    <n v="1761.5566745808408"/>
    <n v="53.819999999999993"/>
    <m/>
    <d v="1899-12-30T01:23:00"/>
    <d v="1900-01-01T15:38:00"/>
    <s v="ANDORA"/>
  </r>
  <r>
    <n v="12414"/>
    <x v="83"/>
    <s v="A03: Litoranea di Ponente Finale - Andora"/>
    <n v="1"/>
    <n v="145"/>
    <s v="FINALPIA - LOANO - ALBENGA - ANDORA FF.SS."/>
    <s v="EST"/>
    <s v="SET"/>
    <m/>
    <n v="1"/>
    <n v="12414"/>
    <d v="1899-12-30T08:27:00"/>
    <d v="1899-12-30T09:50:00"/>
    <n v="38.2947103169748"/>
    <n v="1.17"/>
    <m/>
    <n v="67"/>
    <n v="2565.7455912373116"/>
    <n v="78.39"/>
    <m/>
    <d v="1899-12-30T01:23:00"/>
    <d v="1900-01-02T20:41:00"/>
    <s v="ANDORA"/>
  </r>
  <r>
    <n v="11494"/>
    <x v="83"/>
    <s v="A03: Litoranea di Ponente Finale - Andora"/>
    <n v="1"/>
    <n v="145"/>
    <s v="FINALPIA - LOANO - ALBENGA - ANDORA FF.SS."/>
    <s v="INV"/>
    <s v="FES"/>
    <m/>
    <n v="1"/>
    <n v="2757"/>
    <d v="1899-12-30T08:37:00"/>
    <d v="1899-12-30T10:00:00"/>
    <n v="38.2947103169748"/>
    <n v="1.17"/>
    <m/>
    <n v="46"/>
    <n v="1761.5566745808408"/>
    <n v="53.819999999999993"/>
    <m/>
    <d v="1899-12-30T01:23:00"/>
    <d v="1900-01-01T15:38:00"/>
    <s v="ANDORA"/>
  </r>
  <r>
    <n v="17097"/>
    <x v="83"/>
    <s v="A03: Litoranea di Ponente Finale - Andora"/>
    <n v="1"/>
    <n v="145"/>
    <s v="FINALPIA - LOANO - ALBENGA - ANDORA FF.SS."/>
    <s v="EST"/>
    <s v="FES"/>
    <m/>
    <n v="1"/>
    <n v="17097"/>
    <d v="1899-12-30T09:02:00"/>
    <d v="1899-12-30T10:25:00"/>
    <n v="38.2947103169748"/>
    <n v="1.17"/>
    <m/>
    <n v="12"/>
    <n v="459.53652380369761"/>
    <n v="14.04"/>
    <m/>
    <d v="1899-12-30T01:23:00"/>
    <d v="1899-12-30T16:36:00"/>
    <s v="ANDORA"/>
  </r>
  <r>
    <n v="17184"/>
    <x v="83"/>
    <s v="A03: Litoranea di Ponente Finale - Andora"/>
    <n v="1"/>
    <n v="145"/>
    <s v="FINALPIA - LOANO - ALBENGA - ANDORA FF.SS."/>
    <s v="EST"/>
    <s v="FES"/>
    <m/>
    <n v="1"/>
    <n v="17184"/>
    <d v="1899-12-30T10:32:00"/>
    <d v="1899-12-30T11:55:00"/>
    <n v="38.2947103169748"/>
    <n v="1.17"/>
    <m/>
    <n v="12"/>
    <n v="459.53652380369761"/>
    <n v="14.04"/>
    <m/>
    <d v="1899-12-30T01:23:00"/>
    <d v="1899-12-30T16:36:00"/>
    <s v="ANDORA"/>
  </r>
  <r>
    <n v="16694"/>
    <x v="83"/>
    <s v="A03: Litoranea di Ponente Finale - Andora"/>
    <n v="1"/>
    <n v="145"/>
    <s v="FINALPIA - LOANO - ALBENGA - ANDORA FF.SS."/>
    <s v="EST"/>
    <s v="SET"/>
    <m/>
    <n v="1"/>
    <n v="16694"/>
    <d v="1899-12-30T10:32:00"/>
    <d v="1899-12-30T11:55:00"/>
    <n v="38.2947103169748"/>
    <n v="1.17"/>
    <m/>
    <n v="67"/>
    <n v="2565.7455912373116"/>
    <n v="78.39"/>
    <m/>
    <d v="1899-12-30T01:23:00"/>
    <d v="1900-01-02T20:41:00"/>
    <s v="ANDORA"/>
  </r>
  <r>
    <n v="11470"/>
    <x v="83"/>
    <s v="A03: Litoranea di Ponente Finale - Andora"/>
    <n v="1"/>
    <n v="145"/>
    <s v="FINALPIA - LOANO - ALBENGA - ANDORA FF.SS."/>
    <s v="INV"/>
    <s v="SET"/>
    <m/>
    <n v="1"/>
    <n v="5671"/>
    <d v="1899-12-30T10:37:00"/>
    <d v="1899-12-30T12:00:00"/>
    <n v="38.2947103169748"/>
    <n v="1.17"/>
    <m/>
    <n v="235"/>
    <n v="8999.2569244890783"/>
    <n v="274.95"/>
    <m/>
    <d v="1899-12-30T01:23:00"/>
    <d v="1900-01-12T13:05:00"/>
    <s v="ANDORA"/>
  </r>
  <r>
    <n v="16696"/>
    <x v="83"/>
    <s v="A03: Litoranea di Ponente Finale - Andora"/>
    <n v="1"/>
    <n v="145"/>
    <s v="FINALPIA - LOANO - ALBENGA - ANDORA FF.SS."/>
    <s v="EST"/>
    <s v="SET"/>
    <m/>
    <n v="1"/>
    <n v="16696"/>
    <d v="1899-12-30T11:32:00"/>
    <d v="1899-12-30T12:55:00"/>
    <n v="38.2947103169748"/>
    <n v="1.17"/>
    <m/>
    <n v="67"/>
    <n v="2565.7455912373116"/>
    <n v="78.39"/>
    <m/>
    <d v="1899-12-30T01:23:00"/>
    <d v="1900-01-02T20:41:00"/>
    <s v="ANDORA"/>
  </r>
  <r>
    <n v="11495"/>
    <x v="83"/>
    <s v="A03: Litoranea di Ponente Finale - Andora"/>
    <n v="1"/>
    <n v="145"/>
    <s v="FINALPIA - LOANO - ALBENGA - ANDORA FF.SS."/>
    <s v="INV"/>
    <s v="FES"/>
    <m/>
    <n v="1"/>
    <n v="5736"/>
    <d v="1899-12-30T12:02:00"/>
    <d v="1899-12-30T13:25:00"/>
    <n v="38.2947103169748"/>
    <n v="1.17"/>
    <m/>
    <n v="46"/>
    <n v="1761.5566745808408"/>
    <n v="53.819999999999993"/>
    <m/>
    <d v="1899-12-30T01:23:00"/>
    <d v="1900-01-01T15:38:00"/>
    <s v="ANDORA"/>
  </r>
  <r>
    <n v="17099"/>
    <x v="83"/>
    <s v="A03: Litoranea di Ponente Finale - Andora"/>
    <n v="1"/>
    <n v="145"/>
    <s v="FINALPIA - LOANO - ALBENGA - ANDORA FF.SS."/>
    <s v="EST"/>
    <s v="FES"/>
    <m/>
    <n v="1"/>
    <n v="17099"/>
    <d v="1899-12-30T12:32:00"/>
    <d v="1899-12-30T13:55:00"/>
    <n v="38.2947103169748"/>
    <n v="1.17"/>
    <m/>
    <n v="12"/>
    <n v="459.53652380369761"/>
    <n v="14.04"/>
    <m/>
    <d v="1899-12-30T01:23:00"/>
    <d v="1899-12-30T16:36:00"/>
    <s v="ANDORA"/>
  </r>
  <r>
    <n v="16698"/>
    <x v="83"/>
    <s v="A03: Litoranea di Ponente Finale - Andora"/>
    <n v="1"/>
    <n v="145"/>
    <s v="FINALPIA - LOANO - ALBENGA - ANDORA FF.SS."/>
    <s v="EST"/>
    <s v="SET"/>
    <m/>
    <n v="1"/>
    <n v="16698"/>
    <d v="1899-12-30T12:32:00"/>
    <d v="1899-12-30T13:55:00"/>
    <n v="38.2947103169748"/>
    <n v="1.17"/>
    <m/>
    <n v="67"/>
    <n v="2565.7455912373116"/>
    <n v="78.39"/>
    <m/>
    <d v="1899-12-30T01:23:00"/>
    <d v="1900-01-02T20:41:00"/>
    <s v="ANDORA"/>
  </r>
  <r>
    <n v="17116"/>
    <x v="83"/>
    <s v="A03: Litoranea di Ponente Finale - Andora"/>
    <n v="1"/>
    <n v="145"/>
    <s v="FINALPIA - LOANO - ALBENGA - ANDORA FF.SS."/>
    <s v="EST"/>
    <s v="FES"/>
    <m/>
    <n v="1"/>
    <n v="17116"/>
    <d v="1899-12-30T13:02:00"/>
    <d v="1899-12-30T14:25:00"/>
    <n v="38.2947103169748"/>
    <n v="1.17"/>
    <m/>
    <n v="12"/>
    <n v="459.53652380369761"/>
    <n v="14.04"/>
    <m/>
    <d v="1899-12-30T01:23:00"/>
    <d v="1899-12-30T16:36:00"/>
    <s v="ANDORA"/>
  </r>
  <r>
    <n v="16700"/>
    <x v="83"/>
    <s v="A03: Litoranea di Ponente Finale - Andora"/>
    <n v="1"/>
    <n v="145"/>
    <s v="FINALPIA - LOANO - ALBENGA - ANDORA FF.SS."/>
    <s v="EST"/>
    <s v="SET"/>
    <m/>
    <n v="1"/>
    <n v="16700"/>
    <d v="1899-12-30T13:32:00"/>
    <d v="1899-12-30T14:55:00"/>
    <n v="38.2947103169748"/>
    <n v="1.17"/>
    <m/>
    <n v="67"/>
    <n v="2565.7455912373116"/>
    <n v="78.39"/>
    <m/>
    <d v="1899-12-30T01:23:00"/>
    <d v="1900-01-02T20:41:00"/>
    <s v="ANDORA"/>
  </r>
  <r>
    <n v="17217"/>
    <x v="83"/>
    <s v="A03: Litoranea di Ponente Finale - Andora"/>
    <n v="1"/>
    <n v="145"/>
    <s v="FINALPIA - LOANO - ALBENGA - ANDORA FF.SS."/>
    <s v="EST"/>
    <s v="FES"/>
    <m/>
    <n v="1"/>
    <n v="17217"/>
    <d v="1899-12-30T14:02:00"/>
    <d v="1899-12-30T15:25:00"/>
    <n v="38.2947103169748"/>
    <n v="1.17"/>
    <m/>
    <n v="12"/>
    <n v="459.53652380369761"/>
    <n v="14.04"/>
    <m/>
    <d v="1899-12-30T01:23:00"/>
    <d v="1899-12-30T16:36:00"/>
    <s v="ANDORA"/>
  </r>
  <r>
    <n v="17137"/>
    <x v="83"/>
    <s v="A03: Litoranea di Ponente Finale - Andora"/>
    <n v="1"/>
    <n v="145"/>
    <s v="FINALPIA - LOANO - ALBENGA - ANDORA FF.SS."/>
    <s v="EST"/>
    <s v="FES"/>
    <m/>
    <n v="1"/>
    <n v="17137"/>
    <d v="1899-12-30T14:32:00"/>
    <d v="1899-12-30T15:55:00"/>
    <n v="38.2947103169748"/>
    <n v="1.17"/>
    <m/>
    <n v="12"/>
    <n v="459.53652380369761"/>
    <n v="14.04"/>
    <m/>
    <d v="1899-12-30T01:23:00"/>
    <d v="1899-12-30T16:36:00"/>
    <s v="ANDORA"/>
  </r>
  <r>
    <n v="16702"/>
    <x v="83"/>
    <s v="A03: Litoranea di Ponente Finale - Andora"/>
    <n v="1"/>
    <n v="145"/>
    <s v="FINALPIA - LOANO - ALBENGA - ANDORA FF.SS."/>
    <s v="EST"/>
    <s v="SET"/>
    <m/>
    <n v="1"/>
    <n v="16702"/>
    <d v="1899-12-30T14:32:00"/>
    <d v="1899-12-30T15:55:00"/>
    <n v="38.2947103169748"/>
    <n v="1.17"/>
    <m/>
    <n v="67"/>
    <n v="2565.7455912373116"/>
    <n v="78.39"/>
    <m/>
    <d v="1899-12-30T01:23:00"/>
    <d v="1900-01-02T20:41:00"/>
    <s v="ANDORA"/>
  </r>
  <r>
    <n v="11472"/>
    <x v="83"/>
    <s v="A03: Litoranea di Ponente Finale - Andora"/>
    <n v="1"/>
    <n v="145"/>
    <s v="FINALPIA - LOANO - ALBENGA - ANDORA FF.SS."/>
    <s v="INV"/>
    <s v="SET"/>
    <m/>
    <n v="1"/>
    <n v="2692"/>
    <d v="1899-12-30T14:37:00"/>
    <d v="1899-12-30T16:00:00"/>
    <n v="38.2947103169748"/>
    <n v="1.17"/>
    <m/>
    <n v="235"/>
    <n v="8999.2569244890783"/>
    <n v="274.95"/>
    <m/>
    <d v="1899-12-30T01:23:00"/>
    <d v="1900-01-12T13:05:00"/>
    <s v="ANDORA"/>
  </r>
  <r>
    <n v="11473"/>
    <x v="83"/>
    <s v="A03: Litoranea di Ponente Finale - Andora"/>
    <n v="1"/>
    <n v="145"/>
    <s v="FINALPIA - LOANO - ALBENGA - ANDORA FF.SS."/>
    <s v="INV"/>
    <s v="SET"/>
    <m/>
    <n v="1"/>
    <n v="5678"/>
    <d v="1899-12-30T15:07:00"/>
    <d v="1899-12-30T16:30:00"/>
    <n v="38.2947103169748"/>
    <n v="1.17"/>
    <m/>
    <n v="235"/>
    <n v="8999.2569244890783"/>
    <n v="274.95"/>
    <m/>
    <d v="1899-12-30T01:23:00"/>
    <d v="1900-01-12T13:05:00"/>
    <s v="ANDORA"/>
  </r>
  <r>
    <n v="11474"/>
    <x v="83"/>
    <s v="A03: Litoranea di Ponente Finale - Andora"/>
    <n v="1"/>
    <n v="145"/>
    <s v="FINALPIA - LOANO - ALBENGA - ANDORA FF.SS."/>
    <s v="INV"/>
    <s v="SET"/>
    <m/>
    <n v="1"/>
    <n v="5676"/>
    <d v="1899-12-30T15:42:00"/>
    <d v="1899-12-30T17:05:00"/>
    <n v="38.2947103169748"/>
    <n v="1.17"/>
    <m/>
    <n v="235"/>
    <n v="8999.2569244890783"/>
    <n v="274.95"/>
    <m/>
    <d v="1899-12-30T01:23:00"/>
    <d v="1900-01-12T13:05:00"/>
    <s v="ANDORA"/>
  </r>
  <r>
    <n v="17514"/>
    <x v="83"/>
    <s v="A03: Litoranea di Ponente Finale - Andora"/>
    <n v="1"/>
    <n v="145"/>
    <s v="FINALPIA - LOANO - ALBENGA - ANDORA FF.SS."/>
    <s v="INV"/>
    <s v="SET"/>
    <m/>
    <n v="1"/>
    <n v="5677"/>
    <d v="1899-12-30T16:12:00"/>
    <d v="1899-12-30T17:35:00"/>
    <n v="38.2947103169748"/>
    <n v="1.17"/>
    <m/>
    <n v="235"/>
    <n v="8999.2569244890783"/>
    <n v="274.95"/>
    <m/>
    <d v="1899-12-30T01:23:00"/>
    <d v="1900-01-12T13:05:00"/>
    <s v="ANDORA"/>
  </r>
  <r>
    <n v="18384"/>
    <x v="83"/>
    <s v="A03: Litoranea di Ponente Finale - Andora"/>
    <n v="1"/>
    <n v="145"/>
    <s v="FINALPIA - LOANO - ALBENGA - ANDORA FF.SS."/>
    <s v="EST"/>
    <s v="FES"/>
    <m/>
    <n v="1"/>
    <n v="17219"/>
    <d v="1899-12-30T17:32:00"/>
    <d v="1899-12-30T18:55:00"/>
    <n v="38.2947103169748"/>
    <n v="1.17"/>
    <m/>
    <n v="12"/>
    <n v="459.53652380369761"/>
    <n v="14.04"/>
    <m/>
    <d v="1899-12-30T01:23:00"/>
    <d v="1899-12-30T16:36:00"/>
    <s v="ANDORA"/>
  </r>
  <r>
    <n v="16709"/>
    <x v="83"/>
    <s v="A03: Litoranea di Ponente Finale - Andora"/>
    <n v="1"/>
    <n v="145"/>
    <s v="FINALPIA - LOANO - ALBENGA - ANDORA FF.SS."/>
    <s v="EST"/>
    <s v="SET"/>
    <m/>
    <n v="1"/>
    <n v="16709"/>
    <d v="1899-12-30T17:32:00"/>
    <d v="1899-12-30T18:55:00"/>
    <n v="38.2947103169748"/>
    <n v="1.17"/>
    <m/>
    <n v="67"/>
    <n v="2565.7455912373116"/>
    <n v="78.39"/>
    <m/>
    <d v="1899-12-30T01:23:00"/>
    <d v="1900-01-02T20:41:00"/>
    <s v="ANDORA"/>
  </r>
  <r>
    <n v="11496"/>
    <x v="83"/>
    <s v="A03: Litoranea di Ponente Finale - Andora"/>
    <n v="1"/>
    <n v="145"/>
    <s v="FINALPIA - LOANO - ALBENGA - ANDORA FF.SS."/>
    <s v="INV"/>
    <s v="FES"/>
    <m/>
    <n v="1"/>
    <n v="5764"/>
    <d v="1899-12-30T17:37:00"/>
    <d v="1899-12-30T19:00:00"/>
    <n v="38.2947103169748"/>
    <n v="1.17"/>
    <m/>
    <n v="46"/>
    <n v="1761.5566745808408"/>
    <n v="53.819999999999993"/>
    <m/>
    <d v="1899-12-30T01:23:00"/>
    <d v="1900-01-01T15:38:00"/>
    <s v="ANDORA"/>
  </r>
  <r>
    <n v="11497"/>
    <x v="83"/>
    <s v="A03: Litoranea di Ponente Finale - Andora"/>
    <n v="1"/>
    <n v="145"/>
    <s v="FINALPIA - LOANO - ALBENGA - ANDORA FF.SS."/>
    <s v="INV"/>
    <s v="FES"/>
    <m/>
    <n v="1"/>
    <n v="5766"/>
    <d v="1899-12-30T18:07:00"/>
    <d v="1899-12-30T19:30:00"/>
    <n v="38.2947103169748"/>
    <n v="1.17"/>
    <m/>
    <n v="46"/>
    <n v="1761.5566745808408"/>
    <n v="53.819999999999993"/>
    <m/>
    <d v="1899-12-30T01:23:00"/>
    <d v="1900-01-01T15:38:00"/>
    <s v="ANDORA"/>
  </r>
  <r>
    <n v="17145"/>
    <x v="83"/>
    <s v="A03: Litoranea di Ponente Finale - Andora"/>
    <n v="1"/>
    <n v="145"/>
    <s v="FINALPIA - LOANO - ALBENGA - ANDORA FF.SS."/>
    <s v="EST"/>
    <s v="FES"/>
    <m/>
    <n v="1"/>
    <n v="17145"/>
    <d v="1899-12-30T18:12:00"/>
    <d v="1899-12-30T19:35:00"/>
    <n v="38.2947103169748"/>
    <n v="1.17"/>
    <m/>
    <n v="12"/>
    <n v="459.53652380369761"/>
    <n v="14.04"/>
    <m/>
    <d v="1899-12-30T01:23:00"/>
    <d v="1899-12-30T16:36:00"/>
    <s v="ANDORA"/>
  </r>
  <r>
    <n v="18359"/>
    <x v="83"/>
    <s v="A03: Litoranea di Ponente Finale - Andora"/>
    <n v="1"/>
    <n v="145"/>
    <s v="FINALPIA - LOANO - ALBENGA - ANDORA FF.SS."/>
    <s v="EST"/>
    <s v="SET"/>
    <m/>
    <n v="1"/>
    <n v="18359"/>
    <d v="1899-12-30T18:37:00"/>
    <d v="1899-12-30T20:00:00"/>
    <n v="38.2947103169748"/>
    <n v="1.17"/>
    <m/>
    <n v="67"/>
    <n v="2565.7455912373116"/>
    <n v="78.39"/>
    <m/>
    <d v="1899-12-30T01:23:00"/>
    <d v="1900-01-02T20:41:00"/>
    <s v="ANDORA"/>
  </r>
  <r>
    <n v="11498"/>
    <x v="83"/>
    <s v="A03: Litoranea di Ponente Finale - Andora"/>
    <n v="1"/>
    <n v="145"/>
    <s v="FINALPIA - LOANO - ALBENGA - ANDORA FF.SS."/>
    <s v="INV"/>
    <s v="FES"/>
    <m/>
    <n v="1"/>
    <n v="5768"/>
    <d v="1899-12-30T18:37:00"/>
    <d v="1899-12-30T20:00:00"/>
    <n v="38.2947103169748"/>
    <n v="1.17"/>
    <m/>
    <n v="46"/>
    <n v="1761.5566745808408"/>
    <n v="53.819999999999993"/>
    <m/>
    <d v="1899-12-30T01:23:00"/>
    <d v="1900-01-01T15:38:00"/>
    <s v="ANDORA"/>
  </r>
  <r>
    <n v="11478"/>
    <x v="83"/>
    <s v="A03: Litoranea di Ponente Finale - Andora"/>
    <n v="1"/>
    <n v="145"/>
    <s v="FINALPIA - LOANO - ALBENGA - ANDORA FF.SS."/>
    <s v="INV"/>
    <s v="SET"/>
    <m/>
    <n v="1"/>
    <n v="2702"/>
    <d v="1899-12-30T19:07:00"/>
    <d v="1899-12-30T20:30:00"/>
    <n v="38.2947103169748"/>
    <n v="1.17"/>
    <m/>
    <n v="235"/>
    <n v="8999.2569244890783"/>
    <n v="274.95"/>
    <m/>
    <d v="1899-12-30T01:23:00"/>
    <d v="1900-01-12T13:05:00"/>
    <s v="ANDORA"/>
  </r>
  <r>
    <n v="16715"/>
    <x v="83"/>
    <s v="A03: Litoranea di Ponente Finale - Andora"/>
    <n v="1"/>
    <n v="145"/>
    <s v="FINALPIA - LOANO - ALBENGA - ANDORA FF.SS."/>
    <s v="EST"/>
    <s v="SET"/>
    <m/>
    <n v="1"/>
    <n v="16715"/>
    <d v="1899-12-30T20:02:00"/>
    <d v="1899-12-30T21:25:00"/>
    <n v="38.2947103169748"/>
    <n v="1.17"/>
    <m/>
    <n v="67"/>
    <n v="2565.7455912373116"/>
    <n v="78.39"/>
    <m/>
    <d v="1899-12-30T01:23:00"/>
    <d v="1900-01-02T20:41:00"/>
    <s v="ANDORA"/>
  </r>
  <r>
    <n v="11479"/>
    <x v="83"/>
    <s v="A03: Litoranea di Ponente Finale - Andora"/>
    <n v="1"/>
    <n v="145"/>
    <s v="FINALPIA - LOANO - ALBENGA - ANDORA FF.SS."/>
    <s v="INV"/>
    <s v="SET"/>
    <m/>
    <n v="1"/>
    <n v="2704"/>
    <d v="1899-12-30T20:07:00"/>
    <d v="1899-12-30T21:30:00"/>
    <n v="38.2947103169748"/>
    <n v="1.17"/>
    <m/>
    <n v="235"/>
    <n v="8999.2569244890783"/>
    <n v="274.95"/>
    <m/>
    <d v="1899-12-30T01:23:00"/>
    <d v="1900-01-12T13:05:00"/>
    <s v="ANDORA"/>
  </r>
  <r>
    <n v="11499"/>
    <x v="83"/>
    <s v="A03: Litoranea di Ponente Finale - Andora"/>
    <n v="1"/>
    <n v="145"/>
    <s v="FINALPIA - LOANO - ALBENGA - ANDORA FF.SS."/>
    <s v="INV"/>
    <s v="FES"/>
    <m/>
    <n v="1"/>
    <n v="5774"/>
    <d v="1899-12-30T20:22:00"/>
    <d v="1899-12-30T21:45:00"/>
    <n v="38.2947103169748"/>
    <n v="1.17"/>
    <m/>
    <n v="46"/>
    <n v="1761.5566745808408"/>
    <n v="53.819999999999993"/>
    <m/>
    <d v="1899-12-30T01:23:00"/>
    <d v="1900-01-01T15:38:00"/>
    <s v="ANDORA"/>
  </r>
  <r>
    <n v="17649"/>
    <x v="83"/>
    <s v="A03: Litoranea di Ponente Finale - Andora"/>
    <n v="1"/>
    <n v="163"/>
    <s v="FINALPIA - LOANO - ALBENGA - NUOVO OSPEDALE - ANDORA FF.SS."/>
    <s v="INV"/>
    <s v="SET"/>
    <m/>
    <n v="1"/>
    <n v="5681"/>
    <d v="1899-12-30T17:37:00"/>
    <d v="1899-12-30T19:05:00"/>
    <n v="41.215019271581497"/>
    <n v="1.17"/>
    <m/>
    <n v="235"/>
    <n v="9685.5295288216512"/>
    <n v="274.95"/>
    <m/>
    <d v="1899-12-30T01:28:00"/>
    <d v="1900-01-13T08:40:00"/>
    <s v="ANDORA"/>
  </r>
  <r>
    <n v="11480"/>
    <x v="83"/>
    <s v="A03: Litoranea di Ponente Finale - Andora"/>
    <n v="2"/>
    <n v="174"/>
    <s v="ANDORA FF.SS. - ALBENGA - LOANO - FINALPIA"/>
    <s v="INV"/>
    <s v="FES"/>
    <m/>
    <n v="1"/>
    <n v="5317"/>
    <d v="1899-12-30T06:55:00"/>
    <d v="1899-12-30T08:18:00"/>
    <n v="37.5268040594434"/>
    <n v="1.17"/>
    <m/>
    <n v="46"/>
    <n v="1726.2329867343965"/>
    <n v="53.819999999999993"/>
    <m/>
    <d v="1899-12-30T01:23:00"/>
    <d v="1900-01-01T15:38:00"/>
    <s v="ANDORA"/>
  </r>
  <r>
    <n v="11481"/>
    <x v="83"/>
    <s v="A03: Litoranea di Ponente Finale - Andora"/>
    <n v="2"/>
    <n v="174"/>
    <s v="ANDORA FF.SS. - ALBENGA - LOANO - FINALPIA"/>
    <s v="INV"/>
    <s v="FES"/>
    <m/>
    <n v="1"/>
    <n v="5318"/>
    <d v="1899-12-30T07:25:00"/>
    <d v="1899-12-30T08:48:00"/>
    <n v="37.5268040594434"/>
    <n v="1.17"/>
    <m/>
    <n v="46"/>
    <n v="1726.2329867343965"/>
    <n v="53.819999999999993"/>
    <m/>
    <d v="1899-12-30T01:23:00"/>
    <d v="1900-01-01T15:38:00"/>
    <s v="ANDORA"/>
  </r>
  <r>
    <n v="13935"/>
    <x v="83"/>
    <s v="A03: Litoranea di Ponente Finale - Andora"/>
    <n v="2"/>
    <n v="174"/>
    <s v="ANDORA FF.SS. - ALBENGA - LOANO - FINALPIA"/>
    <s v="EST"/>
    <s v="SET"/>
    <m/>
    <n v="1"/>
    <n v="12377"/>
    <d v="1899-12-30T07:30:00"/>
    <d v="1899-12-30T08:53:00"/>
    <n v="37.5268040594434"/>
    <n v="1.17"/>
    <m/>
    <n v="67"/>
    <n v="2514.2958719827079"/>
    <n v="78.39"/>
    <m/>
    <d v="1899-12-30T01:23:00"/>
    <d v="1900-01-02T20:41:00"/>
    <s v="ANDORA"/>
  </r>
  <r>
    <n v="11482"/>
    <x v="83"/>
    <s v="A03: Litoranea di Ponente Finale - Andora"/>
    <n v="2"/>
    <n v="174"/>
    <s v="ANDORA FF.SS. - ALBENGA - LOANO - FINALPIA"/>
    <s v="INV"/>
    <s v="FES"/>
    <m/>
    <n v="1"/>
    <n v="5704"/>
    <d v="1899-12-30T08:30:00"/>
    <d v="1899-12-30T09:53:00"/>
    <n v="37.5268040594434"/>
    <n v="1.17"/>
    <m/>
    <n v="46"/>
    <n v="1726.2329867343965"/>
    <n v="53.819999999999993"/>
    <m/>
    <d v="1899-12-30T01:23:00"/>
    <d v="1900-01-01T15:38:00"/>
    <s v="ANDORA"/>
  </r>
  <r>
    <n v="17090"/>
    <x v="83"/>
    <s v="A03: Litoranea di Ponente Finale - Andora"/>
    <n v="2"/>
    <n v="174"/>
    <s v="ANDORA FF.SS. - ALBENGA - LOANO - FINALPIA"/>
    <s v="EST"/>
    <s v="FES"/>
    <m/>
    <n v="1"/>
    <n v="17090"/>
    <d v="1899-12-30T08:45:00"/>
    <d v="1899-12-30T10:08:00"/>
    <n v="37.5268040594434"/>
    <n v="1.17"/>
    <m/>
    <n v="12"/>
    <n v="450.32164871332077"/>
    <n v="14.04"/>
    <m/>
    <d v="1899-12-30T01:23:00"/>
    <d v="1899-12-30T16:36:00"/>
    <s v="ANDORA"/>
  </r>
  <r>
    <n v="16652"/>
    <x v="83"/>
    <s v="A03: Litoranea di Ponente Finale - Andora"/>
    <n v="2"/>
    <n v="174"/>
    <s v="ANDORA FF.SS. - ALBENGA - LOANO - FINALPIA"/>
    <s v="EST"/>
    <s v="SET"/>
    <m/>
    <n v="1"/>
    <n v="16652"/>
    <d v="1899-12-30T09:15:00"/>
    <d v="1899-12-30T10:38:00"/>
    <n v="37.5268040594434"/>
    <n v="1.17"/>
    <m/>
    <n v="67"/>
    <n v="2514.2958719827079"/>
    <n v="78.39"/>
    <m/>
    <d v="1899-12-30T01:23:00"/>
    <d v="1900-01-02T20:41:00"/>
    <s v="ANDORA"/>
  </r>
  <r>
    <n v="11458"/>
    <x v="83"/>
    <s v="A03: Litoranea di Ponente Finale - Andora"/>
    <n v="2"/>
    <n v="174"/>
    <s v="ANDORA FF.SS. - ALBENGA - LOANO - FINALPIA"/>
    <s v="INV"/>
    <s v="SET"/>
    <m/>
    <n v="1"/>
    <n v="5651"/>
    <d v="1899-12-30T09:25:00"/>
    <d v="1899-12-30T10:48:00"/>
    <n v="37.5268040594434"/>
    <n v="1.17"/>
    <m/>
    <n v="235"/>
    <n v="8818.7989539691989"/>
    <n v="274.95"/>
    <m/>
    <d v="1899-12-30T01:23:00"/>
    <d v="1900-01-12T13:05:00"/>
    <s v="ANDORA"/>
  </r>
  <r>
    <n v="17077"/>
    <x v="83"/>
    <s v="A03: Litoranea di Ponente Finale - Andora"/>
    <n v="2"/>
    <n v="174"/>
    <s v="ANDORA FF.SS. - ALBENGA - LOANO - FINALPIA"/>
    <s v="EST"/>
    <s v="FES"/>
    <m/>
    <n v="1"/>
    <n v="17077"/>
    <d v="1899-12-30T09:45:00"/>
    <d v="1899-12-30T11:08:00"/>
    <n v="37.5268040594434"/>
    <n v="1.17"/>
    <m/>
    <n v="12"/>
    <n v="450.32164871332077"/>
    <n v="14.04"/>
    <m/>
    <d v="1899-12-30T01:23:00"/>
    <d v="1899-12-30T16:36:00"/>
    <s v="ANDORA"/>
  </r>
  <r>
    <n v="11483"/>
    <x v="83"/>
    <s v="A03: Litoranea di Ponente Finale - Andora"/>
    <n v="2"/>
    <n v="174"/>
    <s v="ANDORA FF.SS. - ALBENGA - LOANO - FINALPIA"/>
    <s v="INV"/>
    <s v="FES"/>
    <m/>
    <n v="1"/>
    <n v="5710"/>
    <d v="1899-12-30T09:55:00"/>
    <d v="1899-12-30T11:18:00"/>
    <n v="37.5268040594434"/>
    <n v="1.17"/>
    <m/>
    <n v="46"/>
    <n v="1726.2329867343965"/>
    <n v="53.819999999999993"/>
    <m/>
    <d v="1899-12-30T01:23:00"/>
    <d v="1900-01-01T15:38:00"/>
    <s v="ANDORA"/>
  </r>
  <r>
    <n v="16654"/>
    <x v="83"/>
    <s v="A03: Litoranea di Ponente Finale - Andora"/>
    <n v="2"/>
    <n v="174"/>
    <s v="ANDORA FF.SS. - ALBENGA - LOANO - FINALPIA"/>
    <s v="EST"/>
    <s v="SET"/>
    <m/>
    <n v="1"/>
    <n v="16654"/>
    <d v="1899-12-30T10:15:00"/>
    <d v="1899-12-30T11:38:00"/>
    <n v="37.5268040594434"/>
    <n v="1.17"/>
    <m/>
    <n v="67"/>
    <n v="2514.2958719827079"/>
    <n v="78.39"/>
    <m/>
    <d v="1899-12-30T01:23:00"/>
    <d v="1900-01-02T20:41:00"/>
    <s v="ANDORA"/>
  </r>
  <r>
    <n v="17098"/>
    <x v="83"/>
    <s v="A03: Litoranea di Ponente Finale - Andora"/>
    <n v="2"/>
    <n v="174"/>
    <s v="ANDORA FF.SS. - ALBENGA - LOANO - FINALPIA"/>
    <s v="EST"/>
    <s v="FES"/>
    <m/>
    <n v="1"/>
    <n v="17098"/>
    <d v="1899-12-30T10:45:00"/>
    <d v="1899-12-30T12:08:00"/>
    <n v="37.5268040594434"/>
    <n v="1.17"/>
    <m/>
    <n v="12"/>
    <n v="450.32164871332077"/>
    <n v="14.04"/>
    <m/>
    <d v="1899-12-30T01:23:00"/>
    <d v="1899-12-30T16:36:00"/>
    <s v="ANDORA"/>
  </r>
  <r>
    <n v="17185"/>
    <x v="83"/>
    <s v="A03: Litoranea di Ponente Finale - Andora"/>
    <n v="2"/>
    <n v="174"/>
    <s v="ANDORA FF.SS. - ALBENGA - LOANO - FINALPIA"/>
    <s v="EST"/>
    <s v="FES"/>
    <m/>
    <n v="1"/>
    <n v="17185"/>
    <d v="1899-12-30T12:15:00"/>
    <d v="1899-12-30T13:38:00"/>
    <n v="37.5268040594434"/>
    <n v="1.17"/>
    <m/>
    <n v="12"/>
    <n v="450.32164871332077"/>
    <n v="14.04"/>
    <m/>
    <d v="1899-12-30T01:23:00"/>
    <d v="1899-12-30T16:36:00"/>
    <s v="ANDORA"/>
  </r>
  <r>
    <n v="16658"/>
    <x v="83"/>
    <s v="A03: Litoranea di Ponente Finale - Andora"/>
    <n v="2"/>
    <n v="174"/>
    <s v="ANDORA FF.SS. - ALBENGA - LOANO - FINALPIA"/>
    <s v="EST"/>
    <s v="SET"/>
    <m/>
    <n v="1"/>
    <n v="16658"/>
    <d v="1899-12-30T12:15:00"/>
    <d v="1899-12-30T13:38:00"/>
    <n v="37.5268040594434"/>
    <n v="1.17"/>
    <m/>
    <n v="67"/>
    <n v="2514.2958719827079"/>
    <n v="78.39"/>
    <m/>
    <d v="1899-12-30T01:23:00"/>
    <d v="1900-01-02T20:41:00"/>
    <s v="ANDORA"/>
  </r>
  <r>
    <n v="11459"/>
    <x v="83"/>
    <s v="A03: Litoranea di Ponente Finale - Andora"/>
    <n v="2"/>
    <n v="174"/>
    <s v="ANDORA FF.SS. - ALBENGA - LOANO - FINALPIA"/>
    <s v="INV"/>
    <s v="SET"/>
    <m/>
    <n v="1"/>
    <n v="2644"/>
    <d v="1899-12-30T12:20:00"/>
    <d v="1899-12-30T13:43:00"/>
    <n v="37.5268040594434"/>
    <n v="1.17"/>
    <m/>
    <n v="235"/>
    <n v="8818.7989539691989"/>
    <n v="274.95"/>
    <m/>
    <d v="1899-12-30T01:23:00"/>
    <d v="1900-01-12T13:05:00"/>
    <s v="ANDORA"/>
  </r>
  <r>
    <n v="16660"/>
    <x v="83"/>
    <s v="A03: Litoranea di Ponente Finale - Andora"/>
    <n v="2"/>
    <n v="174"/>
    <s v="ANDORA FF.SS. - ALBENGA - LOANO - FINALPIA"/>
    <s v="EST"/>
    <s v="SET"/>
    <m/>
    <n v="1"/>
    <n v="16660"/>
    <d v="1899-12-30T13:15:00"/>
    <d v="1899-12-30T14:38:00"/>
    <n v="37.5268040594434"/>
    <n v="1.17"/>
    <m/>
    <n v="67"/>
    <n v="2514.2958719827079"/>
    <n v="78.39"/>
    <m/>
    <d v="1899-12-30T01:23:00"/>
    <d v="1900-01-02T20:41:00"/>
    <s v="ANDORA"/>
  </r>
  <r>
    <n v="11485"/>
    <x v="83"/>
    <s v="A03: Litoranea di Ponente Finale - Andora"/>
    <n v="2"/>
    <n v="174"/>
    <s v="ANDORA FF.SS. - ALBENGA - LOANO - FINALPIA"/>
    <s v="INV"/>
    <s v="FES"/>
    <m/>
    <n v="1"/>
    <n v="5720"/>
    <d v="1899-12-30T13:30:00"/>
    <d v="1899-12-30T14:53:00"/>
    <n v="37.5268040594434"/>
    <n v="1.17"/>
    <m/>
    <n v="46"/>
    <n v="1726.2329867343965"/>
    <n v="53.819999999999993"/>
    <m/>
    <d v="1899-12-30T01:23:00"/>
    <d v="1900-01-01T15:38:00"/>
    <s v="ANDORA"/>
  </r>
  <r>
    <n v="17142"/>
    <x v="83"/>
    <s v="A03: Litoranea di Ponente Finale - Andora"/>
    <n v="2"/>
    <n v="174"/>
    <s v="ANDORA FF.SS. - ALBENGA - LOANO - FINALPIA"/>
    <s v="EST"/>
    <s v="FES"/>
    <m/>
    <n v="1"/>
    <n v="17142"/>
    <d v="1899-12-30T14:15:00"/>
    <d v="1899-12-30T15:38:00"/>
    <n v="37.5268040594434"/>
    <n v="1.17"/>
    <m/>
    <n v="12"/>
    <n v="450.32164871332077"/>
    <n v="14.04"/>
    <m/>
    <d v="1899-12-30T01:23:00"/>
    <d v="1899-12-30T16:36:00"/>
    <s v="ANDORA"/>
  </r>
  <r>
    <n v="16662"/>
    <x v="83"/>
    <s v="A03: Litoranea di Ponente Finale - Andora"/>
    <n v="2"/>
    <n v="174"/>
    <s v="ANDORA FF.SS. - ALBENGA - LOANO - FINALPIA"/>
    <s v="EST"/>
    <s v="SET"/>
    <m/>
    <n v="1"/>
    <n v="16662"/>
    <d v="1899-12-30T14:15:00"/>
    <d v="1899-12-30T15:38:00"/>
    <n v="37.5268040594434"/>
    <n v="1.17"/>
    <m/>
    <n v="67"/>
    <n v="2514.2958719827079"/>
    <n v="78.39"/>
    <m/>
    <d v="1899-12-30T01:23:00"/>
    <d v="1900-01-02T20:41:00"/>
    <s v="ANDORA"/>
  </r>
  <r>
    <n v="18389"/>
    <x v="83"/>
    <s v="A03: Litoranea di Ponente Finale - Andora"/>
    <n v="2"/>
    <n v="174"/>
    <s v="ANDORA FF.SS. - ALBENGA - LOANO - FINALPIA"/>
    <s v="EST"/>
    <s v="FES"/>
    <m/>
    <n v="1"/>
    <n v="17120"/>
    <d v="1899-12-30T14:45:00"/>
    <d v="1899-12-30T16:08:00"/>
    <n v="37.5268040594434"/>
    <n v="1.17"/>
    <m/>
    <n v="12"/>
    <n v="450.32164871332077"/>
    <n v="14.04"/>
    <m/>
    <d v="1899-12-30T01:23:00"/>
    <d v="1899-12-30T16:36:00"/>
    <s v="ANDORA"/>
  </r>
  <r>
    <n v="11460"/>
    <x v="83"/>
    <s v="A03: Litoranea di Ponente Finale - Andora"/>
    <n v="2"/>
    <n v="174"/>
    <s v="ANDORA FF.SS. - ALBENGA - LOANO - FINALPIA"/>
    <s v="INV"/>
    <s v="SET"/>
    <m/>
    <n v="1"/>
    <n v="5657"/>
    <d v="1899-12-30T14:55:00"/>
    <d v="1899-12-30T16:18:00"/>
    <n v="37.5268040594434"/>
    <n v="1.17"/>
    <m/>
    <n v="235"/>
    <n v="8818.7989539691989"/>
    <n v="274.95"/>
    <m/>
    <d v="1899-12-30T01:23:00"/>
    <d v="1900-01-12T13:05:00"/>
    <s v="ANDORA"/>
  </r>
  <r>
    <n v="16664"/>
    <x v="83"/>
    <s v="A03: Litoranea di Ponente Finale - Andora"/>
    <n v="2"/>
    <n v="174"/>
    <s v="ANDORA FF.SS. - ALBENGA - LOANO - FINALPIA"/>
    <s v="EST"/>
    <s v="SET"/>
    <m/>
    <n v="1"/>
    <n v="16664"/>
    <d v="1899-12-30T15:15:00"/>
    <d v="1899-12-30T16:38:00"/>
    <n v="37.5268040594434"/>
    <n v="1.17"/>
    <m/>
    <n v="67"/>
    <n v="2514.2958719827079"/>
    <n v="78.39"/>
    <m/>
    <d v="1899-12-30T01:23:00"/>
    <d v="1900-01-02T20:41:00"/>
    <s v="ANDORA"/>
  </r>
  <r>
    <n v="17218"/>
    <x v="83"/>
    <s v="A03: Litoranea di Ponente Finale - Andora"/>
    <n v="2"/>
    <n v="174"/>
    <s v="ANDORA FF.SS. - ALBENGA - LOANO - FINALPIA"/>
    <s v="EST"/>
    <s v="FES"/>
    <m/>
    <n v="1"/>
    <n v="17218"/>
    <d v="1899-12-30T15:45:00"/>
    <d v="1899-12-30T17:08:00"/>
    <n v="37.5268040594434"/>
    <n v="1.17"/>
    <m/>
    <n v="12"/>
    <n v="450.32164871332077"/>
    <n v="14.04"/>
    <m/>
    <d v="1899-12-30T01:23:00"/>
    <d v="1899-12-30T16:36:00"/>
    <s v="ANDORA"/>
  </r>
  <r>
    <n v="17138"/>
    <x v="83"/>
    <s v="A03: Litoranea di Ponente Finale - Andora"/>
    <n v="2"/>
    <n v="174"/>
    <s v="ANDORA FF.SS. - ALBENGA - LOANO - FINALPIA"/>
    <s v="EST"/>
    <s v="FES"/>
    <m/>
    <n v="1"/>
    <n v="17138"/>
    <d v="1899-12-30T16:15:00"/>
    <d v="1899-12-30T17:38:00"/>
    <n v="37.5268040594434"/>
    <n v="1.17"/>
    <m/>
    <n v="12"/>
    <n v="450.32164871332077"/>
    <n v="14.04"/>
    <m/>
    <d v="1899-12-30T01:23:00"/>
    <d v="1899-12-30T16:36:00"/>
    <s v="ANDORA"/>
  </r>
  <r>
    <n v="16667"/>
    <x v="83"/>
    <s v="A03: Litoranea di Ponente Finale - Andora"/>
    <n v="2"/>
    <n v="174"/>
    <s v="ANDORA FF.SS. - ALBENGA - LOANO - FINALPIA"/>
    <s v="EST"/>
    <s v="SET"/>
    <m/>
    <n v="1"/>
    <n v="16667"/>
    <d v="1899-12-30T16:15:00"/>
    <d v="1899-12-30T17:38:00"/>
    <n v="37.5268040594434"/>
    <n v="1.17"/>
    <m/>
    <n v="67"/>
    <n v="2514.2958719827079"/>
    <n v="78.39"/>
    <m/>
    <d v="1899-12-30T01:23:00"/>
    <d v="1900-01-02T20:41:00"/>
    <s v="ANDORA"/>
  </r>
  <r>
    <n v="11461"/>
    <x v="83"/>
    <s v="A03: Litoranea di Ponente Finale - Andora"/>
    <n v="2"/>
    <n v="174"/>
    <s v="ANDORA FF.SS. - ALBENGA - LOANO - FINALPIA"/>
    <s v="INV"/>
    <s v="SET"/>
    <m/>
    <n v="1"/>
    <n v="5660"/>
    <d v="1899-12-30T16:25:00"/>
    <d v="1899-12-30T17:48:00"/>
    <n v="37.5268040594434"/>
    <n v="1.17"/>
    <m/>
    <n v="235"/>
    <n v="8818.7989539691989"/>
    <n v="274.95"/>
    <m/>
    <d v="1899-12-30T01:23:00"/>
    <d v="1900-01-12T13:05:00"/>
    <s v="ANDORA"/>
  </r>
  <r>
    <n v="11462"/>
    <x v="83"/>
    <s v="A03: Litoranea di Ponente Finale - Andora"/>
    <n v="2"/>
    <n v="174"/>
    <s v="ANDORA FF.SS. - ALBENGA - LOANO - FINALPIA"/>
    <s v="INV"/>
    <s v="SET"/>
    <m/>
    <n v="1"/>
    <n v="5242"/>
    <d v="1899-12-30T16:55:00"/>
    <d v="1899-12-30T18:18:00"/>
    <n v="37.5268040594434"/>
    <n v="1.17"/>
    <m/>
    <n v="235"/>
    <n v="8818.7989539691989"/>
    <n v="274.95"/>
    <m/>
    <d v="1899-12-30T01:23:00"/>
    <d v="1900-01-12T13:05:00"/>
    <s v="ANDORA"/>
  </r>
  <r>
    <n v="11463"/>
    <x v="83"/>
    <s v="A03: Litoranea di Ponente Finale - Andora"/>
    <n v="2"/>
    <n v="174"/>
    <s v="ANDORA FF.SS. - ALBENGA - LOANO - FINALPIA"/>
    <s v="INV"/>
    <s v="SET"/>
    <m/>
    <n v="1"/>
    <n v="5661"/>
    <d v="1899-12-30T17:25:00"/>
    <d v="1899-12-30T18:48:00"/>
    <n v="37.5268040594434"/>
    <n v="1.17"/>
    <m/>
    <n v="235"/>
    <n v="8818.7989539691989"/>
    <n v="274.95"/>
    <m/>
    <d v="1899-12-30T01:23:00"/>
    <d v="1900-01-12T13:05:00"/>
    <s v="ANDORA"/>
  </r>
  <r>
    <n v="11464"/>
    <x v="83"/>
    <s v="A03: Litoranea di Ponente Finale - Andora"/>
    <n v="2"/>
    <n v="174"/>
    <s v="ANDORA FF.SS. - ALBENGA - LOANO - FINALPIA"/>
    <s v="INV"/>
    <s v="SET"/>
    <m/>
    <n v="1"/>
    <n v="5662"/>
    <d v="1899-12-30T18:25:00"/>
    <d v="1899-12-30T19:48:00"/>
    <n v="37.5268040594434"/>
    <n v="1.17"/>
    <m/>
    <n v="235"/>
    <n v="8818.7989539691989"/>
    <n v="274.95"/>
    <m/>
    <d v="1899-12-30T01:23:00"/>
    <d v="1900-01-12T13:05:00"/>
    <s v="ANDORA"/>
  </r>
  <r>
    <n v="16673"/>
    <x v="83"/>
    <s v="A03: Litoranea di Ponente Finale - Andora"/>
    <n v="2"/>
    <n v="174"/>
    <s v="ANDORA FF.SS. - ALBENGA - LOANO - FINALPIA"/>
    <s v="EST"/>
    <s v="SET"/>
    <m/>
    <n v="1"/>
    <n v="16673"/>
    <d v="1899-12-30T19:05:00"/>
    <d v="1899-12-30T20:28:00"/>
    <n v="37.5268040594434"/>
    <n v="1.17"/>
    <m/>
    <n v="67"/>
    <n v="2514.2958719827079"/>
    <n v="78.39"/>
    <m/>
    <d v="1899-12-30T01:23:00"/>
    <d v="1900-01-02T20:41:00"/>
    <s v="ANDORA"/>
  </r>
  <r>
    <n v="11486"/>
    <x v="83"/>
    <s v="A03: Litoranea di Ponente Finale - Andora"/>
    <n v="2"/>
    <n v="174"/>
    <s v="ANDORA FF.SS. - ALBENGA - LOANO - FINALPIA"/>
    <s v="INV"/>
    <s v="FES"/>
    <m/>
    <n v="1"/>
    <n v="2912"/>
    <d v="1899-12-30T19:25:00"/>
    <d v="1899-12-30T20:48:00"/>
    <n v="37.5268040594434"/>
    <n v="1.17"/>
    <m/>
    <n v="46"/>
    <n v="1726.2329867343965"/>
    <n v="53.819999999999993"/>
    <m/>
    <d v="1899-12-30T01:23:00"/>
    <d v="1900-01-01T15:38:00"/>
    <s v="ANDORA"/>
  </r>
  <r>
    <n v="11465"/>
    <x v="83"/>
    <s v="A03: Litoranea di Ponente Finale - Andora"/>
    <n v="2"/>
    <n v="174"/>
    <s v="ANDORA FF.SS. - ALBENGA - LOANO - FINALPIA"/>
    <s v="INV"/>
    <s v="SET"/>
    <m/>
    <n v="1"/>
    <n v="2662"/>
    <d v="1899-12-30T19:25:00"/>
    <d v="1899-12-30T20:48:00"/>
    <n v="37.5268040594434"/>
    <n v="1.17"/>
    <m/>
    <n v="235"/>
    <n v="8818.7989539691989"/>
    <n v="274.95"/>
    <m/>
    <d v="1899-12-30T01:23:00"/>
    <d v="1900-01-12T13:05:00"/>
    <s v="ANDORA"/>
  </r>
  <r>
    <n v="18393"/>
    <x v="83"/>
    <s v="A03: Litoranea di Ponente Finale - Andora"/>
    <n v="2"/>
    <n v="174"/>
    <s v="ANDORA FF.SS. - ALBENGA - LOANO - FINALPIA"/>
    <s v="EST"/>
    <s v="FES"/>
    <m/>
    <n v="1"/>
    <n v="5345"/>
    <d v="1899-12-30T19:45:00"/>
    <d v="1899-12-30T21:08:00"/>
    <n v="37.5268040594434"/>
    <n v="1.17"/>
    <m/>
    <n v="12"/>
    <n v="450.32164871332077"/>
    <n v="14.04"/>
    <m/>
    <d v="1899-12-30T01:23:00"/>
    <d v="1899-12-30T16:36:00"/>
    <s v="ANDORA"/>
  </r>
  <r>
    <n v="11487"/>
    <x v="83"/>
    <s v="A03: Litoranea di Ponente Finale - Andora"/>
    <n v="2"/>
    <n v="174"/>
    <s v="ANDORA FF.SS. - ALBENGA - LOANO - FINALPIA"/>
    <s v="INV"/>
    <s v="FES"/>
    <m/>
    <n v="1"/>
    <n v="2901"/>
    <d v="1899-12-30T19:55:00"/>
    <d v="1899-12-30T21:18:00"/>
    <n v="37.5268040594434"/>
    <n v="1.17"/>
    <m/>
    <n v="46"/>
    <n v="1726.2329867343965"/>
    <n v="53.819999999999993"/>
    <m/>
    <d v="1899-12-30T01:23:00"/>
    <d v="1900-01-01T15:38:00"/>
    <s v="ANDORA"/>
  </r>
  <r>
    <n v="17222"/>
    <x v="83"/>
    <s v="A03: Litoranea di Ponente Finale - Andora"/>
    <n v="2"/>
    <n v="174"/>
    <s v="ANDORA FF.SS. - ALBENGA - LOANO - FINALPIA"/>
    <s v="EST"/>
    <s v="FES"/>
    <m/>
    <n v="1"/>
    <n v="17222"/>
    <d v="1899-12-30T20:15:00"/>
    <d v="1899-12-30T21:38:00"/>
    <n v="37.5268040594434"/>
    <n v="1.17"/>
    <m/>
    <n v="12"/>
    <n v="450.32164871332077"/>
    <n v="14.04"/>
    <m/>
    <d v="1899-12-30T01:23:00"/>
    <d v="1899-12-30T16:36:00"/>
    <s v="ANDORA"/>
  </r>
  <r>
    <n v="16676"/>
    <x v="83"/>
    <s v="A03: Litoranea di Ponente Finale - Andora"/>
    <n v="2"/>
    <n v="174"/>
    <s v="ANDORA FF.SS. - ALBENGA - LOANO - FINALPIA"/>
    <s v="EST"/>
    <s v="SET"/>
    <m/>
    <n v="1"/>
    <n v="16676"/>
    <d v="1899-12-30T20:15:00"/>
    <d v="1899-12-30T21:38:00"/>
    <n v="37.5268040594434"/>
    <n v="1.17"/>
    <m/>
    <n v="67"/>
    <n v="2514.2958719827079"/>
    <n v="78.39"/>
    <m/>
    <d v="1899-12-30T01:23:00"/>
    <d v="1900-01-02T20:41:00"/>
    <s v="ANDORA"/>
  </r>
  <r>
    <n v="11488"/>
    <x v="83"/>
    <s v="A03: Litoranea di Ponente Finale - Andora"/>
    <n v="2"/>
    <n v="174"/>
    <s v="ANDORA FF.SS. - ALBENGA - LOANO - FINALPIA"/>
    <s v="INV"/>
    <s v="FES"/>
    <m/>
    <n v="1"/>
    <n v="5731"/>
    <d v="1899-12-30T20:25:00"/>
    <d v="1899-12-30T21:48:00"/>
    <n v="37.5268040594434"/>
    <n v="1.17"/>
    <m/>
    <n v="46"/>
    <n v="1726.2329867343965"/>
    <n v="53.819999999999993"/>
    <m/>
    <d v="1899-12-30T01:23:00"/>
    <d v="1900-01-01T15:38:00"/>
    <s v="ANDORA"/>
  </r>
  <r>
    <n v="16679"/>
    <x v="83"/>
    <s v="A03: Litoranea di Ponente Finale - Andora"/>
    <n v="2"/>
    <n v="174"/>
    <s v="ANDORA FF.SS. - ALBENGA - LOANO - FINALPIA"/>
    <s v="EST"/>
    <s v="SET"/>
    <m/>
    <n v="1"/>
    <n v="16679"/>
    <d v="1899-12-30T21:45:00"/>
    <d v="1899-12-30T23:08:00"/>
    <n v="37.5268040594434"/>
    <n v="1.17"/>
    <m/>
    <n v="67"/>
    <n v="2514.2958719827079"/>
    <n v="78.39"/>
    <m/>
    <d v="1899-12-30T01:23:00"/>
    <d v="1900-01-02T20:41:00"/>
    <s v="ANDORA"/>
  </r>
  <r>
    <n v="11484"/>
    <x v="83"/>
    <s v="A03: Litoranea di Ponente Finale - Andora"/>
    <n v="2"/>
    <n v="176"/>
    <s v="ANDORA FF.SS. - ALBENGA VADINO - NUOVO OSPEDALE"/>
    <s v="INV"/>
    <s v="FES"/>
    <m/>
    <n v="1"/>
    <n v="5781"/>
    <d v="1899-12-30T10:10:00"/>
    <d v="1899-12-30T10:55:00"/>
    <n v="19.346447963266201"/>
    <n v="1.17"/>
    <m/>
    <n v="46"/>
    <n v="889.93660631024522"/>
    <n v="53.819999999999993"/>
    <m/>
    <d v="1899-12-30T00:45:00"/>
    <d v="1899-12-31T10:30:00"/>
    <s v="ANDORA"/>
  </r>
  <r>
    <n v="11467"/>
    <x v="83"/>
    <s v="A03: Litoranea di Ponente Finale - Andora"/>
    <n v="2"/>
    <n v="176"/>
    <s v="ANDORA FF.SS. - ALBENGA VADINO - NUOVO OSPEDALE"/>
    <s v="INV"/>
    <s v="SET"/>
    <m/>
    <n v="1"/>
    <n v="5668"/>
    <d v="1899-12-30T20:35:00"/>
    <d v="1899-12-30T21:20:00"/>
    <n v="19.346447963266201"/>
    <n v="1.17"/>
    <m/>
    <n v="235"/>
    <n v="4546.4152713675576"/>
    <n v="274.95"/>
    <m/>
    <d v="1899-12-30T00:45:00"/>
    <d v="1900-01-06T08:15:00"/>
    <s v="ANDORA"/>
  </r>
  <r>
    <n v="11468"/>
    <x v="83"/>
    <s v="A03: Litoranea di Ponente Finale - Andora"/>
    <n v="2"/>
    <n v="176"/>
    <s v="ANDORA FF.SS. - ALBENGA VADINO - NUOVO OSPEDALE"/>
    <s v="INV"/>
    <s v="SET"/>
    <m/>
    <n v="1"/>
    <n v="5669"/>
    <d v="1899-12-30T21:40:00"/>
    <d v="1899-12-30T22:25:00"/>
    <n v="19.346447963266201"/>
    <n v="1.17"/>
    <m/>
    <n v="235"/>
    <n v="4546.4152713675576"/>
    <n v="274.95"/>
    <m/>
    <d v="1899-12-30T00:45:00"/>
    <d v="1900-01-06T08:15:00"/>
    <s v="ANDORA"/>
  </r>
  <r>
    <n v="11489"/>
    <x v="83"/>
    <s v="A03: Litoranea di Ponente Finale - Andora"/>
    <n v="2"/>
    <n v="176"/>
    <s v="ANDORA FF.SS. - ALBENGA VADINO - NUOVO OSPEDALE"/>
    <s v="INV"/>
    <s v="FES"/>
    <m/>
    <n v="1"/>
    <n v="5780"/>
    <d v="1899-12-30T21:45:00"/>
    <d v="1899-12-30T22:30:00"/>
    <n v="19.346447963266201"/>
    <n v="1.17"/>
    <m/>
    <n v="46"/>
    <n v="889.93660631024522"/>
    <n v="53.819999999999993"/>
    <m/>
    <d v="1899-12-30T00:45:00"/>
    <d v="1899-12-31T10:30:00"/>
    <s v="ANDORA"/>
  </r>
  <r>
    <n v="11490"/>
    <x v="83"/>
    <s v="A03: Litoranea di Ponente Finale - Andora"/>
    <n v="1"/>
    <n v="177"/>
    <s v="ALBENGA NUOVO OSPEDALE - ALBENGA - ANDORA FF.SS."/>
    <s v="INV"/>
    <s v="FES"/>
    <m/>
    <n v="1"/>
    <n v="5478"/>
    <d v="1899-12-30T06:10:00"/>
    <d v="1899-12-30T06:55:00"/>
    <n v="19.8536101690739"/>
    <n v="1.17"/>
    <m/>
    <n v="46"/>
    <n v="913.26606777739937"/>
    <n v="53.819999999999993"/>
    <m/>
    <d v="1899-12-30T00:45:00"/>
    <d v="1899-12-31T10:30:00"/>
    <s v="ANDORA"/>
  </r>
  <r>
    <n v="11491"/>
    <x v="83"/>
    <s v="A03: Litoranea di Ponente Finale - Andora"/>
    <n v="1"/>
    <n v="177"/>
    <s v="ALBENGA NUOVO OSPEDALE - ALBENGA - ANDORA FF.SS."/>
    <s v="INV"/>
    <s v="FES"/>
    <m/>
    <n v="1"/>
    <n v="5473"/>
    <d v="1899-12-30T06:40:00"/>
    <d v="1899-12-30T07:25:00"/>
    <n v="19.8536101690739"/>
    <n v="1.17"/>
    <m/>
    <n v="46"/>
    <n v="913.26606777739937"/>
    <n v="53.819999999999993"/>
    <m/>
    <d v="1899-12-30T00:45:00"/>
    <d v="1899-12-31T10:30:00"/>
    <s v="ANDORA"/>
  </r>
  <r>
    <n v="17863"/>
    <x v="83"/>
    <s v="A03: Litoranea di Ponente Finale - Andora"/>
    <n v="2"/>
    <n v="372"/>
    <s v="ANDORA - ALBENGA - LOANO - FINALBORGO - FINALPIA"/>
    <s v="INV"/>
    <s v="SET"/>
    <m/>
    <n v="1"/>
    <n v="5220"/>
    <d v="1899-12-30T06:55:00"/>
    <d v="1899-12-30T08:23:00"/>
    <n v="39.182406721767101"/>
    <m/>
    <m/>
    <n v="235"/>
    <n v="9207.8655796152689"/>
    <n v="0"/>
    <m/>
    <d v="1899-12-30T01:28:00"/>
    <d v="1900-01-13T08:40:00"/>
    <m/>
  </r>
  <r>
    <n v="17878"/>
    <x v="83"/>
    <s v="A03: Litoranea di Ponente Finale - Andora"/>
    <n v="2"/>
    <n v="372"/>
    <s v="ANDORA - ALBENGA - LOANO - FINALBORGO - FINALPIA"/>
    <s v="SCO"/>
    <s v="1-5"/>
    <m/>
    <n v="1"/>
    <n v="2633"/>
    <d v="1899-12-30T06:55:00"/>
    <d v="1899-12-30T08:23:00"/>
    <n v="39.182406721767101"/>
    <m/>
    <m/>
    <n v="173"/>
    <n v="6778.5563628657083"/>
    <n v="0"/>
    <m/>
    <d v="1899-12-30T01:28:00"/>
    <d v="1900-01-09T13:44:00"/>
    <m/>
  </r>
  <r>
    <n v="17873"/>
    <x v="83"/>
    <s v="A03: Litoranea di Ponente Finale - Andora"/>
    <n v="1"/>
    <n v="465"/>
    <s v="LOANO OLIVETTE - ALBENGA VADINO"/>
    <s v="SCO"/>
    <n v="134"/>
    <m/>
    <n v="1"/>
    <n v="17725"/>
    <d v="1899-12-30T16:35:00"/>
    <d v="1899-12-30T16:55:00"/>
    <n v="10.062397578892501"/>
    <m/>
    <m/>
    <n v="105"/>
    <n v="1056.5517457837127"/>
    <n v="0"/>
    <m/>
    <d v="1899-12-30T00:20:00"/>
    <d v="1899-12-31T11:00:00"/>
    <m/>
  </r>
  <r>
    <n v="18772"/>
    <x v="83"/>
    <s v="A03: Litoranea di Ponente Finale - Andora"/>
    <n v="2"/>
    <n v="661"/>
    <s v="ALBENGA VADINO - LOANO OLIVETTE"/>
    <s v="SCO"/>
    <s v="1-5"/>
    <m/>
    <n v="1"/>
    <n v="5667"/>
    <d v="1899-12-30T13:14:00"/>
    <d v="1899-12-30T13:40:00"/>
    <n v="10.933262976109701"/>
    <m/>
    <m/>
    <n v="173"/>
    <n v="1891.4544948669782"/>
    <n v="0"/>
    <m/>
    <d v="1899-12-30T00:26:00"/>
    <d v="1900-01-02T02:58:00"/>
    <m/>
  </r>
  <r>
    <n v="18574"/>
    <x v="83"/>
    <s v="A03: Litoranea di Ponente Finale - Andora"/>
    <n v="2"/>
    <n v="661"/>
    <s v="ALBENGA VADINO - LOANO OLIVETTE"/>
    <s v="SCO"/>
    <s v="1-5"/>
    <m/>
    <n v="1"/>
    <n v="18525"/>
    <d v="1899-12-30T13:44:00"/>
    <d v="1899-12-30T14:10:00"/>
    <n v="10.933262976109701"/>
    <m/>
    <m/>
    <n v="173"/>
    <n v="1891.4544948669782"/>
    <n v="0"/>
    <m/>
    <d v="1899-12-30T00:26:00"/>
    <d v="1900-01-02T02:58:00"/>
    <m/>
  </r>
  <r>
    <n v="9347"/>
    <x v="83"/>
    <s v="A03: Litoranea di Ponente Finale - Andora"/>
    <n v="1"/>
    <n v="662"/>
    <s v="FINALE - CAMPOCHIESA ITIS"/>
    <s v="SCO"/>
    <s v="1-5"/>
    <m/>
    <n v="1"/>
    <n v="3090"/>
    <d v="1899-12-30T07:25:00"/>
    <d v="1899-12-30T08:10:00"/>
    <n v="19.859229545899701"/>
    <m/>
    <m/>
    <n v="173"/>
    <n v="3435.6467114406482"/>
    <n v="0"/>
    <m/>
    <d v="1899-12-30T00:45:00"/>
    <d v="1900-01-04T09:45:00"/>
    <m/>
  </r>
  <r>
    <n v="17506"/>
    <x v="83"/>
    <s v="A03: Litoranea di Ponente Finale - Andora"/>
    <n v="1"/>
    <n v="465"/>
    <s v="LOANO OLIVETTE - ALBENGA VADINO"/>
    <s v="SCO"/>
    <s v="1-5"/>
    <m/>
    <n v="1"/>
    <n v="4372"/>
    <d v="1899-12-30T13:45:00"/>
    <d v="1899-12-30T14:09:00"/>
    <n v="10.062397578892501"/>
    <m/>
    <m/>
    <n v="173"/>
    <n v="1740.7947811484028"/>
    <n v="0"/>
    <m/>
    <d v="1899-12-30T00:24:00"/>
    <d v="1900-01-01T21:12:00"/>
    <m/>
  </r>
  <r>
    <n v="9346"/>
    <x v="83"/>
    <s v="A03: Litoranea di Ponente Finale - Andora"/>
    <n v="1"/>
    <n v="667"/>
    <s v="ALBENGA FF.SS. - ALASSIO CAMPO SPORTIVO "/>
    <s v="SCO"/>
    <s v="1-5"/>
    <m/>
    <n v="1"/>
    <n v="3003"/>
    <d v="1899-12-30T07:40:00"/>
    <d v="1899-12-30T07:59:00"/>
    <n v="10.5760365608885"/>
    <m/>
    <m/>
    <n v="173"/>
    <n v="1829.6543250337106"/>
    <n v="0"/>
    <m/>
    <d v="1899-12-30T00:19:00"/>
    <d v="1900-01-01T06:47:00"/>
    <m/>
  </r>
  <r>
    <n v="9349"/>
    <x v="83"/>
    <s v="A03: Litoranea di Ponente Finale - Andora"/>
    <n v="2"/>
    <n v="668"/>
    <s v="ALBENGA FF.SS. - LOANO OLIVETTE"/>
    <s v="SCO"/>
    <s v="1-5"/>
    <m/>
    <n v="1"/>
    <n v="3194"/>
    <d v="1899-12-30T07:40:00"/>
    <d v="1899-12-30T07:55:00"/>
    <n v="9.7837523448668904"/>
    <m/>
    <m/>
    <n v="173"/>
    <n v="1692.589155661972"/>
    <n v="0"/>
    <m/>
    <d v="1899-12-30T00:15:00"/>
    <d v="1899-12-31T19:15:00"/>
    <m/>
  </r>
  <r>
    <n v="18770"/>
    <x v="83"/>
    <s v="A03: Litoranea di Ponente Finale - Andora"/>
    <n v="2"/>
    <n v="674"/>
    <s v="ANDORA - ALBENGA - LOANO OLIVETTE"/>
    <s v="SCO"/>
    <s v="1-5"/>
    <m/>
    <n v="1"/>
    <n v="18770"/>
    <d v="1899-12-30T06:55:00"/>
    <d v="1899-12-30T07:55:00"/>
    <n v="25.629942649122199"/>
    <m/>
    <m/>
    <n v="173"/>
    <n v="4433.9800782981401"/>
    <n v="0"/>
    <m/>
    <d v="1899-12-30T01:00:00"/>
    <d v="1900-01-06T05:00:00"/>
    <m/>
  </r>
  <r>
    <n v="18771"/>
    <x v="83"/>
    <s v="A03: Litoranea di Ponente Finale - Andora"/>
    <n v="2"/>
    <n v="793"/>
    <s v="ALBENGA VADINO - LOANO - FINALBORGO"/>
    <s v="SCO"/>
    <s v="1-5"/>
    <m/>
    <n v="1"/>
    <n v="17881"/>
    <d v="1899-12-30T07:09:00"/>
    <d v="1899-12-30T07:55:00"/>
    <n v="21.057195599191498"/>
    <m/>
    <m/>
    <n v="173"/>
    <n v="3642.8948386601292"/>
    <n v="0"/>
    <m/>
    <d v="1899-12-30T00:46:00"/>
    <d v="1900-01-04T12:38:00"/>
    <m/>
  </r>
  <r>
    <n v="17874"/>
    <x v="83"/>
    <s v="A03: Litoranea di Ponente Finale - Andora"/>
    <n v="1"/>
    <n v="803"/>
    <s v="LOANO P. VALERGA - ALASSIO VIA NEGHELLI"/>
    <s v="SCO"/>
    <s v="1-5"/>
    <m/>
    <n v="1"/>
    <n v="8261"/>
    <d v="1899-12-30T07:15:00"/>
    <d v="1899-12-30T07:55:00"/>
    <n v="18.599846838279401"/>
    <m/>
    <m/>
    <n v="173"/>
    <n v="3217.7735030223362"/>
    <n v="0"/>
    <m/>
    <d v="1899-12-30T00:40:00"/>
    <d v="1900-01-03T19:20:00"/>
    <m/>
  </r>
  <r>
    <n v="9627"/>
    <x v="83"/>
    <s v="A03: Litoranea di Ponente Finale - Andora"/>
    <n v="1"/>
    <n v="822"/>
    <s v="ALASSIO - ANDORA"/>
    <s v="INV"/>
    <s v="SET"/>
    <m/>
    <n v="1"/>
    <n v="5685"/>
    <d v="1899-12-30T05:08:00"/>
    <d v="1899-12-30T05:30:00"/>
    <n v="10.176231630308299"/>
    <m/>
    <m/>
    <n v="235"/>
    <n v="2391.4144331224502"/>
    <n v="0"/>
    <m/>
    <d v="1899-12-30T00:22:00"/>
    <d v="1900-01-02T14:10:00"/>
    <m/>
  </r>
  <r>
    <n v="9594"/>
    <x v="83"/>
    <s v="A03: Litoranea di Ponente Finale - Andora"/>
    <n v="2"/>
    <n v="823"/>
    <s v="CERIALE - FINALBORGO - FINALPIA"/>
    <s v="SCO"/>
    <s v="1-5"/>
    <m/>
    <n v="1"/>
    <n v="5648"/>
    <d v="1899-12-30T07:08:00"/>
    <d v="1899-12-30T07:48:00"/>
    <n v="16.789072508506599"/>
    <m/>
    <m/>
    <n v="173"/>
    <n v="2904.5095439716415"/>
    <n v="0"/>
    <m/>
    <d v="1899-12-30T00:40:00"/>
    <d v="1900-01-03T19:20:00"/>
    <m/>
  </r>
  <r>
    <n v="17875"/>
    <x v="83"/>
    <s v="A03: Litoranea di Ponente Finale - Andora"/>
    <n v="1"/>
    <n v="825"/>
    <s v="PIETRA VIA CRISPI - ALASSIO VIA NEGHELLI"/>
    <s v="SCO"/>
    <s v="1-5"/>
    <m/>
    <n v="1"/>
    <n v="3094"/>
    <d v="1899-12-30T07:05:00"/>
    <d v="1899-12-30T07:55:00"/>
    <n v="23.036556023247599"/>
    <m/>
    <m/>
    <n v="173"/>
    <n v="3985.3241920218347"/>
    <n v="0"/>
    <m/>
    <d v="1899-12-30T00:50:00"/>
    <d v="1900-01-05T00:10:00"/>
    <m/>
  </r>
  <r>
    <n v="18806"/>
    <x v="83"/>
    <s v="A03: Litoranea di Ponente Finale - Andora"/>
    <n v="1"/>
    <n v="1113"/>
    <s v="FINALPIA - FINALBORGO - PIETRA SANTA CORONA"/>
    <s v="SCO"/>
    <s v="1-5"/>
    <m/>
    <n v="1"/>
    <n v="17891"/>
    <d v="1899-12-30T13:52:00"/>
    <d v="1899-12-30T14:15:00"/>
    <n v="9.9987384368920793"/>
    <m/>
    <m/>
    <n v="173"/>
    <n v="1729.7817495823297"/>
    <n v="0"/>
    <m/>
    <d v="1899-12-30T00:23:00"/>
    <d v="1900-01-01T18:19:00"/>
    <m/>
  </r>
  <r>
    <n v="17896"/>
    <x v="83"/>
    <s v="A03: Litoranea di Ponente Finale - Andora"/>
    <n v="1"/>
    <n v="1011"/>
    <s v="FINALPIA - FINALBORGO - LOANO OLIVETTE"/>
    <s v="SCO"/>
    <s v="1-5"/>
    <m/>
    <n v="1"/>
    <n v="17896"/>
    <d v="1899-12-30T13:02:00"/>
    <d v="1899-12-30T13:33:00"/>
    <n v="13.364275369875701"/>
    <m/>
    <m/>
    <n v="173"/>
    <n v="2312.0196389884964"/>
    <n v="0"/>
    <m/>
    <d v="1899-12-30T00:31:00"/>
    <d v="1900-01-02T17:23:00"/>
    <m/>
  </r>
  <r>
    <n v="18523"/>
    <x v="83"/>
    <s v="A03: Litoranea di Ponente Finale - Andora"/>
    <n v="1"/>
    <n v="1012"/>
    <s v="LOANO OLIVETTE - ALBENGA - ALASSIO"/>
    <s v="SCO"/>
    <s v="1-5"/>
    <m/>
    <n v="1"/>
    <n v="17895"/>
    <d v="1899-12-30T13:48:00"/>
    <d v="1899-12-30T14:24:00"/>
    <n v="17.032181966879499"/>
    <m/>
    <m/>
    <n v="173"/>
    <n v="2946.5674802701533"/>
    <n v="0"/>
    <m/>
    <d v="1899-12-30T00:36:00"/>
    <d v="1900-01-03T07:48:00"/>
    <m/>
  </r>
  <r>
    <n v="18803"/>
    <x v="83"/>
    <s v="A03: Litoranea di Ponente Finale - Andora"/>
    <n v="1"/>
    <n v="1083"/>
    <s v="ALASSIO VIA NEGHELLI - ALBENGA PONTELUNGO"/>
    <s v="SCO"/>
    <s v="1-5"/>
    <m/>
    <n v="1"/>
    <n v="18803"/>
    <d v="1899-12-30T14:15:00"/>
    <d v="1899-12-30T14:30:00"/>
    <n v="8.1463967532306505"/>
    <m/>
    <m/>
    <n v="173"/>
    <n v="1409.3266383089026"/>
    <n v="0"/>
    <m/>
    <d v="1899-12-30T00:15:00"/>
    <d v="1899-12-31T19:15:00"/>
    <m/>
  </r>
  <r>
    <n v="17609"/>
    <x v="84"/>
    <s v="CP: Extraurbano di Ponente da Bergeggi a Finale"/>
    <n v="2"/>
    <n v="292"/>
    <s v="FINALBORGO - SPOTORNO - V.STALINGRADO - SAVONA FF.SS - P.ZZA MAMELI"/>
    <s v="INV"/>
    <s v="SET"/>
    <m/>
    <n v="1"/>
    <n v="5578"/>
    <d v="1899-12-30T05:43:00"/>
    <d v="1899-12-30T06:33:00"/>
    <n v="26.474536921395401"/>
    <m/>
    <m/>
    <n v="235"/>
    <n v="6221.516176527919"/>
    <n v="0"/>
    <m/>
    <d v="1899-12-30T00:50:00"/>
    <d v="1900-01-07T03:50:00"/>
    <m/>
  </r>
  <r>
    <n v="17321"/>
    <x v="84"/>
    <s v="CP: Extraurbano di Ponente da Bergeggi a Finale"/>
    <n v="2"/>
    <n v="293"/>
    <s v="FINALBORGO - SPOTORNO - V.NIZZA - P.ZZA MAMELI - SAVONA FF.SS"/>
    <s v="EST"/>
    <s v="FES"/>
    <m/>
    <n v="1"/>
    <n v="17321"/>
    <d v="1899-12-31T00:30:00"/>
    <d v="1899-12-31T01:26:00"/>
    <n v="27.838531399491"/>
    <m/>
    <m/>
    <n v="12"/>
    <n v="334.06237679389199"/>
    <n v="0"/>
    <m/>
    <d v="1899-12-30T00:56:00"/>
    <d v="1899-12-30T11:12:00"/>
    <m/>
  </r>
  <r>
    <n v="16998"/>
    <x v="84"/>
    <s v="CP: Extraurbano di Ponente da Bergeggi a Finale"/>
    <n v="2"/>
    <n v="293"/>
    <s v="FINALBORGO - SPOTORNO - V.NIZZA - P.ZZA MAMELI - SAVONA FF.SS"/>
    <s v="EST"/>
    <s v="SET"/>
    <m/>
    <n v="1"/>
    <n v="16998"/>
    <d v="1899-12-31T00:30:00"/>
    <d v="1899-12-31T01:26:00"/>
    <n v="27.838531399491"/>
    <m/>
    <m/>
    <n v="67"/>
    <n v="1865.1816037658971"/>
    <n v="0"/>
    <m/>
    <d v="1899-12-30T00:56:00"/>
    <d v="1900-01-01T14:32:00"/>
    <m/>
  </r>
  <r>
    <n v="8474"/>
    <x v="84"/>
    <s v="CP: Extraurbano di Ponente da Bergeggi a Finale"/>
    <n v="2"/>
    <n v="293"/>
    <s v="FINALBORGO - SPOTORNO - V.NIZZA - P.ZZA MAMELI - SAVONA FF.SS"/>
    <s v="INV"/>
    <s v="FES"/>
    <m/>
    <n v="1"/>
    <n v="5734"/>
    <d v="1899-12-30T05:25:00"/>
    <d v="1899-12-30T06:18:00"/>
    <n v="27.838531399491"/>
    <m/>
    <m/>
    <n v="46"/>
    <n v="1280.572444376586"/>
    <n v="0"/>
    <m/>
    <d v="1899-12-30T00:53:00"/>
    <d v="1899-12-31T16:38:00"/>
    <m/>
  </r>
  <r>
    <n v="16821"/>
    <x v="84"/>
    <s v="CP: Extraurbano di Ponente da Bergeggi a Finale"/>
    <n v="2"/>
    <n v="293"/>
    <s v="FINALBORGO - SPOTORNO - V.NIZZA - P.ZZA MAMELI - SAVONA FF.SS"/>
    <s v="EST"/>
    <s v="SET"/>
    <m/>
    <n v="1"/>
    <n v="16821"/>
    <d v="1899-12-30T05:50:00"/>
    <d v="1899-12-30T06:46:00"/>
    <n v="27.838531399491"/>
    <m/>
    <m/>
    <n v="67"/>
    <n v="1865.1816037658971"/>
    <n v="0"/>
    <m/>
    <d v="1899-12-30T00:56:00"/>
    <d v="1900-01-01T14:32:00"/>
    <m/>
  </r>
  <r>
    <n v="17172"/>
    <x v="84"/>
    <s v="CP: Extraurbano di Ponente da Bergeggi a Finale"/>
    <n v="2"/>
    <n v="293"/>
    <s v="FINALBORGO - SPOTORNO - V.NIZZA - P.ZZA MAMELI - SAVONA FF.SS"/>
    <s v="EST"/>
    <s v="FES"/>
    <m/>
    <n v="1"/>
    <n v="17172"/>
    <d v="1899-12-30T06:10:00"/>
    <d v="1899-12-30T07:06:00"/>
    <n v="27.838531399491"/>
    <m/>
    <m/>
    <n v="12"/>
    <n v="334.06237679389199"/>
    <n v="0"/>
    <m/>
    <d v="1899-12-30T00:56:00"/>
    <d v="1899-12-30T11:12:00"/>
    <m/>
  </r>
  <r>
    <n v="17865"/>
    <x v="84"/>
    <s v="CP: Extraurbano di Ponente da Bergeggi a Finale"/>
    <n v="2"/>
    <n v="293"/>
    <s v="FINALBORGO - SPOTORNO - V.NIZZA - P.ZZA MAMELI - SAVONA FF.SS"/>
    <s v="INV"/>
    <s v="SET"/>
    <m/>
    <n v="1"/>
    <n v="5576"/>
    <d v="1899-12-30T06:20:00"/>
    <d v="1899-12-30T07:13:00"/>
    <n v="27.838531399491"/>
    <m/>
    <m/>
    <n v="235"/>
    <n v="6542.0548788803853"/>
    <n v="0"/>
    <m/>
    <d v="1899-12-30T00:53:00"/>
    <d v="1900-01-07T15:35:00"/>
    <m/>
  </r>
  <r>
    <n v="8475"/>
    <x v="84"/>
    <s v="CP: Extraurbano di Ponente da Bergeggi a Finale"/>
    <n v="2"/>
    <n v="293"/>
    <s v="FINALBORGO - SPOTORNO - V.NIZZA - P.ZZA MAMELI - SAVONA FF.SS"/>
    <s v="INV"/>
    <s v="FES"/>
    <m/>
    <n v="1"/>
    <n v="5740"/>
    <d v="1899-12-30T06:25:00"/>
    <d v="1899-12-30T07:18:00"/>
    <n v="27.838531399491"/>
    <m/>
    <m/>
    <n v="46"/>
    <n v="1280.572444376586"/>
    <n v="0"/>
    <m/>
    <d v="1899-12-30T00:53:00"/>
    <d v="1899-12-31T16:38:00"/>
    <m/>
  </r>
  <r>
    <n v="16925"/>
    <x v="84"/>
    <s v="CP: Extraurbano di Ponente da Bergeggi a Finale"/>
    <n v="2"/>
    <n v="293"/>
    <s v="FINALBORGO - SPOTORNO - V.NIZZA - P.ZZA MAMELI - SAVONA FF.SS"/>
    <s v="EST"/>
    <s v="SET"/>
    <m/>
    <n v="1"/>
    <n v="16925"/>
    <d v="1899-12-30T06:30:00"/>
    <d v="1899-12-30T07:26:00"/>
    <n v="27.838531399491"/>
    <m/>
    <m/>
    <n v="67"/>
    <n v="1865.1816037658971"/>
    <n v="0"/>
    <m/>
    <d v="1899-12-30T00:56:00"/>
    <d v="1900-01-01T14:32:00"/>
    <m/>
  </r>
  <r>
    <n v="17914"/>
    <x v="84"/>
    <s v="CP: Extraurbano di Ponente da Bergeggi a Finale"/>
    <n v="2"/>
    <n v="293"/>
    <s v="FINALBORGO - SPOTORNO - V.NIZZA - P.ZZA MAMELI - SAVONA FF.SS"/>
    <s v="INV"/>
    <s v="SET"/>
    <m/>
    <n v="1"/>
    <n v="5607"/>
    <d v="1899-12-30T06:45:00"/>
    <d v="1899-12-30T07:40:00"/>
    <n v="27.838531399491"/>
    <m/>
    <m/>
    <n v="235"/>
    <n v="6542.0548788803853"/>
    <n v="0"/>
    <m/>
    <d v="1899-12-30T00:55:00"/>
    <d v="1900-01-07T23:25:00"/>
    <m/>
  </r>
  <r>
    <n v="16916"/>
    <x v="84"/>
    <s v="CP: Extraurbano di Ponente da Bergeggi a Finale"/>
    <n v="2"/>
    <n v="293"/>
    <s v="FINALBORGO - SPOTORNO - V.NIZZA - P.ZZA MAMELI - SAVONA FF.SS"/>
    <s v="EST"/>
    <s v="SET"/>
    <m/>
    <n v="1"/>
    <n v="16916"/>
    <d v="1899-12-30T07:00:00"/>
    <d v="1899-12-30T07:58:00"/>
    <n v="27.838531399491"/>
    <m/>
    <m/>
    <n v="67"/>
    <n v="1865.1816037658971"/>
    <n v="0"/>
    <m/>
    <d v="1899-12-30T00:58:00"/>
    <d v="1900-01-01T16:46:00"/>
    <m/>
  </r>
  <r>
    <n v="17227"/>
    <x v="84"/>
    <s v="CP: Extraurbano di Ponente da Bergeggi a Finale"/>
    <n v="2"/>
    <n v="293"/>
    <s v="FINALBORGO - SPOTORNO - V.NIZZA - P.ZZA MAMELI - SAVONA FF.SS"/>
    <s v="EST"/>
    <s v="FES"/>
    <m/>
    <n v="1"/>
    <n v="17227"/>
    <d v="1899-12-30T07:20:00"/>
    <d v="1899-12-30T08:16:00"/>
    <n v="27.838531399491"/>
    <m/>
    <m/>
    <n v="12"/>
    <n v="334.06237679389199"/>
    <n v="0"/>
    <m/>
    <d v="1899-12-30T00:56:00"/>
    <d v="1899-12-30T11:12:00"/>
    <m/>
  </r>
  <r>
    <n v="8505"/>
    <x v="84"/>
    <s v="CP: Extraurbano di Ponente da Bergeggi a Finale"/>
    <n v="2"/>
    <n v="293"/>
    <s v="FINALBORGO - SPOTORNO - V.NIZZA - P.ZZA MAMELI - SAVONA FF.SS"/>
    <s v="INV"/>
    <s v="SF"/>
    <m/>
    <n v="1"/>
    <n v="5799"/>
    <d v="1899-12-30T07:25:00"/>
    <d v="1899-12-30T08:18:00"/>
    <n v="27.838531399491"/>
    <m/>
    <m/>
    <n v="5"/>
    <n v="139.192656997455"/>
    <n v="0"/>
    <m/>
    <d v="1899-12-30T00:53:00"/>
    <d v="1899-12-30T04:25:00"/>
    <m/>
  </r>
  <r>
    <n v="8476"/>
    <x v="84"/>
    <s v="CP: Extraurbano di Ponente da Bergeggi a Finale"/>
    <n v="2"/>
    <n v="293"/>
    <s v="FINALBORGO - SPOTORNO - V.NIZZA - P.ZZA MAMELI - SAVONA FF.SS"/>
    <s v="INV"/>
    <s v="FES"/>
    <m/>
    <n v="1"/>
    <n v="5741"/>
    <d v="1899-12-30T07:25:00"/>
    <d v="1899-12-30T08:18:00"/>
    <n v="27.838531399491"/>
    <m/>
    <m/>
    <n v="46"/>
    <n v="1280.572444376586"/>
    <n v="0"/>
    <m/>
    <d v="1899-12-30T00:53:00"/>
    <d v="1899-12-31T16:38:00"/>
    <m/>
  </r>
  <r>
    <n v="17574"/>
    <x v="84"/>
    <s v="CP: Extraurbano di Ponente da Bergeggi a Finale"/>
    <n v="2"/>
    <n v="293"/>
    <s v="FINALBORGO - SPOTORNO - V.NIZZA - P.ZZA MAMELI - SAVONA FF.SS"/>
    <s v="INV"/>
    <s v="SET"/>
    <m/>
    <n v="1"/>
    <n v="5608"/>
    <d v="1899-12-30T07:30:00"/>
    <d v="1899-12-30T08:25:00"/>
    <n v="27.838531399491"/>
    <m/>
    <m/>
    <n v="235"/>
    <n v="6542.0548788803853"/>
    <n v="0"/>
    <m/>
    <d v="1899-12-30T00:55:00"/>
    <d v="1900-01-07T23:25:00"/>
    <m/>
  </r>
  <r>
    <n v="16953"/>
    <x v="84"/>
    <s v="CP: Extraurbano di Ponente da Bergeggi a Finale"/>
    <n v="2"/>
    <n v="293"/>
    <s v="FINALBORGO - SPOTORNO - V.NIZZA - P.ZZA MAMELI - SAVONA FF.SS"/>
    <s v="EST"/>
    <s v="SET"/>
    <m/>
    <n v="1"/>
    <n v="16953"/>
    <d v="1899-12-30T07:30:00"/>
    <d v="1899-12-30T08:28:00"/>
    <n v="27.838531399491"/>
    <m/>
    <m/>
    <n v="67"/>
    <n v="1865.1816037658971"/>
    <n v="0"/>
    <m/>
    <d v="1899-12-30T00:58:00"/>
    <d v="1900-01-01T16:46:00"/>
    <m/>
  </r>
  <r>
    <n v="16900"/>
    <x v="84"/>
    <s v="CP: Extraurbano di Ponente da Bergeggi a Finale"/>
    <n v="2"/>
    <n v="293"/>
    <s v="FINALBORGO - SPOTORNO - V.NIZZA - P.ZZA MAMELI - SAVONA FF.SS"/>
    <s v="EST"/>
    <s v="SET"/>
    <m/>
    <n v="1"/>
    <n v="16900"/>
    <d v="1899-12-30T07:50:00"/>
    <d v="1899-12-30T08:48:00"/>
    <n v="27.838531399491"/>
    <m/>
    <m/>
    <n v="67"/>
    <n v="1865.1816037658971"/>
    <n v="0"/>
    <m/>
    <d v="1899-12-30T00:58:00"/>
    <d v="1900-01-01T16:46:00"/>
    <m/>
  </r>
  <r>
    <n v="13331"/>
    <x v="84"/>
    <s v="CP: Extraurbano di Ponente da Bergeggi a Finale"/>
    <n v="2"/>
    <n v="293"/>
    <s v="FINALBORGO - SPOTORNO - V.NIZZA - P.ZZA MAMELI - SAVONA FF.SS"/>
    <s v="INV"/>
    <s v="SET"/>
    <m/>
    <n v="1"/>
    <n v="5609"/>
    <d v="1899-12-30T07:55:00"/>
    <d v="1899-12-30T08:50:00"/>
    <n v="27.838531399491"/>
    <m/>
    <m/>
    <n v="235"/>
    <n v="6542.0548788803853"/>
    <n v="0"/>
    <m/>
    <d v="1899-12-30T00:55:00"/>
    <d v="1900-01-07T23:25:00"/>
    <m/>
  </r>
  <r>
    <n v="16908"/>
    <x v="84"/>
    <s v="CP: Extraurbano di Ponente da Bergeggi a Finale"/>
    <n v="2"/>
    <n v="293"/>
    <s v="FINALBORGO - SPOTORNO - V.NIZZA - P.ZZA MAMELI - SAVONA FF.SS"/>
    <s v="EST"/>
    <s v="SET"/>
    <m/>
    <n v="1"/>
    <n v="16908"/>
    <d v="1899-12-30T08:10:00"/>
    <d v="1899-12-30T09:08:00"/>
    <n v="27.838531399491"/>
    <m/>
    <m/>
    <n v="67"/>
    <n v="1865.1816037658971"/>
    <n v="0"/>
    <m/>
    <d v="1899-12-30T00:58:00"/>
    <d v="1900-01-01T16:46:00"/>
    <m/>
  </r>
  <r>
    <n v="17241"/>
    <x v="84"/>
    <s v="CP: Extraurbano di Ponente da Bergeggi a Finale"/>
    <n v="2"/>
    <n v="293"/>
    <s v="FINALBORGO - SPOTORNO - V.NIZZA - P.ZZA MAMELI - SAVONA FF.SS"/>
    <s v="EST"/>
    <s v="FES"/>
    <m/>
    <n v="1"/>
    <n v="17241"/>
    <d v="1899-12-30T08:15:00"/>
    <d v="1899-12-30T09:13:00"/>
    <n v="27.838531399491"/>
    <m/>
    <m/>
    <n v="12"/>
    <n v="334.06237679389199"/>
    <n v="0"/>
    <m/>
    <d v="1899-12-30T00:58:00"/>
    <d v="1899-12-30T11:36:00"/>
    <m/>
  </r>
  <r>
    <n v="13332"/>
    <x v="84"/>
    <s v="CP: Extraurbano di Ponente da Bergeggi a Finale"/>
    <n v="2"/>
    <n v="293"/>
    <s v="FINALBORGO - SPOTORNO - V.NIZZA - P.ZZA MAMELI - SAVONA FF.SS"/>
    <s v="INV"/>
    <s v="SET"/>
    <m/>
    <n v="1"/>
    <n v="5610"/>
    <d v="1899-12-30T08:25:00"/>
    <d v="1899-12-30T09:20:00"/>
    <n v="27.838531399491"/>
    <m/>
    <m/>
    <n v="235"/>
    <n v="6542.0548788803853"/>
    <n v="0"/>
    <m/>
    <d v="1899-12-30T00:55:00"/>
    <d v="1900-01-07T23:25:00"/>
    <m/>
  </r>
  <r>
    <n v="8477"/>
    <x v="84"/>
    <s v="CP: Extraurbano di Ponente da Bergeggi a Finale"/>
    <n v="2"/>
    <n v="293"/>
    <s v="FINALBORGO - SPOTORNO - V.NIZZA - P.ZZA MAMELI - SAVONA FF.SS"/>
    <s v="INV"/>
    <s v="FES"/>
    <m/>
    <n v="1"/>
    <n v="5742"/>
    <d v="1899-12-30T08:25:00"/>
    <d v="1899-12-30T09:18:00"/>
    <n v="27.838531399491"/>
    <m/>
    <m/>
    <n v="46"/>
    <n v="1280.572444376586"/>
    <n v="0"/>
    <m/>
    <d v="1899-12-30T00:53:00"/>
    <d v="1899-12-31T16:38:00"/>
    <m/>
  </r>
  <r>
    <n v="16819"/>
    <x v="84"/>
    <s v="CP: Extraurbano di Ponente da Bergeggi a Finale"/>
    <n v="2"/>
    <n v="293"/>
    <s v="FINALBORGO - SPOTORNO - V.NIZZA - P.ZZA MAMELI - SAVONA FF.SS"/>
    <s v="EST"/>
    <s v="SET"/>
    <m/>
    <n v="1"/>
    <n v="16819"/>
    <d v="1899-12-30T08:30:00"/>
    <d v="1899-12-30T09:28:00"/>
    <n v="27.838531399491"/>
    <m/>
    <m/>
    <n v="67"/>
    <n v="1865.1816037658971"/>
    <n v="0"/>
    <m/>
    <d v="1899-12-30T00:58:00"/>
    <d v="1900-01-01T16:46:00"/>
    <m/>
  </r>
  <r>
    <n v="17248"/>
    <x v="84"/>
    <s v="CP: Extraurbano di Ponente da Bergeggi a Finale"/>
    <n v="2"/>
    <n v="293"/>
    <s v="FINALBORGO - SPOTORNO - V.NIZZA - P.ZZA MAMELI - SAVONA FF.SS"/>
    <s v="EST"/>
    <s v="FES"/>
    <m/>
    <n v="1"/>
    <n v="17248"/>
    <d v="1899-12-30T08:35:00"/>
    <d v="1899-12-30T09:33:00"/>
    <n v="27.838531399491"/>
    <m/>
    <m/>
    <n v="12"/>
    <n v="334.06237679389199"/>
    <n v="0"/>
    <m/>
    <d v="1899-12-30T00:58:00"/>
    <d v="1899-12-30T11:36:00"/>
    <m/>
  </r>
  <r>
    <n v="16927"/>
    <x v="84"/>
    <s v="CP: Extraurbano di Ponente da Bergeggi a Finale"/>
    <n v="2"/>
    <n v="293"/>
    <s v="FINALBORGO - SPOTORNO - V.NIZZA - P.ZZA MAMELI - SAVONA FF.SS"/>
    <s v="EST"/>
    <s v="SET"/>
    <m/>
    <n v="1"/>
    <n v="16927"/>
    <d v="1899-12-30T08:50:00"/>
    <d v="1899-12-30T09:48:00"/>
    <n v="27.838531399491"/>
    <m/>
    <m/>
    <n v="67"/>
    <n v="1865.1816037658971"/>
    <n v="0"/>
    <m/>
    <d v="1899-12-30T00:58:00"/>
    <d v="1900-01-01T16:46:00"/>
    <m/>
  </r>
  <r>
    <n v="13333"/>
    <x v="84"/>
    <s v="CP: Extraurbano di Ponente da Bergeggi a Finale"/>
    <n v="2"/>
    <n v="293"/>
    <s v="FINALBORGO - SPOTORNO - V.NIZZA - P.ZZA MAMELI - SAVONA FF.SS"/>
    <s v="INV"/>
    <s v="SET"/>
    <m/>
    <n v="1"/>
    <n v="5611"/>
    <d v="1899-12-30T08:55:00"/>
    <d v="1899-12-30T09:50:00"/>
    <n v="27.838531399491"/>
    <m/>
    <m/>
    <n v="235"/>
    <n v="6542.0548788803853"/>
    <n v="0"/>
    <m/>
    <d v="1899-12-30T00:55:00"/>
    <d v="1900-01-07T23:25:00"/>
    <m/>
  </r>
  <r>
    <n v="17186"/>
    <x v="84"/>
    <s v="CP: Extraurbano di Ponente da Bergeggi a Finale"/>
    <n v="2"/>
    <n v="293"/>
    <s v="FINALBORGO - SPOTORNO - V.NIZZA - P.ZZA MAMELI - SAVONA FF.SS"/>
    <s v="EST"/>
    <s v="FES"/>
    <m/>
    <n v="1"/>
    <n v="17186"/>
    <d v="1899-12-30T08:55:00"/>
    <d v="1899-12-30T09:53:00"/>
    <n v="27.838531399491"/>
    <m/>
    <m/>
    <n v="12"/>
    <n v="334.06237679389199"/>
    <n v="0"/>
    <m/>
    <d v="1899-12-30T00:58:00"/>
    <d v="1899-12-30T11:36:00"/>
    <m/>
  </r>
  <r>
    <n v="13192"/>
    <x v="84"/>
    <s v="CP: Extraurbano di Ponente da Bergeggi a Finale"/>
    <n v="2"/>
    <n v="293"/>
    <s v="FINALBORGO - SPOTORNO - V.NIZZA - P.ZZA MAMELI - SAVONA FF.SS"/>
    <s v="INV"/>
    <s v="FES"/>
    <m/>
    <n v="1"/>
    <n v="5743"/>
    <d v="1899-12-30T08:55:00"/>
    <d v="1899-12-30T09:48:00"/>
    <n v="27.838531399491"/>
    <m/>
    <m/>
    <n v="46"/>
    <n v="1280.572444376586"/>
    <n v="0"/>
    <m/>
    <d v="1899-12-30T00:53:00"/>
    <d v="1899-12-31T16:38:00"/>
    <m/>
  </r>
  <r>
    <n v="16919"/>
    <x v="84"/>
    <s v="CP: Extraurbano di Ponente da Bergeggi a Finale"/>
    <n v="2"/>
    <n v="293"/>
    <s v="FINALBORGO - SPOTORNO - V.NIZZA - P.ZZA MAMELI - SAVONA FF.SS"/>
    <s v="EST"/>
    <s v="SET"/>
    <m/>
    <n v="1"/>
    <n v="16919"/>
    <d v="1899-12-30T09:10:00"/>
    <d v="1899-12-30T10:08:00"/>
    <n v="27.838531399491"/>
    <m/>
    <m/>
    <n v="67"/>
    <n v="1865.1816037658971"/>
    <n v="0"/>
    <m/>
    <d v="1899-12-30T00:58:00"/>
    <d v="1900-01-01T16:46:00"/>
    <m/>
  </r>
  <r>
    <n v="17173"/>
    <x v="84"/>
    <s v="CP: Extraurbano di Ponente da Bergeggi a Finale"/>
    <n v="2"/>
    <n v="293"/>
    <s v="FINALBORGO - SPOTORNO - V.NIZZA - P.ZZA MAMELI - SAVONA FF.SS"/>
    <s v="EST"/>
    <s v="FES"/>
    <m/>
    <n v="1"/>
    <n v="17173"/>
    <d v="1899-12-30T09:15:00"/>
    <d v="1899-12-30T10:13:00"/>
    <n v="27.838531399491"/>
    <m/>
    <m/>
    <n v="12"/>
    <n v="334.06237679389199"/>
    <n v="0"/>
    <m/>
    <d v="1899-12-30T00:58:00"/>
    <d v="1899-12-30T11:36:00"/>
    <m/>
  </r>
  <r>
    <n v="8479"/>
    <x v="84"/>
    <s v="CP: Extraurbano di Ponente da Bergeggi a Finale"/>
    <n v="2"/>
    <n v="293"/>
    <s v="FINALBORGO - SPOTORNO - V.NIZZA - P.ZZA MAMELI - SAVONA FF.SS"/>
    <s v="INV"/>
    <s v="FES"/>
    <m/>
    <n v="1"/>
    <n v="5744"/>
    <d v="1899-12-30T09:25:00"/>
    <d v="1899-12-30T10:18:00"/>
    <n v="27.838531399491"/>
    <m/>
    <m/>
    <n v="46"/>
    <n v="1280.572444376586"/>
    <n v="0"/>
    <m/>
    <d v="1899-12-30T00:53:00"/>
    <d v="1899-12-31T16:38:00"/>
    <m/>
  </r>
  <r>
    <n v="13334"/>
    <x v="84"/>
    <s v="CP: Extraurbano di Ponente da Bergeggi a Finale"/>
    <n v="2"/>
    <n v="293"/>
    <s v="FINALBORGO - SPOTORNO - V.NIZZA - P.ZZA MAMELI - SAVONA FF.SS"/>
    <s v="INV"/>
    <s v="SET"/>
    <m/>
    <n v="1"/>
    <n v="5612"/>
    <d v="1899-12-30T09:30:00"/>
    <d v="1899-12-30T10:25:00"/>
    <n v="27.838531399491"/>
    <m/>
    <m/>
    <n v="235"/>
    <n v="6542.0548788803853"/>
    <n v="0"/>
    <m/>
    <d v="1899-12-30T00:55:00"/>
    <d v="1900-01-07T23:25:00"/>
    <m/>
  </r>
  <r>
    <n v="16824"/>
    <x v="84"/>
    <s v="CP: Extraurbano di Ponente da Bergeggi a Finale"/>
    <n v="2"/>
    <n v="293"/>
    <s v="FINALBORGO - SPOTORNO - V.NIZZA - P.ZZA MAMELI - SAVONA FF.SS"/>
    <s v="EST"/>
    <s v="SET"/>
    <m/>
    <n v="1"/>
    <n v="16147"/>
    <d v="1899-12-30T09:30:00"/>
    <d v="1899-12-30T10:28:00"/>
    <n v="27.838531399491"/>
    <m/>
    <m/>
    <n v="67"/>
    <n v="1865.1816037658971"/>
    <n v="0"/>
    <m/>
    <d v="1899-12-30T00:58:00"/>
    <d v="1900-01-01T16:46:00"/>
    <m/>
  </r>
  <r>
    <n v="17229"/>
    <x v="84"/>
    <s v="CP: Extraurbano di Ponente da Bergeggi a Finale"/>
    <n v="2"/>
    <n v="293"/>
    <s v="FINALBORGO - SPOTORNO - V.NIZZA - P.ZZA MAMELI - SAVONA FF.SS"/>
    <s v="EST"/>
    <s v="FES"/>
    <m/>
    <n v="1"/>
    <n v="17229"/>
    <d v="1899-12-30T09:35:00"/>
    <d v="1899-12-30T10:33:00"/>
    <n v="27.838531399491"/>
    <m/>
    <m/>
    <n v="12"/>
    <n v="334.06237679389199"/>
    <n v="0"/>
    <m/>
    <d v="1899-12-30T00:58:00"/>
    <d v="1899-12-30T11:36:00"/>
    <m/>
  </r>
  <r>
    <n v="16955"/>
    <x v="84"/>
    <s v="CP: Extraurbano di Ponente da Bergeggi a Finale"/>
    <n v="2"/>
    <n v="293"/>
    <s v="FINALBORGO - SPOTORNO - V.NIZZA - P.ZZA MAMELI - SAVONA FF.SS"/>
    <s v="EST"/>
    <s v="SET"/>
    <m/>
    <n v="1"/>
    <n v="16955"/>
    <d v="1899-12-30T09:50:00"/>
    <d v="1899-12-30T10:48:00"/>
    <n v="27.838531399491"/>
    <m/>
    <m/>
    <n v="67"/>
    <n v="1865.1816037658971"/>
    <n v="0"/>
    <m/>
    <d v="1899-12-30T00:58:00"/>
    <d v="1900-01-01T16:46:00"/>
    <m/>
  </r>
  <r>
    <n v="13195"/>
    <x v="84"/>
    <s v="CP: Extraurbano di Ponente da Bergeggi a Finale"/>
    <n v="2"/>
    <n v="293"/>
    <s v="FINALBORGO - SPOTORNO - V.NIZZA - P.ZZA MAMELI - SAVONA FF.SS"/>
    <s v="INV"/>
    <s v="FES"/>
    <m/>
    <n v="1"/>
    <n v="5746"/>
    <d v="1899-12-30T09:55:00"/>
    <d v="1899-12-30T10:48:00"/>
    <n v="27.838531399491"/>
    <m/>
    <m/>
    <n v="46"/>
    <n v="1280.572444376586"/>
    <n v="0"/>
    <m/>
    <d v="1899-12-30T00:53:00"/>
    <d v="1899-12-31T16:38:00"/>
    <m/>
  </r>
  <r>
    <n v="8510"/>
    <x v="84"/>
    <s v="CP: Extraurbano di Ponente da Bergeggi a Finale"/>
    <n v="2"/>
    <n v="293"/>
    <s v="FINALBORGO - SPOTORNO - V.NIZZA - P.ZZA MAMELI - SAVONA FF.SS"/>
    <s v="INV"/>
    <s v="SF"/>
    <m/>
    <n v="1"/>
    <n v="5806"/>
    <d v="1899-12-30T09:55:00"/>
    <d v="1899-12-30T10:48:00"/>
    <n v="27.838531399491"/>
    <m/>
    <m/>
    <n v="5"/>
    <n v="139.192656997455"/>
    <n v="0"/>
    <m/>
    <d v="1899-12-30T00:53:00"/>
    <d v="1899-12-30T04:25:00"/>
    <m/>
  </r>
  <r>
    <n v="13335"/>
    <x v="84"/>
    <s v="CP: Extraurbano di Ponente da Bergeggi a Finale"/>
    <n v="2"/>
    <n v="293"/>
    <s v="FINALBORGO - SPOTORNO - V.NIZZA - P.ZZA MAMELI - SAVONA FF.SS"/>
    <s v="INV"/>
    <s v="SET"/>
    <m/>
    <n v="1"/>
    <n v="5613"/>
    <d v="1899-12-30T10:00:00"/>
    <d v="1899-12-30T10:55:00"/>
    <n v="27.838531399491"/>
    <m/>
    <m/>
    <n v="235"/>
    <n v="6542.0548788803853"/>
    <n v="0"/>
    <m/>
    <d v="1899-12-30T00:55:00"/>
    <d v="1900-01-07T23:25:00"/>
    <m/>
  </r>
  <r>
    <n v="17235"/>
    <x v="84"/>
    <s v="CP: Extraurbano di Ponente da Bergeggi a Finale"/>
    <n v="2"/>
    <n v="293"/>
    <s v="FINALBORGO - SPOTORNO - V.NIZZA - P.ZZA MAMELI - SAVONA FF.SS"/>
    <s v="EST"/>
    <s v="FES"/>
    <m/>
    <n v="1"/>
    <n v="17235"/>
    <d v="1899-12-30T10:00:00"/>
    <d v="1899-12-30T10:58:00"/>
    <n v="27.838531399491"/>
    <m/>
    <m/>
    <n v="12"/>
    <n v="334.06237679389199"/>
    <n v="0"/>
    <m/>
    <d v="1899-12-30T00:58:00"/>
    <d v="1899-12-30T11:36:00"/>
    <m/>
  </r>
  <r>
    <n v="16902"/>
    <x v="84"/>
    <s v="CP: Extraurbano di Ponente da Bergeggi a Finale"/>
    <n v="2"/>
    <n v="293"/>
    <s v="FINALBORGO - SPOTORNO - V.NIZZA - P.ZZA MAMELI - SAVONA FF.SS"/>
    <s v="EST"/>
    <s v="SET"/>
    <m/>
    <n v="1"/>
    <n v="16902"/>
    <d v="1899-12-30T10:10:00"/>
    <d v="1899-12-30T11:08:00"/>
    <n v="27.838531399491"/>
    <m/>
    <m/>
    <n v="67"/>
    <n v="1865.1816037658971"/>
    <n v="0"/>
    <m/>
    <d v="1899-12-30T00:58:00"/>
    <d v="1900-01-01T16:46:00"/>
    <m/>
  </r>
  <r>
    <n v="17243"/>
    <x v="84"/>
    <s v="CP: Extraurbano di Ponente da Bergeggi a Finale"/>
    <n v="2"/>
    <n v="293"/>
    <s v="FINALBORGO - SPOTORNO - V.NIZZA - P.ZZA MAMELI - SAVONA FF.SS"/>
    <s v="EST"/>
    <s v="FES"/>
    <m/>
    <n v="1"/>
    <n v="17243"/>
    <d v="1899-12-30T10:25:00"/>
    <d v="1899-12-30T11:23:00"/>
    <n v="27.838531399491"/>
    <m/>
    <m/>
    <n v="12"/>
    <n v="334.06237679389199"/>
    <n v="0"/>
    <m/>
    <d v="1899-12-30T00:58:00"/>
    <d v="1899-12-30T11:36:00"/>
    <m/>
  </r>
  <r>
    <n v="8481"/>
    <x v="84"/>
    <s v="CP: Extraurbano di Ponente da Bergeggi a Finale"/>
    <n v="2"/>
    <n v="293"/>
    <s v="FINALBORGO - SPOTORNO - V.NIZZA - P.ZZA MAMELI - SAVONA FF.SS"/>
    <s v="INV"/>
    <s v="FES"/>
    <m/>
    <n v="1"/>
    <n v="5748"/>
    <d v="1899-12-30T10:25:00"/>
    <d v="1899-12-30T11:18:00"/>
    <n v="27.838531399491"/>
    <m/>
    <m/>
    <n v="46"/>
    <n v="1280.572444376586"/>
    <n v="0"/>
    <m/>
    <d v="1899-12-30T00:53:00"/>
    <d v="1899-12-31T16:38:00"/>
    <m/>
  </r>
  <r>
    <n v="13336"/>
    <x v="84"/>
    <s v="CP: Extraurbano di Ponente da Bergeggi a Finale"/>
    <n v="2"/>
    <n v="293"/>
    <s v="FINALBORGO - SPOTORNO - V.NIZZA - P.ZZA MAMELI - SAVONA FF.SS"/>
    <s v="INV"/>
    <s v="SET"/>
    <m/>
    <n v="1"/>
    <n v="5614"/>
    <d v="1899-12-30T10:30:00"/>
    <d v="1899-12-30T11:25:00"/>
    <n v="27.838531399491"/>
    <m/>
    <m/>
    <n v="235"/>
    <n v="6542.0548788803853"/>
    <n v="0"/>
    <m/>
    <d v="1899-12-30T00:55:00"/>
    <d v="1900-01-07T23:25:00"/>
    <m/>
  </r>
  <r>
    <n v="16910"/>
    <x v="84"/>
    <s v="CP: Extraurbano di Ponente da Bergeggi a Finale"/>
    <n v="2"/>
    <n v="293"/>
    <s v="FINALBORGO - SPOTORNO - V.NIZZA - P.ZZA MAMELI - SAVONA FF.SS"/>
    <s v="EST"/>
    <s v="SET"/>
    <m/>
    <n v="1"/>
    <n v="16910"/>
    <d v="1899-12-30T10:40:00"/>
    <d v="1899-12-30T11:38:00"/>
    <n v="27.838531399491"/>
    <m/>
    <m/>
    <n v="67"/>
    <n v="1865.1816037658971"/>
    <n v="0"/>
    <m/>
    <d v="1899-12-30T00:58:00"/>
    <d v="1900-01-01T16:46:00"/>
    <m/>
  </r>
  <r>
    <n v="17250"/>
    <x v="84"/>
    <s v="CP: Extraurbano di Ponente da Bergeggi a Finale"/>
    <n v="2"/>
    <n v="293"/>
    <s v="FINALBORGO - SPOTORNO - V.NIZZA - P.ZZA MAMELI - SAVONA FF.SS"/>
    <s v="EST"/>
    <s v="FES"/>
    <m/>
    <n v="1"/>
    <n v="17250"/>
    <d v="1899-12-30T10:50:00"/>
    <d v="1899-12-30T11:48:00"/>
    <n v="27.838531399491"/>
    <m/>
    <m/>
    <n v="12"/>
    <n v="334.06237679389199"/>
    <n v="0"/>
    <m/>
    <d v="1899-12-30T00:58:00"/>
    <d v="1899-12-30T11:36:00"/>
    <m/>
  </r>
  <r>
    <n v="8511"/>
    <x v="84"/>
    <s v="CP: Extraurbano di Ponente da Bergeggi a Finale"/>
    <n v="2"/>
    <n v="293"/>
    <s v="FINALBORGO - SPOTORNO - V.NIZZA - P.ZZA MAMELI - SAVONA FF.SS"/>
    <s v="INV"/>
    <s v="SF"/>
    <m/>
    <n v="1"/>
    <n v="5807"/>
    <d v="1899-12-30T10:55:00"/>
    <d v="1899-12-30T11:48:00"/>
    <n v="27.838531399491"/>
    <m/>
    <m/>
    <n v="5"/>
    <n v="139.192656997455"/>
    <n v="0"/>
    <m/>
    <d v="1899-12-30T00:53:00"/>
    <d v="1899-12-30T04:25:00"/>
    <m/>
  </r>
  <r>
    <n v="8482"/>
    <x v="84"/>
    <s v="CP: Extraurbano di Ponente da Bergeggi a Finale"/>
    <n v="2"/>
    <n v="293"/>
    <s v="FINALBORGO - SPOTORNO - V.NIZZA - P.ZZA MAMELI - SAVONA FF.SS"/>
    <s v="INV"/>
    <s v="FES"/>
    <m/>
    <n v="1"/>
    <n v="5750"/>
    <d v="1899-12-30T10:55:00"/>
    <d v="1899-12-30T11:48:00"/>
    <n v="27.838531399491"/>
    <m/>
    <m/>
    <n v="46"/>
    <n v="1280.572444376586"/>
    <n v="0"/>
    <m/>
    <d v="1899-12-30T00:53:00"/>
    <d v="1899-12-31T16:38:00"/>
    <m/>
  </r>
  <r>
    <n v="13337"/>
    <x v="84"/>
    <s v="CP: Extraurbano di Ponente da Bergeggi a Finale"/>
    <n v="2"/>
    <n v="293"/>
    <s v="FINALBORGO - SPOTORNO - V.NIZZA - P.ZZA MAMELI - SAVONA FF.SS"/>
    <s v="INV"/>
    <s v="SET"/>
    <m/>
    <n v="1"/>
    <n v="5615"/>
    <d v="1899-12-30T11:00:00"/>
    <d v="1899-12-30T11:55:00"/>
    <n v="27.838531399491"/>
    <m/>
    <m/>
    <n v="235"/>
    <n v="6542.0548788803853"/>
    <n v="0"/>
    <m/>
    <d v="1899-12-30T00:55:00"/>
    <d v="1900-01-07T23:25:00"/>
    <m/>
  </r>
  <r>
    <n v="16929"/>
    <x v="84"/>
    <s v="CP: Extraurbano di Ponente da Bergeggi a Finale"/>
    <n v="2"/>
    <n v="293"/>
    <s v="FINALBORGO - SPOTORNO - V.NIZZA - P.ZZA MAMELI - SAVONA FF.SS"/>
    <s v="EST"/>
    <s v="SET"/>
    <m/>
    <n v="1"/>
    <n v="16929"/>
    <d v="1899-12-30T11:10:00"/>
    <d v="1899-12-30T12:08:00"/>
    <n v="27.838531399491"/>
    <m/>
    <m/>
    <n v="67"/>
    <n v="1865.1816037658971"/>
    <n v="0"/>
    <m/>
    <d v="1899-12-30T00:58:00"/>
    <d v="1900-01-01T16:46:00"/>
    <m/>
  </r>
  <r>
    <n v="17188"/>
    <x v="84"/>
    <s v="CP: Extraurbano di Ponente da Bergeggi a Finale"/>
    <n v="2"/>
    <n v="293"/>
    <s v="FINALBORGO - SPOTORNO - V.NIZZA - P.ZZA MAMELI - SAVONA FF.SS"/>
    <s v="EST"/>
    <s v="FES"/>
    <m/>
    <n v="1"/>
    <n v="17188"/>
    <d v="1899-12-30T11:15:00"/>
    <d v="1899-12-30T12:13:00"/>
    <n v="27.838531399491"/>
    <m/>
    <m/>
    <n v="12"/>
    <n v="334.06237679389199"/>
    <n v="0"/>
    <m/>
    <d v="1899-12-30T00:58:00"/>
    <d v="1899-12-30T11:36:00"/>
    <m/>
  </r>
  <r>
    <n v="8483"/>
    <x v="84"/>
    <s v="CP: Extraurbano di Ponente da Bergeggi a Finale"/>
    <n v="2"/>
    <n v="293"/>
    <s v="FINALBORGO - SPOTORNO - V.NIZZA - P.ZZA MAMELI - SAVONA FF.SS"/>
    <s v="INV"/>
    <s v="FES"/>
    <m/>
    <n v="1"/>
    <n v="5751"/>
    <d v="1899-12-30T11:25:00"/>
    <d v="1899-12-30T12:18:00"/>
    <n v="27.838531399491"/>
    <m/>
    <m/>
    <n v="46"/>
    <n v="1280.572444376586"/>
    <n v="0"/>
    <m/>
    <d v="1899-12-30T00:53:00"/>
    <d v="1899-12-31T16:38:00"/>
    <m/>
  </r>
  <r>
    <n v="13338"/>
    <x v="84"/>
    <s v="CP: Extraurbano di Ponente da Bergeggi a Finale"/>
    <n v="2"/>
    <n v="293"/>
    <s v="FINALBORGO - SPOTORNO - V.NIZZA - P.ZZA MAMELI - SAVONA FF.SS"/>
    <s v="INV"/>
    <s v="SET"/>
    <m/>
    <n v="1"/>
    <n v="5616"/>
    <d v="1899-12-30T11:35:00"/>
    <d v="1899-12-30T12:30:00"/>
    <n v="27.838531399491"/>
    <m/>
    <m/>
    <n v="235"/>
    <n v="6542.0548788803853"/>
    <n v="0"/>
    <m/>
    <d v="1899-12-30T00:55:00"/>
    <d v="1900-01-07T23:25:00"/>
    <m/>
  </r>
  <r>
    <n v="16921"/>
    <x v="84"/>
    <s v="CP: Extraurbano di Ponente da Bergeggi a Finale"/>
    <n v="2"/>
    <n v="293"/>
    <s v="FINALBORGO - SPOTORNO - V.NIZZA - P.ZZA MAMELI - SAVONA FF.SS"/>
    <s v="EST"/>
    <s v="SET"/>
    <m/>
    <n v="1"/>
    <n v="16921"/>
    <d v="1899-12-30T11:40:00"/>
    <d v="1899-12-30T12:38:00"/>
    <n v="27.838531399491"/>
    <m/>
    <m/>
    <n v="67"/>
    <n v="1865.1816037658971"/>
    <n v="0"/>
    <m/>
    <d v="1899-12-30T00:58:00"/>
    <d v="1900-01-01T16:46:00"/>
    <m/>
  </r>
  <r>
    <n v="17231"/>
    <x v="84"/>
    <s v="CP: Extraurbano di Ponente da Bergeggi a Finale"/>
    <n v="2"/>
    <n v="293"/>
    <s v="FINALBORGO - SPOTORNO - V.NIZZA - P.ZZA MAMELI - SAVONA FF.SS"/>
    <s v="EST"/>
    <s v="FES"/>
    <m/>
    <n v="1"/>
    <n v="17231"/>
    <d v="1899-12-30T11:45:00"/>
    <d v="1899-12-30T12:43:00"/>
    <n v="27.838531399491"/>
    <m/>
    <m/>
    <n v="12"/>
    <n v="334.06237679389199"/>
    <n v="0"/>
    <m/>
    <d v="1899-12-30T00:58:00"/>
    <d v="1899-12-30T11:36:00"/>
    <m/>
  </r>
  <r>
    <n v="8512"/>
    <x v="84"/>
    <s v="CP: Extraurbano di Ponente da Bergeggi a Finale"/>
    <n v="2"/>
    <n v="293"/>
    <s v="FINALBORGO - SPOTORNO - V.NIZZA - P.ZZA MAMELI - SAVONA FF.SS"/>
    <s v="INV"/>
    <s v="SF"/>
    <m/>
    <n v="1"/>
    <n v="5808"/>
    <d v="1899-12-30T11:55:00"/>
    <d v="1899-12-30T12:48:00"/>
    <n v="27.838531399491"/>
    <m/>
    <m/>
    <n v="5"/>
    <n v="139.192656997455"/>
    <n v="0"/>
    <m/>
    <d v="1899-12-30T00:53:00"/>
    <d v="1899-12-30T04:25:00"/>
    <m/>
  </r>
  <r>
    <n v="8484"/>
    <x v="84"/>
    <s v="CP: Extraurbano di Ponente da Bergeggi a Finale"/>
    <n v="2"/>
    <n v="293"/>
    <s v="FINALBORGO - SPOTORNO - V.NIZZA - P.ZZA MAMELI - SAVONA FF.SS"/>
    <s v="INV"/>
    <s v="FES"/>
    <m/>
    <n v="1"/>
    <n v="5752"/>
    <d v="1899-12-30T11:55:00"/>
    <d v="1899-12-30T12:48:00"/>
    <n v="27.838531399491"/>
    <m/>
    <m/>
    <n v="46"/>
    <n v="1280.572444376586"/>
    <n v="0"/>
    <m/>
    <d v="1899-12-30T00:53:00"/>
    <d v="1899-12-31T16:38:00"/>
    <m/>
  </r>
  <r>
    <n v="13339"/>
    <x v="84"/>
    <s v="CP: Extraurbano di Ponente da Bergeggi a Finale"/>
    <n v="2"/>
    <n v="293"/>
    <s v="FINALBORGO - SPOTORNO - V.NIZZA - P.ZZA MAMELI - SAVONA FF.SS"/>
    <s v="INV"/>
    <s v="SET"/>
    <m/>
    <n v="1"/>
    <n v="5617"/>
    <d v="1899-12-30T12:05:00"/>
    <d v="1899-12-30T13:00:00"/>
    <n v="27.838531399491"/>
    <m/>
    <m/>
    <n v="235"/>
    <n v="6542.0548788803853"/>
    <n v="0"/>
    <m/>
    <d v="1899-12-30T00:55:00"/>
    <d v="1900-01-07T23:25:00"/>
    <m/>
  </r>
  <r>
    <n v="16957"/>
    <x v="84"/>
    <s v="CP: Extraurbano di Ponente da Bergeggi a Finale"/>
    <n v="2"/>
    <n v="293"/>
    <s v="FINALBORGO - SPOTORNO - V.NIZZA - P.ZZA MAMELI - SAVONA FF.SS"/>
    <s v="EST"/>
    <s v="SET"/>
    <m/>
    <n v="1"/>
    <n v="16957"/>
    <d v="1899-12-30T12:10:00"/>
    <d v="1899-12-30T13:08:00"/>
    <n v="27.838531399491"/>
    <m/>
    <m/>
    <n v="67"/>
    <n v="1865.1816037658971"/>
    <n v="0"/>
    <m/>
    <d v="1899-12-30T00:58:00"/>
    <d v="1900-01-01T16:46:00"/>
    <m/>
  </r>
  <r>
    <n v="17237"/>
    <x v="84"/>
    <s v="CP: Extraurbano di Ponente da Bergeggi a Finale"/>
    <n v="2"/>
    <n v="293"/>
    <s v="FINALBORGO - SPOTORNO - V.NIZZA - P.ZZA MAMELI - SAVONA FF.SS"/>
    <s v="EST"/>
    <s v="FES"/>
    <m/>
    <n v="1"/>
    <n v="17237"/>
    <d v="1899-12-30T12:15:00"/>
    <d v="1899-12-30T13:13:00"/>
    <n v="27.838531399491"/>
    <m/>
    <m/>
    <n v="12"/>
    <n v="334.06237679389199"/>
    <n v="0"/>
    <m/>
    <d v="1899-12-30T00:58:00"/>
    <d v="1899-12-30T11:36:00"/>
    <m/>
  </r>
  <r>
    <n v="8485"/>
    <x v="84"/>
    <s v="CP: Extraurbano di Ponente da Bergeggi a Finale"/>
    <n v="2"/>
    <n v="293"/>
    <s v="FINALBORGO - SPOTORNO - V.NIZZA - P.ZZA MAMELI - SAVONA FF.SS"/>
    <s v="INV"/>
    <s v="FES"/>
    <m/>
    <n v="1"/>
    <n v="5753"/>
    <d v="1899-12-30T12:25:00"/>
    <d v="1899-12-30T13:18:00"/>
    <n v="27.838531399491"/>
    <m/>
    <m/>
    <n v="46"/>
    <n v="1280.572444376586"/>
    <n v="0"/>
    <m/>
    <d v="1899-12-30T00:53:00"/>
    <d v="1899-12-31T16:38:00"/>
    <m/>
  </r>
  <r>
    <n v="13340"/>
    <x v="84"/>
    <s v="CP: Extraurbano di Ponente da Bergeggi a Finale"/>
    <n v="2"/>
    <n v="293"/>
    <s v="FINALBORGO - SPOTORNO - V.NIZZA - P.ZZA MAMELI - SAVONA FF.SS"/>
    <s v="INV"/>
    <s v="SET"/>
    <m/>
    <n v="1"/>
    <n v="5618"/>
    <d v="1899-12-30T12:35:00"/>
    <d v="1899-12-30T13:30:00"/>
    <n v="27.838531399491"/>
    <m/>
    <m/>
    <n v="235"/>
    <n v="6542.0548788803853"/>
    <n v="0"/>
    <m/>
    <d v="1899-12-30T00:55:00"/>
    <d v="1900-01-07T23:25:00"/>
    <m/>
  </r>
  <r>
    <n v="16904"/>
    <x v="84"/>
    <s v="CP: Extraurbano di Ponente da Bergeggi a Finale"/>
    <n v="2"/>
    <n v="293"/>
    <s v="FINALBORGO - SPOTORNO - V.NIZZA - P.ZZA MAMELI - SAVONA FF.SS"/>
    <s v="EST"/>
    <s v="SET"/>
    <m/>
    <n v="1"/>
    <n v="16904"/>
    <d v="1899-12-30T12:40:00"/>
    <d v="1899-12-30T13:38:00"/>
    <n v="27.838531399491"/>
    <m/>
    <m/>
    <n v="67"/>
    <n v="1865.1816037658971"/>
    <n v="0"/>
    <m/>
    <d v="1899-12-30T00:58:00"/>
    <d v="1900-01-01T16:46:00"/>
    <m/>
  </r>
  <r>
    <n v="17245"/>
    <x v="84"/>
    <s v="CP: Extraurbano di Ponente da Bergeggi a Finale"/>
    <n v="2"/>
    <n v="293"/>
    <s v="FINALBORGO - SPOTORNO - V.NIZZA - P.ZZA MAMELI - SAVONA FF.SS"/>
    <s v="EST"/>
    <s v="FES"/>
    <m/>
    <n v="1"/>
    <n v="17245"/>
    <d v="1899-12-30T12:45:00"/>
    <d v="1899-12-30T13:43:00"/>
    <n v="27.838531399491"/>
    <m/>
    <m/>
    <n v="12"/>
    <n v="334.06237679389199"/>
    <n v="0"/>
    <m/>
    <d v="1899-12-30T00:58:00"/>
    <d v="1899-12-30T11:36:00"/>
    <m/>
  </r>
  <r>
    <n v="8515"/>
    <x v="84"/>
    <s v="CP: Extraurbano di Ponente da Bergeggi a Finale"/>
    <n v="2"/>
    <n v="293"/>
    <s v="FINALBORGO - SPOTORNO - V.NIZZA - P.ZZA MAMELI - SAVONA FF.SS"/>
    <s v="INV"/>
    <s v="SF"/>
    <m/>
    <n v="1"/>
    <n v="5812"/>
    <d v="1899-12-30T12:55:00"/>
    <d v="1899-12-30T13:48:00"/>
    <n v="27.838531399491"/>
    <m/>
    <m/>
    <n v="5"/>
    <n v="139.192656997455"/>
    <n v="0"/>
    <m/>
    <d v="1899-12-30T00:53:00"/>
    <d v="1899-12-30T04:25:00"/>
    <m/>
  </r>
  <r>
    <n v="8486"/>
    <x v="84"/>
    <s v="CP: Extraurbano di Ponente da Bergeggi a Finale"/>
    <n v="2"/>
    <n v="293"/>
    <s v="FINALBORGO - SPOTORNO - V.NIZZA - P.ZZA MAMELI - SAVONA FF.SS"/>
    <s v="INV"/>
    <s v="FES"/>
    <m/>
    <n v="1"/>
    <n v="5754"/>
    <d v="1899-12-30T12:55:00"/>
    <d v="1899-12-30T13:48:00"/>
    <n v="27.838531399491"/>
    <m/>
    <m/>
    <n v="46"/>
    <n v="1280.572444376586"/>
    <n v="0"/>
    <m/>
    <d v="1899-12-30T00:53:00"/>
    <d v="1899-12-31T16:38:00"/>
    <m/>
  </r>
  <r>
    <n v="17915"/>
    <x v="84"/>
    <s v="CP: Extraurbano di Ponente da Bergeggi a Finale"/>
    <n v="2"/>
    <n v="293"/>
    <s v="FINALBORGO - SPOTORNO - V.NIZZA - P.ZZA MAMELI - SAVONA FF.SS"/>
    <s v="INV"/>
    <s v="SET"/>
    <m/>
    <n v="1"/>
    <n v="5619"/>
    <d v="1899-12-30T13:10:00"/>
    <d v="1899-12-30T14:05:00"/>
    <n v="27.838531399491"/>
    <m/>
    <m/>
    <n v="235"/>
    <n v="6542.0548788803853"/>
    <n v="0"/>
    <m/>
    <d v="1899-12-30T00:55:00"/>
    <d v="1900-01-07T23:25:00"/>
    <m/>
  </r>
  <r>
    <n v="16912"/>
    <x v="84"/>
    <s v="CP: Extraurbano di Ponente da Bergeggi a Finale"/>
    <n v="2"/>
    <n v="293"/>
    <s v="FINALBORGO - SPOTORNO - V.NIZZA - P.ZZA MAMELI - SAVONA FF.SS"/>
    <s v="EST"/>
    <s v="SET"/>
    <m/>
    <n v="1"/>
    <n v="16912"/>
    <d v="1899-12-30T13:10:00"/>
    <d v="1899-12-30T14:08:00"/>
    <n v="27.838531399491"/>
    <m/>
    <m/>
    <n v="67"/>
    <n v="1865.1816037658971"/>
    <n v="0"/>
    <m/>
    <d v="1899-12-30T00:58:00"/>
    <d v="1900-01-01T16:46:00"/>
    <m/>
  </r>
  <r>
    <n v="17252"/>
    <x v="84"/>
    <s v="CP: Extraurbano di Ponente da Bergeggi a Finale"/>
    <n v="2"/>
    <n v="293"/>
    <s v="FINALBORGO - SPOTORNO - V.NIZZA - P.ZZA MAMELI - SAVONA FF.SS"/>
    <s v="EST"/>
    <s v="FES"/>
    <m/>
    <n v="1"/>
    <n v="17252"/>
    <d v="1899-12-30T13:15:00"/>
    <d v="1899-12-30T14:13:00"/>
    <n v="27.838531399491"/>
    <m/>
    <m/>
    <n v="12"/>
    <n v="334.06237679389199"/>
    <n v="0"/>
    <m/>
    <d v="1899-12-30T00:58:00"/>
    <d v="1899-12-30T11:36:00"/>
    <m/>
  </r>
  <r>
    <n v="8487"/>
    <x v="84"/>
    <s v="CP: Extraurbano di Ponente da Bergeggi a Finale"/>
    <n v="2"/>
    <n v="293"/>
    <s v="FINALBORGO - SPOTORNO - V.NIZZA - P.ZZA MAMELI - SAVONA FF.SS"/>
    <s v="INV"/>
    <s v="FES"/>
    <m/>
    <n v="1"/>
    <n v="5755"/>
    <d v="1899-12-30T13:25:00"/>
    <d v="1899-12-30T14:18:00"/>
    <n v="27.838531399491"/>
    <m/>
    <m/>
    <n v="46"/>
    <n v="1280.572444376586"/>
    <n v="0"/>
    <m/>
    <d v="1899-12-30T00:53:00"/>
    <d v="1899-12-31T16:38:00"/>
    <m/>
  </r>
  <r>
    <n v="13342"/>
    <x v="84"/>
    <s v="CP: Extraurbano di Ponente da Bergeggi a Finale"/>
    <n v="2"/>
    <n v="293"/>
    <s v="FINALBORGO - SPOTORNO - V.NIZZA - P.ZZA MAMELI - SAVONA FF.SS"/>
    <s v="INV"/>
    <s v="SET"/>
    <m/>
    <n v="1"/>
    <n v="5620"/>
    <d v="1899-12-30T13:40:00"/>
    <d v="1899-12-30T14:35:00"/>
    <n v="27.838531399491"/>
    <m/>
    <m/>
    <n v="235"/>
    <n v="6542.0548788803853"/>
    <n v="0"/>
    <m/>
    <d v="1899-12-30T00:55:00"/>
    <d v="1900-01-07T23:25:00"/>
    <m/>
  </r>
  <r>
    <n v="17055"/>
    <x v="84"/>
    <s v="CP: Extraurbano di Ponente da Bergeggi a Finale"/>
    <n v="2"/>
    <n v="293"/>
    <s v="FINALBORGO - SPOTORNO - V.NIZZA - P.ZZA MAMELI - SAVONA FF.SS"/>
    <s v="EST"/>
    <s v="SET"/>
    <m/>
    <n v="1"/>
    <n v="16271"/>
    <d v="1899-12-30T13:40:00"/>
    <d v="1899-12-30T14:38:00"/>
    <n v="27.838531399491"/>
    <m/>
    <m/>
    <n v="67"/>
    <n v="1865.1816037658971"/>
    <n v="0"/>
    <m/>
    <d v="1899-12-30T00:58:00"/>
    <d v="1900-01-01T16:46:00"/>
    <m/>
  </r>
  <r>
    <n v="17211"/>
    <x v="84"/>
    <s v="CP: Extraurbano di Ponente da Bergeggi a Finale"/>
    <n v="2"/>
    <n v="293"/>
    <s v="FINALBORGO - SPOTORNO - V.NIZZA - P.ZZA MAMELI - SAVONA FF.SS"/>
    <s v="EST"/>
    <s v="FES"/>
    <m/>
    <n v="1"/>
    <n v="17211"/>
    <d v="1899-12-30T13:45:00"/>
    <d v="1899-12-30T14:43:00"/>
    <n v="27.838531399491"/>
    <m/>
    <m/>
    <n v="12"/>
    <n v="334.06237679389199"/>
    <n v="0"/>
    <m/>
    <d v="1899-12-30T00:58:00"/>
    <d v="1899-12-30T11:36:00"/>
    <m/>
  </r>
  <r>
    <n v="8488"/>
    <x v="84"/>
    <s v="CP: Extraurbano di Ponente da Bergeggi a Finale"/>
    <n v="2"/>
    <n v="293"/>
    <s v="FINALBORGO - SPOTORNO - V.NIZZA - P.ZZA MAMELI - SAVONA FF.SS"/>
    <s v="INV"/>
    <s v="FES"/>
    <m/>
    <n v="1"/>
    <n v="5756"/>
    <d v="1899-12-30T13:55:00"/>
    <d v="1899-12-30T14:48:00"/>
    <n v="27.838531399491"/>
    <m/>
    <m/>
    <n v="46"/>
    <n v="1280.572444376586"/>
    <n v="0"/>
    <m/>
    <d v="1899-12-30T00:53:00"/>
    <d v="1899-12-31T16:38:00"/>
    <m/>
  </r>
  <r>
    <n v="17586"/>
    <x v="84"/>
    <s v="CP: Extraurbano di Ponente da Bergeggi a Finale"/>
    <n v="2"/>
    <n v="293"/>
    <s v="FINALBORGO - SPOTORNO - V.NIZZA - P.ZZA MAMELI - SAVONA FF.SS"/>
    <s v="INV"/>
    <s v="SET"/>
    <m/>
    <n v="1"/>
    <n v="5621"/>
    <d v="1899-12-30T14:00:00"/>
    <d v="1899-12-30T14:55:00"/>
    <n v="27.838531399491"/>
    <m/>
    <m/>
    <n v="235"/>
    <n v="6542.0548788803853"/>
    <n v="0"/>
    <m/>
    <d v="1899-12-30T00:55:00"/>
    <d v="1900-01-07T23:25:00"/>
    <m/>
  </r>
  <r>
    <n v="17063"/>
    <x v="84"/>
    <s v="CP: Extraurbano di Ponente da Bergeggi a Finale"/>
    <n v="2"/>
    <n v="293"/>
    <s v="FINALBORGO - SPOTORNO - V.NIZZA - P.ZZA MAMELI - SAVONA FF.SS"/>
    <s v="EST"/>
    <s v="SET"/>
    <m/>
    <n v="1"/>
    <n v="12942"/>
    <d v="1899-12-30T14:10:00"/>
    <d v="1899-12-30T15:08:00"/>
    <n v="27.838531399491"/>
    <m/>
    <m/>
    <n v="67"/>
    <n v="1865.1816037658971"/>
    <n v="0"/>
    <m/>
    <d v="1899-12-30T00:58:00"/>
    <d v="1900-01-01T16:46:00"/>
    <m/>
  </r>
  <r>
    <n v="17291"/>
    <x v="84"/>
    <s v="CP: Extraurbano di Ponente da Bergeggi a Finale"/>
    <n v="2"/>
    <n v="293"/>
    <s v="FINALBORGO - SPOTORNO - V.NIZZA - P.ZZA MAMELI - SAVONA FF.SS"/>
    <s v="EST"/>
    <s v="FES"/>
    <m/>
    <n v="1"/>
    <n v="17291"/>
    <d v="1899-12-30T14:15:00"/>
    <d v="1899-12-30T15:13:00"/>
    <n v="27.838531399491"/>
    <m/>
    <m/>
    <n v="12"/>
    <n v="334.06237679389199"/>
    <n v="0"/>
    <m/>
    <d v="1899-12-30T00:58:00"/>
    <d v="1899-12-30T11:36:00"/>
    <m/>
  </r>
  <r>
    <n v="8489"/>
    <x v="84"/>
    <s v="CP: Extraurbano di Ponente da Bergeggi a Finale"/>
    <n v="2"/>
    <n v="293"/>
    <s v="FINALBORGO - SPOTORNO - V.NIZZA - P.ZZA MAMELI - SAVONA FF.SS"/>
    <s v="INV"/>
    <s v="FES"/>
    <m/>
    <n v="1"/>
    <n v="5757"/>
    <d v="1899-12-30T14:25:00"/>
    <d v="1899-12-30T15:18:00"/>
    <n v="27.838531399491"/>
    <m/>
    <m/>
    <n v="46"/>
    <n v="1280.572444376586"/>
    <n v="0"/>
    <m/>
    <d v="1899-12-30T00:53:00"/>
    <d v="1899-12-31T16:38:00"/>
    <m/>
  </r>
  <r>
    <n v="13344"/>
    <x v="84"/>
    <s v="CP: Extraurbano di Ponente da Bergeggi a Finale"/>
    <n v="2"/>
    <n v="293"/>
    <s v="FINALBORGO - SPOTORNO - V.NIZZA - P.ZZA MAMELI - SAVONA FF.SS"/>
    <s v="INV"/>
    <s v="SET"/>
    <m/>
    <n v="1"/>
    <n v="5622"/>
    <d v="1899-12-30T14:40:00"/>
    <d v="1899-12-30T15:35:00"/>
    <n v="27.838531399491"/>
    <m/>
    <m/>
    <n v="235"/>
    <n v="6542.0548788803853"/>
    <n v="0"/>
    <m/>
    <d v="1899-12-30T00:55:00"/>
    <d v="1900-01-07T23:25:00"/>
    <m/>
  </r>
  <r>
    <n v="17009"/>
    <x v="84"/>
    <s v="CP: Extraurbano di Ponente da Bergeggi a Finale"/>
    <n v="2"/>
    <n v="293"/>
    <s v="FINALBORGO - SPOTORNO - V.NIZZA - P.ZZA MAMELI - SAVONA FF.SS"/>
    <s v="EST"/>
    <s v="SET"/>
    <m/>
    <n v="1"/>
    <n v="12943"/>
    <d v="1899-12-30T14:40:00"/>
    <d v="1899-12-30T15:38:00"/>
    <n v="27.838531399491"/>
    <m/>
    <m/>
    <n v="67"/>
    <n v="1865.1816037658971"/>
    <n v="0"/>
    <m/>
    <d v="1899-12-30T00:58:00"/>
    <d v="1900-01-01T16:46:00"/>
    <m/>
  </r>
  <r>
    <n v="17296"/>
    <x v="84"/>
    <s v="CP: Extraurbano di Ponente da Bergeggi a Finale"/>
    <n v="2"/>
    <n v="293"/>
    <s v="FINALBORGO - SPOTORNO - V.NIZZA - P.ZZA MAMELI - SAVONA FF.SS"/>
    <s v="EST"/>
    <s v="FES"/>
    <m/>
    <n v="1"/>
    <n v="17296"/>
    <d v="1899-12-30T14:45:00"/>
    <d v="1899-12-30T15:43:00"/>
    <n v="27.838531399491"/>
    <m/>
    <m/>
    <n v="12"/>
    <n v="334.06237679389199"/>
    <n v="0"/>
    <m/>
    <d v="1899-12-30T00:58:00"/>
    <d v="1899-12-30T11:36:00"/>
    <m/>
  </r>
  <r>
    <n v="8490"/>
    <x v="84"/>
    <s v="CP: Extraurbano di Ponente da Bergeggi a Finale"/>
    <n v="2"/>
    <n v="293"/>
    <s v="FINALBORGO - SPOTORNO - V.NIZZA - P.ZZA MAMELI - SAVONA FF.SS"/>
    <s v="INV"/>
    <s v="FES"/>
    <m/>
    <n v="1"/>
    <n v="5759"/>
    <d v="1899-12-30T14:55:00"/>
    <d v="1899-12-30T15:48:00"/>
    <n v="27.838531399491"/>
    <m/>
    <m/>
    <n v="46"/>
    <n v="1280.572444376586"/>
    <n v="0"/>
    <m/>
    <d v="1899-12-30T00:53:00"/>
    <d v="1899-12-31T16:38:00"/>
    <m/>
  </r>
  <r>
    <n v="13345"/>
    <x v="84"/>
    <s v="CP: Extraurbano di Ponente da Bergeggi a Finale"/>
    <n v="2"/>
    <n v="293"/>
    <s v="FINALBORGO - SPOTORNO - V.NIZZA - P.ZZA MAMELI - SAVONA FF.SS"/>
    <s v="INV"/>
    <s v="SET"/>
    <m/>
    <n v="1"/>
    <n v="5623"/>
    <d v="1899-12-30T15:10:00"/>
    <d v="1899-12-30T16:05:00"/>
    <n v="27.838531399491"/>
    <m/>
    <m/>
    <n v="235"/>
    <n v="6542.0548788803853"/>
    <n v="0"/>
    <m/>
    <d v="1899-12-30T00:55:00"/>
    <d v="1900-01-07T23:25:00"/>
    <m/>
  </r>
  <r>
    <n v="16984"/>
    <x v="84"/>
    <s v="CP: Extraurbano di Ponente da Bergeggi a Finale"/>
    <n v="2"/>
    <n v="293"/>
    <s v="FINALBORGO - SPOTORNO - V.NIZZA - P.ZZA MAMELI - SAVONA FF.SS"/>
    <s v="EST"/>
    <s v="SET"/>
    <m/>
    <n v="1"/>
    <n v="16984"/>
    <d v="1899-12-30T15:10:00"/>
    <d v="1899-12-30T16:08:00"/>
    <n v="27.838531399491"/>
    <m/>
    <m/>
    <n v="67"/>
    <n v="1865.1816037658971"/>
    <n v="0"/>
    <m/>
    <d v="1899-12-30T00:58:00"/>
    <d v="1900-01-01T16:46:00"/>
    <m/>
  </r>
  <r>
    <n v="18364"/>
    <x v="84"/>
    <s v="CP: Extraurbano di Ponente da Bergeggi a Finale"/>
    <n v="2"/>
    <n v="293"/>
    <s v="FINALBORGO - SPOTORNO - V.NIZZA - P.ZZA MAMELI - SAVONA FF.SS"/>
    <s v="EST"/>
    <s v="FES"/>
    <m/>
    <n v="1"/>
    <n v="17276"/>
    <d v="1899-12-30T15:25:00"/>
    <d v="1899-12-30T16:23:00"/>
    <n v="27.838531399491"/>
    <m/>
    <m/>
    <n v="12"/>
    <n v="334.06237679389199"/>
    <n v="0"/>
    <m/>
    <d v="1899-12-30T00:58:00"/>
    <d v="1899-12-30T11:36:00"/>
    <m/>
  </r>
  <r>
    <n v="8491"/>
    <x v="84"/>
    <s v="CP: Extraurbano di Ponente da Bergeggi a Finale"/>
    <n v="2"/>
    <n v="293"/>
    <s v="FINALBORGO - SPOTORNO - V.NIZZA - P.ZZA MAMELI - SAVONA FF.SS"/>
    <s v="INV"/>
    <s v="FES"/>
    <m/>
    <n v="1"/>
    <n v="5761"/>
    <d v="1899-12-30T15:25:00"/>
    <d v="1899-12-30T16:18:00"/>
    <n v="27.838531399491"/>
    <m/>
    <m/>
    <n v="46"/>
    <n v="1280.572444376586"/>
    <n v="0"/>
    <m/>
    <d v="1899-12-30T00:53:00"/>
    <d v="1899-12-31T16:38:00"/>
    <m/>
  </r>
  <r>
    <n v="18376"/>
    <x v="84"/>
    <s v="CP: Extraurbano di Ponente da Bergeggi a Finale"/>
    <n v="2"/>
    <n v="293"/>
    <s v="FINALBORGO - SPOTORNO - V.NIZZA - P.ZZA MAMELI - SAVONA FF.SS"/>
    <s v="EST"/>
    <s v="SET"/>
    <m/>
    <n v="1"/>
    <n v="16969"/>
    <d v="1899-12-30T15:30:00"/>
    <d v="1899-12-30T16:28:00"/>
    <n v="27.838531399491"/>
    <m/>
    <m/>
    <n v="67"/>
    <n v="1865.1816037658971"/>
    <n v="0"/>
    <m/>
    <d v="1899-12-30T00:58:00"/>
    <d v="1900-01-01T16:46:00"/>
    <m/>
  </r>
  <r>
    <n v="13346"/>
    <x v="84"/>
    <s v="CP: Extraurbano di Ponente da Bergeggi a Finale"/>
    <n v="2"/>
    <n v="293"/>
    <s v="FINALBORGO - SPOTORNO - V.NIZZA - P.ZZA MAMELI - SAVONA FF.SS"/>
    <s v="INV"/>
    <s v="SET"/>
    <m/>
    <n v="1"/>
    <n v="5624"/>
    <d v="1899-12-30T15:45:00"/>
    <d v="1899-12-30T16:40:00"/>
    <n v="27.838531399491"/>
    <m/>
    <m/>
    <n v="235"/>
    <n v="6542.0548788803853"/>
    <n v="0"/>
    <m/>
    <d v="1899-12-30T00:55:00"/>
    <d v="1900-01-07T23:25:00"/>
    <m/>
  </r>
  <r>
    <n v="17312"/>
    <x v="84"/>
    <s v="CP: Extraurbano di Ponente da Bergeggi a Finale"/>
    <n v="2"/>
    <n v="293"/>
    <s v="FINALBORGO - SPOTORNO - V.NIZZA - P.ZZA MAMELI - SAVONA FF.SS"/>
    <s v="EST"/>
    <s v="FES"/>
    <m/>
    <n v="1"/>
    <n v="17312"/>
    <d v="1899-12-30T15:45:00"/>
    <d v="1899-12-30T16:43:00"/>
    <n v="27.838531399491"/>
    <m/>
    <m/>
    <n v="12"/>
    <n v="334.06237679389199"/>
    <n v="0"/>
    <m/>
    <d v="1899-12-30T00:58:00"/>
    <d v="1899-12-30T11:36:00"/>
    <m/>
  </r>
  <r>
    <n v="16841"/>
    <x v="84"/>
    <s v="CP: Extraurbano di Ponente da Bergeggi a Finale"/>
    <n v="2"/>
    <n v="293"/>
    <s v="FINALBORGO - SPOTORNO - V.NIZZA - P.ZZA MAMELI - SAVONA FF.SS"/>
    <s v="EST"/>
    <s v="SET"/>
    <m/>
    <n v="1"/>
    <n v="16841"/>
    <d v="1899-12-30T15:50:00"/>
    <d v="1899-12-30T16:48:00"/>
    <n v="27.838531399491"/>
    <m/>
    <m/>
    <n v="67"/>
    <n v="1865.1816037658971"/>
    <n v="0"/>
    <m/>
    <d v="1899-12-30T00:58:00"/>
    <d v="1900-01-01T16:46:00"/>
    <m/>
  </r>
  <r>
    <n v="13210"/>
    <x v="84"/>
    <s v="CP: Extraurbano di Ponente da Bergeggi a Finale"/>
    <n v="2"/>
    <n v="293"/>
    <s v="FINALBORGO - SPOTORNO - V.NIZZA - P.ZZA MAMELI - SAVONA FF.SS"/>
    <s v="INV"/>
    <s v="FES"/>
    <m/>
    <n v="1"/>
    <n v="5765"/>
    <d v="1899-12-30T15:55:00"/>
    <d v="1899-12-30T16:48:00"/>
    <n v="27.838531399491"/>
    <m/>
    <m/>
    <n v="46"/>
    <n v="1280.572444376586"/>
    <n v="0"/>
    <m/>
    <d v="1899-12-30T00:53:00"/>
    <d v="1899-12-31T16:38:00"/>
    <m/>
  </r>
  <r>
    <n v="8519"/>
    <x v="84"/>
    <s v="CP: Extraurbano di Ponente da Bergeggi a Finale"/>
    <n v="2"/>
    <n v="293"/>
    <s v="FINALBORGO - SPOTORNO - V.NIZZA - P.ZZA MAMELI - SAVONA FF.SS"/>
    <s v="INV"/>
    <s v="SF"/>
    <m/>
    <n v="1"/>
    <n v="5816"/>
    <d v="1899-12-30T15:55:00"/>
    <d v="1899-12-30T16:48:00"/>
    <n v="27.838531399491"/>
    <m/>
    <m/>
    <n v="5"/>
    <n v="139.192656997455"/>
    <n v="0"/>
    <m/>
    <d v="1899-12-30T00:53:00"/>
    <d v="1899-12-30T04:25:00"/>
    <m/>
  </r>
  <r>
    <n v="17059"/>
    <x v="84"/>
    <s v="CP: Extraurbano di Ponente da Bergeggi a Finale"/>
    <n v="2"/>
    <n v="293"/>
    <s v="FINALBORGO - SPOTORNO - V.NIZZA - P.ZZA MAMELI - SAVONA FF.SS"/>
    <s v="EST"/>
    <s v="SET"/>
    <m/>
    <n v="1"/>
    <n v="17059"/>
    <d v="1899-12-30T16:10:00"/>
    <d v="1899-12-30T17:08:00"/>
    <n v="27.838531399491"/>
    <m/>
    <m/>
    <n v="67"/>
    <n v="1865.1816037658971"/>
    <n v="0"/>
    <m/>
    <d v="1899-12-30T00:58:00"/>
    <d v="1900-01-01T16:46:00"/>
    <m/>
  </r>
  <r>
    <n v="13347"/>
    <x v="84"/>
    <s v="CP: Extraurbano di Ponente da Bergeggi a Finale"/>
    <n v="2"/>
    <n v="293"/>
    <s v="FINALBORGO - SPOTORNO - V.NIZZA - P.ZZA MAMELI - SAVONA FF.SS"/>
    <s v="INV"/>
    <s v="SET"/>
    <m/>
    <n v="1"/>
    <n v="5625"/>
    <d v="1899-12-30T16:15:00"/>
    <d v="1899-12-30T17:10:00"/>
    <n v="27.838531399491"/>
    <m/>
    <m/>
    <n v="235"/>
    <n v="6542.0548788803853"/>
    <n v="0"/>
    <m/>
    <d v="1899-12-30T00:55:00"/>
    <d v="1900-01-07T23:25:00"/>
    <m/>
  </r>
  <r>
    <n v="17192"/>
    <x v="84"/>
    <s v="CP: Extraurbano di Ponente da Bergeggi a Finale"/>
    <n v="2"/>
    <n v="293"/>
    <s v="FINALBORGO - SPOTORNO - V.NIZZA - P.ZZA MAMELI - SAVONA FF.SS"/>
    <s v="EST"/>
    <s v="FES"/>
    <m/>
    <n v="1"/>
    <n v="17192"/>
    <d v="1899-12-30T16:15:00"/>
    <d v="1899-12-30T17:13:00"/>
    <n v="27.838531399491"/>
    <m/>
    <m/>
    <n v="12"/>
    <n v="334.06237679389199"/>
    <n v="0"/>
    <m/>
    <d v="1899-12-30T00:58:00"/>
    <d v="1899-12-30T11:36:00"/>
    <m/>
  </r>
  <r>
    <n v="8493"/>
    <x v="84"/>
    <s v="CP: Extraurbano di Ponente da Bergeggi a Finale"/>
    <n v="2"/>
    <n v="293"/>
    <s v="FINALBORGO - SPOTORNO - V.NIZZA - P.ZZA MAMELI - SAVONA FF.SS"/>
    <s v="INV"/>
    <s v="FES"/>
    <m/>
    <n v="1"/>
    <n v="5767"/>
    <d v="1899-12-30T16:25:00"/>
    <d v="1899-12-30T17:18:00"/>
    <n v="27.838531399491"/>
    <m/>
    <m/>
    <n v="46"/>
    <n v="1280.572444376586"/>
    <n v="0"/>
    <m/>
    <d v="1899-12-30T00:53:00"/>
    <d v="1899-12-31T16:38:00"/>
    <m/>
  </r>
  <r>
    <n v="17066"/>
    <x v="84"/>
    <s v="CP: Extraurbano di Ponente da Bergeggi a Finale"/>
    <n v="2"/>
    <n v="293"/>
    <s v="FINALBORGO - SPOTORNO - V.NIZZA - P.ZZA MAMELI - SAVONA FF.SS"/>
    <s v="EST"/>
    <s v="SET"/>
    <m/>
    <n v="1"/>
    <n v="17066"/>
    <d v="1899-12-30T16:30:00"/>
    <d v="1899-12-30T17:28:00"/>
    <n v="27.838531399491"/>
    <m/>
    <m/>
    <n v="67"/>
    <n v="1865.1816037658971"/>
    <n v="0"/>
    <m/>
    <d v="1899-12-30T00:58:00"/>
    <d v="1900-01-01T16:46:00"/>
    <m/>
  </r>
  <r>
    <n v="17213"/>
    <x v="84"/>
    <s v="CP: Extraurbano di Ponente da Bergeggi a Finale"/>
    <n v="2"/>
    <n v="293"/>
    <s v="FINALBORGO - SPOTORNO - V.NIZZA - P.ZZA MAMELI - SAVONA FF.SS"/>
    <s v="EST"/>
    <s v="FES"/>
    <m/>
    <n v="1"/>
    <n v="17213"/>
    <d v="1899-12-30T16:35:00"/>
    <d v="1899-12-30T17:33:00"/>
    <n v="27.838531399491"/>
    <m/>
    <m/>
    <n v="12"/>
    <n v="334.06237679389199"/>
    <n v="0"/>
    <m/>
    <d v="1899-12-30T00:58:00"/>
    <d v="1899-12-30T11:36:00"/>
    <m/>
  </r>
  <r>
    <n v="13348"/>
    <x v="84"/>
    <s v="CP: Extraurbano di Ponente da Bergeggi a Finale"/>
    <n v="2"/>
    <n v="293"/>
    <s v="FINALBORGO - SPOTORNO - V.NIZZA - P.ZZA MAMELI - SAVONA FF.SS"/>
    <s v="INV"/>
    <s v="SET"/>
    <m/>
    <n v="1"/>
    <n v="5626"/>
    <d v="1899-12-30T16:45:00"/>
    <d v="1899-12-30T17:40:00"/>
    <n v="27.838531399491"/>
    <m/>
    <m/>
    <n v="235"/>
    <n v="6542.0548788803853"/>
    <n v="0"/>
    <m/>
    <d v="1899-12-30T00:55:00"/>
    <d v="1900-01-07T23:25:00"/>
    <m/>
  </r>
  <r>
    <n v="18377"/>
    <x v="84"/>
    <s v="CP: Extraurbano di Ponente da Bergeggi a Finale"/>
    <n v="2"/>
    <n v="293"/>
    <s v="FINALBORGO - SPOTORNO - V.NIZZA - P.ZZA MAMELI - SAVONA FF.SS"/>
    <s v="EST"/>
    <s v="SET"/>
    <m/>
    <n v="1"/>
    <n v="18377"/>
    <d v="1899-12-30T16:50:00"/>
    <d v="1899-12-30T17:48:00"/>
    <n v="27.838531399491"/>
    <m/>
    <m/>
    <n v="67"/>
    <n v="1865.1816037658971"/>
    <n v="0"/>
    <m/>
    <d v="1899-12-30T00:58:00"/>
    <d v="1900-01-01T16:46:00"/>
    <m/>
  </r>
  <r>
    <n v="17293"/>
    <x v="84"/>
    <s v="CP: Extraurbano di Ponente da Bergeggi a Finale"/>
    <n v="2"/>
    <n v="293"/>
    <s v="FINALBORGO - SPOTORNO - V.NIZZA - P.ZZA MAMELI - SAVONA FF.SS"/>
    <s v="EST"/>
    <s v="FES"/>
    <m/>
    <n v="1"/>
    <n v="17293"/>
    <d v="1899-12-30T16:55:00"/>
    <d v="1899-12-30T17:53:00"/>
    <n v="27.838531399491"/>
    <m/>
    <m/>
    <n v="12"/>
    <n v="334.06237679389199"/>
    <n v="0"/>
    <m/>
    <d v="1899-12-30T00:58:00"/>
    <d v="1899-12-30T11:36:00"/>
    <m/>
  </r>
  <r>
    <n v="13215"/>
    <x v="84"/>
    <s v="CP: Extraurbano di Ponente da Bergeggi a Finale"/>
    <n v="2"/>
    <n v="293"/>
    <s v="FINALBORGO - SPOTORNO - V.NIZZA - P.ZZA MAMELI - SAVONA FF.SS"/>
    <s v="INV"/>
    <s v="FES"/>
    <m/>
    <n v="1"/>
    <n v="5769"/>
    <d v="1899-12-30T16:55:00"/>
    <d v="1899-12-30T17:48:00"/>
    <n v="27.838531399491"/>
    <m/>
    <m/>
    <n v="46"/>
    <n v="1280.572444376586"/>
    <n v="0"/>
    <m/>
    <d v="1899-12-30T00:53:00"/>
    <d v="1899-12-31T16:38:00"/>
    <m/>
  </r>
  <r>
    <n v="8520"/>
    <x v="84"/>
    <s v="CP: Extraurbano di Ponente da Bergeggi a Finale"/>
    <n v="2"/>
    <n v="293"/>
    <s v="FINALBORGO - SPOTORNO - V.NIZZA - P.ZZA MAMELI - SAVONA FF.SS"/>
    <s v="INV"/>
    <s v="SF"/>
    <m/>
    <n v="1"/>
    <n v="5817"/>
    <d v="1899-12-30T16:55:00"/>
    <d v="1899-12-30T17:48:00"/>
    <n v="27.838531399491"/>
    <m/>
    <m/>
    <n v="5"/>
    <n v="139.192656997455"/>
    <n v="0"/>
    <m/>
    <d v="1899-12-30T00:53:00"/>
    <d v="1899-12-30T04:25:00"/>
    <m/>
  </r>
  <r>
    <n v="17011"/>
    <x v="84"/>
    <s v="CP: Extraurbano di Ponente da Bergeggi a Finale"/>
    <n v="2"/>
    <n v="293"/>
    <s v="FINALBORGO - SPOTORNO - V.NIZZA - P.ZZA MAMELI - SAVONA FF.SS"/>
    <s v="EST"/>
    <s v="SET"/>
    <m/>
    <n v="1"/>
    <n v="17011"/>
    <d v="1899-12-30T17:10:00"/>
    <d v="1899-12-30T18:08:00"/>
    <n v="27.838531399491"/>
    <m/>
    <m/>
    <n v="67"/>
    <n v="1865.1816037658971"/>
    <n v="0"/>
    <m/>
    <d v="1899-12-30T00:58:00"/>
    <d v="1900-01-01T16:46:00"/>
    <m/>
  </r>
  <r>
    <n v="13349"/>
    <x v="84"/>
    <s v="CP: Extraurbano di Ponente da Bergeggi a Finale"/>
    <n v="2"/>
    <n v="293"/>
    <s v="FINALBORGO - SPOTORNO - V.NIZZA - P.ZZA MAMELI - SAVONA FF.SS"/>
    <s v="INV"/>
    <s v="SET"/>
    <m/>
    <n v="1"/>
    <n v="5627"/>
    <d v="1899-12-30T17:15:00"/>
    <d v="1899-12-30T18:10:00"/>
    <n v="27.838531399491"/>
    <m/>
    <m/>
    <n v="235"/>
    <n v="6542.0548788803853"/>
    <n v="0"/>
    <m/>
    <d v="1899-12-30T00:55:00"/>
    <d v="1900-01-07T23:25:00"/>
    <m/>
  </r>
  <r>
    <n v="17298"/>
    <x v="84"/>
    <s v="CP: Extraurbano di Ponente da Bergeggi a Finale"/>
    <n v="2"/>
    <n v="293"/>
    <s v="FINALBORGO - SPOTORNO - V.NIZZA - P.ZZA MAMELI - SAVONA FF.SS"/>
    <s v="EST"/>
    <s v="FES"/>
    <m/>
    <n v="1"/>
    <n v="17298"/>
    <d v="1899-12-30T17:15:00"/>
    <d v="1899-12-30T18:13:00"/>
    <n v="27.838531399491"/>
    <m/>
    <m/>
    <n v="12"/>
    <n v="334.06237679389199"/>
    <n v="0"/>
    <m/>
    <d v="1899-12-30T00:58:00"/>
    <d v="1899-12-30T11:36:00"/>
    <m/>
  </r>
  <r>
    <n v="8495"/>
    <x v="84"/>
    <s v="CP: Extraurbano di Ponente da Bergeggi a Finale"/>
    <n v="2"/>
    <n v="293"/>
    <s v="FINALBORGO - SPOTORNO - V.NIZZA - P.ZZA MAMELI - SAVONA FF.SS"/>
    <s v="INV"/>
    <s v="FES"/>
    <m/>
    <n v="1"/>
    <n v="5770"/>
    <d v="1899-12-30T17:25:00"/>
    <d v="1899-12-30T18:18:00"/>
    <n v="27.838531399491"/>
    <m/>
    <m/>
    <n v="46"/>
    <n v="1280.572444376586"/>
    <n v="0"/>
    <m/>
    <d v="1899-12-30T00:53:00"/>
    <d v="1899-12-31T16:38:00"/>
    <m/>
  </r>
  <r>
    <n v="16986"/>
    <x v="84"/>
    <s v="CP: Extraurbano di Ponente da Bergeggi a Finale"/>
    <n v="2"/>
    <n v="293"/>
    <s v="FINALBORGO - SPOTORNO - V.NIZZA - P.ZZA MAMELI - SAVONA FF.SS"/>
    <s v="EST"/>
    <s v="SET"/>
    <m/>
    <n v="1"/>
    <n v="16986"/>
    <d v="1899-12-30T17:30:00"/>
    <d v="1899-12-30T18:28:00"/>
    <n v="27.838531399491"/>
    <m/>
    <m/>
    <n v="67"/>
    <n v="1865.1816037658971"/>
    <n v="0"/>
    <m/>
    <d v="1899-12-30T00:58:00"/>
    <d v="1900-01-01T16:46:00"/>
    <m/>
  </r>
  <r>
    <n v="17309"/>
    <x v="84"/>
    <s v="CP: Extraurbano di Ponente da Bergeggi a Finale"/>
    <n v="2"/>
    <n v="293"/>
    <s v="FINALBORGO - SPOTORNO - V.NIZZA - P.ZZA MAMELI - SAVONA FF.SS"/>
    <s v="EST"/>
    <s v="FES"/>
    <m/>
    <n v="1"/>
    <n v="17309"/>
    <d v="1899-12-30T17:35:00"/>
    <d v="1899-12-30T18:33:00"/>
    <n v="27.838531399491"/>
    <m/>
    <m/>
    <n v="12"/>
    <n v="334.06237679389199"/>
    <n v="0"/>
    <m/>
    <d v="1899-12-30T00:58:00"/>
    <d v="1899-12-30T11:36:00"/>
    <m/>
  </r>
  <r>
    <n v="13350"/>
    <x v="84"/>
    <s v="CP: Extraurbano di Ponente da Bergeggi a Finale"/>
    <n v="2"/>
    <n v="293"/>
    <s v="FINALBORGO - SPOTORNO - V.NIZZA - P.ZZA MAMELI - SAVONA FF.SS"/>
    <s v="INV"/>
    <s v="SET"/>
    <m/>
    <n v="1"/>
    <n v="5628"/>
    <d v="1899-12-30T17:50:00"/>
    <d v="1899-12-30T18:45:00"/>
    <n v="27.838531399491"/>
    <m/>
    <m/>
    <n v="235"/>
    <n v="6542.0548788803853"/>
    <n v="0"/>
    <m/>
    <d v="1899-12-30T00:55:00"/>
    <d v="1900-01-07T23:25:00"/>
    <m/>
  </r>
  <r>
    <n v="18378"/>
    <x v="84"/>
    <s v="CP: Extraurbano di Ponente da Bergeggi a Finale"/>
    <n v="2"/>
    <n v="293"/>
    <s v="FINALBORGO - SPOTORNO - V.NIZZA - P.ZZA MAMELI - SAVONA FF.SS"/>
    <s v="EST"/>
    <s v="SET"/>
    <m/>
    <n v="1"/>
    <n v="18378"/>
    <d v="1899-12-30T17:50:00"/>
    <d v="1899-12-30T18:48:00"/>
    <n v="27.838531399491"/>
    <m/>
    <m/>
    <n v="67"/>
    <n v="1865.1816037658971"/>
    <n v="0"/>
    <m/>
    <d v="1899-12-30T00:58:00"/>
    <d v="1900-01-01T16:46:00"/>
    <m/>
  </r>
  <r>
    <n v="18369"/>
    <x v="84"/>
    <s v="CP: Extraurbano di Ponente da Bergeggi a Finale"/>
    <n v="2"/>
    <n v="293"/>
    <s v="FINALBORGO - SPOTORNO - V.NIZZA - P.ZZA MAMELI - SAVONA FF.SS"/>
    <s v="EST"/>
    <s v="FES"/>
    <m/>
    <n v="1"/>
    <n v="18369"/>
    <d v="1899-12-30T17:55:00"/>
    <d v="1899-12-30T18:53:00"/>
    <n v="27.838531399491"/>
    <m/>
    <m/>
    <n v="12"/>
    <n v="334.06237679389199"/>
    <n v="0"/>
    <m/>
    <d v="1899-12-30T00:58:00"/>
    <d v="1899-12-30T11:36:00"/>
    <m/>
  </r>
  <r>
    <n v="13218"/>
    <x v="84"/>
    <s v="CP: Extraurbano di Ponente da Bergeggi a Finale"/>
    <n v="2"/>
    <n v="293"/>
    <s v="FINALBORGO - SPOTORNO - V.NIZZA - P.ZZA MAMELI - SAVONA FF.SS"/>
    <s v="INV"/>
    <s v="FES"/>
    <m/>
    <n v="1"/>
    <n v="5771"/>
    <d v="1899-12-30T17:55:00"/>
    <d v="1899-12-30T18:48:00"/>
    <n v="27.838531399491"/>
    <m/>
    <m/>
    <n v="46"/>
    <n v="1280.572444376586"/>
    <n v="0"/>
    <m/>
    <d v="1899-12-30T00:53:00"/>
    <d v="1899-12-31T16:38:00"/>
    <m/>
  </r>
  <r>
    <n v="16843"/>
    <x v="84"/>
    <s v="CP: Extraurbano di Ponente da Bergeggi a Finale"/>
    <n v="2"/>
    <n v="293"/>
    <s v="FINALBORGO - SPOTORNO - V.NIZZA - P.ZZA MAMELI - SAVONA FF.SS"/>
    <s v="EST"/>
    <s v="SET"/>
    <m/>
    <n v="1"/>
    <n v="16843"/>
    <d v="1899-12-30T18:10:00"/>
    <d v="1899-12-30T19:08:00"/>
    <n v="27.838531399491"/>
    <m/>
    <m/>
    <n v="67"/>
    <n v="1865.1816037658971"/>
    <n v="0"/>
    <m/>
    <d v="1899-12-30T00:58:00"/>
    <d v="1900-01-01T16:46:00"/>
    <m/>
  </r>
  <r>
    <n v="17278"/>
    <x v="84"/>
    <s v="CP: Extraurbano di Ponente da Bergeggi a Finale"/>
    <n v="2"/>
    <n v="293"/>
    <s v="FINALBORGO - SPOTORNO - V.NIZZA - P.ZZA MAMELI - SAVONA FF.SS"/>
    <s v="EST"/>
    <s v="FES"/>
    <m/>
    <n v="1"/>
    <n v="17278"/>
    <d v="1899-12-30T18:15:00"/>
    <d v="1899-12-30T19:13:00"/>
    <n v="27.838531399491"/>
    <m/>
    <m/>
    <n v="12"/>
    <n v="334.06237679389199"/>
    <n v="0"/>
    <m/>
    <d v="1899-12-30T00:58:00"/>
    <d v="1899-12-30T11:36:00"/>
    <m/>
  </r>
  <r>
    <n v="13351"/>
    <x v="84"/>
    <s v="CP: Extraurbano di Ponente da Bergeggi a Finale"/>
    <n v="2"/>
    <n v="293"/>
    <s v="FINALBORGO - SPOTORNO - V.NIZZA - P.ZZA MAMELI - SAVONA FF.SS"/>
    <s v="INV"/>
    <s v="SET"/>
    <m/>
    <n v="1"/>
    <n v="5629"/>
    <d v="1899-12-30T18:20:00"/>
    <d v="1899-12-30T19:15:00"/>
    <n v="27.838531399491"/>
    <m/>
    <m/>
    <n v="235"/>
    <n v="6542.0548788803853"/>
    <n v="0"/>
    <m/>
    <d v="1899-12-30T00:55:00"/>
    <d v="1900-01-07T23:25:00"/>
    <m/>
  </r>
  <r>
    <n v="8497"/>
    <x v="84"/>
    <s v="CP: Extraurbano di Ponente da Bergeggi a Finale"/>
    <n v="2"/>
    <n v="293"/>
    <s v="FINALBORGO - SPOTORNO - V.NIZZA - P.ZZA MAMELI - SAVONA FF.SS"/>
    <s v="INV"/>
    <s v="FES"/>
    <m/>
    <n v="1"/>
    <n v="5775"/>
    <d v="1899-12-30T18:25:00"/>
    <d v="1899-12-30T19:18:00"/>
    <n v="27.838531399491"/>
    <m/>
    <m/>
    <n v="46"/>
    <n v="1280.572444376586"/>
    <n v="0"/>
    <m/>
    <d v="1899-12-30T00:53:00"/>
    <d v="1899-12-31T16:38:00"/>
    <m/>
  </r>
  <r>
    <n v="17058"/>
    <x v="84"/>
    <s v="CP: Extraurbano di Ponente da Bergeggi a Finale"/>
    <n v="2"/>
    <n v="293"/>
    <s v="FINALBORGO - SPOTORNO - V.NIZZA - P.ZZA MAMELI - SAVONA FF.SS"/>
    <s v="EST"/>
    <s v="SET"/>
    <m/>
    <n v="1"/>
    <n v="12953"/>
    <d v="1899-12-30T18:30:00"/>
    <d v="1899-12-30T19:28:00"/>
    <n v="27.838531399491"/>
    <m/>
    <m/>
    <n v="67"/>
    <n v="1865.1816037658971"/>
    <n v="0"/>
    <m/>
    <d v="1899-12-30T00:58:00"/>
    <d v="1900-01-01T16:46:00"/>
    <m/>
  </r>
  <r>
    <n v="17194"/>
    <x v="84"/>
    <s v="CP: Extraurbano di Ponente da Bergeggi a Finale"/>
    <n v="2"/>
    <n v="293"/>
    <s v="FINALBORGO - SPOTORNO - V.NIZZA - P.ZZA MAMELI - SAVONA FF.SS"/>
    <s v="EST"/>
    <s v="FES"/>
    <m/>
    <n v="1"/>
    <n v="17194"/>
    <d v="1899-12-30T18:35:00"/>
    <d v="1899-12-30T19:33:00"/>
    <n v="27.838531399491"/>
    <m/>
    <m/>
    <n v="12"/>
    <n v="334.06237679389199"/>
    <n v="0"/>
    <m/>
    <d v="1899-12-30T00:58:00"/>
    <d v="1899-12-30T11:36:00"/>
    <m/>
  </r>
  <r>
    <n v="13352"/>
    <x v="84"/>
    <s v="CP: Extraurbano di Ponente da Bergeggi a Finale"/>
    <n v="2"/>
    <n v="293"/>
    <s v="FINALBORGO - SPOTORNO - V.NIZZA - P.ZZA MAMELI - SAVONA FF.SS"/>
    <s v="INV"/>
    <s v="SET"/>
    <m/>
    <n v="1"/>
    <n v="5630"/>
    <d v="1899-12-30T18:50:00"/>
    <d v="1899-12-30T19:45:00"/>
    <n v="27.838531399491"/>
    <m/>
    <m/>
    <n v="235"/>
    <n v="6542.0548788803853"/>
    <n v="0"/>
    <m/>
    <d v="1899-12-30T00:55:00"/>
    <d v="1900-01-07T23:25:00"/>
    <m/>
  </r>
  <r>
    <n v="18379"/>
    <x v="84"/>
    <s v="CP: Extraurbano di Ponente da Bergeggi a Finale"/>
    <n v="2"/>
    <n v="293"/>
    <s v="FINALBORGO - SPOTORNO - V.NIZZA - P.ZZA MAMELI - SAVONA FF.SS"/>
    <s v="EST"/>
    <s v="SET"/>
    <m/>
    <n v="1"/>
    <n v="18379"/>
    <d v="1899-12-30T18:50:00"/>
    <d v="1899-12-30T19:48:00"/>
    <n v="27.838531399491"/>
    <m/>
    <m/>
    <n v="67"/>
    <n v="1865.1816037658971"/>
    <n v="0"/>
    <m/>
    <d v="1899-12-30T00:58:00"/>
    <d v="1900-01-01T16:46:00"/>
    <m/>
  </r>
  <r>
    <n v="18370"/>
    <x v="84"/>
    <s v="CP: Extraurbano di Ponente da Bergeggi a Finale"/>
    <n v="2"/>
    <n v="293"/>
    <s v="FINALBORGO - SPOTORNO - V.NIZZA - P.ZZA MAMELI - SAVONA FF.SS"/>
    <s v="EST"/>
    <s v="FES"/>
    <m/>
    <n v="1"/>
    <n v="18370"/>
    <d v="1899-12-30T18:55:00"/>
    <d v="1899-12-30T19:53:00"/>
    <n v="27.838531399491"/>
    <m/>
    <m/>
    <n v="12"/>
    <n v="334.06237679389199"/>
    <n v="0"/>
    <m/>
    <d v="1899-12-30T00:58:00"/>
    <d v="1899-12-30T11:36:00"/>
    <m/>
  </r>
  <r>
    <n v="13221"/>
    <x v="84"/>
    <s v="CP: Extraurbano di Ponente da Bergeggi a Finale"/>
    <n v="2"/>
    <n v="293"/>
    <s v="FINALBORGO - SPOTORNO - V.NIZZA - P.ZZA MAMELI - SAVONA FF.SS"/>
    <s v="INV"/>
    <s v="FES"/>
    <m/>
    <n v="1"/>
    <n v="5776"/>
    <d v="1899-12-30T18:55:00"/>
    <d v="1899-12-30T19:48:00"/>
    <n v="27.838531399491"/>
    <m/>
    <m/>
    <n v="46"/>
    <n v="1280.572444376586"/>
    <n v="0"/>
    <m/>
    <d v="1899-12-30T00:53:00"/>
    <d v="1899-12-31T16:38:00"/>
    <m/>
  </r>
  <r>
    <n v="8524"/>
    <x v="84"/>
    <s v="CP: Extraurbano di Ponente da Bergeggi a Finale"/>
    <n v="2"/>
    <n v="293"/>
    <s v="FINALBORGO - SPOTORNO - V.NIZZA - P.ZZA MAMELI - SAVONA FF.SS"/>
    <s v="INV"/>
    <s v="SF"/>
    <m/>
    <n v="1"/>
    <n v="5821"/>
    <d v="1899-12-30T18:55:00"/>
    <d v="1899-12-30T19:48:00"/>
    <n v="27.838531399491"/>
    <m/>
    <m/>
    <n v="5"/>
    <n v="139.192656997455"/>
    <n v="0"/>
    <m/>
    <d v="1899-12-30T00:53:00"/>
    <d v="1899-12-30T04:25:00"/>
    <m/>
  </r>
  <r>
    <n v="16990"/>
    <x v="84"/>
    <s v="CP: Extraurbano di Ponente da Bergeggi a Finale"/>
    <n v="2"/>
    <n v="293"/>
    <s v="FINALBORGO - SPOTORNO - V.NIZZA - P.ZZA MAMELI - SAVONA FF.SS"/>
    <s v="EST"/>
    <s v="SET"/>
    <m/>
    <n v="1"/>
    <n v="16990"/>
    <d v="1899-12-30T19:10:00"/>
    <d v="1899-12-30T20:08:00"/>
    <n v="27.838531399491"/>
    <m/>
    <m/>
    <n v="67"/>
    <n v="1865.1816037658971"/>
    <n v="0"/>
    <m/>
    <d v="1899-12-30T00:58:00"/>
    <d v="1900-01-01T16:46:00"/>
    <m/>
  </r>
  <r>
    <n v="8434"/>
    <x v="84"/>
    <s v="CP: Extraurbano di Ponente da Bergeggi a Finale"/>
    <n v="2"/>
    <n v="293"/>
    <s v="FINALBORGO - SPOTORNO - V.NIZZA - P.ZZA MAMELI - SAVONA FF.SS"/>
    <s v="INV"/>
    <s v="SET"/>
    <m/>
    <n v="1"/>
    <n v="5632"/>
    <d v="1899-12-30T19:25:00"/>
    <d v="1899-12-30T20:18:00"/>
    <n v="27.838531399491"/>
    <m/>
    <m/>
    <n v="235"/>
    <n v="6542.0548788803853"/>
    <n v="0"/>
    <m/>
    <d v="1899-12-30T00:53:00"/>
    <d v="1900-01-07T15:35:00"/>
    <m/>
  </r>
  <r>
    <n v="17253"/>
    <x v="84"/>
    <s v="CP: Extraurbano di Ponente da Bergeggi a Finale"/>
    <n v="2"/>
    <n v="293"/>
    <s v="FINALBORGO - SPOTORNO - V.NIZZA - P.ZZA MAMELI - SAVONA FF.SS"/>
    <s v="EST"/>
    <s v="FES"/>
    <m/>
    <n v="1"/>
    <n v="17253"/>
    <d v="1899-12-30T19:25:00"/>
    <d v="1899-12-30T20:23:00"/>
    <n v="27.838531399491"/>
    <m/>
    <m/>
    <n v="12"/>
    <n v="334.06237679389199"/>
    <n v="0"/>
    <m/>
    <d v="1899-12-30T00:58:00"/>
    <d v="1899-12-30T11:36:00"/>
    <m/>
  </r>
  <r>
    <n v="17013"/>
    <x v="84"/>
    <s v="CP: Extraurbano di Ponente da Bergeggi a Finale"/>
    <n v="2"/>
    <n v="293"/>
    <s v="FINALBORGO - SPOTORNO - V.NIZZA - P.ZZA MAMELI - SAVONA FF.SS"/>
    <s v="EST"/>
    <s v="SET"/>
    <m/>
    <n v="1"/>
    <n v="17013"/>
    <d v="1899-12-30T19:30:00"/>
    <d v="1899-12-30T20:28:00"/>
    <n v="27.838531399491"/>
    <m/>
    <m/>
    <n v="67"/>
    <n v="1865.1816037658971"/>
    <n v="0"/>
    <m/>
    <d v="1899-12-30T00:58:00"/>
    <d v="1900-01-01T16:46:00"/>
    <m/>
  </r>
  <r>
    <n v="8499"/>
    <x v="84"/>
    <s v="CP: Extraurbano di Ponente da Bergeggi a Finale"/>
    <n v="2"/>
    <n v="293"/>
    <s v="FINALBORGO - SPOTORNO - V.NIZZA - P.ZZA MAMELI - SAVONA FF.SS"/>
    <s v="INV"/>
    <s v="FES"/>
    <m/>
    <n v="1"/>
    <n v="5777"/>
    <d v="1899-12-30T19:40:00"/>
    <d v="1899-12-30T20:33:00"/>
    <n v="27.838531399491"/>
    <m/>
    <m/>
    <n v="46"/>
    <n v="1280.572444376586"/>
    <n v="0"/>
    <m/>
    <d v="1899-12-30T00:53:00"/>
    <d v="1899-12-31T16:38:00"/>
    <m/>
  </r>
  <r>
    <n v="16988"/>
    <x v="84"/>
    <s v="CP: Extraurbano di Ponente da Bergeggi a Finale"/>
    <n v="2"/>
    <n v="293"/>
    <s v="FINALBORGO - SPOTORNO - V.NIZZA - P.ZZA MAMELI - SAVONA FF.SS"/>
    <s v="EST"/>
    <s v="SET"/>
    <m/>
    <n v="1"/>
    <n v="16988"/>
    <d v="1899-12-30T19:50:00"/>
    <d v="1899-12-30T20:48:00"/>
    <n v="27.838531399491"/>
    <m/>
    <m/>
    <n v="67"/>
    <n v="1865.1816037658971"/>
    <n v="0"/>
    <m/>
    <d v="1899-12-30T00:58:00"/>
    <d v="1900-01-01T16:46:00"/>
    <m/>
  </r>
  <r>
    <n v="8435"/>
    <x v="84"/>
    <s v="CP: Extraurbano di Ponente da Bergeggi a Finale"/>
    <n v="2"/>
    <n v="293"/>
    <s v="FINALBORGO - SPOTORNO - V.NIZZA - P.ZZA MAMELI - SAVONA FF.SS"/>
    <s v="INV"/>
    <s v="SET"/>
    <m/>
    <n v="1"/>
    <n v="5633"/>
    <d v="1899-12-30T19:55:00"/>
    <d v="1899-12-30T20:48:00"/>
    <n v="27.838531399491"/>
    <m/>
    <m/>
    <n v="235"/>
    <n v="6542.0548788803853"/>
    <n v="0"/>
    <m/>
    <d v="1899-12-30T00:53:00"/>
    <d v="1900-01-07T15:35:00"/>
    <m/>
  </r>
  <r>
    <n v="17316"/>
    <x v="84"/>
    <s v="CP: Extraurbano di Ponente da Bergeggi a Finale"/>
    <n v="2"/>
    <n v="293"/>
    <s v="FINALBORGO - SPOTORNO - V.NIZZA - P.ZZA MAMELI - SAVONA FF.SS"/>
    <s v="EST"/>
    <s v="FES"/>
    <m/>
    <n v="1"/>
    <n v="17316"/>
    <d v="1899-12-30T19:55:00"/>
    <d v="1899-12-30T20:53:00"/>
    <n v="27.838531399491"/>
    <m/>
    <m/>
    <n v="12"/>
    <n v="334.06237679389199"/>
    <n v="0"/>
    <m/>
    <d v="1899-12-30T00:58:00"/>
    <d v="1899-12-30T11:36:00"/>
    <m/>
  </r>
  <r>
    <n v="16994"/>
    <x v="84"/>
    <s v="CP: Extraurbano di Ponente da Bergeggi a Finale"/>
    <n v="2"/>
    <n v="293"/>
    <s v="FINALBORGO - SPOTORNO - V.NIZZA - P.ZZA MAMELI - SAVONA FF.SS"/>
    <s v="EST"/>
    <s v="SET"/>
    <m/>
    <n v="1"/>
    <n v="16994"/>
    <d v="1899-12-30T20:15:00"/>
    <d v="1899-12-30T21:13:00"/>
    <n v="27.838531399491"/>
    <m/>
    <m/>
    <n v="67"/>
    <n v="1865.1816037658971"/>
    <n v="0"/>
    <m/>
    <d v="1899-12-30T00:58:00"/>
    <d v="1900-01-01T16:46:00"/>
    <m/>
  </r>
  <r>
    <n v="8436"/>
    <x v="84"/>
    <s v="CP: Extraurbano di Ponente da Bergeggi a Finale"/>
    <n v="2"/>
    <n v="293"/>
    <s v="FINALBORGO - SPOTORNO - V.NIZZA - P.ZZA MAMELI - SAVONA FF.SS"/>
    <s v="INV"/>
    <s v="SET"/>
    <m/>
    <n v="1"/>
    <n v="5634"/>
    <d v="1899-12-30T20:25:00"/>
    <d v="1899-12-30T21:18:00"/>
    <n v="27.838531399491"/>
    <m/>
    <m/>
    <n v="235"/>
    <n v="6542.0548788803853"/>
    <n v="0"/>
    <m/>
    <d v="1899-12-30T00:53:00"/>
    <d v="1900-01-07T15:35:00"/>
    <m/>
  </r>
  <r>
    <n v="17317"/>
    <x v="84"/>
    <s v="CP: Extraurbano di Ponente da Bergeggi a Finale"/>
    <n v="2"/>
    <n v="293"/>
    <s v="FINALBORGO - SPOTORNO - V.NIZZA - P.ZZA MAMELI - SAVONA FF.SS"/>
    <s v="EST"/>
    <s v="FES"/>
    <m/>
    <n v="1"/>
    <n v="17317"/>
    <d v="1899-12-30T20:25:00"/>
    <d v="1899-12-30T21:21:00"/>
    <n v="27.838531399491"/>
    <m/>
    <m/>
    <n v="12"/>
    <n v="334.06237679389199"/>
    <n v="0"/>
    <m/>
    <d v="1899-12-30T00:56:00"/>
    <d v="1899-12-30T11:12:00"/>
    <m/>
  </r>
  <r>
    <n v="8500"/>
    <x v="84"/>
    <s v="CP: Extraurbano di Ponente da Bergeggi a Finale"/>
    <n v="2"/>
    <n v="293"/>
    <s v="FINALBORGO - SPOTORNO - V.NIZZA - P.ZZA MAMELI - SAVONA FF.SS"/>
    <s v="INV"/>
    <s v="FES"/>
    <m/>
    <n v="1"/>
    <n v="5778"/>
    <d v="1899-12-30T20:25:00"/>
    <d v="1899-12-30T21:18:00"/>
    <n v="27.838531399491"/>
    <m/>
    <m/>
    <n v="46"/>
    <n v="1280.572444376586"/>
    <n v="0"/>
    <m/>
    <d v="1899-12-30T00:53:00"/>
    <d v="1899-12-31T16:38:00"/>
    <m/>
  </r>
  <r>
    <n v="13353"/>
    <x v="84"/>
    <s v="CP: Extraurbano di Ponente da Bergeggi a Finale"/>
    <n v="2"/>
    <n v="293"/>
    <s v="FINALBORGO - SPOTORNO - V.NIZZA - P.ZZA MAMELI - SAVONA FF.SS"/>
    <s v="INV"/>
    <s v="SET"/>
    <m/>
    <n v="1"/>
    <n v="5631"/>
    <d v="1899-12-30T20:50:00"/>
    <d v="1899-12-30T21:43:00"/>
    <n v="27.838531399491"/>
    <m/>
    <m/>
    <n v="235"/>
    <n v="6542.0548788803853"/>
    <n v="0"/>
    <m/>
    <d v="1899-12-30T00:53:00"/>
    <d v="1900-01-07T15:35:00"/>
    <m/>
  </r>
  <r>
    <n v="8526"/>
    <x v="84"/>
    <s v="CP: Extraurbano di Ponente da Bergeggi a Finale"/>
    <n v="2"/>
    <n v="293"/>
    <s v="FINALBORGO - SPOTORNO - V.NIZZA - P.ZZA MAMELI - SAVONA FF.SS"/>
    <s v="INV"/>
    <s v="SF"/>
    <m/>
    <n v="1"/>
    <n v="5823"/>
    <d v="1899-12-30T20:55:00"/>
    <d v="1899-12-30T21:48:00"/>
    <n v="27.838531399491"/>
    <m/>
    <m/>
    <n v="5"/>
    <n v="139.192656997455"/>
    <n v="0"/>
    <m/>
    <d v="1899-12-30T00:53:00"/>
    <d v="1899-12-30T04:25:00"/>
    <m/>
  </r>
  <r>
    <n v="8501"/>
    <x v="84"/>
    <s v="CP: Extraurbano di Ponente da Bergeggi a Finale"/>
    <n v="2"/>
    <n v="293"/>
    <s v="FINALBORGO - SPOTORNO - V.NIZZA - P.ZZA MAMELI - SAVONA FF.SS"/>
    <s v="INV"/>
    <s v="FES"/>
    <m/>
    <n v="1"/>
    <n v="5779"/>
    <d v="1899-12-30T20:55:00"/>
    <d v="1899-12-30T21:48:00"/>
    <n v="27.838531399491"/>
    <m/>
    <m/>
    <n v="46"/>
    <n v="1280.572444376586"/>
    <n v="0"/>
    <m/>
    <d v="1899-12-30T00:53:00"/>
    <d v="1899-12-31T16:38:00"/>
    <m/>
  </r>
  <r>
    <n v="16991"/>
    <x v="84"/>
    <s v="CP: Extraurbano di Ponente da Bergeggi a Finale"/>
    <n v="2"/>
    <n v="293"/>
    <s v="FINALBORGO - SPOTORNO - V.NIZZA - P.ZZA MAMELI - SAVONA FF.SS"/>
    <s v="EST"/>
    <s v="SET"/>
    <m/>
    <n v="1"/>
    <n v="16991"/>
    <d v="1899-12-30T21:20:00"/>
    <d v="1899-12-30T22:16:00"/>
    <n v="27.838531399491"/>
    <m/>
    <m/>
    <n v="67"/>
    <n v="1865.1816037658971"/>
    <n v="0"/>
    <m/>
    <d v="1899-12-30T00:56:00"/>
    <d v="1900-01-01T14:32:00"/>
    <m/>
  </r>
  <r>
    <n v="8437"/>
    <x v="84"/>
    <s v="CP: Extraurbano di Ponente da Bergeggi a Finale"/>
    <n v="2"/>
    <n v="293"/>
    <s v="FINALBORGO - SPOTORNO - V.NIZZA - P.ZZA MAMELI - SAVONA FF.SS"/>
    <s v="INV"/>
    <s v="SET"/>
    <m/>
    <n v="1"/>
    <n v="5635"/>
    <d v="1899-12-30T21:25:00"/>
    <d v="1899-12-30T22:18:00"/>
    <n v="27.838531399491"/>
    <m/>
    <m/>
    <n v="235"/>
    <n v="6542.0548788803853"/>
    <n v="0"/>
    <m/>
    <d v="1899-12-30T00:53:00"/>
    <d v="1900-01-07T15:35:00"/>
    <m/>
  </r>
  <r>
    <n v="17255"/>
    <x v="84"/>
    <s v="CP: Extraurbano di Ponente da Bergeggi a Finale"/>
    <n v="2"/>
    <n v="293"/>
    <s v="FINALBORGO - SPOTORNO - V.NIZZA - P.ZZA MAMELI - SAVONA FF.SS"/>
    <s v="EST"/>
    <s v="FES"/>
    <m/>
    <n v="1"/>
    <n v="17255"/>
    <d v="1899-12-30T21:30:00"/>
    <d v="1899-12-30T22:26:00"/>
    <n v="27.838531399491"/>
    <m/>
    <m/>
    <n v="12"/>
    <n v="334.06237679389199"/>
    <n v="0"/>
    <m/>
    <d v="1899-12-30T00:56:00"/>
    <d v="1899-12-30T11:12:00"/>
    <m/>
  </r>
  <r>
    <n v="8438"/>
    <x v="84"/>
    <s v="CP: Extraurbano di Ponente da Bergeggi a Finale"/>
    <n v="2"/>
    <n v="293"/>
    <s v="FINALBORGO - SPOTORNO - V.NIZZA - P.ZZA MAMELI - SAVONA FF.SS"/>
    <s v="INV"/>
    <s v="SET"/>
    <m/>
    <n v="1"/>
    <n v="5636"/>
    <d v="1899-12-30T22:25:00"/>
    <d v="1899-12-30T23:18:00"/>
    <n v="27.838531399491"/>
    <m/>
    <m/>
    <n v="235"/>
    <n v="6542.0548788803853"/>
    <n v="0"/>
    <m/>
    <d v="1899-12-30T00:53:00"/>
    <d v="1900-01-07T15:35:00"/>
    <m/>
  </r>
  <r>
    <n v="17319"/>
    <x v="84"/>
    <s v="CP: Extraurbano di Ponente da Bergeggi a Finale"/>
    <n v="2"/>
    <n v="293"/>
    <s v="FINALBORGO - SPOTORNO - V.NIZZA - P.ZZA MAMELI - SAVONA FF.SS"/>
    <s v="EST"/>
    <s v="FES"/>
    <m/>
    <n v="1"/>
    <n v="17319"/>
    <d v="1899-12-30T22:30:00"/>
    <d v="1899-12-30T23:26:00"/>
    <n v="27.838531399491"/>
    <m/>
    <m/>
    <n v="12"/>
    <n v="334.06237679389199"/>
    <n v="0"/>
    <m/>
    <d v="1899-12-30T00:56:00"/>
    <d v="1899-12-30T11:12:00"/>
    <m/>
  </r>
  <r>
    <n v="16996"/>
    <x v="84"/>
    <s v="CP: Extraurbano di Ponente da Bergeggi a Finale"/>
    <n v="2"/>
    <n v="293"/>
    <s v="FINALBORGO - SPOTORNO - V.NIZZA - P.ZZA MAMELI - SAVONA FF.SS"/>
    <s v="EST"/>
    <s v="SET"/>
    <m/>
    <n v="1"/>
    <n v="16996"/>
    <d v="1899-12-30T22:30:00"/>
    <d v="1899-12-30T23:26:00"/>
    <n v="27.838531399491"/>
    <m/>
    <m/>
    <n v="67"/>
    <n v="1865.1816037658971"/>
    <n v="0"/>
    <m/>
    <d v="1899-12-30T00:56:00"/>
    <d v="1900-01-01T14:32:00"/>
    <m/>
  </r>
  <r>
    <n v="17257"/>
    <x v="84"/>
    <s v="CP: Extraurbano di Ponente da Bergeggi a Finale"/>
    <n v="2"/>
    <n v="293"/>
    <s v="FINALBORGO - SPOTORNO - V.NIZZA - P.ZZA MAMELI - SAVONA FF.SS"/>
    <s v="EST"/>
    <s v="FES"/>
    <m/>
    <n v="1"/>
    <n v="17257"/>
    <d v="1899-12-30T23:30:00"/>
    <d v="1899-12-31T00:26:00"/>
    <n v="27.838531399491"/>
    <m/>
    <m/>
    <n v="12"/>
    <n v="334.06237679389199"/>
    <n v="0"/>
    <m/>
    <d v="1899-12-30T00:56:00"/>
    <d v="1899-12-30T11:12:00"/>
    <m/>
  </r>
  <r>
    <n v="16993"/>
    <x v="84"/>
    <s v="CP: Extraurbano di Ponente da Bergeggi a Finale"/>
    <n v="2"/>
    <n v="293"/>
    <s v="FINALBORGO - SPOTORNO - V.NIZZA - P.ZZA MAMELI - SAVONA FF.SS"/>
    <s v="EST"/>
    <s v="SET"/>
    <m/>
    <n v="1"/>
    <n v="16993"/>
    <d v="1899-12-30T23:30:00"/>
    <d v="1899-12-31T00:26:00"/>
    <n v="27.838531399491"/>
    <m/>
    <m/>
    <n v="67"/>
    <n v="1865.1816037658971"/>
    <n v="0"/>
    <m/>
    <d v="1899-12-30T00:56:00"/>
    <d v="1900-01-01T14:32:00"/>
    <m/>
  </r>
  <r>
    <n v="16924"/>
    <x v="84"/>
    <s v="CP: Extraurbano di Ponente da Bergeggi a Finale"/>
    <n v="1"/>
    <n v="320"/>
    <s v="SAVONA FF.SS - LEGINO - SPOTORNO - FINALBORGO"/>
    <s v="EST"/>
    <s v="SET"/>
    <m/>
    <n v="1"/>
    <n v="16924"/>
    <d v="1899-12-30T05:18:00"/>
    <d v="1899-12-30T06:08:00"/>
    <n v="25.971256384625601"/>
    <m/>
    <m/>
    <n v="67"/>
    <n v="1740.0741777699152"/>
    <n v="0"/>
    <m/>
    <d v="1899-12-30T00:50:00"/>
    <d v="1900-01-01T07:50:00"/>
    <m/>
  </r>
  <r>
    <n v="8372"/>
    <x v="84"/>
    <s v="CP: Extraurbano di Ponente da Bergeggi a Finale"/>
    <n v="1"/>
    <n v="320"/>
    <s v="SAVONA FF.SS - LEGINO - SPOTORNO - FINALBORGO"/>
    <s v="INV"/>
    <s v="SET"/>
    <m/>
    <n v="1"/>
    <n v="5570"/>
    <d v="1899-12-30T05:28:00"/>
    <d v="1899-12-30T06:15:00"/>
    <n v="25.971256384625601"/>
    <m/>
    <m/>
    <n v="235"/>
    <n v="6103.2452503870163"/>
    <n v="0"/>
    <m/>
    <d v="1899-12-30T00:47:00"/>
    <d v="1900-01-06T16:05:00"/>
    <m/>
  </r>
  <r>
    <n v="16915"/>
    <x v="84"/>
    <s v="CP: Extraurbano di Ponente da Bergeggi a Finale"/>
    <n v="1"/>
    <n v="320"/>
    <s v="SAVONA FF.SS - LEGINO - SPOTORNO - FINALBORGO"/>
    <s v="EST"/>
    <s v="SET"/>
    <m/>
    <n v="1"/>
    <n v="16915"/>
    <d v="1899-12-30T05:48:00"/>
    <d v="1899-12-30T06:38:00"/>
    <n v="25.971256384625601"/>
    <m/>
    <m/>
    <n v="67"/>
    <n v="1740.0741777699152"/>
    <n v="0"/>
    <m/>
    <d v="1899-12-30T00:50:00"/>
    <d v="1900-01-01T07:50:00"/>
    <m/>
  </r>
  <r>
    <n v="13354"/>
    <x v="84"/>
    <s v="CP: Extraurbano di Ponente da Bergeggi a Finale"/>
    <n v="1"/>
    <n v="320"/>
    <s v="SAVONA FF.SS - LEGINO - SPOTORNO - FINALBORGO"/>
    <s v="SCO"/>
    <s v="1-5"/>
    <m/>
    <n v="1"/>
    <n v="13354"/>
    <d v="1899-12-30T05:48:00"/>
    <d v="1899-12-30T06:35:00"/>
    <n v="25.971256384625601"/>
    <m/>
    <m/>
    <n v="173"/>
    <n v="4493.0273545402288"/>
    <n v="0"/>
    <m/>
    <d v="1899-12-30T00:47:00"/>
    <d v="1900-01-04T15:31:00"/>
    <m/>
  </r>
  <r>
    <n v="13380"/>
    <x v="84"/>
    <s v="CP: Extraurbano di Ponente da Bergeggi a Finale"/>
    <n v="1"/>
    <n v="320"/>
    <s v="SAVONA FF.SS - LEGINO - SPOTORNO - FINALBORGO"/>
    <s v="INV"/>
    <s v="SET"/>
    <m/>
    <n v="1"/>
    <n v="5571"/>
    <d v="1899-12-30T06:08:00"/>
    <d v="1899-12-30T06:55:00"/>
    <n v="25.971256384625601"/>
    <m/>
    <m/>
    <n v="235"/>
    <n v="6103.2452503870163"/>
    <n v="0"/>
    <m/>
    <d v="1899-12-30T00:47:00"/>
    <d v="1900-01-06T16:05:00"/>
    <m/>
  </r>
  <r>
    <n v="17226"/>
    <x v="84"/>
    <s v="CP: Extraurbano di Ponente da Bergeggi a Finale"/>
    <n v="1"/>
    <n v="320"/>
    <s v="SAVONA FF.SS - LEGINO - SPOTORNO - FINALBORGO"/>
    <s v="EST"/>
    <s v="FES"/>
    <m/>
    <n v="1"/>
    <n v="17226"/>
    <d v="1899-12-30T06:10:00"/>
    <d v="1899-12-30T07:00:00"/>
    <n v="25.971256384625601"/>
    <m/>
    <m/>
    <n v="12"/>
    <n v="311.6550766155072"/>
    <n v="0"/>
    <m/>
    <d v="1899-12-30T00:50:00"/>
    <d v="1899-12-30T10:00:00"/>
    <m/>
  </r>
  <r>
    <n v="16952"/>
    <x v="84"/>
    <s v="CP: Extraurbano di Ponente da Bergeggi a Finale"/>
    <n v="1"/>
    <n v="320"/>
    <s v="SAVONA FF.SS - LEGINO - SPOTORNO - FINALBORGO"/>
    <s v="EST"/>
    <s v="SET"/>
    <m/>
    <n v="1"/>
    <n v="16149"/>
    <d v="1899-12-30T06:18:00"/>
    <d v="1899-12-30T07:08:00"/>
    <n v="25.971256384625601"/>
    <m/>
    <m/>
    <n v="67"/>
    <n v="1740.0741777699152"/>
    <n v="0"/>
    <m/>
    <d v="1899-12-30T00:50:00"/>
    <d v="1900-01-01T07:50:00"/>
    <m/>
  </r>
  <r>
    <n v="8508"/>
    <x v="84"/>
    <s v="CP: Extraurbano di Ponente da Bergeggi a Finale"/>
    <n v="1"/>
    <n v="320"/>
    <s v="SAVONA FF.SS - LEGINO - SPOTORNO - FINALBORGO"/>
    <s v="INV"/>
    <s v="SF"/>
    <m/>
    <n v="1"/>
    <n v="5804"/>
    <d v="1899-12-30T06:18:00"/>
    <d v="1899-12-30T07:05:00"/>
    <n v="25.971256384625601"/>
    <m/>
    <m/>
    <n v="5"/>
    <n v="129.85628192312799"/>
    <n v="0"/>
    <m/>
    <d v="1899-12-30T00:47:00"/>
    <d v="1899-12-30T03:55:00"/>
    <m/>
  </r>
  <r>
    <n v="8446"/>
    <x v="84"/>
    <s v="CP: Extraurbano di Ponente da Bergeggi a Finale"/>
    <n v="1"/>
    <n v="320"/>
    <s v="SAVONA FF.SS - LEGINO - SPOTORNO - FINALBORGO"/>
    <s v="INV"/>
    <s v="FES"/>
    <m/>
    <n v="1"/>
    <n v="5686"/>
    <d v="1899-12-30T06:18:00"/>
    <d v="1899-12-30T07:05:00"/>
    <n v="25.971256384625601"/>
    <m/>
    <m/>
    <n v="46"/>
    <n v="1194.6777936927776"/>
    <n v="0"/>
    <m/>
    <d v="1899-12-30T00:47:00"/>
    <d v="1899-12-31T12:02:00"/>
    <m/>
  </r>
  <r>
    <n v="17615"/>
    <x v="84"/>
    <s v="CP: Extraurbano di Ponente da Bergeggi a Finale"/>
    <n v="1"/>
    <n v="320"/>
    <s v="SAVONA FF.SS - LEGINO - SPOTORNO - FINALBORGO"/>
    <s v="INV"/>
    <s v="SET"/>
    <m/>
    <n v="1"/>
    <n v="5572"/>
    <d v="1899-12-30T06:38:00"/>
    <d v="1899-12-30T07:25:00"/>
    <n v="25.971256384625601"/>
    <m/>
    <m/>
    <n v="235"/>
    <n v="6103.2452503870163"/>
    <n v="0"/>
    <m/>
    <d v="1899-12-30T00:47:00"/>
    <d v="1900-01-06T16:05:00"/>
    <m/>
  </r>
  <r>
    <n v="12967"/>
    <x v="84"/>
    <s v="CP: Extraurbano di Ponente da Bergeggi a Finale"/>
    <n v="1"/>
    <n v="320"/>
    <s v="SAVONA FF.SS - LEGINO - SPOTORNO - FINALBORGO"/>
    <s v="EST"/>
    <s v="SET"/>
    <m/>
    <n v="1"/>
    <n v="7762"/>
    <d v="1899-12-30T06:46:00"/>
    <d v="1899-12-30T07:36:00"/>
    <n v="25.971256384625601"/>
    <m/>
    <m/>
    <n v="67"/>
    <n v="1740.0741777699152"/>
    <n v="0"/>
    <m/>
    <d v="1899-12-30T00:50:00"/>
    <d v="1900-01-01T07:50:00"/>
    <m/>
  </r>
  <r>
    <n v="17240"/>
    <x v="84"/>
    <s v="CP: Extraurbano di Ponente da Bergeggi a Finale"/>
    <n v="1"/>
    <n v="320"/>
    <s v="SAVONA FF.SS - LEGINO - SPOTORNO - FINALBORGO"/>
    <s v="EST"/>
    <s v="FES"/>
    <m/>
    <n v="1"/>
    <n v="17240"/>
    <d v="1899-12-30T06:48:00"/>
    <d v="1899-12-30T07:38:00"/>
    <n v="25.971256384625601"/>
    <m/>
    <m/>
    <n v="12"/>
    <n v="311.6550766155072"/>
    <n v="0"/>
    <m/>
    <d v="1899-12-30T00:50:00"/>
    <d v="1899-12-30T10:00:00"/>
    <m/>
  </r>
  <r>
    <n v="13388"/>
    <x v="84"/>
    <s v="CP: Extraurbano di Ponente da Bergeggi a Finale"/>
    <n v="1"/>
    <n v="320"/>
    <s v="SAVONA FF.SS - LEGINO - SPOTORNO - FINALBORGO"/>
    <s v="INV"/>
    <s v="SET"/>
    <m/>
    <n v="1"/>
    <n v="5574"/>
    <d v="1899-12-30T06:53:00"/>
    <d v="1899-12-30T07:40:00"/>
    <n v="25.971256384625601"/>
    <m/>
    <m/>
    <n v="235"/>
    <n v="6103.2452503870163"/>
    <n v="0"/>
    <m/>
    <d v="1899-12-30T00:47:00"/>
    <d v="1900-01-06T16:05:00"/>
    <m/>
  </r>
  <r>
    <n v="17906"/>
    <x v="84"/>
    <s v="CP: Extraurbano di Ponente da Bergeggi a Finale"/>
    <n v="1"/>
    <n v="320"/>
    <s v="SAVONA FF.SS - LEGINO - SPOTORNO - FINALBORGO"/>
    <s v="SCO"/>
    <s v="1-5"/>
    <m/>
    <n v="1"/>
    <n v="5573"/>
    <d v="1899-12-30T06:53:00"/>
    <d v="1899-12-30T07:40:00"/>
    <n v="25.971256384625601"/>
    <m/>
    <m/>
    <n v="173"/>
    <n v="4493.0273545402288"/>
    <n v="0"/>
    <m/>
    <d v="1899-12-30T00:47:00"/>
    <d v="1900-01-04T15:31:00"/>
    <m/>
  </r>
  <r>
    <n v="16907"/>
    <x v="84"/>
    <s v="CP: Extraurbano di Ponente da Bergeggi a Finale"/>
    <n v="1"/>
    <n v="320"/>
    <s v="SAVONA FF.SS - LEGINO - SPOTORNO - FINALBORGO"/>
    <s v="EST"/>
    <s v="SET"/>
    <m/>
    <n v="1"/>
    <n v="16907"/>
    <d v="1899-12-30T07:08:00"/>
    <d v="1899-12-30T07:58:00"/>
    <n v="25.971256384625601"/>
    <m/>
    <m/>
    <n v="67"/>
    <n v="1740.0741777699152"/>
    <n v="0"/>
    <m/>
    <d v="1899-12-30T00:50:00"/>
    <d v="1900-01-01T07:50:00"/>
    <m/>
  </r>
  <r>
    <n v="17866"/>
    <x v="84"/>
    <s v="CP: Extraurbano di Ponente da Bergeggi a Finale"/>
    <n v="1"/>
    <n v="320"/>
    <s v="SAVONA FF.SS - LEGINO - SPOTORNO - FINALBORGO"/>
    <s v="INV"/>
    <s v="SET"/>
    <m/>
    <n v="1"/>
    <n v="5575"/>
    <d v="1899-12-30T07:13:00"/>
    <d v="1899-12-30T08:00:00"/>
    <n v="25.971256384625601"/>
    <m/>
    <m/>
    <n v="235"/>
    <n v="6103.2452503870163"/>
    <n v="0"/>
    <m/>
    <d v="1899-12-30T00:47:00"/>
    <d v="1900-01-06T16:05:00"/>
    <m/>
  </r>
  <r>
    <n v="17246"/>
    <x v="84"/>
    <s v="CP: Extraurbano di Ponente da Bergeggi a Finale"/>
    <n v="1"/>
    <n v="320"/>
    <s v="SAVONA FF.SS - LEGINO - SPOTORNO - FINALBORGO"/>
    <s v="EST"/>
    <s v="FES"/>
    <m/>
    <n v="1"/>
    <n v="8081"/>
    <d v="1899-12-30T07:18:00"/>
    <d v="1899-12-30T08:08:00"/>
    <n v="25.971256384625601"/>
    <m/>
    <m/>
    <n v="12"/>
    <n v="311.6550766155072"/>
    <n v="0"/>
    <m/>
    <d v="1899-12-30T00:50:00"/>
    <d v="1899-12-30T10:00:00"/>
    <m/>
  </r>
  <r>
    <n v="8447"/>
    <x v="84"/>
    <s v="CP: Extraurbano di Ponente da Bergeggi a Finale"/>
    <n v="1"/>
    <n v="320"/>
    <s v="SAVONA FF.SS - LEGINO - SPOTORNO - FINALBORGO"/>
    <s v="INV"/>
    <s v="FES"/>
    <m/>
    <n v="1"/>
    <n v="5687"/>
    <d v="1899-12-30T07:18:00"/>
    <d v="1899-12-30T08:05:00"/>
    <n v="25.971256384625601"/>
    <m/>
    <m/>
    <n v="46"/>
    <n v="1194.6777936927776"/>
    <n v="0"/>
    <m/>
    <d v="1899-12-30T00:47:00"/>
    <d v="1899-12-31T12:02:00"/>
    <m/>
  </r>
  <r>
    <n v="16926"/>
    <x v="84"/>
    <s v="CP: Extraurbano di Ponente da Bergeggi a Finale"/>
    <n v="1"/>
    <n v="320"/>
    <s v="SAVONA FF.SS - LEGINO - SPOTORNO - FINALBORGO"/>
    <s v="EST"/>
    <s v="SET"/>
    <m/>
    <n v="1"/>
    <n v="16926"/>
    <d v="1899-12-30T07:26:00"/>
    <d v="1899-12-30T08:18:00"/>
    <n v="25.971256384625601"/>
    <m/>
    <m/>
    <n v="67"/>
    <n v="1740.0741777699152"/>
    <n v="0"/>
    <m/>
    <d v="1899-12-30T00:52:00"/>
    <d v="1900-01-01T10:04:00"/>
    <m/>
  </r>
  <r>
    <n v="17908"/>
    <x v="84"/>
    <s v="CP: Extraurbano di Ponente da Bergeggi a Finale"/>
    <n v="1"/>
    <n v="320"/>
    <s v="SAVONA FF.SS - LEGINO - SPOTORNO - FINALBORGO"/>
    <s v="INV"/>
    <s v="SET"/>
    <m/>
    <n v="1"/>
    <n v="5577"/>
    <d v="1899-12-30T07:40:00"/>
    <d v="1899-12-30T08:30:00"/>
    <n v="25.971256384625601"/>
    <m/>
    <m/>
    <n v="235"/>
    <n v="6103.2452503870163"/>
    <n v="0"/>
    <m/>
    <d v="1899-12-30T00:50:00"/>
    <d v="1900-01-07T03:50:00"/>
    <m/>
  </r>
  <r>
    <n v="17171"/>
    <x v="84"/>
    <s v="CP: Extraurbano di Ponente da Bergeggi a Finale"/>
    <n v="1"/>
    <n v="320"/>
    <s v="SAVONA FF.SS - LEGINO - SPOTORNO - FINALBORGO"/>
    <s v="EST"/>
    <s v="FES"/>
    <m/>
    <n v="1"/>
    <n v="8082"/>
    <d v="1899-12-30T07:48:00"/>
    <d v="1899-12-30T08:38:00"/>
    <n v="25.971256384625601"/>
    <m/>
    <m/>
    <n v="12"/>
    <n v="311.6550766155072"/>
    <n v="0"/>
    <m/>
    <d v="1899-12-30T00:50:00"/>
    <d v="1899-12-30T10:00:00"/>
    <m/>
  </r>
  <r>
    <n v="8448"/>
    <x v="84"/>
    <s v="CP: Extraurbano di Ponente da Bergeggi a Finale"/>
    <n v="1"/>
    <n v="320"/>
    <s v="SAVONA FF.SS - LEGINO - SPOTORNO - FINALBORGO"/>
    <s v="INV"/>
    <s v="FES"/>
    <m/>
    <n v="1"/>
    <n v="5689"/>
    <d v="1899-12-30T07:48:00"/>
    <d v="1899-12-30T08:35:00"/>
    <n v="25.971256384625601"/>
    <m/>
    <m/>
    <n v="46"/>
    <n v="1194.6777936927776"/>
    <n v="0"/>
    <m/>
    <d v="1899-12-30T00:47:00"/>
    <d v="1899-12-31T12:02:00"/>
    <m/>
  </r>
  <r>
    <n v="16918"/>
    <x v="84"/>
    <s v="CP: Extraurbano di Ponente da Bergeggi a Finale"/>
    <n v="1"/>
    <n v="320"/>
    <s v="SAVONA FF.SS - LEGINO - SPOTORNO - FINALBORGO"/>
    <s v="EST"/>
    <s v="SET"/>
    <m/>
    <n v="1"/>
    <n v="16918"/>
    <d v="1899-12-30T07:58:00"/>
    <d v="1899-12-30T08:50:00"/>
    <n v="25.971256384625601"/>
    <m/>
    <m/>
    <n v="67"/>
    <n v="1740.0741777699152"/>
    <n v="0"/>
    <m/>
    <d v="1899-12-30T00:52:00"/>
    <d v="1900-01-01T10:04:00"/>
    <m/>
  </r>
  <r>
    <n v="16823"/>
    <x v="84"/>
    <s v="CP: Extraurbano di Ponente da Bergeggi a Finale"/>
    <n v="1"/>
    <n v="320"/>
    <s v="SAVONA FF.SS - LEGINO - SPOTORNO - FINALBORGO"/>
    <s v="EST"/>
    <s v="SET"/>
    <m/>
    <n v="1"/>
    <n v="16823"/>
    <d v="1899-12-30T08:13:00"/>
    <d v="1899-12-30T09:05:00"/>
    <n v="25.971256384625601"/>
    <m/>
    <m/>
    <n v="67"/>
    <n v="1740.0741777699152"/>
    <n v="0"/>
    <m/>
    <d v="1899-12-30T00:52:00"/>
    <d v="1900-01-01T10:04:00"/>
    <m/>
  </r>
  <r>
    <n v="18366"/>
    <x v="84"/>
    <s v="CP: Extraurbano di Ponente da Bergeggi a Finale"/>
    <n v="1"/>
    <n v="320"/>
    <s v="SAVONA FF.SS - LEGINO - SPOTORNO - FINALBORGO"/>
    <s v="EST"/>
    <s v="FES"/>
    <m/>
    <n v="1"/>
    <n v="17228"/>
    <d v="1899-12-30T08:16:00"/>
    <d v="1899-12-30T09:06:00"/>
    <n v="25.971256384625601"/>
    <m/>
    <m/>
    <n v="12"/>
    <n v="311.6550766155072"/>
    <n v="0"/>
    <m/>
    <d v="1899-12-30T00:50:00"/>
    <d v="1899-12-30T10:00:00"/>
    <m/>
  </r>
  <r>
    <n v="8509"/>
    <x v="84"/>
    <s v="CP: Extraurbano di Ponente da Bergeggi a Finale"/>
    <n v="1"/>
    <n v="320"/>
    <s v="SAVONA FF.SS - LEGINO - SPOTORNO - FINALBORGO"/>
    <s v="INV"/>
    <s v="SF"/>
    <m/>
    <n v="1"/>
    <n v="5805"/>
    <d v="1899-12-30T08:18:00"/>
    <d v="1899-12-30T09:05:00"/>
    <n v="25.971256384625601"/>
    <m/>
    <m/>
    <n v="5"/>
    <n v="129.85628192312799"/>
    <n v="0"/>
    <m/>
    <d v="1899-12-30T00:47:00"/>
    <d v="1899-12-30T03:55:00"/>
    <m/>
  </r>
  <r>
    <n v="8449"/>
    <x v="84"/>
    <s v="CP: Extraurbano di Ponente da Bergeggi a Finale"/>
    <n v="1"/>
    <n v="320"/>
    <s v="SAVONA FF.SS - LEGINO - SPOTORNO - FINALBORGO"/>
    <s v="INV"/>
    <s v="FES"/>
    <m/>
    <n v="1"/>
    <n v="5690"/>
    <d v="1899-12-30T08:18:00"/>
    <d v="1899-12-30T09:05:00"/>
    <n v="25.971256384625601"/>
    <m/>
    <m/>
    <n v="46"/>
    <n v="1194.6777936927776"/>
    <n v="0"/>
    <m/>
    <d v="1899-12-30T00:47:00"/>
    <d v="1899-12-31T12:02:00"/>
    <m/>
  </r>
  <r>
    <n v="17566"/>
    <x v="84"/>
    <s v="CP: Extraurbano di Ponente da Bergeggi a Finale"/>
    <n v="1"/>
    <n v="320"/>
    <s v="SAVONA FF.SS - LEGINO - SPOTORNO - FINALBORGO"/>
    <s v="INV"/>
    <s v="SET"/>
    <m/>
    <n v="1"/>
    <n v="5579"/>
    <d v="1899-12-30T08:25:00"/>
    <d v="1899-12-30T09:15:00"/>
    <n v="25.971256384625601"/>
    <m/>
    <m/>
    <n v="235"/>
    <n v="6103.2452503870163"/>
    <n v="0"/>
    <m/>
    <d v="1899-12-30T00:50:00"/>
    <d v="1900-01-07T03:50:00"/>
    <m/>
  </r>
  <r>
    <n v="16954"/>
    <x v="84"/>
    <s v="CP: Extraurbano di Ponente da Bergeggi a Finale"/>
    <n v="1"/>
    <n v="320"/>
    <s v="SAVONA FF.SS - LEGINO - SPOTORNO - FINALBORGO"/>
    <s v="EST"/>
    <s v="SET"/>
    <m/>
    <n v="1"/>
    <n v="16954"/>
    <d v="1899-12-30T08:28:00"/>
    <d v="1899-12-30T09:20:00"/>
    <n v="25.971256384625601"/>
    <m/>
    <m/>
    <n v="67"/>
    <n v="1740.0741777699152"/>
    <n v="0"/>
    <m/>
    <d v="1899-12-30T00:52:00"/>
    <d v="1900-01-01T10:04:00"/>
    <m/>
  </r>
  <r>
    <n v="17234"/>
    <x v="84"/>
    <s v="CP: Extraurbano di Ponente da Bergeggi a Finale"/>
    <n v="1"/>
    <n v="320"/>
    <s v="SAVONA FF.SS - LEGINO - SPOTORNO - FINALBORGO"/>
    <s v="EST"/>
    <s v="FES"/>
    <m/>
    <n v="1"/>
    <n v="17234"/>
    <d v="1899-12-30T08:43:00"/>
    <d v="1899-12-30T09:35:00"/>
    <n v="25.971256384625601"/>
    <m/>
    <m/>
    <n v="12"/>
    <n v="311.6550766155072"/>
    <n v="0"/>
    <m/>
    <d v="1899-12-30T00:52:00"/>
    <d v="1899-12-30T10:24:00"/>
    <m/>
  </r>
  <r>
    <n v="16901"/>
    <x v="84"/>
    <s v="CP: Extraurbano di Ponente da Bergeggi a Finale"/>
    <n v="1"/>
    <n v="320"/>
    <s v="SAVONA FF.SS - LEGINO - SPOTORNO - FINALBORGO"/>
    <s v="EST"/>
    <s v="SET"/>
    <m/>
    <n v="1"/>
    <n v="16901"/>
    <d v="1899-12-30T08:48:00"/>
    <d v="1899-12-30T09:40:00"/>
    <n v="25.971256384625601"/>
    <m/>
    <m/>
    <n v="67"/>
    <n v="1740.0741777699152"/>
    <n v="0"/>
    <m/>
    <d v="1899-12-30T00:52:00"/>
    <d v="1900-01-01T10:04:00"/>
    <m/>
  </r>
  <r>
    <n v="8450"/>
    <x v="84"/>
    <s v="CP: Extraurbano di Ponente da Bergeggi a Finale"/>
    <n v="1"/>
    <n v="320"/>
    <s v="SAVONA FF.SS - LEGINO - SPOTORNO - FINALBORGO"/>
    <s v="INV"/>
    <s v="FES"/>
    <m/>
    <n v="1"/>
    <n v="5691"/>
    <d v="1899-12-30T08:48:00"/>
    <d v="1899-12-30T09:35:00"/>
    <n v="25.971256384625601"/>
    <m/>
    <m/>
    <n v="46"/>
    <n v="1194.6777936927776"/>
    <n v="0"/>
    <m/>
    <d v="1899-12-30T00:47:00"/>
    <d v="1899-12-31T12:02:00"/>
    <m/>
  </r>
  <r>
    <n v="13357"/>
    <x v="84"/>
    <s v="CP: Extraurbano di Ponente da Bergeggi a Finale"/>
    <n v="1"/>
    <n v="320"/>
    <s v="SAVONA FF.SS - LEGINO - SPOTORNO - FINALBORGO"/>
    <s v="INV"/>
    <s v="SET"/>
    <m/>
    <n v="1"/>
    <n v="5580"/>
    <d v="1899-12-30T08:50:00"/>
    <d v="1899-12-30T09:40:00"/>
    <n v="25.971256384625601"/>
    <m/>
    <m/>
    <n v="235"/>
    <n v="6103.2452503870163"/>
    <n v="0"/>
    <m/>
    <d v="1899-12-30T00:50:00"/>
    <d v="1900-01-07T03:50:00"/>
    <m/>
  </r>
  <r>
    <n v="16909"/>
    <x v="84"/>
    <s v="CP: Extraurbano di Ponente da Bergeggi a Finale"/>
    <n v="1"/>
    <n v="320"/>
    <s v="SAVONA FF.SS - LEGINO - SPOTORNO - FINALBORGO"/>
    <s v="EST"/>
    <s v="SET"/>
    <m/>
    <n v="1"/>
    <n v="16909"/>
    <d v="1899-12-30T09:08:00"/>
    <d v="1899-12-30T10:00:00"/>
    <n v="25.971256384625601"/>
    <m/>
    <m/>
    <n v="67"/>
    <n v="1740.0741777699152"/>
    <n v="0"/>
    <m/>
    <d v="1899-12-30T00:52:00"/>
    <d v="1900-01-01T10:04:00"/>
    <m/>
  </r>
  <r>
    <n v="17242"/>
    <x v="84"/>
    <s v="CP: Extraurbano di Ponente da Bergeggi a Finale"/>
    <n v="1"/>
    <n v="320"/>
    <s v="SAVONA FF.SS - LEGINO - SPOTORNO - FINALBORGO"/>
    <s v="EST"/>
    <s v="FES"/>
    <m/>
    <n v="1"/>
    <n v="17242"/>
    <d v="1899-12-30T09:13:00"/>
    <d v="1899-12-30T10:05:00"/>
    <n v="25.971256384625601"/>
    <m/>
    <m/>
    <n v="12"/>
    <n v="311.6550766155072"/>
    <n v="0"/>
    <m/>
    <d v="1899-12-30T00:52:00"/>
    <d v="1899-12-30T10:24:00"/>
    <m/>
  </r>
  <r>
    <n v="8451"/>
    <x v="84"/>
    <s v="CP: Extraurbano di Ponente da Bergeggi a Finale"/>
    <n v="1"/>
    <n v="320"/>
    <s v="SAVONA FF.SS - LEGINO - SPOTORNO - FINALBORGO"/>
    <s v="INV"/>
    <s v="FES"/>
    <m/>
    <n v="1"/>
    <n v="5692"/>
    <d v="1899-12-30T09:18:00"/>
    <d v="1899-12-30T10:05:00"/>
    <n v="25.971256384625601"/>
    <m/>
    <m/>
    <n v="46"/>
    <n v="1194.6777936927776"/>
    <n v="0"/>
    <m/>
    <d v="1899-12-30T00:47:00"/>
    <d v="1899-12-31T12:02:00"/>
    <m/>
  </r>
  <r>
    <n v="13358"/>
    <x v="84"/>
    <s v="CP: Extraurbano di Ponente da Bergeggi a Finale"/>
    <n v="1"/>
    <n v="320"/>
    <s v="SAVONA FF.SS - LEGINO - SPOTORNO - FINALBORGO"/>
    <s v="INV"/>
    <s v="SET"/>
    <m/>
    <n v="1"/>
    <n v="5581"/>
    <d v="1899-12-30T09:20:00"/>
    <d v="1899-12-30T10:10:00"/>
    <n v="25.971256384625601"/>
    <m/>
    <m/>
    <n v="235"/>
    <n v="6103.2452503870163"/>
    <n v="0"/>
    <m/>
    <d v="1899-12-30T00:50:00"/>
    <d v="1900-01-07T03:50:00"/>
    <m/>
  </r>
  <r>
    <n v="16820"/>
    <x v="84"/>
    <s v="CP: Extraurbano di Ponente da Bergeggi a Finale"/>
    <n v="1"/>
    <n v="320"/>
    <s v="SAVONA FF.SS - LEGINO - SPOTORNO - FINALBORGO"/>
    <s v="EST"/>
    <s v="SET"/>
    <m/>
    <n v="1"/>
    <n v="16820"/>
    <d v="1899-12-30T09:28:00"/>
    <d v="1899-12-30T10:20:00"/>
    <n v="25.971256384625601"/>
    <m/>
    <m/>
    <n v="67"/>
    <n v="1740.0741777699152"/>
    <n v="0"/>
    <m/>
    <d v="1899-12-30T00:52:00"/>
    <d v="1900-01-01T10:04:00"/>
    <m/>
  </r>
  <r>
    <n v="17249"/>
    <x v="84"/>
    <s v="CP: Extraurbano di Ponente da Bergeggi a Finale"/>
    <n v="1"/>
    <n v="320"/>
    <s v="SAVONA FF.SS - LEGINO - SPOTORNO - FINALBORGO"/>
    <s v="EST"/>
    <s v="FES"/>
    <m/>
    <n v="1"/>
    <n v="17249"/>
    <d v="1899-12-30T09:33:00"/>
    <d v="1899-12-30T10:25:00"/>
    <n v="25.971256384625601"/>
    <m/>
    <m/>
    <n v="12"/>
    <n v="311.6550766155072"/>
    <n v="0"/>
    <m/>
    <d v="1899-12-30T00:52:00"/>
    <d v="1899-12-30T10:24:00"/>
    <m/>
  </r>
  <r>
    <n v="16928"/>
    <x v="84"/>
    <s v="CP: Extraurbano di Ponente da Bergeggi a Finale"/>
    <n v="1"/>
    <n v="320"/>
    <s v="SAVONA FF.SS - LEGINO - SPOTORNO - FINALBORGO"/>
    <s v="EST"/>
    <s v="SET"/>
    <m/>
    <n v="1"/>
    <n v="16928"/>
    <d v="1899-12-30T09:48:00"/>
    <d v="1899-12-30T10:40:00"/>
    <n v="25.971256384625601"/>
    <m/>
    <m/>
    <n v="67"/>
    <n v="1740.0741777699152"/>
    <n v="0"/>
    <m/>
    <d v="1899-12-30T00:52:00"/>
    <d v="1900-01-01T10:04:00"/>
    <m/>
  </r>
  <r>
    <n v="13137"/>
    <x v="84"/>
    <s v="CP: Extraurbano di Ponente da Bergeggi a Finale"/>
    <n v="1"/>
    <n v="320"/>
    <s v="SAVONA FF.SS - LEGINO - SPOTORNO - FINALBORGO"/>
    <s v="INV"/>
    <s v="FES"/>
    <m/>
    <n v="1"/>
    <n v="5693"/>
    <d v="1899-12-30T09:48:00"/>
    <d v="1899-12-30T10:35:00"/>
    <n v="25.971256384625601"/>
    <m/>
    <m/>
    <n v="46"/>
    <n v="1194.6777936927776"/>
    <n v="0"/>
    <m/>
    <d v="1899-12-30T00:47:00"/>
    <d v="1899-12-31T12:02:00"/>
    <m/>
  </r>
  <r>
    <n v="13359"/>
    <x v="84"/>
    <s v="CP: Extraurbano di Ponente da Bergeggi a Finale"/>
    <n v="1"/>
    <n v="320"/>
    <s v="SAVONA FF.SS - LEGINO - SPOTORNO - FINALBORGO"/>
    <s v="INV"/>
    <s v="SET"/>
    <m/>
    <n v="1"/>
    <n v="5582"/>
    <d v="1899-12-30T09:50:00"/>
    <d v="1899-12-30T10:40:00"/>
    <n v="25.971256384625601"/>
    <m/>
    <m/>
    <n v="235"/>
    <n v="6103.2452503870163"/>
    <n v="0"/>
    <m/>
    <d v="1899-12-30T00:50:00"/>
    <d v="1900-01-07T03:50:00"/>
    <m/>
  </r>
  <r>
    <n v="17187"/>
    <x v="84"/>
    <s v="CP: Extraurbano di Ponente da Bergeggi a Finale"/>
    <n v="1"/>
    <n v="320"/>
    <s v="SAVONA FF.SS - LEGINO - SPOTORNO - FINALBORGO"/>
    <s v="EST"/>
    <s v="FES"/>
    <m/>
    <n v="1"/>
    <n v="17187"/>
    <d v="1899-12-30T09:53:00"/>
    <d v="1899-12-30T10:45:00"/>
    <n v="25.971256384625601"/>
    <m/>
    <m/>
    <n v="12"/>
    <n v="311.6550766155072"/>
    <n v="0"/>
    <m/>
    <d v="1899-12-30T00:52:00"/>
    <d v="1899-12-30T10:24:00"/>
    <m/>
  </r>
  <r>
    <n v="16920"/>
    <x v="84"/>
    <s v="CP: Extraurbano di Ponente da Bergeggi a Finale"/>
    <n v="1"/>
    <n v="320"/>
    <s v="SAVONA FF.SS - LEGINO - SPOTORNO - FINALBORGO"/>
    <s v="EST"/>
    <s v="SET"/>
    <m/>
    <n v="1"/>
    <n v="16920"/>
    <d v="1899-12-30T10:08:00"/>
    <d v="1899-12-30T11:00:00"/>
    <n v="25.971256384625601"/>
    <m/>
    <m/>
    <n v="67"/>
    <n v="1740.0741777699152"/>
    <n v="0"/>
    <m/>
    <d v="1899-12-30T00:52:00"/>
    <d v="1900-01-01T10:04:00"/>
    <m/>
  </r>
  <r>
    <n v="17174"/>
    <x v="84"/>
    <s v="CP: Extraurbano di Ponente da Bergeggi a Finale"/>
    <n v="1"/>
    <n v="320"/>
    <s v="SAVONA FF.SS - LEGINO - SPOTORNO - FINALBORGO"/>
    <s v="EST"/>
    <s v="FES"/>
    <m/>
    <n v="1"/>
    <n v="17174"/>
    <d v="1899-12-30T10:13:00"/>
    <d v="1899-12-30T11:05:00"/>
    <n v="25.971256384625601"/>
    <m/>
    <m/>
    <n v="12"/>
    <n v="311.6550766155072"/>
    <n v="0"/>
    <m/>
    <d v="1899-12-30T00:52:00"/>
    <d v="1899-12-30T10:24:00"/>
    <m/>
  </r>
  <r>
    <n v="8453"/>
    <x v="84"/>
    <s v="CP: Extraurbano di Ponente da Bergeggi a Finale"/>
    <n v="1"/>
    <n v="320"/>
    <s v="SAVONA FF.SS - LEGINO - SPOTORNO - FINALBORGO"/>
    <s v="INV"/>
    <s v="FES"/>
    <m/>
    <n v="1"/>
    <n v="5694"/>
    <d v="1899-12-30T10:18:00"/>
    <d v="1899-12-30T11:05:00"/>
    <n v="25.971256384625601"/>
    <m/>
    <m/>
    <n v="46"/>
    <n v="1194.6777936927776"/>
    <n v="0"/>
    <m/>
    <d v="1899-12-30T00:47:00"/>
    <d v="1899-12-31T12:02:00"/>
    <m/>
  </r>
  <r>
    <n v="13360"/>
    <x v="84"/>
    <s v="CP: Extraurbano di Ponente da Bergeggi a Finale"/>
    <n v="1"/>
    <n v="320"/>
    <s v="SAVONA FF.SS - LEGINO - SPOTORNO - FINALBORGO"/>
    <s v="INV"/>
    <s v="SET"/>
    <m/>
    <n v="1"/>
    <n v="5583"/>
    <d v="1899-12-30T10:25:00"/>
    <d v="1899-12-30T11:15:00"/>
    <n v="25.971256384625601"/>
    <m/>
    <m/>
    <n v="235"/>
    <n v="6103.2452503870163"/>
    <n v="0"/>
    <m/>
    <d v="1899-12-30T00:50:00"/>
    <d v="1900-01-07T03:50:00"/>
    <m/>
  </r>
  <r>
    <n v="16825"/>
    <x v="84"/>
    <s v="CP: Extraurbano di Ponente da Bergeggi a Finale"/>
    <n v="1"/>
    <n v="320"/>
    <s v="SAVONA FF.SS - LEGINO - SPOTORNO - FINALBORGO"/>
    <s v="EST"/>
    <s v="SET"/>
    <m/>
    <n v="1"/>
    <n v="16151"/>
    <d v="1899-12-30T10:28:00"/>
    <d v="1899-12-30T11:20:00"/>
    <n v="25.971256384625601"/>
    <m/>
    <m/>
    <n v="67"/>
    <n v="1740.0741777699152"/>
    <n v="0"/>
    <m/>
    <d v="1899-12-30T00:52:00"/>
    <d v="1900-01-01T10:04:00"/>
    <m/>
  </r>
  <r>
    <n v="17230"/>
    <x v="84"/>
    <s v="CP: Extraurbano di Ponente da Bergeggi a Finale"/>
    <n v="1"/>
    <n v="320"/>
    <s v="SAVONA FF.SS - LEGINO - SPOTORNO - FINALBORGO"/>
    <s v="EST"/>
    <s v="FES"/>
    <m/>
    <n v="1"/>
    <n v="17230"/>
    <d v="1899-12-30T10:33:00"/>
    <d v="1899-12-30T11:25:00"/>
    <n v="25.971256384625601"/>
    <m/>
    <m/>
    <n v="12"/>
    <n v="311.6550766155072"/>
    <n v="0"/>
    <m/>
    <d v="1899-12-30T00:52:00"/>
    <d v="1899-12-30T10:24:00"/>
    <m/>
  </r>
  <r>
    <n v="16956"/>
    <x v="84"/>
    <s v="CP: Extraurbano di Ponente da Bergeggi a Finale"/>
    <n v="1"/>
    <n v="320"/>
    <s v="SAVONA FF.SS - LEGINO - SPOTORNO - FINALBORGO"/>
    <s v="EST"/>
    <s v="SET"/>
    <m/>
    <n v="1"/>
    <n v="16956"/>
    <d v="1899-12-30T10:48:00"/>
    <d v="1899-12-30T11:40:00"/>
    <n v="25.971256384625601"/>
    <m/>
    <m/>
    <n v="67"/>
    <n v="1740.0741777699152"/>
    <n v="0"/>
    <m/>
    <d v="1899-12-30T00:52:00"/>
    <d v="1900-01-01T10:04:00"/>
    <m/>
  </r>
  <r>
    <n v="13140"/>
    <x v="84"/>
    <s v="CP: Extraurbano di Ponente da Bergeggi a Finale"/>
    <n v="1"/>
    <n v="320"/>
    <s v="SAVONA FF.SS - LEGINO - SPOTORNO - FINALBORGO"/>
    <s v="INV"/>
    <s v="FES"/>
    <m/>
    <n v="1"/>
    <n v="5695"/>
    <d v="1899-12-30T10:48:00"/>
    <d v="1899-12-30T11:35:00"/>
    <n v="25.971256384625601"/>
    <m/>
    <m/>
    <n v="46"/>
    <n v="1194.6777936927776"/>
    <n v="0"/>
    <m/>
    <d v="1899-12-30T00:47:00"/>
    <d v="1899-12-31T12:02:00"/>
    <m/>
  </r>
  <r>
    <n v="8506"/>
    <x v="84"/>
    <s v="CP: Extraurbano di Ponente da Bergeggi a Finale"/>
    <n v="1"/>
    <n v="320"/>
    <s v="SAVONA FF.SS - LEGINO - SPOTORNO - FINALBORGO"/>
    <s v="INV"/>
    <s v="SF"/>
    <m/>
    <n v="1"/>
    <n v="5801"/>
    <d v="1899-12-30T10:48:00"/>
    <d v="1899-12-30T11:35:00"/>
    <n v="25.971256384625601"/>
    <m/>
    <m/>
    <n v="5"/>
    <n v="129.85628192312799"/>
    <n v="0"/>
    <m/>
    <d v="1899-12-30T00:47:00"/>
    <d v="1899-12-30T03:55:00"/>
    <m/>
  </r>
  <r>
    <n v="13361"/>
    <x v="84"/>
    <s v="CP: Extraurbano di Ponente da Bergeggi a Finale"/>
    <n v="1"/>
    <n v="320"/>
    <s v="SAVONA FF.SS - LEGINO - SPOTORNO - FINALBORGO"/>
    <s v="INV"/>
    <s v="SET"/>
    <m/>
    <n v="1"/>
    <n v="5584"/>
    <d v="1899-12-30T10:55:00"/>
    <d v="1899-12-30T11:45:00"/>
    <n v="25.971256384625601"/>
    <m/>
    <m/>
    <n v="235"/>
    <n v="6103.2452503870163"/>
    <n v="0"/>
    <m/>
    <d v="1899-12-30T00:50:00"/>
    <d v="1900-01-07T03:50:00"/>
    <m/>
  </r>
  <r>
    <n v="17236"/>
    <x v="84"/>
    <s v="CP: Extraurbano di Ponente da Bergeggi a Finale"/>
    <n v="1"/>
    <n v="320"/>
    <s v="SAVONA FF.SS - LEGINO - SPOTORNO - FINALBORGO"/>
    <s v="EST"/>
    <s v="FES"/>
    <m/>
    <n v="1"/>
    <n v="17236"/>
    <d v="1899-12-30T10:58:00"/>
    <d v="1899-12-30T11:50:00"/>
    <n v="25.971256384625601"/>
    <m/>
    <m/>
    <n v="12"/>
    <n v="311.6550766155072"/>
    <n v="0"/>
    <m/>
    <d v="1899-12-30T00:52:00"/>
    <d v="1899-12-30T10:24:00"/>
    <m/>
  </r>
  <r>
    <n v="16903"/>
    <x v="84"/>
    <s v="CP: Extraurbano di Ponente da Bergeggi a Finale"/>
    <n v="1"/>
    <n v="320"/>
    <s v="SAVONA FF.SS - LEGINO - SPOTORNO - FINALBORGO"/>
    <s v="EST"/>
    <s v="SET"/>
    <m/>
    <n v="1"/>
    <n v="16903"/>
    <d v="1899-12-30T11:08:00"/>
    <d v="1899-12-30T12:00:00"/>
    <n v="25.971256384625601"/>
    <m/>
    <m/>
    <n v="67"/>
    <n v="1740.0741777699152"/>
    <n v="0"/>
    <m/>
    <d v="1899-12-30T00:52:00"/>
    <d v="1900-01-01T10:04:00"/>
    <m/>
  </r>
  <r>
    <n v="8455"/>
    <x v="84"/>
    <s v="CP: Extraurbano di Ponente da Bergeggi a Finale"/>
    <n v="1"/>
    <n v="320"/>
    <s v="SAVONA FF.SS - LEGINO - SPOTORNO - FINALBORGO"/>
    <s v="INV"/>
    <s v="FES"/>
    <m/>
    <n v="1"/>
    <n v="5696"/>
    <d v="1899-12-30T11:18:00"/>
    <d v="1899-12-30T12:05:00"/>
    <n v="25.971256384625601"/>
    <m/>
    <m/>
    <n v="46"/>
    <n v="1194.6777936927776"/>
    <n v="0"/>
    <m/>
    <d v="1899-12-30T00:47:00"/>
    <d v="1899-12-31T12:02:00"/>
    <m/>
  </r>
  <r>
    <n v="17244"/>
    <x v="84"/>
    <s v="CP: Extraurbano di Ponente da Bergeggi a Finale"/>
    <n v="1"/>
    <n v="320"/>
    <s v="SAVONA FF.SS - LEGINO - SPOTORNO - FINALBORGO"/>
    <s v="EST"/>
    <s v="FES"/>
    <m/>
    <n v="1"/>
    <n v="17244"/>
    <d v="1899-12-30T11:23:00"/>
    <d v="1899-12-30T12:15:00"/>
    <n v="25.971256384625601"/>
    <m/>
    <m/>
    <n v="12"/>
    <n v="311.6550766155072"/>
    <n v="0"/>
    <m/>
    <d v="1899-12-30T00:52:00"/>
    <d v="1899-12-30T10:24:00"/>
    <m/>
  </r>
  <r>
    <n v="13362"/>
    <x v="84"/>
    <s v="CP: Extraurbano di Ponente da Bergeggi a Finale"/>
    <n v="1"/>
    <n v="320"/>
    <s v="SAVONA FF.SS - LEGINO - SPOTORNO - FINALBORGO"/>
    <s v="INV"/>
    <s v="SET"/>
    <m/>
    <n v="1"/>
    <n v="5585"/>
    <d v="1899-12-30T11:25:00"/>
    <d v="1899-12-30T12:15:00"/>
    <n v="25.971256384625601"/>
    <m/>
    <m/>
    <n v="235"/>
    <n v="6103.2452503870163"/>
    <n v="0"/>
    <m/>
    <d v="1899-12-30T00:50:00"/>
    <d v="1900-01-07T03:50:00"/>
    <m/>
  </r>
  <r>
    <n v="16911"/>
    <x v="84"/>
    <s v="CP: Extraurbano di Ponente da Bergeggi a Finale"/>
    <n v="1"/>
    <n v="320"/>
    <s v="SAVONA FF.SS - LEGINO - SPOTORNO - FINALBORGO"/>
    <s v="EST"/>
    <s v="SET"/>
    <m/>
    <n v="1"/>
    <n v="16911"/>
    <d v="1899-12-30T11:38:00"/>
    <d v="1899-12-30T12:30:00"/>
    <n v="25.971256384625601"/>
    <m/>
    <m/>
    <n v="67"/>
    <n v="1740.0741777699152"/>
    <n v="0"/>
    <m/>
    <d v="1899-12-30T00:52:00"/>
    <d v="1900-01-01T10:04:00"/>
    <m/>
  </r>
  <r>
    <n v="17251"/>
    <x v="84"/>
    <s v="CP: Extraurbano di Ponente da Bergeggi a Finale"/>
    <n v="1"/>
    <n v="320"/>
    <s v="SAVONA FF.SS - LEGINO - SPOTORNO - FINALBORGO"/>
    <s v="EST"/>
    <s v="FES"/>
    <m/>
    <n v="1"/>
    <n v="17251"/>
    <d v="1899-12-30T11:48:00"/>
    <d v="1899-12-30T12:40:00"/>
    <n v="25.971256384625601"/>
    <m/>
    <m/>
    <n v="12"/>
    <n v="311.6550766155072"/>
    <n v="0"/>
    <m/>
    <d v="1899-12-30T00:52:00"/>
    <d v="1899-12-30T10:24:00"/>
    <m/>
  </r>
  <r>
    <n v="8456"/>
    <x v="84"/>
    <s v="CP: Extraurbano di Ponente da Bergeggi a Finale"/>
    <n v="1"/>
    <n v="320"/>
    <s v="SAVONA FF.SS - LEGINO - SPOTORNO - FINALBORGO"/>
    <s v="INV"/>
    <s v="FES"/>
    <m/>
    <n v="1"/>
    <n v="5697"/>
    <d v="1899-12-30T11:48:00"/>
    <d v="1899-12-30T12:35:00"/>
    <n v="25.971256384625601"/>
    <m/>
    <m/>
    <n v="46"/>
    <n v="1194.6777936927776"/>
    <n v="0"/>
    <m/>
    <d v="1899-12-30T00:47:00"/>
    <d v="1899-12-31T12:02:00"/>
    <m/>
  </r>
  <r>
    <n v="13363"/>
    <x v="84"/>
    <s v="CP: Extraurbano di Ponente da Bergeggi a Finale"/>
    <n v="1"/>
    <n v="320"/>
    <s v="SAVONA FF.SS - LEGINO - SPOTORNO - FINALBORGO"/>
    <s v="INV"/>
    <s v="SET"/>
    <m/>
    <n v="1"/>
    <n v="5586"/>
    <d v="1899-12-30T11:55:00"/>
    <d v="1899-12-30T12:45:00"/>
    <n v="25.971256384625601"/>
    <m/>
    <m/>
    <n v="235"/>
    <n v="6103.2452503870163"/>
    <n v="0"/>
    <m/>
    <d v="1899-12-30T00:50:00"/>
    <d v="1900-01-07T03:50:00"/>
    <m/>
  </r>
  <r>
    <n v="16960"/>
    <x v="84"/>
    <s v="CP: Extraurbano di Ponente da Bergeggi a Finale"/>
    <n v="1"/>
    <n v="320"/>
    <s v="SAVONA FF.SS - LEGINO - SPOTORNO - FINALBORGO"/>
    <s v="EST"/>
    <s v="SET"/>
    <m/>
    <n v="1"/>
    <n v="16960"/>
    <d v="1899-12-30T12:08:00"/>
    <d v="1899-12-30T13:00:00"/>
    <n v="25.971256384625601"/>
    <m/>
    <m/>
    <n v="67"/>
    <n v="1740.0741777699152"/>
    <n v="0"/>
    <m/>
    <d v="1899-12-30T00:52:00"/>
    <d v="1900-01-01T10:04:00"/>
    <m/>
  </r>
  <r>
    <n v="17189"/>
    <x v="84"/>
    <s v="CP: Extraurbano di Ponente da Bergeggi a Finale"/>
    <n v="1"/>
    <n v="320"/>
    <s v="SAVONA FF.SS - LEGINO - SPOTORNO - FINALBORGO"/>
    <s v="EST"/>
    <s v="FES"/>
    <m/>
    <n v="1"/>
    <n v="17189"/>
    <d v="1899-12-30T12:13:00"/>
    <d v="1899-12-30T13:05:00"/>
    <n v="25.971256384625601"/>
    <m/>
    <m/>
    <n v="12"/>
    <n v="311.6550766155072"/>
    <n v="0"/>
    <m/>
    <d v="1899-12-30T00:52:00"/>
    <d v="1899-12-30T10:24:00"/>
    <m/>
  </r>
  <r>
    <n v="8457"/>
    <x v="84"/>
    <s v="CP: Extraurbano di Ponente da Bergeggi a Finale"/>
    <n v="1"/>
    <n v="320"/>
    <s v="SAVONA FF.SS - LEGINO - SPOTORNO - FINALBORGO"/>
    <s v="INV"/>
    <s v="FES"/>
    <m/>
    <n v="1"/>
    <n v="5698"/>
    <d v="1899-12-30T12:18:00"/>
    <d v="1899-12-30T13:05:00"/>
    <n v="25.971256384625601"/>
    <m/>
    <m/>
    <n v="46"/>
    <n v="1194.6777936927776"/>
    <n v="0"/>
    <m/>
    <d v="1899-12-30T00:47:00"/>
    <d v="1899-12-31T12:02:00"/>
    <m/>
  </r>
  <r>
    <n v="13364"/>
    <x v="84"/>
    <s v="CP: Extraurbano di Ponente da Bergeggi a Finale"/>
    <n v="1"/>
    <n v="320"/>
    <s v="SAVONA FF.SS - LEGINO - SPOTORNO - FINALBORGO"/>
    <s v="INV"/>
    <s v="SET"/>
    <m/>
    <n v="1"/>
    <n v="5588"/>
    <d v="1899-12-30T12:30:00"/>
    <d v="1899-12-30T13:20:00"/>
    <n v="25.971256384625601"/>
    <m/>
    <m/>
    <n v="235"/>
    <n v="6103.2452503870163"/>
    <n v="0"/>
    <m/>
    <d v="1899-12-30T00:50:00"/>
    <d v="1900-01-07T03:50:00"/>
    <m/>
  </r>
  <r>
    <n v="16922"/>
    <x v="84"/>
    <s v="CP: Extraurbano di Ponente da Bergeggi a Finale"/>
    <n v="1"/>
    <n v="320"/>
    <s v="SAVONA FF.SS - LEGINO - SPOTORNO - FINALBORGO"/>
    <s v="EST"/>
    <s v="SET"/>
    <m/>
    <n v="1"/>
    <n v="16922"/>
    <d v="1899-12-30T12:38:00"/>
    <d v="1899-12-30T13:30:00"/>
    <n v="25.971256384625601"/>
    <m/>
    <m/>
    <n v="67"/>
    <n v="1740.0741777699152"/>
    <n v="0"/>
    <m/>
    <d v="1899-12-30T00:52:00"/>
    <d v="1900-01-01T10:04:00"/>
    <m/>
  </r>
  <r>
    <n v="17232"/>
    <x v="84"/>
    <s v="CP: Extraurbano di Ponente da Bergeggi a Finale"/>
    <n v="1"/>
    <n v="320"/>
    <s v="SAVONA FF.SS - LEGINO - SPOTORNO - FINALBORGO"/>
    <s v="EST"/>
    <s v="FES"/>
    <m/>
    <n v="1"/>
    <n v="17232"/>
    <d v="1899-12-30T12:43:00"/>
    <d v="1899-12-30T13:35:00"/>
    <n v="25.971256384625601"/>
    <m/>
    <m/>
    <n v="12"/>
    <n v="311.6550766155072"/>
    <n v="0"/>
    <m/>
    <d v="1899-12-30T00:52:00"/>
    <d v="1899-12-30T10:24:00"/>
    <m/>
  </r>
  <r>
    <n v="8458"/>
    <x v="84"/>
    <s v="CP: Extraurbano di Ponente da Bergeggi a Finale"/>
    <n v="1"/>
    <n v="320"/>
    <s v="SAVONA FF.SS - LEGINO - SPOTORNO - FINALBORGO"/>
    <s v="INV"/>
    <s v="FES"/>
    <m/>
    <n v="1"/>
    <n v="5699"/>
    <d v="1899-12-30T12:48:00"/>
    <d v="1899-12-30T13:35:00"/>
    <n v="25.971256384625601"/>
    <m/>
    <m/>
    <n v="46"/>
    <n v="1194.6777936927776"/>
    <n v="0"/>
    <m/>
    <d v="1899-12-30T00:47:00"/>
    <d v="1899-12-31T12:02:00"/>
    <m/>
  </r>
  <r>
    <n v="13365"/>
    <x v="84"/>
    <s v="CP: Extraurbano di Ponente da Bergeggi a Finale"/>
    <n v="1"/>
    <n v="320"/>
    <s v="SAVONA FF.SS - LEGINO - SPOTORNO - FINALBORGO"/>
    <s v="INV"/>
    <s v="SET"/>
    <m/>
    <n v="1"/>
    <n v="5589"/>
    <d v="1899-12-30T13:00:00"/>
    <d v="1899-12-30T13:50:00"/>
    <n v="25.971256384625601"/>
    <m/>
    <m/>
    <n v="235"/>
    <n v="6103.2452503870163"/>
    <n v="0"/>
    <m/>
    <d v="1899-12-30T00:50:00"/>
    <d v="1900-01-07T03:50:00"/>
    <m/>
  </r>
  <r>
    <n v="16958"/>
    <x v="84"/>
    <s v="CP: Extraurbano di Ponente da Bergeggi a Finale"/>
    <n v="1"/>
    <n v="320"/>
    <s v="SAVONA FF.SS - LEGINO - SPOTORNO - FINALBORGO"/>
    <s v="EST"/>
    <s v="SET"/>
    <m/>
    <n v="1"/>
    <n v="16958"/>
    <d v="1899-12-30T13:08:00"/>
    <d v="1899-12-30T14:00:00"/>
    <n v="25.971256384625601"/>
    <m/>
    <m/>
    <n v="67"/>
    <n v="1740.0741777699152"/>
    <n v="0"/>
    <m/>
    <d v="1899-12-30T00:52:00"/>
    <d v="1900-01-01T10:04:00"/>
    <m/>
  </r>
  <r>
    <n v="17238"/>
    <x v="84"/>
    <s v="CP: Extraurbano di Ponente da Bergeggi a Finale"/>
    <n v="1"/>
    <n v="320"/>
    <s v="SAVONA FF.SS - LEGINO - SPOTORNO - FINALBORGO"/>
    <s v="EST"/>
    <s v="FES"/>
    <m/>
    <n v="1"/>
    <n v="17238"/>
    <d v="1899-12-30T13:13:00"/>
    <d v="1899-12-30T14:05:00"/>
    <n v="25.971256384625601"/>
    <m/>
    <m/>
    <n v="12"/>
    <n v="311.6550766155072"/>
    <n v="0"/>
    <m/>
    <d v="1899-12-30T00:52:00"/>
    <d v="1899-12-30T10:24:00"/>
    <m/>
  </r>
  <r>
    <n v="8459"/>
    <x v="84"/>
    <s v="CP: Extraurbano di Ponente da Bergeggi a Finale"/>
    <n v="1"/>
    <n v="320"/>
    <s v="SAVONA FF.SS - LEGINO - SPOTORNO - FINALBORGO"/>
    <s v="INV"/>
    <s v="FES"/>
    <m/>
    <n v="1"/>
    <n v="5700"/>
    <d v="1899-12-30T13:18:00"/>
    <d v="1899-12-30T14:05:00"/>
    <n v="25.971256384625601"/>
    <m/>
    <m/>
    <n v="46"/>
    <n v="1194.6777936927776"/>
    <n v="0"/>
    <m/>
    <d v="1899-12-30T00:47:00"/>
    <d v="1899-12-31T12:02:00"/>
    <m/>
  </r>
  <r>
    <n v="13366"/>
    <x v="84"/>
    <s v="CP: Extraurbano di Ponente da Bergeggi a Finale"/>
    <n v="1"/>
    <n v="320"/>
    <s v="SAVONA FF.SS - LEGINO - SPOTORNO - FINALBORGO"/>
    <s v="INV"/>
    <s v="SET"/>
    <m/>
    <n v="1"/>
    <n v="5590"/>
    <d v="1899-12-30T13:30:00"/>
    <d v="1899-12-30T14:20:00"/>
    <n v="25.971256384625601"/>
    <m/>
    <m/>
    <n v="235"/>
    <n v="6103.2452503870163"/>
    <n v="0"/>
    <m/>
    <d v="1899-12-30T00:50:00"/>
    <d v="1900-01-07T03:50:00"/>
    <m/>
  </r>
  <r>
    <n v="16905"/>
    <x v="84"/>
    <s v="CP: Extraurbano di Ponente da Bergeggi a Finale"/>
    <n v="1"/>
    <n v="320"/>
    <s v="SAVONA FF.SS - LEGINO - SPOTORNO - FINALBORGO"/>
    <s v="EST"/>
    <s v="SET"/>
    <m/>
    <n v="1"/>
    <n v="16905"/>
    <d v="1899-12-30T13:38:00"/>
    <d v="1899-12-30T14:30:00"/>
    <n v="25.971256384625601"/>
    <m/>
    <m/>
    <n v="67"/>
    <n v="1740.0741777699152"/>
    <n v="0"/>
    <m/>
    <d v="1899-12-30T00:52:00"/>
    <d v="1900-01-01T10:04:00"/>
    <m/>
  </r>
  <r>
    <n v="17275"/>
    <x v="84"/>
    <s v="CP: Extraurbano di Ponente da Bergeggi a Finale"/>
    <n v="1"/>
    <n v="320"/>
    <s v="SAVONA FF.SS - LEGINO - SPOTORNO - FINALBORGO"/>
    <s v="EST"/>
    <s v="FES"/>
    <m/>
    <n v="1"/>
    <n v="17275"/>
    <d v="1899-12-30T13:43:00"/>
    <d v="1899-12-30T14:35:00"/>
    <n v="25.971256384625601"/>
    <m/>
    <m/>
    <n v="12"/>
    <n v="311.6550766155072"/>
    <n v="0"/>
    <m/>
    <d v="1899-12-30T00:52:00"/>
    <d v="1899-12-30T10:24:00"/>
    <m/>
  </r>
  <r>
    <n v="8460"/>
    <x v="84"/>
    <s v="CP: Extraurbano di Ponente da Bergeggi a Finale"/>
    <n v="1"/>
    <n v="320"/>
    <s v="SAVONA FF.SS - LEGINO - SPOTORNO - FINALBORGO"/>
    <s v="INV"/>
    <s v="FES"/>
    <m/>
    <n v="1"/>
    <n v="5701"/>
    <d v="1899-12-30T13:48:00"/>
    <d v="1899-12-30T14:35:00"/>
    <n v="25.971256384625601"/>
    <m/>
    <m/>
    <n v="46"/>
    <n v="1194.6777936927776"/>
    <n v="0"/>
    <m/>
    <d v="1899-12-30T00:47:00"/>
    <d v="1899-12-31T12:02:00"/>
    <m/>
  </r>
  <r>
    <n v="17910"/>
    <x v="84"/>
    <s v="CP: Extraurbano di Ponente da Bergeggi a Finale"/>
    <n v="1"/>
    <n v="320"/>
    <s v="SAVONA FF.SS - LEGINO - SPOTORNO - FINALBORGO"/>
    <s v="INV"/>
    <s v="SET"/>
    <m/>
    <n v="1"/>
    <n v="5591"/>
    <d v="1899-12-30T14:05:00"/>
    <d v="1899-12-30T14:55:00"/>
    <n v="25.971256384625601"/>
    <m/>
    <m/>
    <n v="235"/>
    <n v="6103.2452503870163"/>
    <n v="0"/>
    <m/>
    <d v="1899-12-30T00:50:00"/>
    <d v="1900-01-07T03:50:00"/>
    <m/>
  </r>
  <r>
    <n v="16968"/>
    <x v="84"/>
    <s v="CP: Extraurbano di Ponente da Bergeggi a Finale"/>
    <n v="1"/>
    <n v="320"/>
    <s v="SAVONA FF.SS - LEGINO - SPOTORNO - FINALBORGO"/>
    <s v="EST"/>
    <s v="SET"/>
    <m/>
    <n v="1"/>
    <n v="16968"/>
    <d v="1899-12-30T14:08:00"/>
    <d v="1899-12-30T15:00:00"/>
    <n v="25.971256384625601"/>
    <m/>
    <m/>
    <n v="67"/>
    <n v="1740.0741777699152"/>
    <n v="0"/>
    <m/>
    <d v="1899-12-30T00:52:00"/>
    <d v="1900-01-01T10:04:00"/>
    <m/>
  </r>
  <r>
    <n v="17311"/>
    <x v="84"/>
    <s v="CP: Extraurbano di Ponente da Bergeggi a Finale"/>
    <n v="1"/>
    <n v="320"/>
    <s v="SAVONA FF.SS - LEGINO - SPOTORNO - FINALBORGO"/>
    <s v="EST"/>
    <s v="FES"/>
    <m/>
    <n v="1"/>
    <n v="17311"/>
    <d v="1899-12-30T14:13:00"/>
    <d v="1899-12-30T15:05:00"/>
    <n v="25.971256384625601"/>
    <m/>
    <m/>
    <n v="12"/>
    <n v="311.6550766155072"/>
    <n v="0"/>
    <m/>
    <d v="1899-12-30T00:52:00"/>
    <d v="1899-12-30T10:24:00"/>
    <m/>
  </r>
  <r>
    <n v="8461"/>
    <x v="84"/>
    <s v="CP: Extraurbano di Ponente da Bergeggi a Finale"/>
    <n v="1"/>
    <n v="320"/>
    <s v="SAVONA FF.SS - LEGINO - SPOTORNO - FINALBORGO"/>
    <s v="INV"/>
    <s v="FES"/>
    <m/>
    <n v="1"/>
    <n v="5702"/>
    <d v="1899-12-30T14:18:00"/>
    <d v="1899-12-30T15:05:00"/>
    <n v="25.971256384625601"/>
    <m/>
    <m/>
    <n v="46"/>
    <n v="1194.6777936927776"/>
    <n v="0"/>
    <m/>
    <d v="1899-12-30T00:47:00"/>
    <d v="1899-12-31T12:02:00"/>
    <m/>
  </r>
  <r>
    <n v="13368"/>
    <x v="84"/>
    <s v="CP: Extraurbano di Ponente da Bergeggi a Finale"/>
    <n v="1"/>
    <n v="320"/>
    <s v="SAVONA FF.SS - LEGINO - SPOTORNO - FINALBORGO"/>
    <s v="INV"/>
    <s v="SET"/>
    <m/>
    <n v="1"/>
    <n v="5592"/>
    <d v="1899-12-30T14:35:00"/>
    <d v="1899-12-30T15:25:00"/>
    <n v="25.971256384625601"/>
    <m/>
    <m/>
    <n v="235"/>
    <n v="6103.2452503870163"/>
    <n v="0"/>
    <m/>
    <d v="1899-12-30T00:50:00"/>
    <d v="1900-01-07T03:50:00"/>
    <m/>
  </r>
  <r>
    <n v="17056"/>
    <x v="84"/>
    <s v="CP: Extraurbano di Ponente da Bergeggi a Finale"/>
    <n v="1"/>
    <n v="320"/>
    <s v="SAVONA FF.SS - LEGINO - SPOTORNO - FINALBORGO"/>
    <s v="EST"/>
    <s v="SET"/>
    <m/>
    <n v="1"/>
    <n v="7777"/>
    <d v="1899-12-30T14:38:00"/>
    <d v="1899-12-30T15:30:00"/>
    <n v="25.971256384625601"/>
    <m/>
    <m/>
    <n v="67"/>
    <n v="1740.0741777699152"/>
    <n v="0"/>
    <m/>
    <d v="1899-12-30T00:52:00"/>
    <d v="1900-01-01T10:04:00"/>
    <m/>
  </r>
  <r>
    <n v="17212"/>
    <x v="84"/>
    <s v="CP: Extraurbano di Ponente da Bergeggi a Finale"/>
    <n v="1"/>
    <n v="320"/>
    <s v="SAVONA FF.SS - LEGINO - SPOTORNO - FINALBORGO"/>
    <s v="EST"/>
    <s v="FES"/>
    <m/>
    <n v="1"/>
    <n v="17212"/>
    <d v="1899-12-30T14:43:00"/>
    <d v="1899-12-30T15:35:00"/>
    <n v="25.971256384625601"/>
    <m/>
    <m/>
    <n v="12"/>
    <n v="311.6550766155072"/>
    <n v="0"/>
    <m/>
    <d v="1899-12-30T00:52:00"/>
    <d v="1899-12-30T10:24:00"/>
    <m/>
  </r>
  <r>
    <n v="8518"/>
    <x v="84"/>
    <s v="CP: Extraurbano di Ponente da Bergeggi a Finale"/>
    <n v="1"/>
    <n v="320"/>
    <s v="SAVONA FF.SS - LEGINO - SPOTORNO - FINALBORGO"/>
    <s v="INV"/>
    <s v="SF"/>
    <m/>
    <n v="1"/>
    <n v="5815"/>
    <d v="1899-12-30T14:48:00"/>
    <d v="1899-12-30T15:35:00"/>
    <n v="25.971256384625601"/>
    <m/>
    <m/>
    <n v="5"/>
    <n v="129.85628192312799"/>
    <n v="0"/>
    <m/>
    <d v="1899-12-30T00:47:00"/>
    <d v="1899-12-30T03:55:00"/>
    <m/>
  </r>
  <r>
    <n v="8462"/>
    <x v="84"/>
    <s v="CP: Extraurbano di Ponente da Bergeggi a Finale"/>
    <n v="1"/>
    <n v="320"/>
    <s v="SAVONA FF.SS - LEGINO - SPOTORNO - FINALBORGO"/>
    <s v="INV"/>
    <s v="FES"/>
    <m/>
    <n v="1"/>
    <n v="5703"/>
    <d v="1899-12-30T14:48:00"/>
    <d v="1899-12-30T15:35:00"/>
    <n v="25.971256384625601"/>
    <m/>
    <m/>
    <n v="46"/>
    <n v="1194.6777936927776"/>
    <n v="0"/>
    <m/>
    <d v="1899-12-30T00:47:00"/>
    <d v="1899-12-31T12:02:00"/>
    <m/>
  </r>
  <r>
    <n v="17587"/>
    <x v="84"/>
    <s v="CP: Extraurbano di Ponente da Bergeggi a Finale"/>
    <n v="1"/>
    <n v="320"/>
    <s v="SAVONA FF.SS - LEGINO - SPOTORNO - FINALBORGO"/>
    <s v="INV"/>
    <s v="SET"/>
    <m/>
    <n v="1"/>
    <n v="5593"/>
    <d v="1899-12-30T14:55:00"/>
    <d v="1899-12-30T15:45:00"/>
    <n v="25.971256384625601"/>
    <m/>
    <m/>
    <n v="235"/>
    <n v="6103.2452503870163"/>
    <n v="0"/>
    <m/>
    <d v="1899-12-30T00:50:00"/>
    <d v="1900-01-07T03:50:00"/>
    <m/>
  </r>
  <r>
    <n v="17064"/>
    <x v="84"/>
    <s v="CP: Extraurbano di Ponente da Bergeggi a Finale"/>
    <n v="1"/>
    <n v="320"/>
    <s v="SAVONA FF.SS - LEGINO - SPOTORNO - FINALBORGO"/>
    <s v="EST"/>
    <s v="SET"/>
    <m/>
    <n v="1"/>
    <n v="7779"/>
    <d v="1899-12-30T15:08:00"/>
    <d v="1899-12-30T16:00:00"/>
    <n v="25.971256384625601"/>
    <m/>
    <m/>
    <n v="67"/>
    <n v="1740.0741777699152"/>
    <n v="0"/>
    <m/>
    <d v="1899-12-30T00:52:00"/>
    <d v="1900-01-01T10:04:00"/>
    <m/>
  </r>
  <r>
    <n v="17292"/>
    <x v="84"/>
    <s v="CP: Extraurbano di Ponente da Bergeggi a Finale"/>
    <n v="1"/>
    <n v="320"/>
    <s v="SAVONA FF.SS - LEGINO - SPOTORNO - FINALBORGO"/>
    <s v="EST"/>
    <s v="FES"/>
    <m/>
    <n v="1"/>
    <n v="17292"/>
    <d v="1899-12-30T15:13:00"/>
    <d v="1899-12-30T16:05:00"/>
    <n v="25.971256384625601"/>
    <m/>
    <m/>
    <n v="12"/>
    <n v="311.6550766155072"/>
    <n v="0"/>
    <m/>
    <d v="1899-12-30T00:52:00"/>
    <d v="1899-12-30T10:24:00"/>
    <m/>
  </r>
  <r>
    <n v="8463"/>
    <x v="84"/>
    <s v="CP: Extraurbano di Ponente da Bergeggi a Finale"/>
    <n v="1"/>
    <n v="320"/>
    <s v="SAVONA FF.SS - LEGINO - SPOTORNO - FINALBORGO"/>
    <s v="INV"/>
    <s v="FES"/>
    <m/>
    <n v="1"/>
    <n v="5705"/>
    <d v="1899-12-30T15:18:00"/>
    <d v="1899-12-30T16:05:00"/>
    <n v="25.971256384625601"/>
    <m/>
    <m/>
    <n v="46"/>
    <n v="1194.6777936927776"/>
    <n v="0"/>
    <m/>
    <d v="1899-12-30T00:47:00"/>
    <d v="1899-12-31T12:02:00"/>
    <m/>
  </r>
  <r>
    <n v="18375"/>
    <x v="84"/>
    <s v="CP: Extraurbano di Ponente da Bergeggi a Finale"/>
    <n v="1"/>
    <n v="320"/>
    <s v="SAVONA FF.SS - LEGINO - SPOTORNO - FINALBORGO"/>
    <s v="EST"/>
    <s v="SET"/>
    <m/>
    <n v="1"/>
    <n v="18375"/>
    <d v="1899-12-30T15:28:00"/>
    <d v="1899-12-30T16:20:00"/>
    <n v="25.971256384625601"/>
    <m/>
    <m/>
    <n v="67"/>
    <n v="1740.0741777699152"/>
    <n v="0"/>
    <m/>
    <d v="1899-12-30T00:52:00"/>
    <d v="1900-01-01T10:04:00"/>
    <m/>
  </r>
  <r>
    <n v="13370"/>
    <x v="84"/>
    <s v="CP: Extraurbano di Ponente da Bergeggi a Finale"/>
    <n v="1"/>
    <n v="320"/>
    <s v="SAVONA FF.SS - LEGINO - SPOTORNO - FINALBORGO"/>
    <s v="INV"/>
    <s v="SET"/>
    <m/>
    <n v="1"/>
    <n v="5594"/>
    <d v="1899-12-30T15:35:00"/>
    <d v="1899-12-30T16:25:00"/>
    <n v="25.971256384625601"/>
    <m/>
    <m/>
    <n v="235"/>
    <n v="6103.2452503870163"/>
    <n v="0"/>
    <m/>
    <d v="1899-12-30T00:50:00"/>
    <d v="1900-01-07T03:50:00"/>
    <m/>
  </r>
  <r>
    <n v="17010"/>
    <x v="84"/>
    <s v="CP: Extraurbano di Ponente da Bergeggi a Finale"/>
    <n v="1"/>
    <n v="320"/>
    <s v="SAVONA FF.SS - LEGINO - SPOTORNO - FINALBORGO"/>
    <s v="EST"/>
    <s v="SET"/>
    <m/>
    <n v="1"/>
    <n v="17010"/>
    <d v="1899-12-30T15:38:00"/>
    <d v="1899-12-30T16:30:00"/>
    <n v="25.971256384625601"/>
    <m/>
    <m/>
    <n v="67"/>
    <n v="1740.0741777699152"/>
    <n v="0"/>
    <m/>
    <d v="1899-12-30T00:52:00"/>
    <d v="1900-01-01T10:04:00"/>
    <m/>
  </r>
  <r>
    <n v="17297"/>
    <x v="84"/>
    <s v="CP: Extraurbano di Ponente da Bergeggi a Finale"/>
    <n v="1"/>
    <n v="320"/>
    <s v="SAVONA FF.SS - LEGINO - SPOTORNO - FINALBORGO"/>
    <s v="EST"/>
    <s v="FES"/>
    <m/>
    <n v="1"/>
    <n v="17297"/>
    <d v="1899-12-30T15:43:00"/>
    <d v="1899-12-30T16:35:00"/>
    <n v="25.971256384625601"/>
    <m/>
    <m/>
    <n v="12"/>
    <n v="311.6550766155072"/>
    <n v="0"/>
    <m/>
    <d v="1899-12-30T00:52:00"/>
    <d v="1899-12-30T10:24:00"/>
    <m/>
  </r>
  <r>
    <n v="8464"/>
    <x v="84"/>
    <s v="CP: Extraurbano di Ponente da Bergeggi a Finale"/>
    <n v="1"/>
    <n v="320"/>
    <s v="SAVONA FF.SS - LEGINO - SPOTORNO - FINALBORGO"/>
    <s v="INV"/>
    <s v="FES"/>
    <m/>
    <n v="1"/>
    <n v="5706"/>
    <d v="1899-12-30T15:48:00"/>
    <d v="1899-12-30T16:35:00"/>
    <n v="25.971256384625601"/>
    <m/>
    <m/>
    <n v="46"/>
    <n v="1194.6777936927776"/>
    <n v="0"/>
    <m/>
    <d v="1899-12-30T00:47:00"/>
    <d v="1899-12-31T12:02:00"/>
    <m/>
  </r>
  <r>
    <n v="17308"/>
    <x v="84"/>
    <s v="CP: Extraurbano di Ponente da Bergeggi a Finale"/>
    <n v="1"/>
    <n v="320"/>
    <s v="SAVONA FF.SS - LEGINO - SPOTORNO - FINALBORGO"/>
    <s v="EST"/>
    <s v="FES"/>
    <m/>
    <n v="1"/>
    <n v="17308"/>
    <d v="1899-12-30T16:03:00"/>
    <d v="1899-12-30T16:55:00"/>
    <n v="25.971256384625601"/>
    <m/>
    <m/>
    <n v="12"/>
    <n v="311.6550766155072"/>
    <n v="0"/>
    <m/>
    <d v="1899-12-30T00:52:00"/>
    <d v="1899-12-30T10:24:00"/>
    <m/>
  </r>
  <r>
    <n v="13371"/>
    <x v="84"/>
    <s v="CP: Extraurbano di Ponente da Bergeggi a Finale"/>
    <n v="1"/>
    <n v="320"/>
    <s v="SAVONA FF.SS - LEGINO - SPOTORNO - FINALBORGO"/>
    <s v="INV"/>
    <s v="SET"/>
    <m/>
    <n v="1"/>
    <n v="5595"/>
    <d v="1899-12-30T16:05:00"/>
    <d v="1899-12-30T16:55:00"/>
    <n v="25.971256384625601"/>
    <m/>
    <m/>
    <n v="235"/>
    <n v="6103.2452503870163"/>
    <n v="0"/>
    <m/>
    <d v="1899-12-30T00:50:00"/>
    <d v="1900-01-07T03:50:00"/>
    <m/>
  </r>
  <r>
    <n v="16985"/>
    <x v="84"/>
    <s v="CP: Extraurbano di Ponente da Bergeggi a Finale"/>
    <n v="1"/>
    <n v="320"/>
    <s v="SAVONA FF.SS - LEGINO - SPOTORNO - FINALBORGO"/>
    <s v="EST"/>
    <s v="SET"/>
    <m/>
    <n v="1"/>
    <n v="16985"/>
    <d v="1899-12-30T16:08:00"/>
    <d v="1899-12-30T17:00:00"/>
    <n v="25.971256384625601"/>
    <m/>
    <m/>
    <n v="67"/>
    <n v="1740.0741777699152"/>
    <n v="0"/>
    <m/>
    <d v="1899-12-30T00:52:00"/>
    <d v="1900-01-01T10:04:00"/>
    <m/>
  </r>
  <r>
    <n v="8465"/>
    <x v="84"/>
    <s v="CP: Extraurbano di Ponente da Bergeggi a Finale"/>
    <n v="1"/>
    <n v="320"/>
    <s v="SAVONA FF.SS - LEGINO - SPOTORNO - FINALBORGO"/>
    <s v="INV"/>
    <s v="FES"/>
    <m/>
    <n v="1"/>
    <n v="5708"/>
    <d v="1899-12-30T16:18:00"/>
    <d v="1899-12-30T17:05:00"/>
    <n v="25.971256384625601"/>
    <m/>
    <m/>
    <n v="46"/>
    <n v="1194.6777936927776"/>
    <n v="0"/>
    <m/>
    <d v="1899-12-30T00:47:00"/>
    <d v="1899-12-31T12:02:00"/>
    <m/>
  </r>
  <r>
    <n v="18365"/>
    <x v="84"/>
    <s v="CP: Extraurbano di Ponente da Bergeggi a Finale"/>
    <n v="1"/>
    <n v="320"/>
    <s v="SAVONA FF.SS - LEGINO - SPOTORNO - FINALBORGO"/>
    <s v="EST"/>
    <s v="FES"/>
    <m/>
    <n v="1"/>
    <n v="18365"/>
    <d v="1899-12-30T16:23:00"/>
    <d v="1899-12-30T17:15:00"/>
    <n v="25.971256384625601"/>
    <m/>
    <m/>
    <n v="12"/>
    <n v="311.6550766155072"/>
    <n v="0"/>
    <m/>
    <d v="1899-12-30T00:52:00"/>
    <d v="1899-12-30T10:24:00"/>
    <m/>
  </r>
  <r>
    <n v="18371"/>
    <x v="84"/>
    <s v="CP: Extraurbano di Ponente da Bergeggi a Finale"/>
    <n v="1"/>
    <n v="320"/>
    <s v="SAVONA FF.SS - LEGINO - SPOTORNO - FINALBORGO"/>
    <s v="EST"/>
    <s v="SET"/>
    <m/>
    <n v="1"/>
    <n v="16970"/>
    <d v="1899-12-30T16:28:00"/>
    <d v="1899-12-30T17:20:00"/>
    <n v="25.971256384625601"/>
    <m/>
    <m/>
    <n v="67"/>
    <n v="1740.0741777699152"/>
    <n v="0"/>
    <m/>
    <d v="1899-12-30T00:52:00"/>
    <d v="1900-01-01T10:04:00"/>
    <m/>
  </r>
  <r>
    <n v="13372"/>
    <x v="84"/>
    <s v="CP: Extraurbano di Ponente da Bergeggi a Finale"/>
    <n v="1"/>
    <n v="320"/>
    <s v="SAVONA FF.SS - LEGINO - SPOTORNO - FINALBORGO"/>
    <s v="INV"/>
    <s v="SET"/>
    <m/>
    <n v="1"/>
    <n v="5596"/>
    <d v="1899-12-30T16:40:00"/>
    <d v="1899-12-30T17:30:00"/>
    <n v="25.971256384625601"/>
    <m/>
    <m/>
    <n v="235"/>
    <n v="6103.2452503870163"/>
    <n v="0"/>
    <m/>
    <d v="1899-12-30T00:50:00"/>
    <d v="1900-01-07T03:50:00"/>
    <m/>
  </r>
  <r>
    <n v="17313"/>
    <x v="84"/>
    <s v="CP: Extraurbano di Ponente da Bergeggi a Finale"/>
    <n v="1"/>
    <n v="320"/>
    <s v="SAVONA FF.SS - LEGINO - SPOTORNO - FINALBORGO"/>
    <s v="EST"/>
    <s v="FES"/>
    <m/>
    <n v="1"/>
    <n v="17313"/>
    <d v="1899-12-30T16:43:00"/>
    <d v="1899-12-30T17:35:00"/>
    <n v="25.971256384625601"/>
    <m/>
    <m/>
    <n v="12"/>
    <n v="311.6550766155072"/>
    <n v="0"/>
    <m/>
    <d v="1899-12-30T00:52:00"/>
    <d v="1899-12-30T10:24:00"/>
    <m/>
  </r>
  <r>
    <n v="16842"/>
    <x v="84"/>
    <s v="CP: Extraurbano di Ponente da Bergeggi a Finale"/>
    <n v="1"/>
    <n v="320"/>
    <s v="SAVONA FF.SS - LEGINO - SPOTORNO - FINALBORGO"/>
    <s v="EST"/>
    <s v="SET"/>
    <m/>
    <n v="1"/>
    <n v="16842"/>
    <d v="1899-12-30T16:48:00"/>
    <d v="1899-12-30T17:40:00"/>
    <n v="25.971256384625601"/>
    <m/>
    <m/>
    <n v="67"/>
    <n v="1740.0741777699152"/>
    <n v="0"/>
    <m/>
    <d v="1899-12-30T00:52:00"/>
    <d v="1900-01-01T10:04:00"/>
    <m/>
  </r>
  <r>
    <n v="13153"/>
    <x v="84"/>
    <s v="CP: Extraurbano di Ponente da Bergeggi a Finale"/>
    <n v="1"/>
    <n v="320"/>
    <s v="SAVONA FF.SS - LEGINO - SPOTORNO - FINALBORGO"/>
    <s v="INV"/>
    <s v="FES"/>
    <m/>
    <n v="1"/>
    <n v="5716"/>
    <d v="1899-12-30T16:48:00"/>
    <d v="1899-12-30T17:35:00"/>
    <n v="25.971256384625601"/>
    <m/>
    <m/>
    <n v="46"/>
    <n v="1194.6777936927776"/>
    <n v="0"/>
    <m/>
    <d v="1899-12-30T00:47:00"/>
    <d v="1899-12-31T12:02:00"/>
    <m/>
  </r>
  <r>
    <n v="8521"/>
    <x v="84"/>
    <s v="CP: Extraurbano di Ponente da Bergeggi a Finale"/>
    <n v="1"/>
    <n v="320"/>
    <s v="SAVONA FF.SS - LEGINO - SPOTORNO - FINALBORGO"/>
    <s v="INV"/>
    <s v="SF"/>
    <m/>
    <n v="1"/>
    <n v="5818"/>
    <d v="1899-12-30T16:48:00"/>
    <d v="1899-12-30T17:35:00"/>
    <n v="25.971256384625601"/>
    <m/>
    <m/>
    <n v="5"/>
    <n v="129.85628192312799"/>
    <n v="0"/>
    <m/>
    <d v="1899-12-30T00:47:00"/>
    <d v="1899-12-30T03:55:00"/>
    <m/>
  </r>
  <r>
    <n v="17057"/>
    <x v="84"/>
    <s v="CP: Extraurbano di Ponente da Bergeggi a Finale"/>
    <n v="1"/>
    <n v="320"/>
    <s v="SAVONA FF.SS - LEGINO - SPOTORNO - FINALBORGO"/>
    <s v="EST"/>
    <s v="SET"/>
    <m/>
    <n v="1"/>
    <n v="7783"/>
    <d v="1899-12-30T17:08:00"/>
    <d v="1899-12-30T18:00:00"/>
    <n v="25.971256384625601"/>
    <m/>
    <m/>
    <n v="67"/>
    <n v="1740.0741777699152"/>
    <n v="0"/>
    <m/>
    <d v="1899-12-30T00:52:00"/>
    <d v="1900-01-01T10:04:00"/>
    <m/>
  </r>
  <r>
    <n v="13373"/>
    <x v="84"/>
    <s v="CP: Extraurbano di Ponente da Bergeggi a Finale"/>
    <n v="1"/>
    <n v="320"/>
    <s v="SAVONA FF.SS - LEGINO - SPOTORNO - FINALBORGO"/>
    <s v="INV"/>
    <s v="SET"/>
    <m/>
    <n v="1"/>
    <n v="5597"/>
    <d v="1899-12-30T17:10:00"/>
    <d v="1899-12-30T18:00:00"/>
    <n v="25.971256384625601"/>
    <m/>
    <m/>
    <n v="235"/>
    <n v="6103.2452503870163"/>
    <n v="0"/>
    <m/>
    <d v="1899-12-30T00:50:00"/>
    <d v="1900-01-07T03:50:00"/>
    <m/>
  </r>
  <r>
    <n v="17193"/>
    <x v="84"/>
    <s v="CP: Extraurbano di Ponente da Bergeggi a Finale"/>
    <n v="1"/>
    <n v="320"/>
    <s v="SAVONA FF.SS - LEGINO - SPOTORNO - FINALBORGO"/>
    <s v="EST"/>
    <s v="FES"/>
    <m/>
    <n v="1"/>
    <n v="17193"/>
    <d v="1899-12-30T17:13:00"/>
    <d v="1899-12-30T18:05:00"/>
    <n v="25.971256384625601"/>
    <m/>
    <m/>
    <n v="12"/>
    <n v="311.6550766155072"/>
    <n v="0"/>
    <m/>
    <d v="1899-12-30T00:52:00"/>
    <d v="1899-12-30T10:24:00"/>
    <m/>
  </r>
  <r>
    <n v="8467"/>
    <x v="84"/>
    <s v="CP: Extraurbano di Ponente da Bergeggi a Finale"/>
    <n v="1"/>
    <n v="320"/>
    <s v="SAVONA FF.SS - LEGINO - SPOTORNO - FINALBORGO"/>
    <s v="INV"/>
    <s v="FES"/>
    <m/>
    <n v="1"/>
    <n v="5717"/>
    <d v="1899-12-30T17:18:00"/>
    <d v="1899-12-30T18:05:00"/>
    <n v="25.971256384625601"/>
    <m/>
    <m/>
    <n v="46"/>
    <n v="1194.6777936927776"/>
    <n v="0"/>
    <m/>
    <d v="1899-12-30T00:47:00"/>
    <d v="1899-12-31T12:02:00"/>
    <m/>
  </r>
  <r>
    <n v="17067"/>
    <x v="84"/>
    <s v="CP: Extraurbano di Ponente da Bergeggi a Finale"/>
    <n v="1"/>
    <n v="320"/>
    <s v="SAVONA FF.SS - LEGINO - SPOTORNO - FINALBORGO"/>
    <s v="EST"/>
    <s v="SET"/>
    <m/>
    <n v="1"/>
    <n v="17067"/>
    <d v="1899-12-30T17:28:00"/>
    <d v="1899-12-30T18:20:00"/>
    <n v="25.971256384625601"/>
    <m/>
    <m/>
    <n v="67"/>
    <n v="1740.0741777699152"/>
    <n v="0"/>
    <m/>
    <d v="1899-12-30T00:52:00"/>
    <d v="1900-01-01T10:04:00"/>
    <m/>
  </r>
  <r>
    <n v="17214"/>
    <x v="84"/>
    <s v="CP: Extraurbano di Ponente da Bergeggi a Finale"/>
    <n v="1"/>
    <n v="320"/>
    <s v="SAVONA FF.SS - LEGINO - SPOTORNO - FINALBORGO"/>
    <s v="EST"/>
    <s v="FES"/>
    <m/>
    <n v="1"/>
    <n v="17214"/>
    <d v="1899-12-30T17:33:00"/>
    <d v="1899-12-30T18:25:00"/>
    <n v="25.971256384625601"/>
    <m/>
    <m/>
    <n v="12"/>
    <n v="311.6550766155072"/>
    <n v="0"/>
    <m/>
    <d v="1899-12-30T00:52:00"/>
    <d v="1899-12-30T10:24:00"/>
    <m/>
  </r>
  <r>
    <n v="13374"/>
    <x v="84"/>
    <s v="CP: Extraurbano di Ponente da Bergeggi a Finale"/>
    <n v="1"/>
    <n v="320"/>
    <s v="SAVONA FF.SS - LEGINO - SPOTORNO - FINALBORGO"/>
    <s v="INV"/>
    <s v="SET"/>
    <m/>
    <n v="1"/>
    <n v="5598"/>
    <d v="1899-12-30T17:40:00"/>
    <d v="1899-12-30T18:30:00"/>
    <n v="25.971256384625601"/>
    <m/>
    <m/>
    <n v="235"/>
    <n v="6103.2452503870163"/>
    <n v="0"/>
    <m/>
    <d v="1899-12-30T00:50:00"/>
    <d v="1900-01-07T03:50:00"/>
    <m/>
  </r>
  <r>
    <n v="18372"/>
    <x v="84"/>
    <s v="CP: Extraurbano di Ponente da Bergeggi a Finale"/>
    <n v="1"/>
    <n v="320"/>
    <s v="SAVONA FF.SS - LEGINO - SPOTORNO - FINALBORGO"/>
    <s v="EST"/>
    <s v="SET"/>
    <m/>
    <n v="1"/>
    <n v="18372"/>
    <d v="1899-12-30T17:48:00"/>
    <d v="1899-12-30T18:40:00"/>
    <n v="25.971256384625601"/>
    <m/>
    <m/>
    <n v="67"/>
    <n v="1740.0741777699152"/>
    <n v="0"/>
    <m/>
    <d v="1899-12-30T00:52:00"/>
    <d v="1900-01-01T10:04:00"/>
    <m/>
  </r>
  <r>
    <n v="13156"/>
    <x v="84"/>
    <s v="CP: Extraurbano di Ponente da Bergeggi a Finale"/>
    <n v="1"/>
    <n v="320"/>
    <s v="SAVONA FF.SS - LEGINO - SPOTORNO - FINALBORGO"/>
    <s v="INV"/>
    <s v="FES"/>
    <m/>
    <n v="1"/>
    <n v="5718"/>
    <d v="1899-12-30T17:48:00"/>
    <d v="1899-12-30T18:35:00"/>
    <n v="25.971256384625601"/>
    <m/>
    <m/>
    <n v="46"/>
    <n v="1194.6777936927776"/>
    <n v="0"/>
    <m/>
    <d v="1899-12-30T00:47:00"/>
    <d v="1899-12-31T12:02:00"/>
    <m/>
  </r>
  <r>
    <n v="17294"/>
    <x v="84"/>
    <s v="CP: Extraurbano di Ponente da Bergeggi a Finale"/>
    <n v="1"/>
    <n v="320"/>
    <s v="SAVONA FF.SS - LEGINO - SPOTORNO - FINALBORGO"/>
    <s v="EST"/>
    <s v="FES"/>
    <m/>
    <n v="1"/>
    <n v="17294"/>
    <d v="1899-12-30T17:53:00"/>
    <d v="1899-12-30T18:45:00"/>
    <n v="25.971256384625601"/>
    <m/>
    <m/>
    <n v="12"/>
    <n v="311.6550766155072"/>
    <n v="0"/>
    <m/>
    <d v="1899-12-30T00:52:00"/>
    <d v="1899-12-30T10:24:00"/>
    <m/>
  </r>
  <r>
    <n v="17012"/>
    <x v="84"/>
    <s v="CP: Extraurbano di Ponente da Bergeggi a Finale"/>
    <n v="1"/>
    <n v="320"/>
    <s v="SAVONA FF.SS - LEGINO - SPOTORNO - FINALBORGO"/>
    <s v="EST"/>
    <s v="SET"/>
    <m/>
    <n v="1"/>
    <n v="17012"/>
    <d v="1899-12-30T18:08:00"/>
    <d v="1899-12-30T19:00:00"/>
    <n v="25.971256384625601"/>
    <m/>
    <m/>
    <n v="67"/>
    <n v="1740.0741777699152"/>
    <n v="0"/>
    <m/>
    <d v="1899-12-30T00:52:00"/>
    <d v="1900-01-01T10:04:00"/>
    <m/>
  </r>
  <r>
    <n v="13375"/>
    <x v="84"/>
    <s v="CP: Extraurbano di Ponente da Bergeggi a Finale"/>
    <n v="1"/>
    <n v="320"/>
    <s v="SAVONA FF.SS - LEGINO - SPOTORNO - FINALBORGO"/>
    <s v="INV"/>
    <s v="SET"/>
    <m/>
    <n v="1"/>
    <n v="5599"/>
    <d v="1899-12-30T18:10:00"/>
    <d v="1899-12-30T19:00:00"/>
    <n v="25.971256384625601"/>
    <m/>
    <m/>
    <n v="235"/>
    <n v="6103.2452503870163"/>
    <n v="0"/>
    <m/>
    <d v="1899-12-30T00:50:00"/>
    <d v="1900-01-07T03:50:00"/>
    <m/>
  </r>
  <r>
    <n v="17299"/>
    <x v="84"/>
    <s v="CP: Extraurbano di Ponente da Bergeggi a Finale"/>
    <n v="1"/>
    <n v="320"/>
    <s v="SAVONA FF.SS - LEGINO - SPOTORNO - FINALBORGO"/>
    <s v="EST"/>
    <s v="FES"/>
    <m/>
    <n v="1"/>
    <n v="17299"/>
    <d v="1899-12-30T18:13:00"/>
    <d v="1899-12-30T19:05:00"/>
    <n v="25.971256384625601"/>
    <m/>
    <m/>
    <n v="12"/>
    <n v="311.6550766155072"/>
    <n v="0"/>
    <m/>
    <d v="1899-12-30T00:52:00"/>
    <d v="1899-12-30T10:24:00"/>
    <m/>
  </r>
  <r>
    <n v="8523"/>
    <x v="84"/>
    <s v="CP: Extraurbano di Ponente da Bergeggi a Finale"/>
    <n v="1"/>
    <n v="320"/>
    <s v="SAVONA FF.SS - LEGINO - SPOTORNO - FINALBORGO"/>
    <s v="INV"/>
    <s v="SF"/>
    <m/>
    <n v="1"/>
    <n v="5820"/>
    <d v="1899-12-30T18:18:00"/>
    <d v="1899-12-30T19:05:00"/>
    <n v="25.971256384625601"/>
    <m/>
    <m/>
    <n v="5"/>
    <n v="129.85628192312799"/>
    <n v="0"/>
    <m/>
    <d v="1899-12-30T00:47:00"/>
    <d v="1899-12-30T03:55:00"/>
    <m/>
  </r>
  <r>
    <n v="8469"/>
    <x v="84"/>
    <s v="CP: Extraurbano di Ponente da Bergeggi a Finale"/>
    <n v="1"/>
    <n v="320"/>
    <s v="SAVONA FF.SS - LEGINO - SPOTORNO - FINALBORGO"/>
    <s v="INV"/>
    <s v="FES"/>
    <m/>
    <n v="1"/>
    <n v="5719"/>
    <d v="1899-12-30T18:18:00"/>
    <d v="1899-12-30T19:05:00"/>
    <n v="25.971256384625601"/>
    <m/>
    <m/>
    <n v="46"/>
    <n v="1194.6777936927776"/>
    <n v="0"/>
    <m/>
    <d v="1899-12-30T00:47:00"/>
    <d v="1899-12-31T12:02:00"/>
    <m/>
  </r>
  <r>
    <n v="16987"/>
    <x v="84"/>
    <s v="CP: Extraurbano di Ponente da Bergeggi a Finale"/>
    <n v="1"/>
    <n v="320"/>
    <s v="SAVONA FF.SS - LEGINO - SPOTORNO - FINALBORGO"/>
    <s v="EST"/>
    <s v="SET"/>
    <m/>
    <n v="1"/>
    <n v="16987"/>
    <d v="1899-12-30T18:28:00"/>
    <d v="1899-12-30T19:20:00"/>
    <n v="25.971256384625601"/>
    <m/>
    <m/>
    <n v="67"/>
    <n v="1740.0741777699152"/>
    <n v="0"/>
    <m/>
    <d v="1899-12-30T00:52:00"/>
    <d v="1900-01-01T10:04:00"/>
    <m/>
  </r>
  <r>
    <n v="17310"/>
    <x v="84"/>
    <s v="CP: Extraurbano di Ponente da Bergeggi a Finale"/>
    <n v="1"/>
    <n v="320"/>
    <s v="SAVONA FF.SS - LEGINO - SPOTORNO - FINALBORGO"/>
    <s v="EST"/>
    <s v="FES"/>
    <m/>
    <n v="1"/>
    <n v="17310"/>
    <d v="1899-12-30T18:33:00"/>
    <d v="1899-12-30T19:25:00"/>
    <n v="25.971256384625601"/>
    <m/>
    <m/>
    <n v="12"/>
    <n v="311.6550766155072"/>
    <n v="0"/>
    <m/>
    <d v="1899-12-30T00:52:00"/>
    <d v="1899-12-30T10:24:00"/>
    <m/>
  </r>
  <r>
    <n v="13376"/>
    <x v="84"/>
    <s v="CP: Extraurbano di Ponente da Bergeggi a Finale"/>
    <n v="1"/>
    <n v="320"/>
    <s v="SAVONA FF.SS - LEGINO - SPOTORNO - FINALBORGO"/>
    <s v="INV"/>
    <s v="SET"/>
    <m/>
    <n v="1"/>
    <n v="5600"/>
    <d v="1899-12-30T18:45:00"/>
    <d v="1899-12-30T19:35:00"/>
    <n v="25.971256384625601"/>
    <m/>
    <m/>
    <n v="235"/>
    <n v="6103.2452503870163"/>
    <n v="0"/>
    <m/>
    <d v="1899-12-30T00:50:00"/>
    <d v="1900-01-07T03:50:00"/>
    <m/>
  </r>
  <r>
    <n v="18373"/>
    <x v="84"/>
    <s v="CP: Extraurbano di Ponente da Bergeggi a Finale"/>
    <n v="1"/>
    <n v="320"/>
    <s v="SAVONA FF.SS - LEGINO - SPOTORNO - FINALBORGO"/>
    <s v="EST"/>
    <s v="SET"/>
    <m/>
    <n v="1"/>
    <n v="18373"/>
    <d v="1899-12-30T18:48:00"/>
    <d v="1899-12-30T19:40:00"/>
    <n v="25.971256384625601"/>
    <m/>
    <m/>
    <n v="67"/>
    <n v="1740.0741777699152"/>
    <n v="0"/>
    <m/>
    <d v="1899-12-30T00:52:00"/>
    <d v="1900-01-01T10:04:00"/>
    <m/>
  </r>
  <r>
    <n v="13159"/>
    <x v="84"/>
    <s v="CP: Extraurbano di Ponente da Bergeggi a Finale"/>
    <n v="1"/>
    <n v="320"/>
    <s v="SAVONA FF.SS - LEGINO - SPOTORNO - FINALBORGO"/>
    <s v="INV"/>
    <s v="FES"/>
    <m/>
    <n v="1"/>
    <n v="5721"/>
    <d v="1899-12-30T18:48:00"/>
    <d v="1899-12-30T19:35:00"/>
    <n v="25.971256384625601"/>
    <m/>
    <m/>
    <n v="46"/>
    <n v="1194.6777936927776"/>
    <n v="0"/>
    <m/>
    <d v="1899-12-30T00:47:00"/>
    <d v="1899-12-31T12:02:00"/>
    <m/>
  </r>
  <r>
    <n v="18367"/>
    <x v="84"/>
    <s v="CP: Extraurbano di Ponente da Bergeggi a Finale"/>
    <n v="1"/>
    <n v="320"/>
    <s v="SAVONA FF.SS - LEGINO - SPOTORNO - FINALBORGO"/>
    <s v="EST"/>
    <s v="FES"/>
    <m/>
    <n v="1"/>
    <n v="18367"/>
    <d v="1899-12-30T18:53:00"/>
    <d v="1899-12-30T19:45:00"/>
    <n v="25.971256384625601"/>
    <m/>
    <m/>
    <n v="12"/>
    <n v="311.6550766155072"/>
    <n v="0"/>
    <m/>
    <d v="1899-12-30T00:52:00"/>
    <d v="1899-12-30T10:24:00"/>
    <m/>
  </r>
  <r>
    <n v="16844"/>
    <x v="84"/>
    <s v="CP: Extraurbano di Ponente da Bergeggi a Finale"/>
    <n v="1"/>
    <n v="320"/>
    <s v="SAVONA FF.SS - LEGINO - SPOTORNO - FINALBORGO"/>
    <s v="EST"/>
    <s v="SET"/>
    <m/>
    <n v="1"/>
    <n v="16844"/>
    <d v="1899-12-30T19:08:00"/>
    <d v="1899-12-30T20:00:00"/>
    <n v="25.971256384625601"/>
    <m/>
    <m/>
    <n v="67"/>
    <n v="1740.0741777699152"/>
    <n v="0"/>
    <m/>
    <d v="1899-12-30T00:52:00"/>
    <d v="1900-01-01T10:04:00"/>
    <m/>
  </r>
  <r>
    <n v="13377"/>
    <x v="84"/>
    <s v="CP: Extraurbano di Ponente da Bergeggi a Finale"/>
    <n v="1"/>
    <n v="320"/>
    <s v="SAVONA FF.SS - LEGINO - SPOTORNO - FINALBORGO"/>
    <s v="INV"/>
    <s v="SET"/>
    <m/>
    <n v="1"/>
    <n v="5601"/>
    <d v="1899-12-30T19:15:00"/>
    <d v="1899-12-30T20:05:00"/>
    <n v="25.971256384625601"/>
    <m/>
    <m/>
    <n v="235"/>
    <n v="6103.2452503870163"/>
    <n v="0"/>
    <m/>
    <d v="1899-12-30T00:50:00"/>
    <d v="1900-01-07T03:50:00"/>
    <m/>
  </r>
  <r>
    <n v="8471"/>
    <x v="84"/>
    <s v="CP: Extraurbano di Ponente da Bergeggi a Finale"/>
    <n v="1"/>
    <n v="320"/>
    <s v="SAVONA FF.SS - LEGINO - SPOTORNO - FINALBORGO"/>
    <s v="INV"/>
    <s v="FES"/>
    <m/>
    <n v="1"/>
    <n v="5723"/>
    <d v="1899-12-30T19:18:00"/>
    <d v="1899-12-30T20:05:00"/>
    <n v="25.971256384625601"/>
    <m/>
    <m/>
    <n v="46"/>
    <n v="1194.6777936927776"/>
    <n v="0"/>
    <m/>
    <d v="1899-12-30T00:47:00"/>
    <d v="1899-12-31T12:02:00"/>
    <m/>
  </r>
  <r>
    <n v="18368"/>
    <x v="84"/>
    <s v="CP: Extraurbano di Ponente da Bergeggi a Finale"/>
    <n v="1"/>
    <n v="320"/>
    <s v="SAVONA FF.SS - LEGINO - SPOTORNO - FINALBORGO"/>
    <s v="EST"/>
    <s v="FES"/>
    <m/>
    <n v="1"/>
    <n v="17195"/>
    <d v="1899-12-30T19:33:00"/>
    <d v="1899-12-30T20:25:00"/>
    <n v="25.971256384625601"/>
    <m/>
    <m/>
    <n v="12"/>
    <n v="311.6550766155072"/>
    <n v="0"/>
    <m/>
    <d v="1899-12-30T00:52:00"/>
    <d v="1899-12-30T10:24:00"/>
    <m/>
  </r>
  <r>
    <n v="13378"/>
    <x v="84"/>
    <s v="CP: Extraurbano di Ponente da Bergeggi a Finale"/>
    <n v="1"/>
    <n v="320"/>
    <s v="SAVONA FF.SS - LEGINO - SPOTORNO - FINALBORGO"/>
    <s v="INV"/>
    <s v="SET"/>
    <m/>
    <n v="1"/>
    <n v="5602"/>
    <d v="1899-12-30T19:45:00"/>
    <d v="1899-12-30T20:35:00"/>
    <n v="25.971256384625601"/>
    <m/>
    <m/>
    <n v="235"/>
    <n v="6103.2452503870163"/>
    <n v="0"/>
    <m/>
    <d v="1899-12-30T00:50:00"/>
    <d v="1900-01-07T03:50:00"/>
    <m/>
  </r>
  <r>
    <n v="8525"/>
    <x v="84"/>
    <s v="CP: Extraurbano di Ponente da Bergeggi a Finale"/>
    <n v="1"/>
    <n v="320"/>
    <s v="SAVONA FF.SS - LEGINO - SPOTORNO - FINALBORGO"/>
    <s v="INV"/>
    <s v="SF"/>
    <m/>
    <n v="1"/>
    <n v="5822"/>
    <d v="1899-12-30T19:48:00"/>
    <d v="1899-12-30T20:35:00"/>
    <n v="25.971256384625601"/>
    <m/>
    <m/>
    <n v="5"/>
    <n v="129.85628192312799"/>
    <n v="0"/>
    <m/>
    <d v="1899-12-30T00:47:00"/>
    <d v="1899-12-30T03:55:00"/>
    <m/>
  </r>
  <r>
    <n v="16989"/>
    <x v="84"/>
    <s v="CP: Extraurbano di Ponente da Bergeggi a Finale"/>
    <n v="1"/>
    <n v="320"/>
    <s v="SAVONA FF.SS - LEGINO - SPOTORNO - FINALBORGO"/>
    <s v="EST"/>
    <s v="SET"/>
    <m/>
    <n v="1"/>
    <n v="16989"/>
    <d v="1899-12-30T20:08:00"/>
    <d v="1899-12-30T21:00:00"/>
    <n v="25.971256384625601"/>
    <m/>
    <m/>
    <n v="67"/>
    <n v="1740.0741777699152"/>
    <n v="0"/>
    <m/>
    <d v="1899-12-30T00:52:00"/>
    <d v="1900-01-01T10:04:00"/>
    <m/>
  </r>
  <r>
    <n v="8405"/>
    <x v="84"/>
    <s v="CP: Extraurbano di Ponente da Bergeggi a Finale"/>
    <n v="1"/>
    <n v="320"/>
    <s v="SAVONA FF.SS - LEGINO - SPOTORNO - FINALBORGO"/>
    <s v="INV"/>
    <s v="SET"/>
    <m/>
    <n v="1"/>
    <n v="5603"/>
    <d v="1899-12-30T20:18:00"/>
    <d v="1899-12-30T21:05:00"/>
    <n v="25.971256384625601"/>
    <m/>
    <m/>
    <n v="235"/>
    <n v="6103.2452503870163"/>
    <n v="0"/>
    <m/>
    <d v="1899-12-30T00:47:00"/>
    <d v="1900-01-06T16:05:00"/>
    <m/>
  </r>
  <r>
    <n v="13163"/>
    <x v="84"/>
    <s v="CP: Extraurbano di Ponente da Bergeggi a Finale"/>
    <n v="1"/>
    <n v="320"/>
    <s v="SAVONA FF.SS - LEGINO - SPOTORNO - FINALBORGO"/>
    <s v="INV"/>
    <s v="FES"/>
    <m/>
    <n v="1"/>
    <n v="5725"/>
    <d v="1899-12-30T20:18:00"/>
    <d v="1899-12-30T21:05:00"/>
    <n v="25.971256384625601"/>
    <m/>
    <m/>
    <n v="46"/>
    <n v="1194.6777936927776"/>
    <n v="0"/>
    <m/>
    <d v="1899-12-30T00:47:00"/>
    <d v="1899-12-31T12:02:00"/>
    <m/>
  </r>
  <r>
    <n v="17254"/>
    <x v="84"/>
    <s v="CP: Extraurbano di Ponente da Bergeggi a Finale"/>
    <n v="1"/>
    <n v="320"/>
    <s v="SAVONA FF.SS - LEGINO - SPOTORNO - FINALBORGO"/>
    <s v="EST"/>
    <s v="FES"/>
    <m/>
    <n v="1"/>
    <n v="17254"/>
    <d v="1899-12-30T20:23:00"/>
    <d v="1899-12-30T21:15:00"/>
    <n v="25.971256384625601"/>
    <m/>
    <m/>
    <n v="12"/>
    <n v="311.6550766155072"/>
    <n v="0"/>
    <m/>
    <d v="1899-12-30T00:52:00"/>
    <d v="1899-12-30T10:24:00"/>
    <m/>
  </r>
  <r>
    <n v="16995"/>
    <x v="84"/>
    <s v="CP: Extraurbano di Ponente da Bergeggi a Finale"/>
    <n v="1"/>
    <n v="320"/>
    <s v="SAVONA FF.SS - LEGINO - SPOTORNO - FINALBORGO"/>
    <s v="EST"/>
    <s v="SET"/>
    <m/>
    <n v="1"/>
    <n v="16995"/>
    <d v="1899-12-30T21:13:00"/>
    <d v="1899-12-30T22:03:00"/>
    <n v="25.971256384625601"/>
    <m/>
    <m/>
    <n v="67"/>
    <n v="1740.0741777699152"/>
    <n v="0"/>
    <m/>
    <d v="1899-12-30T00:50:00"/>
    <d v="1900-01-01T07:50:00"/>
    <m/>
  </r>
  <r>
    <n v="8473"/>
    <x v="84"/>
    <s v="CP: Extraurbano di Ponente da Bergeggi a Finale"/>
    <n v="1"/>
    <n v="320"/>
    <s v="SAVONA FF.SS - LEGINO - SPOTORNO - FINALBORGO"/>
    <s v="INV"/>
    <s v="FES"/>
    <m/>
    <n v="1"/>
    <n v="5727"/>
    <d v="1899-12-30T21:18:00"/>
    <d v="1899-12-30T22:05:00"/>
    <n v="25.971256384625601"/>
    <m/>
    <m/>
    <n v="46"/>
    <n v="1194.6777936927776"/>
    <n v="0"/>
    <m/>
    <d v="1899-12-30T00:47:00"/>
    <d v="1899-12-31T12:02:00"/>
    <m/>
  </r>
  <r>
    <n v="8406"/>
    <x v="84"/>
    <s v="CP: Extraurbano di Ponente da Bergeggi a Finale"/>
    <n v="1"/>
    <n v="320"/>
    <s v="SAVONA FF.SS - LEGINO - SPOTORNO - FINALBORGO"/>
    <s v="INV"/>
    <s v="SET"/>
    <m/>
    <n v="1"/>
    <n v="5604"/>
    <d v="1899-12-30T21:18:00"/>
    <d v="1899-12-30T22:05:00"/>
    <n v="25.971256384625601"/>
    <m/>
    <m/>
    <n v="235"/>
    <n v="6103.2452503870163"/>
    <n v="0"/>
    <m/>
    <d v="1899-12-30T00:47:00"/>
    <d v="1900-01-06T16:05:00"/>
    <m/>
  </r>
  <r>
    <n v="17318"/>
    <x v="84"/>
    <s v="CP: Extraurbano di Ponente da Bergeggi a Finale"/>
    <n v="1"/>
    <n v="320"/>
    <s v="SAVONA FF.SS - LEGINO - SPOTORNO - FINALBORGO"/>
    <s v="EST"/>
    <s v="FES"/>
    <m/>
    <n v="1"/>
    <n v="17318"/>
    <d v="1899-12-30T21:21:00"/>
    <d v="1899-12-30T22:11:00"/>
    <n v="25.971256384625601"/>
    <m/>
    <m/>
    <n v="12"/>
    <n v="311.6550766155072"/>
    <n v="0"/>
    <m/>
    <d v="1899-12-30T00:50:00"/>
    <d v="1899-12-30T10:00:00"/>
    <m/>
  </r>
  <r>
    <n v="18374"/>
    <x v="84"/>
    <s v="CP: Extraurbano di Ponente da Bergeggi a Finale"/>
    <n v="1"/>
    <n v="320"/>
    <s v="SAVONA FF.SS - LEGINO - SPOTORNO - FINALBORGO"/>
    <s v="EST"/>
    <s v="SET"/>
    <m/>
    <n v="1"/>
    <n v="16992"/>
    <d v="1899-12-30T22:16:00"/>
    <d v="1899-12-30T23:06:00"/>
    <n v="25.971256384625601"/>
    <m/>
    <m/>
    <n v="67"/>
    <n v="1740.0741777699152"/>
    <n v="0"/>
    <m/>
    <d v="1899-12-30T00:50:00"/>
    <d v="1900-01-01T07:50:00"/>
    <m/>
  </r>
  <r>
    <n v="17256"/>
    <x v="84"/>
    <s v="CP: Extraurbano di Ponente da Bergeggi a Finale"/>
    <n v="1"/>
    <n v="320"/>
    <s v="SAVONA FF.SS - LEGINO - SPOTORNO - FINALBORGO"/>
    <s v="EST"/>
    <s v="FES"/>
    <m/>
    <n v="1"/>
    <n v="17256"/>
    <d v="1899-12-30T22:26:00"/>
    <d v="1899-12-30T23:16:00"/>
    <n v="25.971256384625601"/>
    <m/>
    <m/>
    <n v="12"/>
    <n v="311.6550766155072"/>
    <n v="0"/>
    <m/>
    <d v="1899-12-30T00:50:00"/>
    <d v="1899-12-30T10:00:00"/>
    <m/>
  </r>
  <r>
    <n v="17320"/>
    <x v="84"/>
    <s v="CP: Extraurbano di Ponente da Bergeggi a Finale"/>
    <n v="1"/>
    <n v="320"/>
    <s v="SAVONA FF.SS - LEGINO - SPOTORNO - FINALBORGO"/>
    <s v="EST"/>
    <s v="FES"/>
    <m/>
    <n v="1"/>
    <n v="17320"/>
    <d v="1899-12-30T23:26:00"/>
    <d v="1899-12-31T00:16:00"/>
    <n v="25.971256384625601"/>
    <m/>
    <m/>
    <n v="12"/>
    <n v="311.6550766155072"/>
    <n v="0"/>
    <m/>
    <d v="1899-12-30T00:50:00"/>
    <d v="1899-12-30T10:00:00"/>
    <m/>
  </r>
  <r>
    <n v="16997"/>
    <x v="84"/>
    <s v="CP: Extraurbano di Ponente da Bergeggi a Finale"/>
    <n v="1"/>
    <n v="320"/>
    <s v="SAVONA FF.SS - LEGINO - SPOTORNO - FINALBORGO"/>
    <s v="EST"/>
    <s v="SET"/>
    <m/>
    <n v="1"/>
    <n v="16997"/>
    <d v="1899-12-30T23:26:00"/>
    <d v="1899-12-31T00:16:00"/>
    <n v="25.971256384625601"/>
    <m/>
    <m/>
    <n v="67"/>
    <n v="1740.0741777699152"/>
    <n v="0"/>
    <m/>
    <d v="1899-12-30T00:50:00"/>
    <d v="1900-01-01T07:50:00"/>
    <m/>
  </r>
  <r>
    <n v="8514"/>
    <x v="84"/>
    <s v="CP: Extraurbano di Ponente da Bergeggi a Finale"/>
    <n v="1"/>
    <n v="321"/>
    <s v="SAVONA FF.SS - LEGINO - SPOTORNO - FINALBORGO - FINALMARINA"/>
    <s v="INV"/>
    <s v="SF"/>
    <m/>
    <n v="1"/>
    <n v="5810"/>
    <d v="1899-12-30T12:18:00"/>
    <d v="1899-12-30T13:10:00"/>
    <n v="27.3019933651758"/>
    <m/>
    <m/>
    <n v="5"/>
    <n v="136.50996682587899"/>
    <n v="0"/>
    <m/>
    <d v="1899-12-30T00:52:00"/>
    <d v="1899-12-30T04:20:00"/>
    <m/>
  </r>
  <r>
    <n v="8407"/>
    <x v="84"/>
    <s v="CP: Extraurbano di Ponente da Bergeggi a Finale"/>
    <n v="1"/>
    <n v="321"/>
    <s v="SAVONA FF.SS - LEGINO - SPOTORNO - FINALBORGO - FINALMARINA"/>
    <s v="INV"/>
    <s v="SET"/>
    <m/>
    <n v="1"/>
    <n v="5605"/>
    <d v="1899-12-30T22:18:00"/>
    <d v="1899-12-30T23:10:00"/>
    <n v="27.3019933651758"/>
    <m/>
    <m/>
    <n v="235"/>
    <n v="6415.968440816313"/>
    <n v="0"/>
    <m/>
    <d v="1899-12-30T00:52:00"/>
    <d v="1900-01-07T11:40:00"/>
    <m/>
  </r>
  <r>
    <n v="8516"/>
    <x v="84"/>
    <s v="CP: Extraurbano di Ponente da Bergeggi a Finale"/>
    <n v="1"/>
    <n v="324"/>
    <s v="SAVONA FF.SS - LEGINO - SPOTORNO - FINALPIA"/>
    <s v="INV"/>
    <s v="SF"/>
    <m/>
    <n v="1"/>
    <n v="5813"/>
    <d v="1899-12-30T13:48:00"/>
    <d v="1899-12-30T14:27:00"/>
    <n v="23.802694077618099"/>
    <m/>
    <m/>
    <n v="5"/>
    <n v="119.0134703880905"/>
    <n v="0"/>
    <m/>
    <d v="1899-12-30T00:39:00"/>
    <d v="1899-12-30T03:15:00"/>
    <m/>
  </r>
  <r>
    <n v="17616"/>
    <x v="84"/>
    <s v="CP: Extraurbano di Ponente da Bergeggi a Finale"/>
    <n v="1"/>
    <n v="326"/>
    <s v="P.ZZA MAMELI - STAZIONE FF.SS."/>
    <s v="INV"/>
    <s v="SET"/>
    <m/>
    <n v="1"/>
    <n v="17616"/>
    <d v="1899-12-30T06:35:00"/>
    <d v="1899-12-30T06:38:00"/>
    <n v="0.93"/>
    <m/>
    <m/>
    <n v="235"/>
    <n v="218.55"/>
    <n v="0"/>
    <m/>
    <d v="1899-12-30T00:03:00"/>
    <d v="1899-12-30T11:45:00"/>
    <m/>
  </r>
  <r>
    <n v="13326"/>
    <x v="84"/>
    <s v="CP: Extraurbano di Ponente da Bergeggi a Finale"/>
    <n v="1"/>
    <n v="326"/>
    <s v="P.ZZA MAMELI - STAZIONE FF.SS."/>
    <s v="SCO"/>
    <n v="6"/>
    <m/>
    <n v="1"/>
    <n v="13326"/>
    <d v="1899-12-30T06:50:00"/>
    <d v="1899-12-30T06:53:00"/>
    <n v="0.93"/>
    <m/>
    <m/>
    <n v="35"/>
    <n v="32.550000000000004"/>
    <n v="0"/>
    <m/>
    <d v="1899-12-30T00:03:00"/>
    <d v="1899-12-30T01:45:00"/>
    <m/>
  </r>
  <r>
    <n v="13379"/>
    <x v="84"/>
    <s v="CP: Extraurbano di Ponente da Bergeggi a Finale"/>
    <n v="1"/>
    <n v="326"/>
    <s v="P.ZZA MAMELI - STAZIONE FF.SS."/>
    <s v="NSIN"/>
    <s v="SET"/>
    <m/>
    <n v="1"/>
    <n v="13379"/>
    <d v="1899-12-30T06:50:00"/>
    <d v="1899-12-30T06:53:00"/>
    <n v="0.93"/>
    <m/>
    <m/>
    <n v="27"/>
    <n v="25.110000000000003"/>
    <n v="0"/>
    <m/>
    <d v="1899-12-30T00:03:00"/>
    <d v="1899-12-30T01:21:00"/>
    <m/>
  </r>
  <r>
    <n v="17907"/>
    <x v="84"/>
    <s v="CP: Extraurbano di Ponente da Bergeggi a Finale"/>
    <n v="1"/>
    <n v="326"/>
    <s v="P.ZZA MAMELI - STAZIONE FF.SS."/>
    <s v="SCO"/>
    <s v="1-5"/>
    <m/>
    <n v="1"/>
    <n v="17907"/>
    <d v="1899-12-30T06:50:00"/>
    <d v="1899-12-30T06:53:00"/>
    <n v="0.93"/>
    <m/>
    <m/>
    <n v="173"/>
    <n v="160.89000000000001"/>
    <n v="0"/>
    <m/>
    <d v="1899-12-30T00:03:00"/>
    <d v="1899-12-30T08:39:00"/>
    <m/>
  </r>
  <r>
    <n v="16923"/>
    <x v="84"/>
    <s v="CP: Extraurbano di Ponente da Bergeggi a Finale"/>
    <n v="2"/>
    <n v="331"/>
    <s v="V.NIZZA - P.ZZA MAMELI - SAVONA FF.SS"/>
    <s v="EST"/>
    <s v="SET"/>
    <m/>
    <n v="1"/>
    <n v="16923"/>
    <d v="1899-12-30T05:06:00"/>
    <d v="1899-12-30T05:18:00"/>
    <n v="3.7885890765113901"/>
    <m/>
    <m/>
    <n v="67"/>
    <n v="253.83546812626312"/>
    <n v="0"/>
    <m/>
    <d v="1899-12-30T00:12:00"/>
    <d v="1899-12-30T13:24:00"/>
    <m/>
  </r>
  <r>
    <n v="8439"/>
    <x v="84"/>
    <s v="CP: Extraurbano di Ponente da Bergeggi a Finale"/>
    <n v="2"/>
    <n v="331"/>
    <s v="V.NIZZA - P.ZZA MAMELI - SAVONA FF.SS"/>
    <s v="INV"/>
    <s v="SET"/>
    <m/>
    <n v="1"/>
    <n v="5637"/>
    <d v="1899-12-30T05:17:00"/>
    <d v="1899-12-30T05:28:00"/>
    <n v="3.7885890765113901"/>
    <m/>
    <m/>
    <n v="235"/>
    <n v="890.31843298017668"/>
    <n v="0"/>
    <m/>
    <d v="1899-12-30T00:11:00"/>
    <d v="1899-12-31T19:05:00"/>
    <m/>
  </r>
  <r>
    <n v="16914"/>
    <x v="84"/>
    <s v="CP: Extraurbano di Ponente da Bergeggi a Finale"/>
    <n v="2"/>
    <n v="331"/>
    <s v="V.NIZZA - P.ZZA MAMELI - SAVONA FF.SS"/>
    <s v="EST"/>
    <s v="SET"/>
    <m/>
    <n v="1"/>
    <n v="16914"/>
    <d v="1899-12-30T05:36:00"/>
    <d v="1899-12-30T05:48:00"/>
    <n v="3.7885890765113901"/>
    <m/>
    <m/>
    <n v="67"/>
    <n v="253.83546812626312"/>
    <n v="0"/>
    <m/>
    <d v="1899-12-30T00:12:00"/>
    <d v="1899-12-30T13:24:00"/>
    <m/>
  </r>
  <r>
    <n v="13325"/>
    <x v="84"/>
    <s v="CP: Extraurbano di Ponente da Bergeggi a Finale"/>
    <n v="2"/>
    <n v="331"/>
    <s v="V.NIZZA - P.ZZA MAMELI - SAVONA FF.SS"/>
    <s v="SCO"/>
    <s v="1-5"/>
    <m/>
    <n v="1"/>
    <n v="13325"/>
    <d v="1899-12-30T05:37:00"/>
    <d v="1899-12-30T05:48:00"/>
    <n v="3.7885890765113901"/>
    <m/>
    <m/>
    <n v="173"/>
    <n v="655.42591023647049"/>
    <n v="0"/>
    <m/>
    <d v="1899-12-30T00:11:00"/>
    <d v="1899-12-31T07:43:00"/>
    <m/>
  </r>
  <r>
    <n v="13324"/>
    <x v="84"/>
    <s v="CP: Extraurbano di Ponente da Bergeggi a Finale"/>
    <n v="2"/>
    <n v="331"/>
    <s v="V.NIZZA - P.ZZA MAMELI - SAVONA FF.SS"/>
    <s v="INV"/>
    <s v="SET"/>
    <m/>
    <n v="1"/>
    <n v="5638"/>
    <d v="1899-12-30T05:57:00"/>
    <d v="1899-12-30T06:08:00"/>
    <n v="3.7885890765113901"/>
    <m/>
    <m/>
    <n v="235"/>
    <n v="890.31843298017668"/>
    <n v="0"/>
    <m/>
    <d v="1899-12-30T00:11:00"/>
    <d v="1899-12-31T19:05:00"/>
    <m/>
  </r>
  <r>
    <n v="17225"/>
    <x v="84"/>
    <s v="CP: Extraurbano di Ponente da Bergeggi a Finale"/>
    <n v="2"/>
    <n v="331"/>
    <s v="V.NIZZA - P.ZZA MAMELI - SAVONA FF.SS"/>
    <s v="EST"/>
    <s v="FES"/>
    <m/>
    <n v="1"/>
    <n v="17225"/>
    <d v="1899-12-30T05:58:00"/>
    <d v="1899-12-30T06:10:00"/>
    <n v="3.7885890765113901"/>
    <m/>
    <m/>
    <n v="12"/>
    <n v="45.463068918136685"/>
    <n v="0"/>
    <m/>
    <d v="1899-12-30T00:12:00"/>
    <d v="1899-12-30T02:24:00"/>
    <m/>
  </r>
  <r>
    <n v="16951"/>
    <x v="84"/>
    <s v="CP: Extraurbano di Ponente da Bergeggi a Finale"/>
    <n v="2"/>
    <n v="331"/>
    <s v="V.NIZZA - P.ZZA MAMELI - SAVONA FF.SS"/>
    <s v="EST"/>
    <s v="SET"/>
    <m/>
    <n v="1"/>
    <n v="16951"/>
    <d v="1899-12-30T06:06:00"/>
    <d v="1899-12-30T06:18:00"/>
    <n v="3.7885890765113901"/>
    <m/>
    <m/>
    <n v="67"/>
    <n v="253.83546812626312"/>
    <n v="0"/>
    <m/>
    <d v="1899-12-30T00:12:00"/>
    <d v="1899-12-30T13:24:00"/>
    <m/>
  </r>
  <r>
    <n v="8507"/>
    <x v="84"/>
    <s v="CP: Extraurbano di Ponente da Bergeggi a Finale"/>
    <n v="2"/>
    <n v="331"/>
    <s v="V.NIZZA - P.ZZA MAMELI - SAVONA FF.SS"/>
    <s v="INV"/>
    <s v="SF"/>
    <m/>
    <n v="1"/>
    <n v="5803"/>
    <d v="1899-12-30T06:07:00"/>
    <d v="1899-12-30T06:18:00"/>
    <n v="3.7885890765113901"/>
    <m/>
    <m/>
    <n v="5"/>
    <n v="18.94294538255695"/>
    <n v="0"/>
    <m/>
    <d v="1899-12-30T00:11:00"/>
    <d v="1899-12-30T00:55:00"/>
    <m/>
  </r>
  <r>
    <n v="17239"/>
    <x v="84"/>
    <s v="CP: Extraurbano di Ponente da Bergeggi a Finale"/>
    <n v="2"/>
    <n v="331"/>
    <s v="V.NIZZA - P.ZZA MAMELI - SAVONA FF.SS"/>
    <s v="EST"/>
    <s v="FES"/>
    <m/>
    <n v="1"/>
    <n v="17239"/>
    <d v="1899-12-30T06:36:00"/>
    <d v="1899-12-30T06:48:00"/>
    <n v="3.7885890765113901"/>
    <m/>
    <m/>
    <n v="12"/>
    <n v="45.463068918136685"/>
    <n v="0"/>
    <m/>
    <d v="1899-12-30T00:12:00"/>
    <d v="1899-12-30T02:24:00"/>
    <m/>
  </r>
  <r>
    <n v="13327"/>
    <x v="84"/>
    <s v="CP: Extraurbano di Ponente da Bergeggi a Finale"/>
    <n v="2"/>
    <n v="331"/>
    <s v="V.NIZZA - P.ZZA MAMELI - SAVONA FF.SS"/>
    <s v="SCO"/>
    <s v="1-5"/>
    <m/>
    <n v="1"/>
    <n v="5645"/>
    <d v="1899-12-30T06:42:00"/>
    <d v="1899-12-30T06:53:00"/>
    <n v="3.7885890765113901"/>
    <m/>
    <m/>
    <n v="173"/>
    <n v="655.42591023647049"/>
    <n v="0"/>
    <m/>
    <d v="1899-12-30T00:11:00"/>
    <d v="1899-12-31T07:43:00"/>
    <m/>
  </r>
  <r>
    <n v="16906"/>
    <x v="84"/>
    <s v="CP: Extraurbano di Ponente da Bergeggi a Finale"/>
    <n v="2"/>
    <n v="331"/>
    <s v="V.NIZZA - P.ZZA MAMELI - SAVONA FF.SS"/>
    <s v="EST"/>
    <s v="SET"/>
    <m/>
    <n v="1"/>
    <n v="16906"/>
    <d v="1899-12-30T06:56:00"/>
    <d v="1899-12-30T07:08:00"/>
    <n v="3.7885890765113901"/>
    <m/>
    <m/>
    <n v="67"/>
    <n v="253.83546812626312"/>
    <n v="0"/>
    <m/>
    <d v="1899-12-30T00:12:00"/>
    <d v="1899-12-30T13:24:00"/>
    <m/>
  </r>
  <r>
    <n v="17247"/>
    <x v="84"/>
    <s v="CP: Extraurbano di Ponente da Bergeggi a Finale"/>
    <n v="2"/>
    <n v="331"/>
    <s v="V.NIZZA - P.ZZA MAMELI - SAVONA FF.SS"/>
    <s v="EST"/>
    <s v="FES"/>
    <m/>
    <n v="1"/>
    <n v="17247"/>
    <d v="1899-12-30T07:06:00"/>
    <d v="1899-12-30T07:18:00"/>
    <n v="3.7885890765113901"/>
    <m/>
    <m/>
    <n v="12"/>
    <n v="45.463068918136685"/>
    <n v="0"/>
    <m/>
    <d v="1899-12-30T00:12:00"/>
    <d v="1899-12-30T02:24:00"/>
    <m/>
  </r>
  <r>
    <n v="17335"/>
    <x v="84"/>
    <s v="CP: Extraurbano di Ponente da Bergeggi a Finale"/>
    <n v="2"/>
    <n v="331"/>
    <s v="V.NIZZA - P.ZZA MAMELI - SAVONA FF.SS"/>
    <s v="EST"/>
    <s v="FES"/>
    <m/>
    <n v="1"/>
    <n v="17335"/>
    <d v="1899-12-30T07:36:00"/>
    <d v="1899-12-30T07:48:00"/>
    <n v="3.7885890765113901"/>
    <m/>
    <m/>
    <n v="12"/>
    <n v="45.463068918136685"/>
    <n v="0"/>
    <m/>
    <d v="1899-12-30T00:12:00"/>
    <d v="1899-12-30T02:24:00"/>
    <m/>
  </r>
  <r>
    <n v="8502"/>
    <x v="84"/>
    <s v="CP: Extraurbano di Ponente da Bergeggi a Finale"/>
    <n v="2"/>
    <n v="331"/>
    <s v="V.NIZZA - P.ZZA MAMELI - SAVONA FF.SS"/>
    <s v="INV"/>
    <s v="FES"/>
    <m/>
    <n v="1"/>
    <n v="5785"/>
    <d v="1899-12-30T07:37:00"/>
    <d v="1899-12-30T07:48:00"/>
    <n v="3.7885890765113901"/>
    <m/>
    <m/>
    <n v="46"/>
    <n v="174.27509751952394"/>
    <n v="0"/>
    <m/>
    <d v="1899-12-30T00:11:00"/>
    <d v="1899-12-30T08:26:00"/>
    <m/>
  </r>
  <r>
    <n v="16822"/>
    <x v="84"/>
    <s v="CP: Extraurbano di Ponente da Bergeggi a Finale"/>
    <n v="2"/>
    <n v="331"/>
    <s v="V.NIZZA - P.ZZA MAMELI - SAVONA FF.SS"/>
    <s v="EST"/>
    <s v="SET"/>
    <m/>
    <n v="1"/>
    <n v="16822"/>
    <d v="1899-12-30T08:01:00"/>
    <d v="1899-12-30T08:13:00"/>
    <n v="3.7885890765113901"/>
    <m/>
    <m/>
    <n v="67"/>
    <n v="253.83546812626312"/>
    <n v="0"/>
    <m/>
    <d v="1899-12-30T00:12:00"/>
    <d v="1899-12-30T13:24:00"/>
    <m/>
  </r>
  <r>
    <n v="17233"/>
    <x v="84"/>
    <s v="CP: Extraurbano di Ponente da Bergeggi a Finale"/>
    <n v="2"/>
    <n v="331"/>
    <s v="V.NIZZA - P.ZZA MAMELI - SAVONA FF.SS"/>
    <s v="EST"/>
    <s v="FES"/>
    <m/>
    <n v="1"/>
    <n v="17233"/>
    <d v="1899-12-30T08:31:00"/>
    <d v="1899-12-30T08:43:00"/>
    <n v="3.7885890765113901"/>
    <m/>
    <m/>
    <n v="12"/>
    <n v="45.463068918136685"/>
    <n v="0"/>
    <m/>
    <d v="1899-12-30T00:12:00"/>
    <d v="1899-12-30T02:24:00"/>
    <m/>
  </r>
  <r>
    <n v="8503"/>
    <x v="84"/>
    <s v="CP: Extraurbano di Ponente da Bergeggi a Finale"/>
    <n v="2"/>
    <n v="331"/>
    <s v="V.NIZZA - P.ZZA MAMELI - SAVONA FF.SS"/>
    <s v="INV"/>
    <s v="FES"/>
    <m/>
    <n v="1"/>
    <n v="5786"/>
    <d v="1899-12-30T08:37:00"/>
    <d v="1899-12-30T08:48:00"/>
    <n v="3.7885890765113901"/>
    <m/>
    <m/>
    <n v="46"/>
    <n v="174.27509751952394"/>
    <n v="0"/>
    <m/>
    <d v="1899-12-30T00:11:00"/>
    <d v="1899-12-30T08:26:00"/>
    <m/>
  </r>
  <r>
    <n v="8513"/>
    <x v="84"/>
    <s v="CP: Extraurbano di Ponente da Bergeggi a Finale"/>
    <n v="2"/>
    <n v="331"/>
    <s v="V.NIZZA - P.ZZA MAMELI - SAVONA FF.SS"/>
    <s v="INV"/>
    <s v="SF"/>
    <m/>
    <n v="1"/>
    <n v="5809"/>
    <d v="1899-12-30T12:07:00"/>
    <d v="1899-12-30T12:18:00"/>
    <n v="3.7885890765113901"/>
    <m/>
    <m/>
    <n v="5"/>
    <n v="18.94294538255695"/>
    <n v="0"/>
    <m/>
    <d v="1899-12-30T00:11:00"/>
    <d v="1899-12-30T00:55:00"/>
    <m/>
  </r>
  <r>
    <n v="8517"/>
    <x v="84"/>
    <s v="CP: Extraurbano di Ponente da Bergeggi a Finale"/>
    <n v="2"/>
    <n v="331"/>
    <s v="V.NIZZA - P.ZZA MAMELI - SAVONA FF.SS"/>
    <s v="INV"/>
    <s v="SF"/>
    <m/>
    <n v="1"/>
    <n v="5814"/>
    <d v="1899-12-30T14:37:00"/>
    <d v="1899-12-30T14:48:00"/>
    <n v="3.7885890765113901"/>
    <m/>
    <m/>
    <n v="5"/>
    <n v="18.94294538255695"/>
    <n v="0"/>
    <m/>
    <d v="1899-12-30T00:11:00"/>
    <d v="1899-12-30T00:55:00"/>
    <m/>
  </r>
  <r>
    <n v="18380"/>
    <x v="84"/>
    <s v="CP: Extraurbano di Ponente da Bergeggi a Finale"/>
    <n v="2"/>
    <n v="331"/>
    <s v="V.NIZZA - P.ZZA MAMELI - SAVONA FF.SS"/>
    <s v="EST"/>
    <s v="SET"/>
    <m/>
    <n v="1"/>
    <n v="18380"/>
    <d v="1899-12-30T15:16:00"/>
    <d v="1899-12-30T15:28:00"/>
    <n v="3.7885890765113901"/>
    <m/>
    <m/>
    <n v="67"/>
    <n v="253.83546812626312"/>
    <n v="0"/>
    <m/>
    <d v="1899-12-30T00:12:00"/>
    <d v="1899-12-30T13:24:00"/>
    <m/>
  </r>
  <r>
    <n v="17307"/>
    <x v="84"/>
    <s v="CP: Extraurbano di Ponente da Bergeggi a Finale"/>
    <n v="2"/>
    <n v="331"/>
    <s v="V.NIZZA - P.ZZA MAMELI - SAVONA FF.SS"/>
    <s v="EST"/>
    <s v="FES"/>
    <m/>
    <n v="1"/>
    <n v="17307"/>
    <d v="1899-12-30T15:51:00"/>
    <d v="1899-12-30T16:03:00"/>
    <n v="3.7885890765113901"/>
    <m/>
    <m/>
    <n v="12"/>
    <n v="45.463068918136685"/>
    <n v="0"/>
    <m/>
    <d v="1899-12-30T00:12:00"/>
    <d v="1899-12-30T02:24:00"/>
    <m/>
  </r>
  <r>
    <n v="8522"/>
    <x v="84"/>
    <s v="CP: Extraurbano di Ponente da Bergeggi a Finale"/>
    <n v="2"/>
    <n v="331"/>
    <s v="V.NIZZA - P.ZZA MAMELI - SAVONA FF.SS"/>
    <s v="INV"/>
    <s v="SF"/>
    <m/>
    <n v="1"/>
    <n v="5819"/>
    <d v="1899-12-30T18:07:00"/>
    <d v="1899-12-30T18:18:00"/>
    <n v="3.7885890765113901"/>
    <m/>
    <m/>
    <n v="5"/>
    <n v="18.94294538255695"/>
    <n v="0"/>
    <m/>
    <d v="1899-12-30T00:11:00"/>
    <d v="1899-12-30T00:55:00"/>
    <m/>
  </r>
  <r>
    <n v="8504"/>
    <x v="84"/>
    <s v="CP: Extraurbano di Ponente da Bergeggi a Finale"/>
    <n v="2"/>
    <n v="331"/>
    <s v="V.NIZZA - P.ZZA MAMELI - SAVONA FF.SS"/>
    <s v="INV"/>
    <s v="FES"/>
    <m/>
    <n v="1"/>
    <n v="5787"/>
    <d v="1899-12-30T20:07:00"/>
    <d v="1899-12-30T20:18:00"/>
    <n v="3.7885890765113901"/>
    <m/>
    <m/>
    <n v="46"/>
    <n v="174.27509751952394"/>
    <n v="0"/>
    <m/>
    <d v="1899-12-30T00:11:00"/>
    <d v="1899-12-30T08:26:00"/>
    <m/>
  </r>
  <r>
    <n v="17598"/>
    <x v="84"/>
    <s v="CP: Extraurbano di Ponente da Bergeggi a Finale"/>
    <n v="2"/>
    <n v="361"/>
    <s v="FINALBORGO - SPOTORNO - V.STALINGRADO - SAVONA FF.SS. - P.MAMELI -  P.BRENNERO"/>
    <s v="SCO"/>
    <s v="1-5"/>
    <m/>
    <n v="1"/>
    <n v="5606"/>
    <d v="1899-12-30T06:55:00"/>
    <d v="1899-12-30T07:50:00"/>
    <n v="27.7059098996959"/>
    <m/>
    <m/>
    <n v="173"/>
    <n v="4793.1224126473908"/>
    <n v="0"/>
    <m/>
    <d v="1899-12-30T00:55:00"/>
    <d v="1900-01-05T14:35:00"/>
    <m/>
  </r>
  <r>
    <n v="17575"/>
    <x v="84"/>
    <s v="CP: Extraurbano di Ponente da Bergeggi a Finale"/>
    <n v="2"/>
    <n v="480"/>
    <s v="VIA NIZZA - P.MAMELI"/>
    <s v="INV"/>
    <s v="SET"/>
    <m/>
    <n v="1"/>
    <n v="17575"/>
    <d v="1899-12-30T06:22:00"/>
    <d v="1899-12-30T06:30:00"/>
    <n v="2.7055890765113899"/>
    <m/>
    <m/>
    <n v="235"/>
    <n v="635.81343298017669"/>
    <n v="0"/>
    <m/>
    <d v="1899-12-30T00:08:00"/>
    <d v="1899-12-31T07:20:00"/>
    <m/>
  </r>
  <r>
    <n v="8442"/>
    <x v="84"/>
    <s v="CP: Extraurbano di Ponente da Bergeggi a Finale"/>
    <n v="2"/>
    <n v="717"/>
    <s v="NOLI - ZINOLA - V.STALINGRADO - CORSO TARDY BENECH - V.ALESSANDRIA"/>
    <s v="SCO"/>
    <s v="1-5"/>
    <m/>
    <n v="1"/>
    <n v="5640"/>
    <d v="1899-12-30T07:15:00"/>
    <d v="1899-12-30T07:50:00"/>
    <n v="17.6589617931844"/>
    <m/>
    <m/>
    <n v="173"/>
    <n v="3055.000390220901"/>
    <n v="0"/>
    <m/>
    <d v="1899-12-30T00:35:00"/>
    <d v="1900-01-03T04:55:00"/>
    <m/>
  </r>
  <r>
    <n v="17595"/>
    <x v="84"/>
    <s v="CP: Extraurbano di Ponente da Bergeggi a Finale"/>
    <n v="1"/>
    <n v="914"/>
    <s v="P.ZZA BRENNERO - STAZIONE FF.SS. - LEGINO - SPOTORNO - NOLI"/>
    <s v="SCO"/>
    <s v="1-5"/>
    <m/>
    <n v="1"/>
    <n v="5641"/>
    <d v="1899-12-30T13:50:00"/>
    <d v="1899-12-30T14:25:00"/>
    <n v="18.143249621338501"/>
    <m/>
    <m/>
    <n v="173"/>
    <n v="3138.7821844915607"/>
    <n v="0"/>
    <m/>
    <d v="1899-12-30T00:35:00"/>
    <d v="1900-01-03T04:55:00"/>
    <m/>
  </r>
  <r>
    <n v="18321"/>
    <x v="84"/>
    <s v="CP: Extraurbano di Ponente da Bergeggi a Finale"/>
    <n v="2"/>
    <n v="1031"/>
    <s v="FINALBORGO - SPOTORNO - V.STALINGRADO - CORSO T&amp;B - P.ZZA MAMELI"/>
    <s v="SCO"/>
    <s v="1-5"/>
    <m/>
    <n v="1"/>
    <n v="5642"/>
    <d v="1899-12-30T13:10:00"/>
    <d v="1899-12-30T14:00:00"/>
    <n v="27.0880315196158"/>
    <m/>
    <m/>
    <n v="173"/>
    <n v="4686.2294528935336"/>
    <n v="0"/>
    <m/>
    <d v="1899-12-30T00:50:00"/>
    <d v="1900-01-05T00:10: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7982F2-2A3C-4AFD-8B53-2B6969C2DB4A}" name="Tabella pivot1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A3:E89" firstHeaderRow="0" firstDataRow="1" firstDataCol="1"/>
  <pivotFields count="23">
    <pivotField showAll="0"/>
    <pivotField axis="axisRow" showAll="0">
      <items count="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83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1"/>
        <item x="8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1" showAll="0"/>
    <pivotField numFmtId="166" showAll="0"/>
    <pivotField numFmtId="2" showAll="0"/>
    <pivotField showAll="0"/>
    <pivotField showAll="0"/>
    <pivotField showAll="0"/>
    <pivotField dataField="1" numFmtId="4" showAll="0"/>
    <pivotField dataField="1" numFmtId="4" showAll="0"/>
    <pivotField dataField="1" showAll="0"/>
    <pivotField numFmtId="164" showAll="0"/>
    <pivotField dataField="1" numFmtId="164" showAll="0"/>
    <pivotField showAll="0"/>
  </pivotFields>
  <rowFields count="1">
    <field x="1"/>
  </rowFields>
  <rowItems count="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a di Totale km" fld="17" baseField="0" baseItem="0" numFmtId="165"/>
    <dataField name="Somma di di cui Totale km a Chiamata" fld="19" baseField="0" baseItem="0" numFmtId="165"/>
    <dataField name="Somma di di cui Totale km pagati da Enti" fld="18" baseField="0" baseItem="0" numFmtId="165"/>
    <dataField name="Somma di Tempo di Percorrenza Totale" fld="21" baseField="1" baseItem="0" numFmtId="164"/>
  </dataFields>
  <formats count="2">
    <format dxfId="1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B29C0-189D-4B3C-BD7C-DE3C7A96CEC4}">
  <sheetPr>
    <pageSetUpPr fitToPage="1"/>
  </sheetPr>
  <dimension ref="A1:X4126"/>
  <sheetViews>
    <sheetView topLeftCell="I1" workbookViewId="0">
      <pane ySplit="1" topLeftCell="A4106" activePane="bottomLeft" state="frozen"/>
      <selection pane="bottomLeft" activeCell="W4126" sqref="W4126"/>
    </sheetView>
  </sheetViews>
  <sheetFormatPr defaultColWidth="9.1796875" defaultRowHeight="12" x14ac:dyDescent="0.3"/>
  <cols>
    <col min="1" max="1" width="13.6328125" style="24" customWidth="1"/>
    <col min="2" max="2" width="11.81640625" style="24" bestFit="1" customWidth="1"/>
    <col min="3" max="3" width="12.90625" style="24" bestFit="1" customWidth="1"/>
    <col min="4" max="4" width="9.453125" style="24" bestFit="1" customWidth="1"/>
    <col min="5" max="5" width="12.7265625" style="31" customWidth="1"/>
    <col min="6" max="6" width="71.26953125" style="24" bestFit="1" customWidth="1"/>
    <col min="7" max="7" width="9.7265625" style="24" customWidth="1"/>
    <col min="8" max="8" width="9.54296875" style="24" customWidth="1"/>
    <col min="9" max="9" width="9.7265625" style="24" customWidth="1"/>
    <col min="10" max="10" width="9.81640625" style="24" customWidth="1"/>
    <col min="11" max="11" width="8.81640625" style="24" customWidth="1"/>
    <col min="12" max="12" width="10.54296875" style="24" customWidth="1"/>
    <col min="13" max="13" width="9" style="24" customWidth="1"/>
    <col min="14" max="14" width="8.1796875" style="33" customWidth="1"/>
    <col min="15" max="16" width="10.453125" style="33" customWidth="1"/>
    <col min="17" max="17" width="10.54296875" style="34" customWidth="1"/>
    <col min="18" max="20" width="11.453125" style="35" customWidth="1"/>
    <col min="21" max="21" width="11.453125" style="36" customWidth="1"/>
    <col min="22" max="22" width="13.7265625" style="35" customWidth="1"/>
    <col min="23" max="23" width="11.1796875" style="24" bestFit="1" customWidth="1"/>
    <col min="24" max="24" width="10.7265625" style="24" bestFit="1" customWidth="1"/>
    <col min="25" max="16384" width="9.1796875" style="24"/>
  </cols>
  <sheetData>
    <row r="1" spans="1:24" s="25" customFormat="1" ht="36" x14ac:dyDescent="0.35">
      <c r="A1" s="40" t="s">
        <v>1218</v>
      </c>
      <c r="B1" s="25" t="s">
        <v>0</v>
      </c>
      <c r="C1" s="25" t="s">
        <v>1140</v>
      </c>
      <c r="D1" s="25" t="s">
        <v>1</v>
      </c>
      <c r="E1" s="26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41" t="s">
        <v>10</v>
      </c>
      <c r="N1" s="27" t="s">
        <v>748</v>
      </c>
      <c r="O1" s="27" t="s">
        <v>1141</v>
      </c>
      <c r="P1" s="27" t="s">
        <v>1142</v>
      </c>
      <c r="Q1" s="28" t="s">
        <v>747</v>
      </c>
      <c r="R1" s="29" t="s">
        <v>749</v>
      </c>
      <c r="S1" s="29" t="s">
        <v>1143</v>
      </c>
      <c r="T1" s="29" t="s">
        <v>1144</v>
      </c>
      <c r="U1" s="30" t="s">
        <v>1097</v>
      </c>
      <c r="V1" s="30" t="s">
        <v>1098</v>
      </c>
      <c r="W1" s="30" t="s">
        <v>1145</v>
      </c>
    </row>
    <row r="2" spans="1:24" x14ac:dyDescent="0.3">
      <c r="A2" s="42">
        <v>18753</v>
      </c>
      <c r="B2" s="24">
        <v>1</v>
      </c>
      <c r="C2" s="24" t="s">
        <v>1135</v>
      </c>
      <c r="D2" s="24">
        <v>1</v>
      </c>
      <c r="E2" s="24">
        <v>759</v>
      </c>
      <c r="F2" s="24" t="s">
        <v>11</v>
      </c>
      <c r="G2" s="24" t="s">
        <v>12</v>
      </c>
      <c r="H2" s="24" t="s">
        <v>13</v>
      </c>
      <c r="J2" s="24">
        <v>1</v>
      </c>
      <c r="K2" s="24">
        <v>125</v>
      </c>
      <c r="L2" s="32">
        <v>0.20833333333333334</v>
      </c>
      <c r="M2" s="43">
        <v>0.22361111111111109</v>
      </c>
      <c r="N2" s="33">
        <v>9.3423154622970905</v>
      </c>
      <c r="Q2" s="24">
        <v>302</v>
      </c>
      <c r="R2" s="35">
        <f t="shared" ref="R2:R65" si="0">+N2*Q2</f>
        <v>2821.3792696137211</v>
      </c>
      <c r="S2" s="35">
        <f>+O2*Q2</f>
        <v>0</v>
      </c>
      <c r="U2" s="36">
        <f t="shared" ref="U2:U65" si="1">+M2-L2</f>
        <v>1.5277777777777751E-2</v>
      </c>
      <c r="V2" s="36">
        <f t="shared" ref="V2:V65" si="2">+U2*Q2</f>
        <v>4.6138888888888809</v>
      </c>
      <c r="W2" s="36"/>
      <c r="X2" s="37"/>
    </row>
    <row r="3" spans="1:24" x14ac:dyDescent="0.3">
      <c r="A3" s="42">
        <v>18754</v>
      </c>
      <c r="B3" s="24">
        <v>1</v>
      </c>
      <c r="C3" s="24" t="s">
        <v>1135</v>
      </c>
      <c r="D3" s="24">
        <v>1</v>
      </c>
      <c r="E3" s="24">
        <v>759</v>
      </c>
      <c r="F3" s="24" t="s">
        <v>11</v>
      </c>
      <c r="G3" s="24" t="s">
        <v>12</v>
      </c>
      <c r="H3" s="24" t="s">
        <v>13</v>
      </c>
      <c r="J3" s="24">
        <v>1</v>
      </c>
      <c r="K3" s="24">
        <v>126</v>
      </c>
      <c r="L3" s="32">
        <v>0.22569444444444445</v>
      </c>
      <c r="M3" s="43">
        <v>0.24097222222222223</v>
      </c>
      <c r="N3" s="33">
        <v>9.3423154622970905</v>
      </c>
      <c r="Q3" s="24">
        <v>302</v>
      </c>
      <c r="R3" s="35">
        <f t="shared" si="0"/>
        <v>2821.3792696137211</v>
      </c>
      <c r="S3" s="35">
        <f t="shared" ref="S3:S66" si="3">+O3*Q3</f>
        <v>0</v>
      </c>
      <c r="U3" s="36">
        <f t="shared" si="1"/>
        <v>1.5277777777777779E-2</v>
      </c>
      <c r="V3" s="36">
        <f t="shared" si="2"/>
        <v>4.6138888888888889</v>
      </c>
      <c r="W3" s="36"/>
      <c r="X3" s="37"/>
    </row>
    <row r="4" spans="1:24" x14ac:dyDescent="0.3">
      <c r="A4" s="42">
        <v>18755</v>
      </c>
      <c r="B4" s="24">
        <v>1</v>
      </c>
      <c r="C4" s="24" t="s">
        <v>1135</v>
      </c>
      <c r="D4" s="24">
        <v>1</v>
      </c>
      <c r="E4" s="24">
        <v>759</v>
      </c>
      <c r="F4" s="24" t="s">
        <v>11</v>
      </c>
      <c r="G4" s="24" t="s">
        <v>12</v>
      </c>
      <c r="H4" s="24" t="s">
        <v>13</v>
      </c>
      <c r="J4" s="24">
        <v>1</v>
      </c>
      <c r="K4" s="24">
        <v>127</v>
      </c>
      <c r="L4" s="32">
        <v>0.24652777777777779</v>
      </c>
      <c r="M4" s="43">
        <v>0.26180555555555557</v>
      </c>
      <c r="N4" s="33">
        <v>9.3423154622970905</v>
      </c>
      <c r="Q4" s="24">
        <v>302</v>
      </c>
      <c r="R4" s="35">
        <f t="shared" si="0"/>
        <v>2821.3792696137211</v>
      </c>
      <c r="S4" s="35">
        <f t="shared" si="3"/>
        <v>0</v>
      </c>
      <c r="U4" s="36">
        <f t="shared" si="1"/>
        <v>1.5277777777777779E-2</v>
      </c>
      <c r="V4" s="36">
        <f t="shared" si="2"/>
        <v>4.6138888888888889</v>
      </c>
      <c r="W4" s="36"/>
      <c r="X4" s="37"/>
    </row>
    <row r="5" spans="1:24" x14ac:dyDescent="0.3">
      <c r="A5" s="42">
        <v>13005</v>
      </c>
      <c r="B5" s="24">
        <v>1</v>
      </c>
      <c r="C5" s="24" t="s">
        <v>1135</v>
      </c>
      <c r="D5" s="24">
        <v>1</v>
      </c>
      <c r="E5" s="24">
        <v>759</v>
      </c>
      <c r="F5" s="24" t="s">
        <v>11</v>
      </c>
      <c r="G5" s="24" t="s">
        <v>19</v>
      </c>
      <c r="H5" s="44" t="s">
        <v>1146</v>
      </c>
      <c r="I5" s="44"/>
      <c r="J5" s="24">
        <v>1</v>
      </c>
      <c r="K5" s="24">
        <v>128</v>
      </c>
      <c r="L5" s="32">
        <v>0.2638888888888889</v>
      </c>
      <c r="M5" s="43">
        <v>0.28125</v>
      </c>
      <c r="N5" s="33">
        <v>9.3423154622970905</v>
      </c>
      <c r="Q5" s="24">
        <v>194</v>
      </c>
      <c r="R5" s="35">
        <f t="shared" si="0"/>
        <v>1812.4091996856355</v>
      </c>
      <c r="S5" s="35">
        <f t="shared" si="3"/>
        <v>0</v>
      </c>
      <c r="U5" s="36">
        <f t="shared" si="1"/>
        <v>1.7361111111111105E-2</v>
      </c>
      <c r="V5" s="36">
        <f t="shared" si="2"/>
        <v>3.3680555555555545</v>
      </c>
      <c r="W5" s="36"/>
      <c r="X5" s="37"/>
    </row>
    <row r="6" spans="1:24" x14ac:dyDescent="0.3">
      <c r="A6" s="42">
        <v>13006</v>
      </c>
      <c r="B6" s="24">
        <v>1</v>
      </c>
      <c r="C6" s="24" t="s">
        <v>1135</v>
      </c>
      <c r="D6" s="24">
        <v>1</v>
      </c>
      <c r="E6" s="24">
        <v>759</v>
      </c>
      <c r="F6" s="24" t="s">
        <v>11</v>
      </c>
      <c r="G6" s="24" t="s">
        <v>19</v>
      </c>
      <c r="H6" s="24">
        <v>6</v>
      </c>
      <c r="J6" s="24">
        <v>1</v>
      </c>
      <c r="K6" s="24">
        <v>11500</v>
      </c>
      <c r="L6" s="32">
        <v>0.2673611111111111</v>
      </c>
      <c r="M6" s="43">
        <v>0.28472222222222221</v>
      </c>
      <c r="N6" s="33">
        <v>9.3423154622970905</v>
      </c>
      <c r="Q6" s="24">
        <v>41</v>
      </c>
      <c r="R6" s="35">
        <f t="shared" si="0"/>
        <v>383.0349339541807</v>
      </c>
      <c r="S6" s="35">
        <f t="shared" si="3"/>
        <v>0</v>
      </c>
      <c r="U6" s="36">
        <f t="shared" si="1"/>
        <v>1.7361111111111105E-2</v>
      </c>
      <c r="V6" s="36">
        <f t="shared" si="2"/>
        <v>0.71180555555555536</v>
      </c>
      <c r="W6" s="36"/>
      <c r="X6" s="37"/>
    </row>
    <row r="7" spans="1:24" x14ac:dyDescent="0.3">
      <c r="A7" s="42">
        <v>13007</v>
      </c>
      <c r="B7" s="24">
        <v>1</v>
      </c>
      <c r="C7" s="24" t="s">
        <v>1135</v>
      </c>
      <c r="D7" s="24">
        <v>1</v>
      </c>
      <c r="E7" s="24">
        <v>759</v>
      </c>
      <c r="F7" s="24" t="s">
        <v>11</v>
      </c>
      <c r="G7" s="24" t="s">
        <v>18</v>
      </c>
      <c r="H7" s="24" t="s">
        <v>13</v>
      </c>
      <c r="J7" s="24">
        <v>1</v>
      </c>
      <c r="K7" s="24">
        <v>13007</v>
      </c>
      <c r="L7" s="32">
        <v>0.2673611111111111</v>
      </c>
      <c r="M7" s="43">
        <v>0.28125</v>
      </c>
      <c r="N7" s="33">
        <v>9.3423154622970905</v>
      </c>
      <c r="Q7" s="24">
        <v>67</v>
      </c>
      <c r="R7" s="35">
        <f t="shared" si="0"/>
        <v>625.93513597390506</v>
      </c>
      <c r="S7" s="35">
        <f t="shared" si="3"/>
        <v>0</v>
      </c>
      <c r="U7" s="36">
        <f t="shared" si="1"/>
        <v>1.3888888888888895E-2</v>
      </c>
      <c r="V7" s="36">
        <f t="shared" si="2"/>
        <v>0.93055555555555602</v>
      </c>
      <c r="W7" s="36"/>
      <c r="X7" s="37"/>
    </row>
    <row r="8" spans="1:24" x14ac:dyDescent="0.3">
      <c r="A8" s="42">
        <v>6317</v>
      </c>
      <c r="B8" s="24">
        <v>1</v>
      </c>
      <c r="C8" s="24" t="s">
        <v>1135</v>
      </c>
      <c r="D8" s="24">
        <v>1</v>
      </c>
      <c r="E8" s="24">
        <v>759</v>
      </c>
      <c r="F8" s="24" t="s">
        <v>11</v>
      </c>
      <c r="G8" s="24" t="s">
        <v>12</v>
      </c>
      <c r="H8" s="24" t="s">
        <v>15</v>
      </c>
      <c r="J8" s="24">
        <v>1</v>
      </c>
      <c r="K8" s="24">
        <v>2009</v>
      </c>
      <c r="L8" s="32">
        <v>0.27083333333333331</v>
      </c>
      <c r="M8" s="43">
        <v>0.28819444444444448</v>
      </c>
      <c r="N8" s="33">
        <v>9.3423154622970905</v>
      </c>
      <c r="Q8" s="24">
        <v>58</v>
      </c>
      <c r="R8" s="35">
        <f t="shared" si="0"/>
        <v>541.85429681323126</v>
      </c>
      <c r="S8" s="35">
        <f t="shared" si="3"/>
        <v>0</v>
      </c>
      <c r="U8" s="36">
        <f t="shared" si="1"/>
        <v>1.736111111111116E-2</v>
      </c>
      <c r="V8" s="36">
        <f t="shared" si="2"/>
        <v>1.0069444444444473</v>
      </c>
      <c r="W8" s="36"/>
      <c r="X8" s="37"/>
    </row>
    <row r="9" spans="1:24" x14ac:dyDescent="0.3">
      <c r="A9" s="42">
        <v>6361</v>
      </c>
      <c r="B9" s="24">
        <v>1</v>
      </c>
      <c r="C9" s="24" t="s">
        <v>1135</v>
      </c>
      <c r="D9" s="24">
        <v>1</v>
      </c>
      <c r="E9" s="24">
        <v>759</v>
      </c>
      <c r="F9" s="24" t="s">
        <v>11</v>
      </c>
      <c r="G9" s="24" t="s">
        <v>19</v>
      </c>
      <c r="H9" s="24" t="s">
        <v>20</v>
      </c>
      <c r="J9" s="24">
        <v>1</v>
      </c>
      <c r="K9" s="24">
        <v>4413</v>
      </c>
      <c r="L9" s="32">
        <v>0.29166666666666669</v>
      </c>
      <c r="M9" s="43">
        <v>0.30902777777777779</v>
      </c>
      <c r="N9" s="33">
        <v>9.3423154622970905</v>
      </c>
      <c r="Q9" s="24">
        <v>5</v>
      </c>
      <c r="R9" s="35">
        <f t="shared" si="0"/>
        <v>46.711577311485456</v>
      </c>
      <c r="S9" s="35">
        <f t="shared" si="3"/>
        <v>0</v>
      </c>
      <c r="U9" s="36">
        <f t="shared" si="1"/>
        <v>1.7361111111111105E-2</v>
      </c>
      <c r="V9" s="36">
        <f t="shared" si="2"/>
        <v>8.6805555555555525E-2</v>
      </c>
      <c r="W9" s="36"/>
      <c r="X9" s="37"/>
    </row>
    <row r="10" spans="1:24" x14ac:dyDescent="0.3">
      <c r="A10" s="42">
        <v>6362</v>
      </c>
      <c r="B10" s="24">
        <v>1</v>
      </c>
      <c r="C10" s="24" t="s">
        <v>1135</v>
      </c>
      <c r="D10" s="24">
        <v>1</v>
      </c>
      <c r="E10" s="24">
        <v>759</v>
      </c>
      <c r="F10" s="24" t="s">
        <v>11</v>
      </c>
      <c r="G10" s="24" t="s">
        <v>19</v>
      </c>
      <c r="H10" s="24" t="s">
        <v>20</v>
      </c>
      <c r="J10" s="24">
        <v>1</v>
      </c>
      <c r="K10" s="24">
        <v>4414</v>
      </c>
      <c r="L10" s="32">
        <v>0.33333333333333331</v>
      </c>
      <c r="M10" s="43">
        <v>0.35069444444444442</v>
      </c>
      <c r="N10" s="33">
        <v>9.3423154622970905</v>
      </c>
      <c r="Q10" s="24">
        <v>5</v>
      </c>
      <c r="R10" s="35">
        <f t="shared" si="0"/>
        <v>46.711577311485456</v>
      </c>
      <c r="S10" s="35">
        <f t="shared" si="3"/>
        <v>0</v>
      </c>
      <c r="U10" s="36">
        <f t="shared" si="1"/>
        <v>1.7361111111111105E-2</v>
      </c>
      <c r="V10" s="36">
        <f t="shared" si="2"/>
        <v>8.6805555555555525E-2</v>
      </c>
      <c r="W10" s="36"/>
      <c r="X10" s="37"/>
    </row>
    <row r="11" spans="1:24" x14ac:dyDescent="0.3">
      <c r="A11" s="42">
        <v>6363</v>
      </c>
      <c r="B11" s="24">
        <v>1</v>
      </c>
      <c r="C11" s="24" t="s">
        <v>1135</v>
      </c>
      <c r="D11" s="24">
        <v>1</v>
      </c>
      <c r="E11" s="24">
        <v>759</v>
      </c>
      <c r="F11" s="24" t="s">
        <v>11</v>
      </c>
      <c r="G11" s="24" t="s">
        <v>19</v>
      </c>
      <c r="H11" s="24" t="s">
        <v>20</v>
      </c>
      <c r="J11" s="24">
        <v>1</v>
      </c>
      <c r="K11" s="24">
        <v>4415</v>
      </c>
      <c r="L11" s="32">
        <v>0.375</v>
      </c>
      <c r="M11" s="43">
        <v>0.3923611111111111</v>
      </c>
      <c r="N11" s="33">
        <v>9.3423154622970905</v>
      </c>
      <c r="Q11" s="24">
        <v>5</v>
      </c>
      <c r="R11" s="35">
        <f t="shared" si="0"/>
        <v>46.711577311485456</v>
      </c>
      <c r="S11" s="35">
        <f t="shared" si="3"/>
        <v>0</v>
      </c>
      <c r="U11" s="36">
        <f t="shared" si="1"/>
        <v>1.7361111111111105E-2</v>
      </c>
      <c r="V11" s="36">
        <f t="shared" si="2"/>
        <v>8.6805555555555525E-2</v>
      </c>
      <c r="W11" s="36"/>
      <c r="X11" s="37"/>
    </row>
    <row r="12" spans="1:24" x14ac:dyDescent="0.3">
      <c r="A12" s="42">
        <v>6364</v>
      </c>
      <c r="B12" s="24">
        <v>1</v>
      </c>
      <c r="C12" s="24" t="s">
        <v>1135</v>
      </c>
      <c r="D12" s="24">
        <v>1</v>
      </c>
      <c r="E12" s="24">
        <v>759</v>
      </c>
      <c r="F12" s="24" t="s">
        <v>11</v>
      </c>
      <c r="G12" s="24" t="s">
        <v>19</v>
      </c>
      <c r="H12" s="24" t="s">
        <v>20</v>
      </c>
      <c r="J12" s="24">
        <v>1</v>
      </c>
      <c r="K12" s="24">
        <v>4416</v>
      </c>
      <c r="L12" s="32">
        <v>0.41666666666666669</v>
      </c>
      <c r="M12" s="43">
        <v>0.43402777777777773</v>
      </c>
      <c r="N12" s="33">
        <v>9.3423154622970905</v>
      </c>
      <c r="Q12" s="24">
        <v>5</v>
      </c>
      <c r="R12" s="35">
        <f t="shared" si="0"/>
        <v>46.711577311485456</v>
      </c>
      <c r="S12" s="35">
        <f t="shared" si="3"/>
        <v>0</v>
      </c>
      <c r="U12" s="36">
        <f t="shared" si="1"/>
        <v>1.7361111111111049E-2</v>
      </c>
      <c r="V12" s="36">
        <f t="shared" si="2"/>
        <v>8.6805555555555247E-2</v>
      </c>
      <c r="W12" s="36"/>
      <c r="X12" s="37"/>
    </row>
    <row r="13" spans="1:24" x14ac:dyDescent="0.3">
      <c r="A13" s="42">
        <v>6365</v>
      </c>
      <c r="B13" s="24">
        <v>1</v>
      </c>
      <c r="C13" s="24" t="s">
        <v>1135</v>
      </c>
      <c r="D13" s="24">
        <v>1</v>
      </c>
      <c r="E13" s="24">
        <v>759</v>
      </c>
      <c r="F13" s="24" t="s">
        <v>11</v>
      </c>
      <c r="G13" s="24" t="s">
        <v>19</v>
      </c>
      <c r="H13" s="24" t="s">
        <v>20</v>
      </c>
      <c r="J13" s="24">
        <v>1</v>
      </c>
      <c r="K13" s="24">
        <v>4417</v>
      </c>
      <c r="L13" s="32">
        <v>0.45833333333333331</v>
      </c>
      <c r="M13" s="43">
        <v>0.47569444444444442</v>
      </c>
      <c r="N13" s="33">
        <v>9.3423154622970905</v>
      </c>
      <c r="Q13" s="24">
        <v>5</v>
      </c>
      <c r="R13" s="35">
        <f t="shared" si="0"/>
        <v>46.711577311485456</v>
      </c>
      <c r="S13" s="35">
        <f t="shared" si="3"/>
        <v>0</v>
      </c>
      <c r="U13" s="36">
        <f t="shared" si="1"/>
        <v>1.7361111111111105E-2</v>
      </c>
      <c r="V13" s="36">
        <f t="shared" si="2"/>
        <v>8.6805555555555525E-2</v>
      </c>
      <c r="W13" s="36"/>
      <c r="X13" s="37"/>
    </row>
    <row r="14" spans="1:24" x14ac:dyDescent="0.3">
      <c r="A14" s="42">
        <v>6366</v>
      </c>
      <c r="B14" s="24">
        <v>1</v>
      </c>
      <c r="C14" s="24" t="s">
        <v>1135</v>
      </c>
      <c r="D14" s="24">
        <v>1</v>
      </c>
      <c r="E14" s="24">
        <v>759</v>
      </c>
      <c r="F14" s="24" t="s">
        <v>11</v>
      </c>
      <c r="G14" s="24" t="s">
        <v>19</v>
      </c>
      <c r="H14" s="24" t="s">
        <v>20</v>
      </c>
      <c r="J14" s="24">
        <v>1</v>
      </c>
      <c r="K14" s="24">
        <v>4418</v>
      </c>
      <c r="L14" s="32">
        <v>0.5</v>
      </c>
      <c r="M14" s="43">
        <v>0.51736111111111105</v>
      </c>
      <c r="N14" s="33">
        <v>9.3423154622970905</v>
      </c>
      <c r="Q14" s="24">
        <v>5</v>
      </c>
      <c r="R14" s="35">
        <f t="shared" si="0"/>
        <v>46.711577311485456</v>
      </c>
      <c r="S14" s="35">
        <f t="shared" si="3"/>
        <v>0</v>
      </c>
      <c r="U14" s="36">
        <f t="shared" si="1"/>
        <v>1.7361111111111049E-2</v>
      </c>
      <c r="V14" s="36">
        <f t="shared" si="2"/>
        <v>8.6805555555555247E-2</v>
      </c>
      <c r="W14" s="36"/>
      <c r="X14" s="37"/>
    </row>
    <row r="15" spans="1:24" x14ac:dyDescent="0.3">
      <c r="A15" s="42">
        <v>6367</v>
      </c>
      <c r="B15" s="24">
        <v>1</v>
      </c>
      <c r="C15" s="24" t="s">
        <v>1135</v>
      </c>
      <c r="D15" s="24">
        <v>1</v>
      </c>
      <c r="E15" s="24">
        <v>759</v>
      </c>
      <c r="F15" s="24" t="s">
        <v>11</v>
      </c>
      <c r="G15" s="24" t="s">
        <v>19</v>
      </c>
      <c r="H15" s="24" t="s">
        <v>20</v>
      </c>
      <c r="J15" s="24">
        <v>1</v>
      </c>
      <c r="K15" s="24">
        <v>4419</v>
      </c>
      <c r="L15" s="32">
        <v>0.58333333333333337</v>
      </c>
      <c r="M15" s="43">
        <v>0.60069444444444442</v>
      </c>
      <c r="N15" s="33">
        <v>9.3423154622970905</v>
      </c>
      <c r="Q15" s="24">
        <v>5</v>
      </c>
      <c r="R15" s="35">
        <f t="shared" si="0"/>
        <v>46.711577311485456</v>
      </c>
      <c r="S15" s="35">
        <f t="shared" si="3"/>
        <v>0</v>
      </c>
      <c r="U15" s="36">
        <f t="shared" si="1"/>
        <v>1.7361111111111049E-2</v>
      </c>
      <c r="V15" s="36">
        <f t="shared" si="2"/>
        <v>8.6805555555555247E-2</v>
      </c>
      <c r="W15" s="36"/>
      <c r="X15" s="37"/>
    </row>
    <row r="16" spans="1:24" x14ac:dyDescent="0.3">
      <c r="A16" s="42">
        <v>6368</v>
      </c>
      <c r="B16" s="24">
        <v>1</v>
      </c>
      <c r="C16" s="24" t="s">
        <v>1135</v>
      </c>
      <c r="D16" s="24">
        <v>1</v>
      </c>
      <c r="E16" s="24">
        <v>759</v>
      </c>
      <c r="F16" s="24" t="s">
        <v>11</v>
      </c>
      <c r="G16" s="24" t="s">
        <v>19</v>
      </c>
      <c r="H16" s="24" t="s">
        <v>20</v>
      </c>
      <c r="J16" s="24">
        <v>1</v>
      </c>
      <c r="K16" s="24">
        <v>4420</v>
      </c>
      <c r="L16" s="32">
        <v>0.625</v>
      </c>
      <c r="M16" s="43">
        <v>0.64236111111111105</v>
      </c>
      <c r="N16" s="33">
        <v>9.3423154622970905</v>
      </c>
      <c r="Q16" s="24">
        <v>5</v>
      </c>
      <c r="R16" s="35">
        <f t="shared" si="0"/>
        <v>46.711577311485456</v>
      </c>
      <c r="S16" s="35">
        <f t="shared" si="3"/>
        <v>0</v>
      </c>
      <c r="U16" s="36">
        <f t="shared" si="1"/>
        <v>1.7361111111111049E-2</v>
      </c>
      <c r="V16" s="36">
        <f t="shared" si="2"/>
        <v>8.6805555555555247E-2</v>
      </c>
      <c r="W16" s="36"/>
      <c r="X16" s="37"/>
    </row>
    <row r="17" spans="1:24" x14ac:dyDescent="0.3">
      <c r="A17" s="42">
        <v>6369</v>
      </c>
      <c r="B17" s="24">
        <v>1</v>
      </c>
      <c r="C17" s="24" t="s">
        <v>1135</v>
      </c>
      <c r="D17" s="24">
        <v>1</v>
      </c>
      <c r="E17" s="24">
        <v>759</v>
      </c>
      <c r="F17" s="24" t="s">
        <v>11</v>
      </c>
      <c r="G17" s="24" t="s">
        <v>19</v>
      </c>
      <c r="H17" s="24" t="s">
        <v>20</v>
      </c>
      <c r="J17" s="24">
        <v>1</v>
      </c>
      <c r="K17" s="24">
        <v>4421</v>
      </c>
      <c r="L17" s="32">
        <v>0.66666666666666663</v>
      </c>
      <c r="M17" s="43">
        <v>0.68402777777777779</v>
      </c>
      <c r="N17" s="33">
        <v>9.3423154622970905</v>
      </c>
      <c r="Q17" s="24">
        <v>5</v>
      </c>
      <c r="R17" s="35">
        <f t="shared" si="0"/>
        <v>46.711577311485456</v>
      </c>
      <c r="S17" s="35">
        <f t="shared" si="3"/>
        <v>0</v>
      </c>
      <c r="U17" s="36">
        <f t="shared" si="1"/>
        <v>1.736111111111116E-2</v>
      </c>
      <c r="V17" s="36">
        <f t="shared" si="2"/>
        <v>8.6805555555555802E-2</v>
      </c>
      <c r="W17" s="36"/>
      <c r="X17" s="37"/>
    </row>
    <row r="18" spans="1:24" x14ac:dyDescent="0.3">
      <c r="A18" s="42">
        <v>6370</v>
      </c>
      <c r="B18" s="24">
        <v>1</v>
      </c>
      <c r="C18" s="24" t="s">
        <v>1135</v>
      </c>
      <c r="D18" s="24">
        <v>1</v>
      </c>
      <c r="E18" s="24">
        <v>759</v>
      </c>
      <c r="F18" s="24" t="s">
        <v>11</v>
      </c>
      <c r="G18" s="24" t="s">
        <v>19</v>
      </c>
      <c r="H18" s="24" t="s">
        <v>20</v>
      </c>
      <c r="J18" s="24">
        <v>1</v>
      </c>
      <c r="K18" s="24">
        <v>4422</v>
      </c>
      <c r="L18" s="32">
        <v>0.70833333333333337</v>
      </c>
      <c r="M18" s="43">
        <v>0.72569444444444453</v>
      </c>
      <c r="N18" s="33">
        <v>9.3423154622970905</v>
      </c>
      <c r="Q18" s="24">
        <v>5</v>
      </c>
      <c r="R18" s="35">
        <f t="shared" si="0"/>
        <v>46.711577311485456</v>
      </c>
      <c r="S18" s="35">
        <f t="shared" si="3"/>
        <v>0</v>
      </c>
      <c r="U18" s="36">
        <f t="shared" si="1"/>
        <v>1.736111111111116E-2</v>
      </c>
      <c r="V18" s="36">
        <f t="shared" si="2"/>
        <v>8.6805555555555802E-2</v>
      </c>
      <c r="W18" s="36"/>
      <c r="X18" s="37"/>
    </row>
    <row r="19" spans="1:24" x14ac:dyDescent="0.3">
      <c r="A19" s="42">
        <v>6371</v>
      </c>
      <c r="B19" s="24">
        <v>1</v>
      </c>
      <c r="C19" s="24" t="s">
        <v>1135</v>
      </c>
      <c r="D19" s="24">
        <v>1</v>
      </c>
      <c r="E19" s="24">
        <v>759</v>
      </c>
      <c r="F19" s="24" t="s">
        <v>11</v>
      </c>
      <c r="G19" s="24" t="s">
        <v>19</v>
      </c>
      <c r="H19" s="24" t="s">
        <v>20</v>
      </c>
      <c r="J19" s="24">
        <v>1</v>
      </c>
      <c r="K19" s="24">
        <v>4423</v>
      </c>
      <c r="L19" s="32">
        <v>0.75</v>
      </c>
      <c r="M19" s="43">
        <v>0.76736111111111116</v>
      </c>
      <c r="N19" s="33">
        <v>9.3423154622970905</v>
      </c>
      <c r="Q19" s="24">
        <v>5</v>
      </c>
      <c r="R19" s="35">
        <f t="shared" si="0"/>
        <v>46.711577311485456</v>
      </c>
      <c r="S19" s="35">
        <f t="shared" si="3"/>
        <v>0</v>
      </c>
      <c r="U19" s="36">
        <f t="shared" si="1"/>
        <v>1.736111111111116E-2</v>
      </c>
      <c r="V19" s="36">
        <f t="shared" si="2"/>
        <v>8.6805555555555802E-2</v>
      </c>
      <c r="W19" s="36"/>
      <c r="X19" s="37"/>
    </row>
    <row r="20" spans="1:24" x14ac:dyDescent="0.3">
      <c r="A20" s="42">
        <v>6372</v>
      </c>
      <c r="B20" s="24">
        <v>1</v>
      </c>
      <c r="C20" s="24" t="s">
        <v>1135</v>
      </c>
      <c r="D20" s="24">
        <v>1</v>
      </c>
      <c r="E20" s="24">
        <v>759</v>
      </c>
      <c r="F20" s="24" t="s">
        <v>11</v>
      </c>
      <c r="G20" s="24" t="s">
        <v>19</v>
      </c>
      <c r="H20" s="24" t="s">
        <v>20</v>
      </c>
      <c r="J20" s="24">
        <v>1</v>
      </c>
      <c r="K20" s="24">
        <v>4424</v>
      </c>
      <c r="L20" s="32">
        <v>0.79166666666666663</v>
      </c>
      <c r="M20" s="43">
        <v>0.80902777777777779</v>
      </c>
      <c r="N20" s="33">
        <v>9.3423154622970905</v>
      </c>
      <c r="Q20" s="24">
        <v>5</v>
      </c>
      <c r="R20" s="35">
        <f t="shared" si="0"/>
        <v>46.711577311485456</v>
      </c>
      <c r="S20" s="35">
        <f t="shared" si="3"/>
        <v>0</v>
      </c>
      <c r="U20" s="36">
        <f t="shared" si="1"/>
        <v>1.736111111111116E-2</v>
      </c>
      <c r="V20" s="36">
        <f t="shared" si="2"/>
        <v>8.6805555555555802E-2</v>
      </c>
      <c r="W20" s="36"/>
      <c r="X20" s="37"/>
    </row>
    <row r="21" spans="1:24" x14ac:dyDescent="0.3">
      <c r="A21" s="42">
        <v>11551</v>
      </c>
      <c r="B21" s="24">
        <v>1</v>
      </c>
      <c r="C21" s="24" t="s">
        <v>1135</v>
      </c>
      <c r="D21" s="24">
        <v>1</v>
      </c>
      <c r="E21" s="24">
        <v>759</v>
      </c>
      <c r="F21" s="24" t="s">
        <v>11</v>
      </c>
      <c r="G21" s="24" t="s">
        <v>12</v>
      </c>
      <c r="H21" s="24" t="s">
        <v>13</v>
      </c>
      <c r="J21" s="24">
        <v>1</v>
      </c>
      <c r="K21" s="24">
        <v>156</v>
      </c>
      <c r="L21" s="32">
        <v>0.83333333333333337</v>
      </c>
      <c r="M21" s="43">
        <v>0.85069444444444453</v>
      </c>
      <c r="N21" s="33">
        <v>9.3423154622970905</v>
      </c>
      <c r="Q21" s="24">
        <v>302</v>
      </c>
      <c r="R21" s="35">
        <f t="shared" si="0"/>
        <v>2821.3792696137211</v>
      </c>
      <c r="S21" s="35">
        <f t="shared" si="3"/>
        <v>0</v>
      </c>
      <c r="U21" s="36">
        <f t="shared" si="1"/>
        <v>1.736111111111116E-2</v>
      </c>
      <c r="V21" s="36">
        <f t="shared" si="2"/>
        <v>5.2430555555555705</v>
      </c>
      <c r="W21" s="36"/>
      <c r="X21" s="37"/>
    </row>
    <row r="22" spans="1:24" x14ac:dyDescent="0.3">
      <c r="A22" s="42">
        <v>6318</v>
      </c>
      <c r="B22" s="24">
        <v>1</v>
      </c>
      <c r="C22" s="24" t="s">
        <v>1135</v>
      </c>
      <c r="D22" s="24">
        <v>1</v>
      </c>
      <c r="E22" s="24">
        <v>759</v>
      </c>
      <c r="F22" s="24" t="s">
        <v>11</v>
      </c>
      <c r="G22" s="24" t="s">
        <v>12</v>
      </c>
      <c r="H22" s="24" t="s">
        <v>15</v>
      </c>
      <c r="J22" s="24">
        <v>1</v>
      </c>
      <c r="K22" s="24">
        <v>2010</v>
      </c>
      <c r="L22" s="32">
        <v>0.85416666666666663</v>
      </c>
      <c r="M22" s="43">
        <v>0.87152777777777779</v>
      </c>
      <c r="N22" s="33">
        <v>9.3423154622970905</v>
      </c>
      <c r="Q22" s="24">
        <v>58</v>
      </c>
      <c r="R22" s="35">
        <f t="shared" si="0"/>
        <v>541.85429681323126</v>
      </c>
      <c r="S22" s="35">
        <f t="shared" si="3"/>
        <v>0</v>
      </c>
      <c r="U22" s="36">
        <f t="shared" si="1"/>
        <v>1.736111111111116E-2</v>
      </c>
      <c r="V22" s="36">
        <f t="shared" si="2"/>
        <v>1.0069444444444473</v>
      </c>
      <c r="W22" s="36"/>
      <c r="X22" s="37"/>
    </row>
    <row r="23" spans="1:24" x14ac:dyDescent="0.3">
      <c r="A23" s="42">
        <v>11552</v>
      </c>
      <c r="B23" s="24">
        <v>1</v>
      </c>
      <c r="C23" s="24" t="s">
        <v>1135</v>
      </c>
      <c r="D23" s="24">
        <v>1</v>
      </c>
      <c r="E23" s="24">
        <v>759</v>
      </c>
      <c r="F23" s="24" t="s">
        <v>11</v>
      </c>
      <c r="G23" s="24" t="s">
        <v>12</v>
      </c>
      <c r="H23" s="24" t="s">
        <v>13</v>
      </c>
      <c r="J23" s="24">
        <v>1</v>
      </c>
      <c r="K23" s="24">
        <v>183</v>
      </c>
      <c r="L23" s="32">
        <v>0.875</v>
      </c>
      <c r="M23" s="43">
        <v>0.89236111111111116</v>
      </c>
      <c r="N23" s="33">
        <v>9.3423154622970905</v>
      </c>
      <c r="Q23" s="24">
        <v>302</v>
      </c>
      <c r="R23" s="35">
        <f t="shared" si="0"/>
        <v>2821.3792696137211</v>
      </c>
      <c r="S23" s="35">
        <f t="shared" si="3"/>
        <v>0</v>
      </c>
      <c r="U23" s="36">
        <f t="shared" si="1"/>
        <v>1.736111111111116E-2</v>
      </c>
      <c r="V23" s="36">
        <f t="shared" si="2"/>
        <v>5.2430555555555705</v>
      </c>
      <c r="W23" s="36"/>
      <c r="X23" s="37"/>
    </row>
    <row r="24" spans="1:24" x14ac:dyDescent="0.3">
      <c r="A24" s="42">
        <v>6319</v>
      </c>
      <c r="B24" s="24">
        <v>1</v>
      </c>
      <c r="C24" s="24" t="s">
        <v>1135</v>
      </c>
      <c r="D24" s="24">
        <v>1</v>
      </c>
      <c r="E24" s="24">
        <v>759</v>
      </c>
      <c r="F24" s="24" t="s">
        <v>11</v>
      </c>
      <c r="G24" s="24" t="s">
        <v>12</v>
      </c>
      <c r="H24" s="24" t="s">
        <v>15</v>
      </c>
      <c r="J24" s="24">
        <v>1</v>
      </c>
      <c r="K24" s="24">
        <v>2011</v>
      </c>
      <c r="L24" s="32">
        <v>0.89583333333333337</v>
      </c>
      <c r="M24" s="43">
        <v>0.91319444444444453</v>
      </c>
      <c r="N24" s="33">
        <v>9.3423154622970905</v>
      </c>
      <c r="Q24" s="24">
        <v>58</v>
      </c>
      <c r="R24" s="35">
        <f t="shared" si="0"/>
        <v>541.85429681323126</v>
      </c>
      <c r="S24" s="35">
        <f t="shared" si="3"/>
        <v>0</v>
      </c>
      <c r="U24" s="36">
        <f t="shared" si="1"/>
        <v>1.736111111111116E-2</v>
      </c>
      <c r="V24" s="36">
        <f t="shared" si="2"/>
        <v>1.0069444444444473</v>
      </c>
      <c r="W24" s="36"/>
      <c r="X24" s="37"/>
    </row>
    <row r="25" spans="1:24" x14ac:dyDescent="0.3">
      <c r="A25" s="42">
        <v>11553</v>
      </c>
      <c r="B25" s="24">
        <v>1</v>
      </c>
      <c r="C25" s="24" t="s">
        <v>1135</v>
      </c>
      <c r="D25" s="24">
        <v>1</v>
      </c>
      <c r="E25" s="24">
        <v>759</v>
      </c>
      <c r="F25" s="24" t="s">
        <v>11</v>
      </c>
      <c r="G25" s="24" t="s">
        <v>12</v>
      </c>
      <c r="H25" s="24" t="s">
        <v>13</v>
      </c>
      <c r="J25" s="24">
        <v>1</v>
      </c>
      <c r="K25" s="24">
        <v>182</v>
      </c>
      <c r="L25" s="32">
        <v>0.91666666666666663</v>
      </c>
      <c r="M25" s="43">
        <v>0.93402777777777779</v>
      </c>
      <c r="N25" s="33">
        <v>9.3423154622970905</v>
      </c>
      <c r="Q25" s="24">
        <v>302</v>
      </c>
      <c r="R25" s="35">
        <f t="shared" si="0"/>
        <v>2821.3792696137211</v>
      </c>
      <c r="S25" s="35">
        <f t="shared" si="3"/>
        <v>0</v>
      </c>
      <c r="U25" s="36">
        <f t="shared" si="1"/>
        <v>1.736111111111116E-2</v>
      </c>
      <c r="V25" s="36">
        <f t="shared" si="2"/>
        <v>5.2430555555555705</v>
      </c>
      <c r="W25" s="36"/>
      <c r="X25" s="37"/>
    </row>
    <row r="26" spans="1:24" x14ac:dyDescent="0.3">
      <c r="A26" s="42">
        <v>17258</v>
      </c>
      <c r="B26" s="24">
        <v>1</v>
      </c>
      <c r="C26" s="24" t="s">
        <v>1135</v>
      </c>
      <c r="D26" s="24">
        <v>1</v>
      </c>
      <c r="E26" s="24">
        <v>759</v>
      </c>
      <c r="F26" s="24" t="s">
        <v>11</v>
      </c>
      <c r="G26" s="24" t="s">
        <v>18</v>
      </c>
      <c r="H26" s="24" t="s">
        <v>15</v>
      </c>
      <c r="J26" s="24">
        <v>1</v>
      </c>
      <c r="K26" s="24">
        <v>17258</v>
      </c>
      <c r="L26" s="32">
        <v>0.9375</v>
      </c>
      <c r="M26" s="43">
        <v>0.95486111111111116</v>
      </c>
      <c r="N26" s="33">
        <v>9.3423154622970905</v>
      </c>
      <c r="Q26" s="24">
        <v>12</v>
      </c>
      <c r="R26" s="35">
        <f t="shared" si="0"/>
        <v>112.10778554756509</v>
      </c>
      <c r="S26" s="35">
        <f t="shared" si="3"/>
        <v>0</v>
      </c>
      <c r="U26" s="36">
        <f t="shared" si="1"/>
        <v>1.736111111111116E-2</v>
      </c>
      <c r="V26" s="36">
        <f t="shared" si="2"/>
        <v>0.20833333333333393</v>
      </c>
      <c r="W26" s="36"/>
      <c r="X26" s="37"/>
    </row>
    <row r="27" spans="1:24" x14ac:dyDescent="0.3">
      <c r="A27" s="42">
        <v>16980</v>
      </c>
      <c r="B27" s="24">
        <v>1</v>
      </c>
      <c r="C27" s="24" t="s">
        <v>1135</v>
      </c>
      <c r="D27" s="24">
        <v>1</v>
      </c>
      <c r="E27" s="24">
        <v>759</v>
      </c>
      <c r="F27" s="24" t="s">
        <v>11</v>
      </c>
      <c r="G27" s="24" t="s">
        <v>18</v>
      </c>
      <c r="H27" s="24" t="s">
        <v>13</v>
      </c>
      <c r="J27" s="24">
        <v>1</v>
      </c>
      <c r="K27" s="24">
        <v>16980</v>
      </c>
      <c r="L27" s="32">
        <v>0.95833333333333337</v>
      </c>
      <c r="M27" s="43">
        <v>0.97569444444444453</v>
      </c>
      <c r="N27" s="33">
        <v>9.3423154622970905</v>
      </c>
      <c r="Q27" s="24">
        <v>67</v>
      </c>
      <c r="R27" s="35">
        <f t="shared" si="0"/>
        <v>625.93513597390506</v>
      </c>
      <c r="S27" s="35">
        <f t="shared" si="3"/>
        <v>0</v>
      </c>
      <c r="U27" s="36">
        <f t="shared" si="1"/>
        <v>1.736111111111116E-2</v>
      </c>
      <c r="V27" s="36">
        <f t="shared" si="2"/>
        <v>1.1631944444444478</v>
      </c>
      <c r="W27" s="36"/>
      <c r="X27" s="37"/>
    </row>
    <row r="28" spans="1:24" x14ac:dyDescent="0.3">
      <c r="A28" s="42">
        <v>17260</v>
      </c>
      <c r="B28" s="24">
        <v>1</v>
      </c>
      <c r="C28" s="24" t="s">
        <v>1135</v>
      </c>
      <c r="D28" s="24">
        <v>1</v>
      </c>
      <c r="E28" s="24">
        <v>759</v>
      </c>
      <c r="F28" s="24" t="s">
        <v>11</v>
      </c>
      <c r="G28" s="24" t="s">
        <v>18</v>
      </c>
      <c r="H28" s="24" t="s">
        <v>15</v>
      </c>
      <c r="J28" s="24">
        <v>1</v>
      </c>
      <c r="K28" s="24">
        <v>17260</v>
      </c>
      <c r="L28" s="32">
        <v>0.97916666666666663</v>
      </c>
      <c r="M28" s="43">
        <v>0.99652777777777779</v>
      </c>
      <c r="N28" s="33">
        <v>9.3423154622970905</v>
      </c>
      <c r="Q28" s="24">
        <v>12</v>
      </c>
      <c r="R28" s="35">
        <f t="shared" si="0"/>
        <v>112.10778554756509</v>
      </c>
      <c r="S28" s="35">
        <f t="shared" si="3"/>
        <v>0</v>
      </c>
      <c r="U28" s="36">
        <f t="shared" si="1"/>
        <v>1.736111111111116E-2</v>
      </c>
      <c r="V28" s="36">
        <f t="shared" si="2"/>
        <v>0.20833333333333393</v>
      </c>
      <c r="W28" s="36"/>
      <c r="X28" s="37"/>
    </row>
    <row r="29" spans="1:24" x14ac:dyDescent="0.3">
      <c r="A29" s="42">
        <v>17536</v>
      </c>
      <c r="B29" s="24">
        <v>1</v>
      </c>
      <c r="C29" s="24" t="s">
        <v>1135</v>
      </c>
      <c r="D29" s="24">
        <v>1</v>
      </c>
      <c r="E29" s="24">
        <v>873</v>
      </c>
      <c r="F29" s="24" t="s">
        <v>16</v>
      </c>
      <c r="G29" s="24" t="s">
        <v>19</v>
      </c>
      <c r="H29" s="44" t="s">
        <v>1146</v>
      </c>
      <c r="I29" s="44"/>
      <c r="J29" s="24">
        <v>1</v>
      </c>
      <c r="K29" s="24">
        <v>129</v>
      </c>
      <c r="L29" s="32">
        <v>0.29166666666666669</v>
      </c>
      <c r="M29" s="43">
        <v>0.30902777777777779</v>
      </c>
      <c r="N29" s="33">
        <v>7.71922932628667</v>
      </c>
      <c r="Q29" s="24">
        <v>194</v>
      </c>
      <c r="R29" s="35">
        <f t="shared" si="0"/>
        <v>1497.5304892996139</v>
      </c>
      <c r="S29" s="35">
        <f t="shared" si="3"/>
        <v>0</v>
      </c>
      <c r="U29" s="36">
        <f t="shared" si="1"/>
        <v>1.7361111111111105E-2</v>
      </c>
      <c r="V29" s="36">
        <f t="shared" si="2"/>
        <v>3.3680555555555545</v>
      </c>
      <c r="W29" s="36"/>
      <c r="X29" s="37"/>
    </row>
    <row r="30" spans="1:24" x14ac:dyDescent="0.3">
      <c r="A30" s="42">
        <v>13009</v>
      </c>
      <c r="B30" s="24">
        <v>1</v>
      </c>
      <c r="C30" s="24" t="s">
        <v>1135</v>
      </c>
      <c r="D30" s="24">
        <v>1</v>
      </c>
      <c r="E30" s="24">
        <v>873</v>
      </c>
      <c r="F30" s="24" t="s">
        <v>16</v>
      </c>
      <c r="G30" s="24" t="s">
        <v>19</v>
      </c>
      <c r="H30" s="24">
        <v>6</v>
      </c>
      <c r="J30" s="24">
        <v>1</v>
      </c>
      <c r="K30" s="24">
        <v>11502</v>
      </c>
      <c r="L30" s="32">
        <v>0.30555555555555552</v>
      </c>
      <c r="M30" s="43">
        <v>0.32291666666666669</v>
      </c>
      <c r="N30" s="33">
        <v>7.71922932628667</v>
      </c>
      <c r="Q30" s="24">
        <v>41</v>
      </c>
      <c r="R30" s="35">
        <f t="shared" si="0"/>
        <v>316.48840237775346</v>
      </c>
      <c r="S30" s="35">
        <f t="shared" si="3"/>
        <v>0</v>
      </c>
      <c r="U30" s="36">
        <f t="shared" si="1"/>
        <v>1.736111111111116E-2</v>
      </c>
      <c r="V30" s="36">
        <f t="shared" si="2"/>
        <v>0.71180555555555758</v>
      </c>
      <c r="W30" s="36"/>
      <c r="X30" s="37"/>
    </row>
    <row r="31" spans="1:24" x14ac:dyDescent="0.3">
      <c r="A31" s="42">
        <v>13010</v>
      </c>
      <c r="B31" s="24">
        <v>1</v>
      </c>
      <c r="C31" s="24" t="s">
        <v>1135</v>
      </c>
      <c r="D31" s="24">
        <v>1</v>
      </c>
      <c r="E31" s="24">
        <v>873</v>
      </c>
      <c r="F31" s="24" t="s">
        <v>16</v>
      </c>
      <c r="G31" s="24" t="s">
        <v>18</v>
      </c>
      <c r="H31" s="24" t="s">
        <v>13</v>
      </c>
      <c r="J31" s="24">
        <v>1</v>
      </c>
      <c r="K31" s="24">
        <v>13010</v>
      </c>
      <c r="L31" s="32">
        <v>0.30555555555555552</v>
      </c>
      <c r="M31" s="43">
        <v>0.32291666666666669</v>
      </c>
      <c r="N31" s="33">
        <v>7.71922932628667</v>
      </c>
      <c r="Q31" s="24">
        <v>67</v>
      </c>
      <c r="R31" s="35">
        <f t="shared" si="0"/>
        <v>517.18836486120688</v>
      </c>
      <c r="S31" s="35">
        <f t="shared" si="3"/>
        <v>0</v>
      </c>
      <c r="U31" s="36">
        <f t="shared" si="1"/>
        <v>1.736111111111116E-2</v>
      </c>
      <c r="V31" s="36">
        <f t="shared" si="2"/>
        <v>1.1631944444444478</v>
      </c>
      <c r="W31" s="36"/>
      <c r="X31" s="37"/>
    </row>
    <row r="32" spans="1:24" x14ac:dyDescent="0.3">
      <c r="A32" s="42">
        <v>6323</v>
      </c>
      <c r="B32" s="24">
        <v>1</v>
      </c>
      <c r="C32" s="24" t="s">
        <v>1135</v>
      </c>
      <c r="D32" s="24">
        <v>1</v>
      </c>
      <c r="E32" s="24">
        <v>873</v>
      </c>
      <c r="F32" s="24" t="s">
        <v>16</v>
      </c>
      <c r="G32" s="24" t="s">
        <v>12</v>
      </c>
      <c r="H32" s="24" t="s">
        <v>15</v>
      </c>
      <c r="J32" s="24">
        <v>1</v>
      </c>
      <c r="K32" s="24">
        <v>2015</v>
      </c>
      <c r="L32" s="32">
        <v>0.3125</v>
      </c>
      <c r="M32" s="43">
        <v>0.3298611111111111</v>
      </c>
      <c r="N32" s="33">
        <v>7.71922932628667</v>
      </c>
      <c r="Q32" s="24">
        <v>58</v>
      </c>
      <c r="R32" s="35">
        <f t="shared" si="0"/>
        <v>447.71530092462689</v>
      </c>
      <c r="S32" s="35">
        <f t="shared" si="3"/>
        <v>0</v>
      </c>
      <c r="U32" s="36">
        <f t="shared" si="1"/>
        <v>1.7361111111111105E-2</v>
      </c>
      <c r="V32" s="36">
        <f t="shared" si="2"/>
        <v>1.0069444444444442</v>
      </c>
      <c r="W32" s="36"/>
      <c r="X32" s="37"/>
    </row>
    <row r="33" spans="1:24" x14ac:dyDescent="0.3">
      <c r="A33" s="42">
        <v>12667</v>
      </c>
      <c r="B33" s="24">
        <v>1</v>
      </c>
      <c r="C33" s="24" t="s">
        <v>1135</v>
      </c>
      <c r="D33" s="24">
        <v>1</v>
      </c>
      <c r="E33" s="24">
        <v>873</v>
      </c>
      <c r="F33" s="24" t="s">
        <v>16</v>
      </c>
      <c r="G33" s="24" t="s">
        <v>18</v>
      </c>
      <c r="H33" s="24" t="s">
        <v>13</v>
      </c>
      <c r="J33" s="24">
        <v>1</v>
      </c>
      <c r="K33" s="24">
        <v>141</v>
      </c>
      <c r="L33" s="32">
        <v>0.31944444444444448</v>
      </c>
      <c r="M33" s="43">
        <v>0.33680555555555558</v>
      </c>
      <c r="N33" s="33">
        <v>7.71922932628667</v>
      </c>
      <c r="Q33" s="24">
        <v>67</v>
      </c>
      <c r="R33" s="35">
        <f t="shared" si="0"/>
        <v>517.18836486120688</v>
      </c>
      <c r="S33" s="35">
        <f t="shared" si="3"/>
        <v>0</v>
      </c>
      <c r="U33" s="36">
        <f t="shared" si="1"/>
        <v>1.7361111111111105E-2</v>
      </c>
      <c r="V33" s="36">
        <f t="shared" si="2"/>
        <v>1.163194444444444</v>
      </c>
      <c r="W33" s="36"/>
      <c r="X33" s="37"/>
    </row>
    <row r="34" spans="1:24" x14ac:dyDescent="0.3">
      <c r="A34" s="42">
        <v>12668</v>
      </c>
      <c r="B34" s="24">
        <v>1</v>
      </c>
      <c r="C34" s="24" t="s">
        <v>1135</v>
      </c>
      <c r="D34" s="24">
        <v>1</v>
      </c>
      <c r="E34" s="24">
        <v>873</v>
      </c>
      <c r="F34" s="24" t="s">
        <v>16</v>
      </c>
      <c r="G34" s="24" t="s">
        <v>19</v>
      </c>
      <c r="H34" s="24">
        <v>6</v>
      </c>
      <c r="J34" s="24">
        <v>1</v>
      </c>
      <c r="K34" s="24">
        <v>12668</v>
      </c>
      <c r="L34" s="32">
        <v>0.31944444444444448</v>
      </c>
      <c r="M34" s="43">
        <v>0.33680555555555558</v>
      </c>
      <c r="N34" s="33">
        <v>7.71922932628667</v>
      </c>
      <c r="Q34" s="24">
        <v>41</v>
      </c>
      <c r="R34" s="35">
        <f t="shared" si="0"/>
        <v>316.48840237775346</v>
      </c>
      <c r="S34" s="35">
        <f t="shared" si="3"/>
        <v>0</v>
      </c>
      <c r="U34" s="36">
        <f t="shared" si="1"/>
        <v>1.7361111111111105E-2</v>
      </c>
      <c r="V34" s="36">
        <f t="shared" si="2"/>
        <v>0.71180555555555536</v>
      </c>
      <c r="W34" s="36"/>
      <c r="X34" s="37"/>
    </row>
    <row r="35" spans="1:24" x14ac:dyDescent="0.3">
      <c r="A35" s="42">
        <v>12669</v>
      </c>
      <c r="B35" s="24">
        <v>1</v>
      </c>
      <c r="C35" s="24" t="s">
        <v>1135</v>
      </c>
      <c r="D35" s="24">
        <v>1</v>
      </c>
      <c r="E35" s="24">
        <v>873</v>
      </c>
      <c r="F35" s="24" t="s">
        <v>16</v>
      </c>
      <c r="G35" s="24" t="s">
        <v>19</v>
      </c>
      <c r="H35" s="44" t="s">
        <v>1146</v>
      </c>
      <c r="I35" s="44"/>
      <c r="J35" s="24">
        <v>1</v>
      </c>
      <c r="K35" s="24">
        <v>12669</v>
      </c>
      <c r="L35" s="32">
        <v>0.32291666666666669</v>
      </c>
      <c r="M35" s="43">
        <v>0.34166666666666662</v>
      </c>
      <c r="N35" s="33">
        <v>7.71922932628667</v>
      </c>
      <c r="Q35" s="24">
        <v>194</v>
      </c>
      <c r="R35" s="35">
        <f t="shared" si="0"/>
        <v>1497.5304892996139</v>
      </c>
      <c r="S35" s="35">
        <f t="shared" si="3"/>
        <v>0</v>
      </c>
      <c r="U35" s="36">
        <f t="shared" si="1"/>
        <v>1.8749999999999933E-2</v>
      </c>
      <c r="V35" s="36">
        <f t="shared" si="2"/>
        <v>3.6374999999999869</v>
      </c>
      <c r="W35" s="36"/>
      <c r="X35" s="37"/>
    </row>
    <row r="36" spans="1:24" x14ac:dyDescent="0.3">
      <c r="A36" s="42">
        <v>12671</v>
      </c>
      <c r="B36" s="24">
        <v>1</v>
      </c>
      <c r="C36" s="24" t="s">
        <v>1135</v>
      </c>
      <c r="D36" s="24">
        <v>1</v>
      </c>
      <c r="E36" s="24">
        <v>873</v>
      </c>
      <c r="F36" s="24" t="s">
        <v>16</v>
      </c>
      <c r="G36" s="24" t="s">
        <v>19</v>
      </c>
      <c r="H36" s="44" t="s">
        <v>1146</v>
      </c>
      <c r="I36" s="44"/>
      <c r="J36" s="24">
        <v>1</v>
      </c>
      <c r="K36" s="24">
        <v>12671</v>
      </c>
      <c r="L36" s="32">
        <v>0.34375</v>
      </c>
      <c r="M36" s="43">
        <v>0.36249999999999999</v>
      </c>
      <c r="N36" s="33">
        <v>7.71922932628667</v>
      </c>
      <c r="Q36" s="24">
        <v>194</v>
      </c>
      <c r="R36" s="35">
        <f t="shared" si="0"/>
        <v>1497.5304892996139</v>
      </c>
      <c r="S36" s="35">
        <f t="shared" si="3"/>
        <v>0</v>
      </c>
      <c r="U36" s="36">
        <f t="shared" si="1"/>
        <v>1.8749999999999989E-2</v>
      </c>
      <c r="V36" s="36">
        <f t="shared" si="2"/>
        <v>3.637499999999998</v>
      </c>
      <c r="W36" s="36"/>
      <c r="X36" s="37"/>
    </row>
    <row r="37" spans="1:24" x14ac:dyDescent="0.3">
      <c r="A37" s="42">
        <v>13011</v>
      </c>
      <c r="B37" s="24">
        <v>1</v>
      </c>
      <c r="C37" s="24" t="s">
        <v>1135</v>
      </c>
      <c r="D37" s="24">
        <v>1</v>
      </c>
      <c r="E37" s="24">
        <v>873</v>
      </c>
      <c r="F37" s="24" t="s">
        <v>16</v>
      </c>
      <c r="G37" s="24" t="s">
        <v>19</v>
      </c>
      <c r="H37" s="24">
        <v>6</v>
      </c>
      <c r="J37" s="24">
        <v>1</v>
      </c>
      <c r="K37" s="24">
        <v>11504</v>
      </c>
      <c r="L37" s="32">
        <v>0.34722222222222227</v>
      </c>
      <c r="M37" s="43">
        <v>0.36458333333333331</v>
      </c>
      <c r="N37" s="33">
        <v>7.71922932628667</v>
      </c>
      <c r="Q37" s="24">
        <v>41</v>
      </c>
      <c r="R37" s="35">
        <f t="shared" si="0"/>
        <v>316.48840237775346</v>
      </c>
      <c r="S37" s="35">
        <f t="shared" si="3"/>
        <v>0</v>
      </c>
      <c r="U37" s="36">
        <f t="shared" si="1"/>
        <v>1.7361111111111049E-2</v>
      </c>
      <c r="V37" s="36">
        <f t="shared" si="2"/>
        <v>0.71180555555555303</v>
      </c>
      <c r="W37" s="36"/>
      <c r="X37" s="37"/>
    </row>
    <row r="38" spans="1:24" x14ac:dyDescent="0.3">
      <c r="A38" s="42">
        <v>13012</v>
      </c>
      <c r="B38" s="24">
        <v>1</v>
      </c>
      <c r="C38" s="24" t="s">
        <v>1135</v>
      </c>
      <c r="D38" s="24">
        <v>1</v>
      </c>
      <c r="E38" s="24">
        <v>873</v>
      </c>
      <c r="F38" s="24" t="s">
        <v>16</v>
      </c>
      <c r="G38" s="24" t="s">
        <v>18</v>
      </c>
      <c r="H38" s="24" t="s">
        <v>13</v>
      </c>
      <c r="J38" s="24">
        <v>1</v>
      </c>
      <c r="K38" s="24">
        <v>130</v>
      </c>
      <c r="L38" s="32">
        <v>0.34722222222222227</v>
      </c>
      <c r="M38" s="43">
        <v>0.36458333333333331</v>
      </c>
      <c r="N38" s="33">
        <v>7.71922932628667</v>
      </c>
      <c r="Q38" s="24">
        <v>67</v>
      </c>
      <c r="R38" s="35">
        <f t="shared" si="0"/>
        <v>517.18836486120688</v>
      </c>
      <c r="S38" s="35">
        <f t="shared" si="3"/>
        <v>0</v>
      </c>
      <c r="U38" s="36">
        <f t="shared" si="1"/>
        <v>1.7361111111111049E-2</v>
      </c>
      <c r="V38" s="36">
        <f t="shared" si="2"/>
        <v>1.1631944444444402</v>
      </c>
      <c r="W38" s="36"/>
      <c r="X38" s="37"/>
    </row>
    <row r="39" spans="1:24" x14ac:dyDescent="0.3">
      <c r="A39" s="42">
        <v>6324</v>
      </c>
      <c r="B39" s="24">
        <v>1</v>
      </c>
      <c r="C39" s="24" t="s">
        <v>1135</v>
      </c>
      <c r="D39" s="24">
        <v>1</v>
      </c>
      <c r="E39" s="24">
        <v>873</v>
      </c>
      <c r="F39" s="24" t="s">
        <v>16</v>
      </c>
      <c r="G39" s="24" t="s">
        <v>12</v>
      </c>
      <c r="H39" s="24" t="s">
        <v>15</v>
      </c>
      <c r="J39" s="24">
        <v>1</v>
      </c>
      <c r="K39" s="24">
        <v>2016</v>
      </c>
      <c r="L39" s="32">
        <v>0.35416666666666669</v>
      </c>
      <c r="M39" s="43">
        <v>0.37152777777777773</v>
      </c>
      <c r="N39" s="33">
        <v>7.71922932628667</v>
      </c>
      <c r="Q39" s="24">
        <v>58</v>
      </c>
      <c r="R39" s="35">
        <f t="shared" si="0"/>
        <v>447.71530092462689</v>
      </c>
      <c r="S39" s="35">
        <f t="shared" si="3"/>
        <v>0</v>
      </c>
      <c r="U39" s="36">
        <f t="shared" si="1"/>
        <v>1.7361111111111049E-2</v>
      </c>
      <c r="V39" s="36">
        <f t="shared" si="2"/>
        <v>1.0069444444444409</v>
      </c>
      <c r="W39" s="36"/>
      <c r="X39" s="37"/>
    </row>
    <row r="40" spans="1:24" x14ac:dyDescent="0.3">
      <c r="A40" s="42">
        <v>12672</v>
      </c>
      <c r="B40" s="24">
        <v>1</v>
      </c>
      <c r="C40" s="24" t="s">
        <v>1135</v>
      </c>
      <c r="D40" s="24">
        <v>1</v>
      </c>
      <c r="E40" s="24">
        <v>873</v>
      </c>
      <c r="F40" s="24" t="s">
        <v>16</v>
      </c>
      <c r="G40" s="24" t="s">
        <v>18</v>
      </c>
      <c r="H40" s="24" t="s">
        <v>13</v>
      </c>
      <c r="J40" s="24">
        <v>1</v>
      </c>
      <c r="K40" s="24">
        <v>142</v>
      </c>
      <c r="L40" s="32">
        <v>0.3611111111111111</v>
      </c>
      <c r="M40" s="43">
        <v>0.37847222222222227</v>
      </c>
      <c r="N40" s="33">
        <v>7.71922932628667</v>
      </c>
      <c r="Q40" s="24">
        <v>67</v>
      </c>
      <c r="R40" s="35">
        <f t="shared" si="0"/>
        <v>517.18836486120688</v>
      </c>
      <c r="S40" s="35">
        <f t="shared" si="3"/>
        <v>0</v>
      </c>
      <c r="U40" s="36">
        <f t="shared" si="1"/>
        <v>1.736111111111116E-2</v>
      </c>
      <c r="V40" s="36">
        <f t="shared" si="2"/>
        <v>1.1631944444444478</v>
      </c>
      <c r="W40" s="36"/>
      <c r="X40" s="37"/>
    </row>
    <row r="41" spans="1:24" x14ac:dyDescent="0.3">
      <c r="A41" s="42">
        <v>12673</v>
      </c>
      <c r="B41" s="24">
        <v>1</v>
      </c>
      <c r="C41" s="24" t="s">
        <v>1135</v>
      </c>
      <c r="D41" s="24">
        <v>1</v>
      </c>
      <c r="E41" s="24">
        <v>873</v>
      </c>
      <c r="F41" s="24" t="s">
        <v>16</v>
      </c>
      <c r="G41" s="24" t="s">
        <v>19</v>
      </c>
      <c r="H41" s="24">
        <v>6</v>
      </c>
      <c r="J41" s="24">
        <v>1</v>
      </c>
      <c r="K41" s="24">
        <v>12673</v>
      </c>
      <c r="L41" s="32">
        <v>0.3611111111111111</v>
      </c>
      <c r="M41" s="43">
        <v>0.37847222222222227</v>
      </c>
      <c r="N41" s="33">
        <v>7.71922932628667</v>
      </c>
      <c r="Q41" s="24">
        <v>41</v>
      </c>
      <c r="R41" s="35">
        <f t="shared" si="0"/>
        <v>316.48840237775346</v>
      </c>
      <c r="S41" s="35">
        <f t="shared" si="3"/>
        <v>0</v>
      </c>
      <c r="U41" s="36">
        <f t="shared" si="1"/>
        <v>1.736111111111116E-2</v>
      </c>
      <c r="V41" s="36">
        <f t="shared" si="2"/>
        <v>0.71180555555555758</v>
      </c>
      <c r="W41" s="36"/>
      <c r="X41" s="37"/>
    </row>
    <row r="42" spans="1:24" x14ac:dyDescent="0.3">
      <c r="A42" s="42">
        <v>12674</v>
      </c>
      <c r="B42" s="24">
        <v>1</v>
      </c>
      <c r="C42" s="24" t="s">
        <v>1135</v>
      </c>
      <c r="D42" s="24">
        <v>1</v>
      </c>
      <c r="E42" s="24">
        <v>873</v>
      </c>
      <c r="F42" s="24" t="s">
        <v>16</v>
      </c>
      <c r="G42" s="24" t="s">
        <v>19</v>
      </c>
      <c r="H42" s="44" t="s">
        <v>1146</v>
      </c>
      <c r="I42" s="44"/>
      <c r="J42" s="24">
        <v>1</v>
      </c>
      <c r="K42" s="24">
        <v>12674</v>
      </c>
      <c r="L42" s="32">
        <v>0.36805555555555558</v>
      </c>
      <c r="M42" s="43">
        <v>0.38680555555555557</v>
      </c>
      <c r="N42" s="33">
        <v>7.71922932628667</v>
      </c>
      <c r="Q42" s="24">
        <v>194</v>
      </c>
      <c r="R42" s="35">
        <f t="shared" si="0"/>
        <v>1497.5304892996139</v>
      </c>
      <c r="S42" s="35">
        <f t="shared" si="3"/>
        <v>0</v>
      </c>
      <c r="U42" s="36">
        <f t="shared" si="1"/>
        <v>1.8749999999999989E-2</v>
      </c>
      <c r="V42" s="36">
        <f t="shared" si="2"/>
        <v>3.637499999999998</v>
      </c>
      <c r="W42" s="36"/>
      <c r="X42" s="37"/>
    </row>
    <row r="43" spans="1:24" x14ac:dyDescent="0.3">
      <c r="A43" s="42">
        <v>12676</v>
      </c>
      <c r="B43" s="24">
        <v>1</v>
      </c>
      <c r="C43" s="24" t="s">
        <v>1135</v>
      </c>
      <c r="D43" s="24">
        <v>1</v>
      </c>
      <c r="E43" s="24">
        <v>873</v>
      </c>
      <c r="F43" s="24" t="s">
        <v>16</v>
      </c>
      <c r="G43" s="24" t="s">
        <v>19</v>
      </c>
      <c r="H43" s="44" t="s">
        <v>1146</v>
      </c>
      <c r="I43" s="44"/>
      <c r="J43" s="24">
        <v>1</v>
      </c>
      <c r="K43" s="24">
        <v>12676</v>
      </c>
      <c r="L43" s="32">
        <v>0.3888888888888889</v>
      </c>
      <c r="M43" s="43">
        <v>0.40763888888888888</v>
      </c>
      <c r="N43" s="33">
        <v>7.71922932628667</v>
      </c>
      <c r="Q43" s="24">
        <v>194</v>
      </c>
      <c r="R43" s="35">
        <f t="shared" si="0"/>
        <v>1497.5304892996139</v>
      </c>
      <c r="S43" s="35">
        <f t="shared" si="3"/>
        <v>0</v>
      </c>
      <c r="U43" s="36">
        <f t="shared" si="1"/>
        <v>1.8749999999999989E-2</v>
      </c>
      <c r="V43" s="36">
        <f t="shared" si="2"/>
        <v>3.637499999999998</v>
      </c>
      <c r="W43" s="36"/>
      <c r="X43" s="37"/>
    </row>
    <row r="44" spans="1:24" x14ac:dyDescent="0.3">
      <c r="A44" s="42">
        <v>13013</v>
      </c>
      <c r="B44" s="24">
        <v>1</v>
      </c>
      <c r="C44" s="24" t="s">
        <v>1135</v>
      </c>
      <c r="D44" s="24">
        <v>1</v>
      </c>
      <c r="E44" s="24">
        <v>873</v>
      </c>
      <c r="F44" s="24" t="s">
        <v>16</v>
      </c>
      <c r="G44" s="24" t="s">
        <v>19</v>
      </c>
      <c r="H44" s="24">
        <v>6</v>
      </c>
      <c r="J44" s="24">
        <v>1</v>
      </c>
      <c r="K44" s="24">
        <v>11506</v>
      </c>
      <c r="L44" s="32">
        <v>0.3888888888888889</v>
      </c>
      <c r="M44" s="43">
        <v>0.40625</v>
      </c>
      <c r="N44" s="33">
        <v>7.71922932628667</v>
      </c>
      <c r="Q44" s="24">
        <v>41</v>
      </c>
      <c r="R44" s="35">
        <f t="shared" si="0"/>
        <v>316.48840237775346</v>
      </c>
      <c r="S44" s="35">
        <f t="shared" si="3"/>
        <v>0</v>
      </c>
      <c r="U44" s="36">
        <f t="shared" si="1"/>
        <v>1.7361111111111105E-2</v>
      </c>
      <c r="V44" s="36">
        <f t="shared" si="2"/>
        <v>0.71180555555555536</v>
      </c>
      <c r="W44" s="36"/>
      <c r="X44" s="37"/>
    </row>
    <row r="45" spans="1:24" x14ac:dyDescent="0.3">
      <c r="A45" s="42">
        <v>13014</v>
      </c>
      <c r="B45" s="24">
        <v>1</v>
      </c>
      <c r="C45" s="24" t="s">
        <v>1135</v>
      </c>
      <c r="D45" s="24">
        <v>1</v>
      </c>
      <c r="E45" s="24">
        <v>873</v>
      </c>
      <c r="F45" s="24" t="s">
        <v>16</v>
      </c>
      <c r="G45" s="24" t="s">
        <v>18</v>
      </c>
      <c r="H45" s="24" t="s">
        <v>13</v>
      </c>
      <c r="J45" s="24">
        <v>1</v>
      </c>
      <c r="K45" s="24">
        <v>131</v>
      </c>
      <c r="L45" s="32">
        <v>0.3888888888888889</v>
      </c>
      <c r="M45" s="43">
        <v>0.40625</v>
      </c>
      <c r="N45" s="33">
        <v>7.71922932628667</v>
      </c>
      <c r="Q45" s="24">
        <v>67</v>
      </c>
      <c r="R45" s="35">
        <f t="shared" si="0"/>
        <v>517.18836486120688</v>
      </c>
      <c r="S45" s="35">
        <f t="shared" si="3"/>
        <v>0</v>
      </c>
      <c r="U45" s="36">
        <f t="shared" si="1"/>
        <v>1.7361111111111105E-2</v>
      </c>
      <c r="V45" s="36">
        <f t="shared" si="2"/>
        <v>1.163194444444444</v>
      </c>
      <c r="W45" s="36"/>
      <c r="X45" s="37"/>
    </row>
    <row r="46" spans="1:24" x14ac:dyDescent="0.3">
      <c r="A46" s="42">
        <v>6325</v>
      </c>
      <c r="B46" s="24">
        <v>1</v>
      </c>
      <c r="C46" s="24" t="s">
        <v>1135</v>
      </c>
      <c r="D46" s="24">
        <v>1</v>
      </c>
      <c r="E46" s="24">
        <v>873</v>
      </c>
      <c r="F46" s="24" t="s">
        <v>16</v>
      </c>
      <c r="G46" s="24" t="s">
        <v>12</v>
      </c>
      <c r="H46" s="24" t="s">
        <v>15</v>
      </c>
      <c r="J46" s="24">
        <v>1</v>
      </c>
      <c r="K46" s="24">
        <v>2017</v>
      </c>
      <c r="L46" s="32">
        <v>0.39583333333333331</v>
      </c>
      <c r="M46" s="43">
        <v>0.41319444444444442</v>
      </c>
      <c r="N46" s="33">
        <v>7.71922932628667</v>
      </c>
      <c r="Q46" s="24">
        <v>58</v>
      </c>
      <c r="R46" s="35">
        <f t="shared" si="0"/>
        <v>447.71530092462689</v>
      </c>
      <c r="S46" s="35">
        <f t="shared" si="3"/>
        <v>0</v>
      </c>
      <c r="U46" s="36">
        <f t="shared" si="1"/>
        <v>1.7361111111111105E-2</v>
      </c>
      <c r="V46" s="36">
        <f t="shared" si="2"/>
        <v>1.0069444444444442</v>
      </c>
      <c r="W46" s="36"/>
      <c r="X46" s="37"/>
    </row>
    <row r="47" spans="1:24" x14ac:dyDescent="0.3">
      <c r="A47" s="42">
        <v>12677</v>
      </c>
      <c r="B47" s="24">
        <v>1</v>
      </c>
      <c r="C47" s="24" t="s">
        <v>1135</v>
      </c>
      <c r="D47" s="24">
        <v>1</v>
      </c>
      <c r="E47" s="24">
        <v>873</v>
      </c>
      <c r="F47" s="24" t="s">
        <v>16</v>
      </c>
      <c r="G47" s="24" t="s">
        <v>18</v>
      </c>
      <c r="H47" s="24" t="s">
        <v>13</v>
      </c>
      <c r="J47" s="24">
        <v>1</v>
      </c>
      <c r="K47" s="24">
        <v>143</v>
      </c>
      <c r="L47" s="32">
        <v>0.40277777777777773</v>
      </c>
      <c r="M47" s="43">
        <v>0.4201388888888889</v>
      </c>
      <c r="N47" s="33">
        <v>7.71922932628667</v>
      </c>
      <c r="Q47" s="24">
        <v>67</v>
      </c>
      <c r="R47" s="35">
        <f t="shared" si="0"/>
        <v>517.18836486120688</v>
      </c>
      <c r="S47" s="35">
        <f t="shared" si="3"/>
        <v>0</v>
      </c>
      <c r="U47" s="36">
        <f t="shared" si="1"/>
        <v>1.736111111111116E-2</v>
      </c>
      <c r="V47" s="36">
        <f t="shared" si="2"/>
        <v>1.1631944444444478</v>
      </c>
      <c r="W47" s="36"/>
      <c r="X47" s="37"/>
    </row>
    <row r="48" spans="1:24" x14ac:dyDescent="0.3">
      <c r="A48" s="42">
        <v>12678</v>
      </c>
      <c r="B48" s="24">
        <v>1</v>
      </c>
      <c r="C48" s="24" t="s">
        <v>1135</v>
      </c>
      <c r="D48" s="24">
        <v>1</v>
      </c>
      <c r="E48" s="24">
        <v>873</v>
      </c>
      <c r="F48" s="24" t="s">
        <v>16</v>
      </c>
      <c r="G48" s="24" t="s">
        <v>19</v>
      </c>
      <c r="H48" s="24">
        <v>6</v>
      </c>
      <c r="J48" s="24">
        <v>1</v>
      </c>
      <c r="K48" s="24">
        <v>12678</v>
      </c>
      <c r="L48" s="32">
        <v>0.40277777777777773</v>
      </c>
      <c r="M48" s="43">
        <v>0.4201388888888889</v>
      </c>
      <c r="N48" s="33">
        <v>7.71922932628667</v>
      </c>
      <c r="Q48" s="24">
        <v>41</v>
      </c>
      <c r="R48" s="35">
        <f t="shared" si="0"/>
        <v>316.48840237775346</v>
      </c>
      <c r="S48" s="35">
        <f t="shared" si="3"/>
        <v>0</v>
      </c>
      <c r="U48" s="36">
        <f t="shared" si="1"/>
        <v>1.736111111111116E-2</v>
      </c>
      <c r="V48" s="36">
        <f t="shared" si="2"/>
        <v>0.71180555555555758</v>
      </c>
      <c r="W48" s="36"/>
      <c r="X48" s="37"/>
    </row>
    <row r="49" spans="1:24" x14ac:dyDescent="0.3">
      <c r="A49" s="42">
        <v>12680</v>
      </c>
      <c r="B49" s="24">
        <v>1</v>
      </c>
      <c r="C49" s="24" t="s">
        <v>1135</v>
      </c>
      <c r="D49" s="24">
        <v>1</v>
      </c>
      <c r="E49" s="24">
        <v>873</v>
      </c>
      <c r="F49" s="24" t="s">
        <v>16</v>
      </c>
      <c r="G49" s="24" t="s">
        <v>19</v>
      </c>
      <c r="H49" s="44" t="s">
        <v>1146</v>
      </c>
      <c r="I49" s="44"/>
      <c r="J49" s="24">
        <v>1</v>
      </c>
      <c r="K49" s="24">
        <v>12680</v>
      </c>
      <c r="L49" s="32">
        <v>0.41319444444444442</v>
      </c>
      <c r="M49" s="43">
        <v>0.43194444444444446</v>
      </c>
      <c r="N49" s="33">
        <v>7.71922932628667</v>
      </c>
      <c r="Q49" s="24">
        <v>194</v>
      </c>
      <c r="R49" s="35">
        <f t="shared" si="0"/>
        <v>1497.5304892996139</v>
      </c>
      <c r="S49" s="35">
        <f t="shared" si="3"/>
        <v>0</v>
      </c>
      <c r="U49" s="36">
        <f t="shared" si="1"/>
        <v>1.8750000000000044E-2</v>
      </c>
      <c r="V49" s="36">
        <f t="shared" si="2"/>
        <v>3.6375000000000086</v>
      </c>
      <c r="W49" s="36"/>
      <c r="X49" s="37"/>
    </row>
    <row r="50" spans="1:24" x14ac:dyDescent="0.3">
      <c r="A50" s="42">
        <v>13015</v>
      </c>
      <c r="B50" s="24">
        <v>1</v>
      </c>
      <c r="C50" s="24" t="s">
        <v>1135</v>
      </c>
      <c r="D50" s="24">
        <v>1</v>
      </c>
      <c r="E50" s="24">
        <v>873</v>
      </c>
      <c r="F50" s="24" t="s">
        <v>16</v>
      </c>
      <c r="G50" s="24" t="s">
        <v>19</v>
      </c>
      <c r="H50" s="24">
        <v>6</v>
      </c>
      <c r="J50" s="24">
        <v>1</v>
      </c>
      <c r="K50" s="24">
        <v>11508</v>
      </c>
      <c r="L50" s="32">
        <v>0.43055555555555558</v>
      </c>
      <c r="M50" s="43">
        <v>0.44791666666666669</v>
      </c>
      <c r="N50" s="33">
        <v>7.71922932628667</v>
      </c>
      <c r="Q50" s="24">
        <v>41</v>
      </c>
      <c r="R50" s="35">
        <f t="shared" si="0"/>
        <v>316.48840237775346</v>
      </c>
      <c r="S50" s="35">
        <f t="shared" si="3"/>
        <v>0</v>
      </c>
      <c r="U50" s="36">
        <f t="shared" si="1"/>
        <v>1.7361111111111105E-2</v>
      </c>
      <c r="V50" s="36">
        <f t="shared" si="2"/>
        <v>0.71180555555555536</v>
      </c>
      <c r="W50" s="36"/>
      <c r="X50" s="37"/>
    </row>
    <row r="51" spans="1:24" x14ac:dyDescent="0.3">
      <c r="A51" s="42">
        <v>13016</v>
      </c>
      <c r="B51" s="24">
        <v>1</v>
      </c>
      <c r="C51" s="24" t="s">
        <v>1135</v>
      </c>
      <c r="D51" s="24">
        <v>1</v>
      </c>
      <c r="E51" s="24">
        <v>873</v>
      </c>
      <c r="F51" s="24" t="s">
        <v>16</v>
      </c>
      <c r="G51" s="24" t="s">
        <v>18</v>
      </c>
      <c r="H51" s="24" t="s">
        <v>13</v>
      </c>
      <c r="J51" s="24">
        <v>1</v>
      </c>
      <c r="K51" s="24">
        <v>132</v>
      </c>
      <c r="L51" s="32">
        <v>0.43055555555555558</v>
      </c>
      <c r="M51" s="43">
        <v>0.44791666666666669</v>
      </c>
      <c r="N51" s="33">
        <v>7.71922932628667</v>
      </c>
      <c r="Q51" s="24">
        <v>67</v>
      </c>
      <c r="R51" s="35">
        <f t="shared" si="0"/>
        <v>517.18836486120688</v>
      </c>
      <c r="S51" s="35">
        <f t="shared" si="3"/>
        <v>0</v>
      </c>
      <c r="U51" s="36">
        <f t="shared" si="1"/>
        <v>1.7361111111111105E-2</v>
      </c>
      <c r="V51" s="36">
        <f t="shared" si="2"/>
        <v>1.163194444444444</v>
      </c>
      <c r="W51" s="36"/>
      <c r="X51" s="37"/>
    </row>
    <row r="52" spans="1:24" x14ac:dyDescent="0.3">
      <c r="A52" s="42">
        <v>12683</v>
      </c>
      <c r="B52" s="24">
        <v>1</v>
      </c>
      <c r="C52" s="24" t="s">
        <v>1135</v>
      </c>
      <c r="D52" s="24">
        <v>1</v>
      </c>
      <c r="E52" s="24">
        <v>873</v>
      </c>
      <c r="F52" s="24" t="s">
        <v>16</v>
      </c>
      <c r="G52" s="24" t="s">
        <v>19</v>
      </c>
      <c r="H52" s="44" t="s">
        <v>1146</v>
      </c>
      <c r="I52" s="44"/>
      <c r="J52" s="24">
        <v>1</v>
      </c>
      <c r="K52" s="24">
        <v>12683</v>
      </c>
      <c r="L52" s="32">
        <v>0.43402777777777773</v>
      </c>
      <c r="M52" s="43">
        <v>0.45277777777777778</v>
      </c>
      <c r="N52" s="33">
        <v>7.71922932628667</v>
      </c>
      <c r="Q52" s="24">
        <v>194</v>
      </c>
      <c r="R52" s="35">
        <f t="shared" si="0"/>
        <v>1497.5304892996139</v>
      </c>
      <c r="S52" s="35">
        <f t="shared" si="3"/>
        <v>0</v>
      </c>
      <c r="U52" s="36">
        <f t="shared" si="1"/>
        <v>1.8750000000000044E-2</v>
      </c>
      <c r="V52" s="36">
        <f t="shared" si="2"/>
        <v>3.6375000000000086</v>
      </c>
      <c r="W52" s="36"/>
      <c r="X52" s="37"/>
    </row>
    <row r="53" spans="1:24" x14ac:dyDescent="0.3">
      <c r="A53" s="42">
        <v>6326</v>
      </c>
      <c r="B53" s="24">
        <v>1</v>
      </c>
      <c r="C53" s="24" t="s">
        <v>1135</v>
      </c>
      <c r="D53" s="24">
        <v>1</v>
      </c>
      <c r="E53" s="24">
        <v>873</v>
      </c>
      <c r="F53" s="24" t="s">
        <v>16</v>
      </c>
      <c r="G53" s="24" t="s">
        <v>12</v>
      </c>
      <c r="H53" s="24" t="s">
        <v>15</v>
      </c>
      <c r="J53" s="24">
        <v>1</v>
      </c>
      <c r="K53" s="24">
        <v>2018</v>
      </c>
      <c r="L53" s="32">
        <v>0.4375</v>
      </c>
      <c r="M53" s="43">
        <v>0.4548611111111111</v>
      </c>
      <c r="N53" s="33">
        <v>7.71922932628667</v>
      </c>
      <c r="Q53" s="24">
        <v>58</v>
      </c>
      <c r="R53" s="35">
        <f t="shared" si="0"/>
        <v>447.71530092462689</v>
      </c>
      <c r="S53" s="35">
        <f t="shared" si="3"/>
        <v>0</v>
      </c>
      <c r="U53" s="36">
        <f t="shared" si="1"/>
        <v>1.7361111111111105E-2</v>
      </c>
      <c r="V53" s="36">
        <f t="shared" si="2"/>
        <v>1.0069444444444442</v>
      </c>
      <c r="W53" s="36"/>
      <c r="X53" s="37"/>
    </row>
    <row r="54" spans="1:24" x14ac:dyDescent="0.3">
      <c r="A54" s="42">
        <v>12681</v>
      </c>
      <c r="B54" s="24">
        <v>1</v>
      </c>
      <c r="C54" s="24" t="s">
        <v>1135</v>
      </c>
      <c r="D54" s="24">
        <v>1</v>
      </c>
      <c r="E54" s="24">
        <v>873</v>
      </c>
      <c r="F54" s="24" t="s">
        <v>16</v>
      </c>
      <c r="G54" s="24" t="s">
        <v>18</v>
      </c>
      <c r="H54" s="24" t="s">
        <v>13</v>
      </c>
      <c r="J54" s="24">
        <v>1</v>
      </c>
      <c r="K54" s="24">
        <v>144</v>
      </c>
      <c r="L54" s="32">
        <v>0.44444444444444442</v>
      </c>
      <c r="M54" s="43">
        <v>0.46180555555555558</v>
      </c>
      <c r="N54" s="33">
        <v>7.71922932628667</v>
      </c>
      <c r="Q54" s="24">
        <v>67</v>
      </c>
      <c r="R54" s="35">
        <f t="shared" si="0"/>
        <v>517.18836486120688</v>
      </c>
      <c r="S54" s="35">
        <f t="shared" si="3"/>
        <v>0</v>
      </c>
      <c r="U54" s="36">
        <f t="shared" si="1"/>
        <v>1.736111111111116E-2</v>
      </c>
      <c r="V54" s="36">
        <f t="shared" si="2"/>
        <v>1.1631944444444478</v>
      </c>
      <c r="W54" s="36"/>
      <c r="X54" s="37"/>
    </row>
    <row r="55" spans="1:24" x14ac:dyDescent="0.3">
      <c r="A55" s="42">
        <v>12682</v>
      </c>
      <c r="B55" s="24">
        <v>1</v>
      </c>
      <c r="C55" s="24" t="s">
        <v>1135</v>
      </c>
      <c r="D55" s="24">
        <v>1</v>
      </c>
      <c r="E55" s="24">
        <v>873</v>
      </c>
      <c r="F55" s="24" t="s">
        <v>16</v>
      </c>
      <c r="G55" s="24" t="s">
        <v>19</v>
      </c>
      <c r="H55" s="24">
        <v>6</v>
      </c>
      <c r="J55" s="24">
        <v>1</v>
      </c>
      <c r="K55" s="24">
        <v>12682</v>
      </c>
      <c r="L55" s="32">
        <v>0.44444444444444442</v>
      </c>
      <c r="M55" s="43">
        <v>0.46180555555555558</v>
      </c>
      <c r="N55" s="33">
        <v>7.71922932628667</v>
      </c>
      <c r="Q55" s="24">
        <v>41</v>
      </c>
      <c r="R55" s="35">
        <f t="shared" si="0"/>
        <v>316.48840237775346</v>
      </c>
      <c r="S55" s="35">
        <f t="shared" si="3"/>
        <v>0</v>
      </c>
      <c r="U55" s="36">
        <f t="shared" si="1"/>
        <v>1.736111111111116E-2</v>
      </c>
      <c r="V55" s="36">
        <f t="shared" si="2"/>
        <v>0.71180555555555758</v>
      </c>
      <c r="W55" s="36"/>
      <c r="X55" s="37"/>
    </row>
    <row r="56" spans="1:24" x14ac:dyDescent="0.3">
      <c r="A56" s="42">
        <v>12685</v>
      </c>
      <c r="B56" s="24">
        <v>1</v>
      </c>
      <c r="C56" s="24" t="s">
        <v>1135</v>
      </c>
      <c r="D56" s="24">
        <v>1</v>
      </c>
      <c r="E56" s="24">
        <v>873</v>
      </c>
      <c r="F56" s="24" t="s">
        <v>16</v>
      </c>
      <c r="G56" s="24" t="s">
        <v>19</v>
      </c>
      <c r="H56" s="44" t="s">
        <v>1146</v>
      </c>
      <c r="I56" s="44"/>
      <c r="J56" s="24">
        <v>1</v>
      </c>
      <c r="K56" s="24">
        <v>12685</v>
      </c>
      <c r="L56" s="32">
        <v>0.45833333333333331</v>
      </c>
      <c r="M56" s="43">
        <v>0.4770833333333333</v>
      </c>
      <c r="N56" s="33">
        <v>7.71922932628667</v>
      </c>
      <c r="Q56" s="24">
        <v>194</v>
      </c>
      <c r="R56" s="35">
        <f t="shared" si="0"/>
        <v>1497.5304892996139</v>
      </c>
      <c r="S56" s="35">
        <f t="shared" si="3"/>
        <v>0</v>
      </c>
      <c r="U56" s="36">
        <f t="shared" si="1"/>
        <v>1.8749999999999989E-2</v>
      </c>
      <c r="V56" s="36">
        <f t="shared" si="2"/>
        <v>3.637499999999998</v>
      </c>
      <c r="W56" s="36"/>
      <c r="X56" s="37"/>
    </row>
    <row r="57" spans="1:24" x14ac:dyDescent="0.3">
      <c r="A57" s="42">
        <v>13017</v>
      </c>
      <c r="B57" s="24">
        <v>1</v>
      </c>
      <c r="C57" s="24" t="s">
        <v>1135</v>
      </c>
      <c r="D57" s="24">
        <v>1</v>
      </c>
      <c r="E57" s="24">
        <v>873</v>
      </c>
      <c r="F57" s="24" t="s">
        <v>16</v>
      </c>
      <c r="G57" s="24" t="s">
        <v>19</v>
      </c>
      <c r="H57" s="24">
        <v>6</v>
      </c>
      <c r="J57" s="24">
        <v>1</v>
      </c>
      <c r="K57" s="24">
        <v>11510</v>
      </c>
      <c r="L57" s="32">
        <v>0.47222222222222227</v>
      </c>
      <c r="M57" s="43">
        <v>0.48958333333333331</v>
      </c>
      <c r="N57" s="33">
        <v>7.71922932628667</v>
      </c>
      <c r="Q57" s="24">
        <v>41</v>
      </c>
      <c r="R57" s="35">
        <f t="shared" si="0"/>
        <v>316.48840237775346</v>
      </c>
      <c r="S57" s="35">
        <f t="shared" si="3"/>
        <v>0</v>
      </c>
      <c r="U57" s="36">
        <f t="shared" si="1"/>
        <v>1.7361111111111049E-2</v>
      </c>
      <c r="V57" s="36">
        <f t="shared" si="2"/>
        <v>0.71180555555555303</v>
      </c>
      <c r="W57" s="36"/>
      <c r="X57" s="37"/>
    </row>
    <row r="58" spans="1:24" x14ac:dyDescent="0.3">
      <c r="A58" s="42">
        <v>13018</v>
      </c>
      <c r="B58" s="24">
        <v>1</v>
      </c>
      <c r="C58" s="24" t="s">
        <v>1135</v>
      </c>
      <c r="D58" s="24">
        <v>1</v>
      </c>
      <c r="E58" s="24">
        <v>873</v>
      </c>
      <c r="F58" s="24" t="s">
        <v>16</v>
      </c>
      <c r="G58" s="24" t="s">
        <v>18</v>
      </c>
      <c r="H58" s="24" t="s">
        <v>13</v>
      </c>
      <c r="J58" s="24">
        <v>1</v>
      </c>
      <c r="K58" s="24">
        <v>133</v>
      </c>
      <c r="L58" s="32">
        <v>0.47222222222222227</v>
      </c>
      <c r="M58" s="43">
        <v>0.48958333333333331</v>
      </c>
      <c r="N58" s="33">
        <v>7.71922932628667</v>
      </c>
      <c r="Q58" s="24">
        <v>67</v>
      </c>
      <c r="R58" s="35">
        <f t="shared" si="0"/>
        <v>517.18836486120688</v>
      </c>
      <c r="S58" s="35">
        <f t="shared" si="3"/>
        <v>0</v>
      </c>
      <c r="U58" s="36">
        <f t="shared" si="1"/>
        <v>1.7361111111111049E-2</v>
      </c>
      <c r="V58" s="36">
        <f t="shared" si="2"/>
        <v>1.1631944444444402</v>
      </c>
      <c r="W58" s="36"/>
      <c r="X58" s="37"/>
    </row>
    <row r="59" spans="1:24" x14ac:dyDescent="0.3">
      <c r="A59" s="42">
        <v>6327</v>
      </c>
      <c r="B59" s="24">
        <v>1</v>
      </c>
      <c r="C59" s="24" t="s">
        <v>1135</v>
      </c>
      <c r="D59" s="24">
        <v>1</v>
      </c>
      <c r="E59" s="24">
        <v>873</v>
      </c>
      <c r="F59" s="24" t="s">
        <v>16</v>
      </c>
      <c r="G59" s="24" t="s">
        <v>12</v>
      </c>
      <c r="H59" s="24" t="s">
        <v>15</v>
      </c>
      <c r="J59" s="24">
        <v>1</v>
      </c>
      <c r="K59" s="24">
        <v>2019</v>
      </c>
      <c r="L59" s="32">
        <v>0.47916666666666669</v>
      </c>
      <c r="M59" s="43">
        <v>0.49652777777777773</v>
      </c>
      <c r="N59" s="33">
        <v>7.71922932628667</v>
      </c>
      <c r="Q59" s="24">
        <v>58</v>
      </c>
      <c r="R59" s="35">
        <f t="shared" si="0"/>
        <v>447.71530092462689</v>
      </c>
      <c r="S59" s="35">
        <f t="shared" si="3"/>
        <v>0</v>
      </c>
      <c r="U59" s="36">
        <f t="shared" si="1"/>
        <v>1.7361111111111049E-2</v>
      </c>
      <c r="V59" s="36">
        <f t="shared" si="2"/>
        <v>1.0069444444444409</v>
      </c>
      <c r="W59" s="36"/>
      <c r="X59" s="37"/>
    </row>
    <row r="60" spans="1:24" x14ac:dyDescent="0.3">
      <c r="A60" s="42">
        <v>12688</v>
      </c>
      <c r="B60" s="24">
        <v>1</v>
      </c>
      <c r="C60" s="24" t="s">
        <v>1135</v>
      </c>
      <c r="D60" s="24">
        <v>1</v>
      </c>
      <c r="E60" s="24">
        <v>873</v>
      </c>
      <c r="F60" s="24" t="s">
        <v>16</v>
      </c>
      <c r="G60" s="24" t="s">
        <v>19</v>
      </c>
      <c r="H60" s="44" t="s">
        <v>1146</v>
      </c>
      <c r="I60" s="44"/>
      <c r="J60" s="24">
        <v>1</v>
      </c>
      <c r="K60" s="24">
        <v>12688</v>
      </c>
      <c r="L60" s="32">
        <v>0.47916666666666669</v>
      </c>
      <c r="M60" s="43">
        <v>0.49791666666666662</v>
      </c>
      <c r="N60" s="33">
        <v>7.71922932628667</v>
      </c>
      <c r="Q60" s="24">
        <v>194</v>
      </c>
      <c r="R60" s="35">
        <f t="shared" si="0"/>
        <v>1497.5304892996139</v>
      </c>
      <c r="S60" s="35">
        <f t="shared" si="3"/>
        <v>0</v>
      </c>
      <c r="U60" s="36">
        <f t="shared" si="1"/>
        <v>1.8749999999999933E-2</v>
      </c>
      <c r="V60" s="36">
        <f t="shared" si="2"/>
        <v>3.6374999999999869</v>
      </c>
      <c r="W60" s="36"/>
      <c r="X60" s="37"/>
    </row>
    <row r="61" spans="1:24" x14ac:dyDescent="0.3">
      <c r="A61" s="42">
        <v>12686</v>
      </c>
      <c r="B61" s="24">
        <v>1</v>
      </c>
      <c r="C61" s="24" t="s">
        <v>1135</v>
      </c>
      <c r="D61" s="24">
        <v>1</v>
      </c>
      <c r="E61" s="24">
        <v>873</v>
      </c>
      <c r="F61" s="24" t="s">
        <v>16</v>
      </c>
      <c r="G61" s="24" t="s">
        <v>18</v>
      </c>
      <c r="H61" s="24" t="s">
        <v>13</v>
      </c>
      <c r="J61" s="24">
        <v>1</v>
      </c>
      <c r="K61" s="24">
        <v>145</v>
      </c>
      <c r="L61" s="32">
        <v>0.4861111111111111</v>
      </c>
      <c r="M61" s="43">
        <v>0.50347222222222221</v>
      </c>
      <c r="N61" s="33">
        <v>7.71922932628667</v>
      </c>
      <c r="Q61" s="24">
        <v>67</v>
      </c>
      <c r="R61" s="35">
        <f t="shared" si="0"/>
        <v>517.18836486120688</v>
      </c>
      <c r="S61" s="35">
        <f t="shared" si="3"/>
        <v>0</v>
      </c>
      <c r="U61" s="36">
        <f t="shared" si="1"/>
        <v>1.7361111111111105E-2</v>
      </c>
      <c r="V61" s="36">
        <f t="shared" si="2"/>
        <v>1.163194444444444</v>
      </c>
      <c r="W61" s="36"/>
      <c r="X61" s="37"/>
    </row>
    <row r="62" spans="1:24" x14ac:dyDescent="0.3">
      <c r="A62" s="42">
        <v>12687</v>
      </c>
      <c r="B62" s="24">
        <v>1</v>
      </c>
      <c r="C62" s="24" t="s">
        <v>1135</v>
      </c>
      <c r="D62" s="24">
        <v>1</v>
      </c>
      <c r="E62" s="24">
        <v>873</v>
      </c>
      <c r="F62" s="24" t="s">
        <v>16</v>
      </c>
      <c r="G62" s="24" t="s">
        <v>19</v>
      </c>
      <c r="H62" s="24">
        <v>6</v>
      </c>
      <c r="J62" s="24">
        <v>1</v>
      </c>
      <c r="K62" s="24">
        <v>12687</v>
      </c>
      <c r="L62" s="32">
        <v>0.4861111111111111</v>
      </c>
      <c r="M62" s="43">
        <v>0.50347222222222221</v>
      </c>
      <c r="N62" s="33">
        <v>7.71922932628667</v>
      </c>
      <c r="Q62" s="24">
        <v>41</v>
      </c>
      <c r="R62" s="35">
        <f t="shared" si="0"/>
        <v>316.48840237775346</v>
      </c>
      <c r="S62" s="35">
        <f t="shared" si="3"/>
        <v>0</v>
      </c>
      <c r="U62" s="36">
        <f t="shared" si="1"/>
        <v>1.7361111111111105E-2</v>
      </c>
      <c r="V62" s="36">
        <f t="shared" si="2"/>
        <v>0.71180555555555536</v>
      </c>
      <c r="W62" s="36"/>
      <c r="X62" s="37"/>
    </row>
    <row r="63" spans="1:24" x14ac:dyDescent="0.3">
      <c r="A63" s="42">
        <v>12690</v>
      </c>
      <c r="B63" s="24">
        <v>1</v>
      </c>
      <c r="C63" s="24" t="s">
        <v>1135</v>
      </c>
      <c r="D63" s="24">
        <v>1</v>
      </c>
      <c r="E63" s="24">
        <v>873</v>
      </c>
      <c r="F63" s="24" t="s">
        <v>16</v>
      </c>
      <c r="G63" s="24" t="s">
        <v>19</v>
      </c>
      <c r="H63" s="44" t="s">
        <v>1146</v>
      </c>
      <c r="I63" s="44"/>
      <c r="J63" s="24">
        <v>1</v>
      </c>
      <c r="K63" s="24">
        <v>12690</v>
      </c>
      <c r="L63" s="32">
        <v>0.50347222222222221</v>
      </c>
      <c r="M63" s="43">
        <v>0.52222222222222225</v>
      </c>
      <c r="N63" s="33">
        <v>7.71922932628667</v>
      </c>
      <c r="Q63" s="24">
        <v>194</v>
      </c>
      <c r="R63" s="35">
        <f t="shared" si="0"/>
        <v>1497.5304892996139</v>
      </c>
      <c r="S63" s="35">
        <f t="shared" si="3"/>
        <v>0</v>
      </c>
      <c r="U63" s="36">
        <f t="shared" si="1"/>
        <v>1.8750000000000044E-2</v>
      </c>
      <c r="V63" s="36">
        <f t="shared" si="2"/>
        <v>3.6375000000000086</v>
      </c>
      <c r="W63" s="36"/>
      <c r="X63" s="37"/>
    </row>
    <row r="64" spans="1:24" x14ac:dyDescent="0.3">
      <c r="A64" s="42">
        <v>13019</v>
      </c>
      <c r="B64" s="24">
        <v>1</v>
      </c>
      <c r="C64" s="24" t="s">
        <v>1135</v>
      </c>
      <c r="D64" s="24">
        <v>1</v>
      </c>
      <c r="E64" s="24">
        <v>873</v>
      </c>
      <c r="F64" s="24" t="s">
        <v>16</v>
      </c>
      <c r="G64" s="24" t="s">
        <v>19</v>
      </c>
      <c r="H64" s="24">
        <v>6</v>
      </c>
      <c r="J64" s="24">
        <v>1</v>
      </c>
      <c r="K64" s="24">
        <v>11512</v>
      </c>
      <c r="L64" s="32">
        <v>0.51388888888888895</v>
      </c>
      <c r="M64" s="43">
        <v>0.53125</v>
      </c>
      <c r="N64" s="33">
        <v>7.71922932628667</v>
      </c>
      <c r="Q64" s="24">
        <v>41</v>
      </c>
      <c r="R64" s="35">
        <f t="shared" si="0"/>
        <v>316.48840237775346</v>
      </c>
      <c r="S64" s="35">
        <f t="shared" si="3"/>
        <v>0</v>
      </c>
      <c r="U64" s="36">
        <f t="shared" si="1"/>
        <v>1.7361111111111049E-2</v>
      </c>
      <c r="V64" s="36">
        <f t="shared" si="2"/>
        <v>0.71180555555555303</v>
      </c>
      <c r="W64" s="36"/>
      <c r="X64" s="37"/>
    </row>
    <row r="65" spans="1:24" x14ac:dyDescent="0.3">
      <c r="A65" s="42">
        <v>13020</v>
      </c>
      <c r="B65" s="24">
        <v>1</v>
      </c>
      <c r="C65" s="24" t="s">
        <v>1135</v>
      </c>
      <c r="D65" s="24">
        <v>1</v>
      </c>
      <c r="E65" s="24">
        <v>873</v>
      </c>
      <c r="F65" s="24" t="s">
        <v>16</v>
      </c>
      <c r="G65" s="24" t="s">
        <v>18</v>
      </c>
      <c r="H65" s="24" t="s">
        <v>13</v>
      </c>
      <c r="J65" s="24">
        <v>1</v>
      </c>
      <c r="K65" s="24">
        <v>134</v>
      </c>
      <c r="L65" s="32">
        <v>0.51388888888888895</v>
      </c>
      <c r="M65" s="43">
        <v>0.53125</v>
      </c>
      <c r="N65" s="33">
        <v>7.71922932628667</v>
      </c>
      <c r="Q65" s="24">
        <v>67</v>
      </c>
      <c r="R65" s="35">
        <f t="shared" si="0"/>
        <v>517.18836486120688</v>
      </c>
      <c r="S65" s="35">
        <f t="shared" si="3"/>
        <v>0</v>
      </c>
      <c r="U65" s="36">
        <f t="shared" si="1"/>
        <v>1.7361111111111049E-2</v>
      </c>
      <c r="V65" s="36">
        <f t="shared" si="2"/>
        <v>1.1631944444444402</v>
      </c>
      <c r="W65" s="36"/>
      <c r="X65" s="37"/>
    </row>
    <row r="66" spans="1:24" x14ac:dyDescent="0.3">
      <c r="A66" s="42">
        <v>6328</v>
      </c>
      <c r="B66" s="24">
        <v>1</v>
      </c>
      <c r="C66" s="24" t="s">
        <v>1135</v>
      </c>
      <c r="D66" s="24">
        <v>1</v>
      </c>
      <c r="E66" s="24">
        <v>873</v>
      </c>
      <c r="F66" s="24" t="s">
        <v>16</v>
      </c>
      <c r="G66" s="24" t="s">
        <v>12</v>
      </c>
      <c r="H66" s="24" t="s">
        <v>15</v>
      </c>
      <c r="J66" s="24">
        <v>1</v>
      </c>
      <c r="K66" s="24">
        <v>2020</v>
      </c>
      <c r="L66" s="32">
        <v>0.52083333333333337</v>
      </c>
      <c r="M66" s="43">
        <v>0.53819444444444442</v>
      </c>
      <c r="N66" s="33">
        <v>7.71922932628667</v>
      </c>
      <c r="Q66" s="24">
        <v>58</v>
      </c>
      <c r="R66" s="35">
        <f t="shared" ref="R66:R129" si="4">+N66*Q66</f>
        <v>447.71530092462689</v>
      </c>
      <c r="S66" s="35">
        <f t="shared" si="3"/>
        <v>0</v>
      </c>
      <c r="U66" s="36">
        <f t="shared" ref="U66:U129" si="5">+M66-L66</f>
        <v>1.7361111111111049E-2</v>
      </c>
      <c r="V66" s="36">
        <f t="shared" ref="V66:V129" si="6">+U66*Q66</f>
        <v>1.0069444444444409</v>
      </c>
      <c r="W66" s="36"/>
      <c r="X66" s="37"/>
    </row>
    <row r="67" spans="1:24" x14ac:dyDescent="0.3">
      <c r="A67" s="42">
        <v>12693</v>
      </c>
      <c r="B67" s="24">
        <v>1</v>
      </c>
      <c r="C67" s="24" t="s">
        <v>1135</v>
      </c>
      <c r="D67" s="24">
        <v>1</v>
      </c>
      <c r="E67" s="24">
        <v>873</v>
      </c>
      <c r="F67" s="24" t="s">
        <v>16</v>
      </c>
      <c r="G67" s="24" t="s">
        <v>19</v>
      </c>
      <c r="H67" s="44" t="s">
        <v>1146</v>
      </c>
      <c r="I67" s="44"/>
      <c r="J67" s="24">
        <v>1</v>
      </c>
      <c r="K67" s="24">
        <v>12693</v>
      </c>
      <c r="L67" s="32">
        <v>0.52430555555555558</v>
      </c>
      <c r="M67" s="43">
        <v>0.54305555555555551</v>
      </c>
      <c r="N67" s="33">
        <v>7.71922932628667</v>
      </c>
      <c r="Q67" s="24">
        <v>194</v>
      </c>
      <c r="R67" s="35">
        <f t="shared" si="4"/>
        <v>1497.5304892996139</v>
      </c>
      <c r="S67" s="35">
        <f t="shared" ref="S67:S130" si="7">+O67*Q67</f>
        <v>0</v>
      </c>
      <c r="U67" s="36">
        <f t="shared" si="5"/>
        <v>1.8749999999999933E-2</v>
      </c>
      <c r="V67" s="36">
        <f t="shared" si="6"/>
        <v>3.6374999999999869</v>
      </c>
      <c r="W67" s="36"/>
      <c r="X67" s="37"/>
    </row>
    <row r="68" spans="1:24" x14ac:dyDescent="0.3">
      <c r="A68" s="42">
        <v>12691</v>
      </c>
      <c r="B68" s="24">
        <v>1</v>
      </c>
      <c r="C68" s="24" t="s">
        <v>1135</v>
      </c>
      <c r="D68" s="24">
        <v>1</v>
      </c>
      <c r="E68" s="24">
        <v>873</v>
      </c>
      <c r="F68" s="24" t="s">
        <v>16</v>
      </c>
      <c r="G68" s="24" t="s">
        <v>18</v>
      </c>
      <c r="H68" s="24" t="s">
        <v>13</v>
      </c>
      <c r="J68" s="24">
        <v>1</v>
      </c>
      <c r="K68" s="24">
        <v>146</v>
      </c>
      <c r="L68" s="32">
        <v>0.52777777777777779</v>
      </c>
      <c r="M68" s="43">
        <v>0.54513888888888895</v>
      </c>
      <c r="N68" s="33">
        <v>7.71922932628667</v>
      </c>
      <c r="Q68" s="24">
        <v>67</v>
      </c>
      <c r="R68" s="35">
        <f t="shared" si="4"/>
        <v>517.18836486120688</v>
      </c>
      <c r="S68" s="35">
        <f t="shared" si="7"/>
        <v>0</v>
      </c>
      <c r="U68" s="36">
        <f t="shared" si="5"/>
        <v>1.736111111111116E-2</v>
      </c>
      <c r="V68" s="36">
        <f t="shared" si="6"/>
        <v>1.1631944444444478</v>
      </c>
      <c r="W68" s="36"/>
      <c r="X68" s="37"/>
    </row>
    <row r="69" spans="1:24" x14ac:dyDescent="0.3">
      <c r="A69" s="42">
        <v>12692</v>
      </c>
      <c r="B69" s="24">
        <v>1</v>
      </c>
      <c r="C69" s="24" t="s">
        <v>1135</v>
      </c>
      <c r="D69" s="24">
        <v>1</v>
      </c>
      <c r="E69" s="24">
        <v>873</v>
      </c>
      <c r="F69" s="24" t="s">
        <v>16</v>
      </c>
      <c r="G69" s="24" t="s">
        <v>19</v>
      </c>
      <c r="H69" s="24">
        <v>6</v>
      </c>
      <c r="J69" s="24">
        <v>1</v>
      </c>
      <c r="K69" s="24">
        <v>12692</v>
      </c>
      <c r="L69" s="32">
        <v>0.52777777777777779</v>
      </c>
      <c r="M69" s="43">
        <v>0.54513888888888895</v>
      </c>
      <c r="N69" s="33">
        <v>7.71922932628667</v>
      </c>
      <c r="Q69" s="24">
        <v>41</v>
      </c>
      <c r="R69" s="35">
        <f t="shared" si="4"/>
        <v>316.48840237775346</v>
      </c>
      <c r="S69" s="35">
        <f t="shared" si="7"/>
        <v>0</v>
      </c>
      <c r="U69" s="36">
        <f t="shared" si="5"/>
        <v>1.736111111111116E-2</v>
      </c>
      <c r="V69" s="36">
        <f t="shared" si="6"/>
        <v>0.71180555555555758</v>
      </c>
      <c r="W69" s="36"/>
      <c r="X69" s="37"/>
    </row>
    <row r="70" spans="1:24" x14ac:dyDescent="0.3">
      <c r="A70" s="42">
        <v>12695</v>
      </c>
      <c r="B70" s="24">
        <v>1</v>
      </c>
      <c r="C70" s="24" t="s">
        <v>1135</v>
      </c>
      <c r="D70" s="24">
        <v>1</v>
      </c>
      <c r="E70" s="24">
        <v>873</v>
      </c>
      <c r="F70" s="24" t="s">
        <v>16</v>
      </c>
      <c r="G70" s="24" t="s">
        <v>19</v>
      </c>
      <c r="H70" s="44" t="s">
        <v>1146</v>
      </c>
      <c r="I70" s="44"/>
      <c r="J70" s="24">
        <v>1</v>
      </c>
      <c r="K70" s="24">
        <v>12695</v>
      </c>
      <c r="L70" s="32">
        <v>0.54861111111111105</v>
      </c>
      <c r="M70" s="43">
        <v>0.56736111111111109</v>
      </c>
      <c r="N70" s="33">
        <v>7.71922932628667</v>
      </c>
      <c r="Q70" s="24">
        <v>194</v>
      </c>
      <c r="R70" s="35">
        <f t="shared" si="4"/>
        <v>1497.5304892996139</v>
      </c>
      <c r="S70" s="35">
        <f t="shared" si="7"/>
        <v>0</v>
      </c>
      <c r="U70" s="36">
        <f t="shared" si="5"/>
        <v>1.8750000000000044E-2</v>
      </c>
      <c r="V70" s="36">
        <f t="shared" si="6"/>
        <v>3.6375000000000086</v>
      </c>
      <c r="W70" s="36"/>
      <c r="X70" s="37"/>
    </row>
    <row r="71" spans="1:24" x14ac:dyDescent="0.3">
      <c r="A71" s="42">
        <v>13021</v>
      </c>
      <c r="B71" s="24">
        <v>1</v>
      </c>
      <c r="C71" s="24" t="s">
        <v>1135</v>
      </c>
      <c r="D71" s="24">
        <v>1</v>
      </c>
      <c r="E71" s="24">
        <v>873</v>
      </c>
      <c r="F71" s="24" t="s">
        <v>16</v>
      </c>
      <c r="G71" s="24" t="s">
        <v>19</v>
      </c>
      <c r="H71" s="24">
        <v>6</v>
      </c>
      <c r="J71" s="24">
        <v>1</v>
      </c>
      <c r="K71" s="24">
        <v>11514</v>
      </c>
      <c r="L71" s="32">
        <v>0.55555555555555558</v>
      </c>
      <c r="M71" s="43">
        <v>0.57291666666666663</v>
      </c>
      <c r="N71" s="33">
        <v>7.71922932628667</v>
      </c>
      <c r="Q71" s="24">
        <v>41</v>
      </c>
      <c r="R71" s="35">
        <f t="shared" si="4"/>
        <v>316.48840237775346</v>
      </c>
      <c r="S71" s="35">
        <f t="shared" si="7"/>
        <v>0</v>
      </c>
      <c r="U71" s="36">
        <f t="shared" si="5"/>
        <v>1.7361111111111049E-2</v>
      </c>
      <c r="V71" s="36">
        <f t="shared" si="6"/>
        <v>0.71180555555555303</v>
      </c>
      <c r="W71" s="36"/>
      <c r="X71" s="37"/>
    </row>
    <row r="72" spans="1:24" x14ac:dyDescent="0.3">
      <c r="A72" s="42">
        <v>13022</v>
      </c>
      <c r="B72" s="24">
        <v>1</v>
      </c>
      <c r="C72" s="24" t="s">
        <v>1135</v>
      </c>
      <c r="D72" s="24">
        <v>1</v>
      </c>
      <c r="E72" s="24">
        <v>873</v>
      </c>
      <c r="F72" s="24" t="s">
        <v>16</v>
      </c>
      <c r="G72" s="24" t="s">
        <v>18</v>
      </c>
      <c r="H72" s="24" t="s">
        <v>13</v>
      </c>
      <c r="J72" s="24">
        <v>1</v>
      </c>
      <c r="K72" s="24">
        <v>135</v>
      </c>
      <c r="L72" s="32">
        <v>0.55555555555555558</v>
      </c>
      <c r="M72" s="43">
        <v>0.57291666666666663</v>
      </c>
      <c r="N72" s="33">
        <v>7.71922932628667</v>
      </c>
      <c r="Q72" s="24">
        <v>67</v>
      </c>
      <c r="R72" s="35">
        <f t="shared" si="4"/>
        <v>517.18836486120688</v>
      </c>
      <c r="S72" s="35">
        <f t="shared" si="7"/>
        <v>0</v>
      </c>
      <c r="U72" s="36">
        <f t="shared" si="5"/>
        <v>1.7361111111111049E-2</v>
      </c>
      <c r="V72" s="36">
        <f t="shared" si="6"/>
        <v>1.1631944444444402</v>
      </c>
      <c r="W72" s="36"/>
      <c r="X72" s="37"/>
    </row>
    <row r="73" spans="1:24" x14ac:dyDescent="0.3">
      <c r="A73" s="42">
        <v>6329</v>
      </c>
      <c r="B73" s="24">
        <v>1</v>
      </c>
      <c r="C73" s="24" t="s">
        <v>1135</v>
      </c>
      <c r="D73" s="24">
        <v>1</v>
      </c>
      <c r="E73" s="24">
        <v>873</v>
      </c>
      <c r="F73" s="24" t="s">
        <v>16</v>
      </c>
      <c r="G73" s="24" t="s">
        <v>12</v>
      </c>
      <c r="H73" s="24" t="s">
        <v>15</v>
      </c>
      <c r="J73" s="24">
        <v>1</v>
      </c>
      <c r="K73" s="24">
        <v>2021</v>
      </c>
      <c r="L73" s="32">
        <v>0.5625</v>
      </c>
      <c r="M73" s="43">
        <v>0.57986111111111105</v>
      </c>
      <c r="N73" s="33">
        <v>7.71922932628667</v>
      </c>
      <c r="Q73" s="24">
        <v>58</v>
      </c>
      <c r="R73" s="35">
        <f t="shared" si="4"/>
        <v>447.71530092462689</v>
      </c>
      <c r="S73" s="35">
        <f t="shared" si="7"/>
        <v>0</v>
      </c>
      <c r="U73" s="36">
        <f t="shared" si="5"/>
        <v>1.7361111111111049E-2</v>
      </c>
      <c r="V73" s="36">
        <f t="shared" si="6"/>
        <v>1.0069444444444409</v>
      </c>
      <c r="W73" s="36"/>
      <c r="X73" s="37"/>
    </row>
    <row r="74" spans="1:24" x14ac:dyDescent="0.3">
      <c r="A74" s="42">
        <v>12696</v>
      </c>
      <c r="B74" s="24">
        <v>1</v>
      </c>
      <c r="C74" s="24" t="s">
        <v>1135</v>
      </c>
      <c r="D74" s="24">
        <v>1</v>
      </c>
      <c r="E74" s="24">
        <v>873</v>
      </c>
      <c r="F74" s="24" t="s">
        <v>16</v>
      </c>
      <c r="G74" s="24" t="s">
        <v>18</v>
      </c>
      <c r="H74" s="24" t="s">
        <v>13</v>
      </c>
      <c r="J74" s="24">
        <v>1</v>
      </c>
      <c r="K74" s="24">
        <v>147</v>
      </c>
      <c r="L74" s="32">
        <v>0.56944444444444442</v>
      </c>
      <c r="M74" s="43">
        <v>0.58680555555555558</v>
      </c>
      <c r="N74" s="33">
        <v>7.71922932628667</v>
      </c>
      <c r="Q74" s="24">
        <v>67</v>
      </c>
      <c r="R74" s="35">
        <f t="shared" si="4"/>
        <v>517.18836486120688</v>
      </c>
      <c r="S74" s="35">
        <f t="shared" si="7"/>
        <v>0</v>
      </c>
      <c r="U74" s="36">
        <f t="shared" si="5"/>
        <v>1.736111111111116E-2</v>
      </c>
      <c r="V74" s="36">
        <f t="shared" si="6"/>
        <v>1.1631944444444478</v>
      </c>
      <c r="W74" s="36"/>
      <c r="X74" s="37"/>
    </row>
    <row r="75" spans="1:24" x14ac:dyDescent="0.3">
      <c r="A75" s="42">
        <v>12697</v>
      </c>
      <c r="B75" s="24">
        <v>1</v>
      </c>
      <c r="C75" s="24" t="s">
        <v>1135</v>
      </c>
      <c r="D75" s="24">
        <v>1</v>
      </c>
      <c r="E75" s="24">
        <v>873</v>
      </c>
      <c r="F75" s="24" t="s">
        <v>16</v>
      </c>
      <c r="G75" s="24" t="s">
        <v>19</v>
      </c>
      <c r="H75" s="24">
        <v>6</v>
      </c>
      <c r="J75" s="24">
        <v>1</v>
      </c>
      <c r="K75" s="24">
        <v>12697</v>
      </c>
      <c r="L75" s="32">
        <v>0.56944444444444442</v>
      </c>
      <c r="M75" s="43">
        <v>0.58680555555555558</v>
      </c>
      <c r="N75" s="33">
        <v>7.71922932628667</v>
      </c>
      <c r="Q75" s="24">
        <v>41</v>
      </c>
      <c r="R75" s="35">
        <f t="shared" si="4"/>
        <v>316.48840237775346</v>
      </c>
      <c r="S75" s="35">
        <f t="shared" si="7"/>
        <v>0</v>
      </c>
      <c r="U75" s="36">
        <f t="shared" si="5"/>
        <v>1.736111111111116E-2</v>
      </c>
      <c r="V75" s="36">
        <f t="shared" si="6"/>
        <v>0.71180555555555758</v>
      </c>
      <c r="W75" s="36"/>
      <c r="X75" s="37"/>
    </row>
    <row r="76" spans="1:24" x14ac:dyDescent="0.3">
      <c r="A76" s="42">
        <v>12698</v>
      </c>
      <c r="B76" s="24">
        <v>1</v>
      </c>
      <c r="C76" s="24" t="s">
        <v>1135</v>
      </c>
      <c r="D76" s="24">
        <v>1</v>
      </c>
      <c r="E76" s="24">
        <v>873</v>
      </c>
      <c r="F76" s="24" t="s">
        <v>16</v>
      </c>
      <c r="G76" s="24" t="s">
        <v>19</v>
      </c>
      <c r="H76" s="44" t="s">
        <v>1146</v>
      </c>
      <c r="I76" s="44"/>
      <c r="J76" s="24">
        <v>1</v>
      </c>
      <c r="K76" s="24">
        <v>12698</v>
      </c>
      <c r="L76" s="32">
        <v>0.56944444444444442</v>
      </c>
      <c r="M76" s="43">
        <v>0.58819444444444446</v>
      </c>
      <c r="N76" s="33">
        <v>7.71922932628667</v>
      </c>
      <c r="Q76" s="24">
        <v>194</v>
      </c>
      <c r="R76" s="35">
        <f t="shared" si="4"/>
        <v>1497.5304892996139</v>
      </c>
      <c r="S76" s="35">
        <f t="shared" si="7"/>
        <v>0</v>
      </c>
      <c r="U76" s="36">
        <f t="shared" si="5"/>
        <v>1.8750000000000044E-2</v>
      </c>
      <c r="V76" s="36">
        <f t="shared" si="6"/>
        <v>3.6375000000000086</v>
      </c>
      <c r="W76" s="36"/>
      <c r="X76" s="37"/>
    </row>
    <row r="77" spans="1:24" x14ac:dyDescent="0.3">
      <c r="A77" s="42">
        <v>12700</v>
      </c>
      <c r="B77" s="24">
        <v>1</v>
      </c>
      <c r="C77" s="24" t="s">
        <v>1135</v>
      </c>
      <c r="D77" s="24">
        <v>1</v>
      </c>
      <c r="E77" s="24">
        <v>873</v>
      </c>
      <c r="F77" s="24" t="s">
        <v>16</v>
      </c>
      <c r="G77" s="24" t="s">
        <v>19</v>
      </c>
      <c r="H77" s="44" t="s">
        <v>1146</v>
      </c>
      <c r="I77" s="44"/>
      <c r="J77" s="24">
        <v>1</v>
      </c>
      <c r="K77" s="24">
        <v>12700</v>
      </c>
      <c r="L77" s="32">
        <v>0.59375</v>
      </c>
      <c r="M77" s="43">
        <v>0.61249999999999993</v>
      </c>
      <c r="N77" s="33">
        <v>7.71922932628667</v>
      </c>
      <c r="Q77" s="24">
        <v>194</v>
      </c>
      <c r="R77" s="35">
        <f t="shared" si="4"/>
        <v>1497.5304892996139</v>
      </c>
      <c r="S77" s="35">
        <f t="shared" si="7"/>
        <v>0</v>
      </c>
      <c r="U77" s="36">
        <f t="shared" si="5"/>
        <v>1.8749999999999933E-2</v>
      </c>
      <c r="V77" s="36">
        <f t="shared" si="6"/>
        <v>3.6374999999999869</v>
      </c>
      <c r="W77" s="36"/>
      <c r="X77" s="37"/>
    </row>
    <row r="78" spans="1:24" x14ac:dyDescent="0.3">
      <c r="A78" s="42">
        <v>13023</v>
      </c>
      <c r="B78" s="24">
        <v>1</v>
      </c>
      <c r="C78" s="24" t="s">
        <v>1135</v>
      </c>
      <c r="D78" s="24">
        <v>1</v>
      </c>
      <c r="E78" s="24">
        <v>873</v>
      </c>
      <c r="F78" s="24" t="s">
        <v>16</v>
      </c>
      <c r="G78" s="24" t="s">
        <v>19</v>
      </c>
      <c r="H78" s="24">
        <v>6</v>
      </c>
      <c r="J78" s="24">
        <v>1</v>
      </c>
      <c r="K78" s="24">
        <v>11516</v>
      </c>
      <c r="L78" s="32">
        <v>0.59722222222222221</v>
      </c>
      <c r="M78" s="43">
        <v>0.61458333333333337</v>
      </c>
      <c r="N78" s="33">
        <v>7.71922932628667</v>
      </c>
      <c r="Q78" s="24">
        <v>41</v>
      </c>
      <c r="R78" s="35">
        <f t="shared" si="4"/>
        <v>316.48840237775346</v>
      </c>
      <c r="S78" s="35">
        <f t="shared" si="7"/>
        <v>0</v>
      </c>
      <c r="U78" s="36">
        <f t="shared" si="5"/>
        <v>1.736111111111116E-2</v>
      </c>
      <c r="V78" s="36">
        <f t="shared" si="6"/>
        <v>0.71180555555555758</v>
      </c>
      <c r="W78" s="36"/>
      <c r="X78" s="37"/>
    </row>
    <row r="79" spans="1:24" x14ac:dyDescent="0.3">
      <c r="A79" s="42">
        <v>13024</v>
      </c>
      <c r="B79" s="24">
        <v>1</v>
      </c>
      <c r="C79" s="24" t="s">
        <v>1135</v>
      </c>
      <c r="D79" s="24">
        <v>1</v>
      </c>
      <c r="E79" s="24">
        <v>873</v>
      </c>
      <c r="F79" s="24" t="s">
        <v>16</v>
      </c>
      <c r="G79" s="24" t="s">
        <v>18</v>
      </c>
      <c r="H79" s="24" t="s">
        <v>13</v>
      </c>
      <c r="J79" s="24">
        <v>1</v>
      </c>
      <c r="K79" s="24">
        <v>136</v>
      </c>
      <c r="L79" s="32">
        <v>0.59722222222222221</v>
      </c>
      <c r="M79" s="43">
        <v>0.61458333333333337</v>
      </c>
      <c r="N79" s="33">
        <v>7.71922932628667</v>
      </c>
      <c r="Q79" s="24">
        <v>67</v>
      </c>
      <c r="R79" s="35">
        <f t="shared" si="4"/>
        <v>517.18836486120688</v>
      </c>
      <c r="S79" s="35">
        <f t="shared" si="7"/>
        <v>0</v>
      </c>
      <c r="U79" s="36">
        <f t="shared" si="5"/>
        <v>1.736111111111116E-2</v>
      </c>
      <c r="V79" s="36">
        <f t="shared" si="6"/>
        <v>1.1631944444444478</v>
      </c>
      <c r="W79" s="36"/>
      <c r="X79" s="37"/>
    </row>
    <row r="80" spans="1:24" x14ac:dyDescent="0.3">
      <c r="A80" s="42">
        <v>6330</v>
      </c>
      <c r="B80" s="24">
        <v>1</v>
      </c>
      <c r="C80" s="24" t="s">
        <v>1135</v>
      </c>
      <c r="D80" s="24">
        <v>1</v>
      </c>
      <c r="E80" s="24">
        <v>873</v>
      </c>
      <c r="F80" s="24" t="s">
        <v>16</v>
      </c>
      <c r="G80" s="24" t="s">
        <v>12</v>
      </c>
      <c r="H80" s="24" t="s">
        <v>15</v>
      </c>
      <c r="J80" s="24">
        <v>1</v>
      </c>
      <c r="K80" s="24">
        <v>2022</v>
      </c>
      <c r="L80" s="32">
        <v>0.60416666666666663</v>
      </c>
      <c r="M80" s="43">
        <v>0.62152777777777779</v>
      </c>
      <c r="N80" s="33">
        <v>7.71922932628667</v>
      </c>
      <c r="Q80" s="24">
        <v>58</v>
      </c>
      <c r="R80" s="35">
        <f t="shared" si="4"/>
        <v>447.71530092462689</v>
      </c>
      <c r="S80" s="35">
        <f t="shared" si="7"/>
        <v>0</v>
      </c>
      <c r="U80" s="36">
        <f t="shared" si="5"/>
        <v>1.736111111111116E-2</v>
      </c>
      <c r="V80" s="36">
        <f t="shared" si="6"/>
        <v>1.0069444444444473</v>
      </c>
      <c r="W80" s="36"/>
      <c r="X80" s="37"/>
    </row>
    <row r="81" spans="1:24" x14ac:dyDescent="0.3">
      <c r="A81" s="42">
        <v>12701</v>
      </c>
      <c r="B81" s="24">
        <v>1</v>
      </c>
      <c r="C81" s="24" t="s">
        <v>1135</v>
      </c>
      <c r="D81" s="24">
        <v>1</v>
      </c>
      <c r="E81" s="24">
        <v>873</v>
      </c>
      <c r="F81" s="24" t="s">
        <v>16</v>
      </c>
      <c r="G81" s="24" t="s">
        <v>18</v>
      </c>
      <c r="H81" s="24" t="s">
        <v>13</v>
      </c>
      <c r="J81" s="24">
        <v>1</v>
      </c>
      <c r="K81" s="24">
        <v>148</v>
      </c>
      <c r="L81" s="32">
        <v>0.61111111111111105</v>
      </c>
      <c r="M81" s="43">
        <v>0.62847222222222221</v>
      </c>
      <c r="N81" s="33">
        <v>7.71922932628667</v>
      </c>
      <c r="Q81" s="24">
        <v>67</v>
      </c>
      <c r="R81" s="35">
        <f t="shared" si="4"/>
        <v>517.18836486120688</v>
      </c>
      <c r="S81" s="35">
        <f t="shared" si="7"/>
        <v>0</v>
      </c>
      <c r="U81" s="36">
        <f t="shared" si="5"/>
        <v>1.736111111111116E-2</v>
      </c>
      <c r="V81" s="36">
        <f t="shared" si="6"/>
        <v>1.1631944444444478</v>
      </c>
      <c r="W81" s="36"/>
      <c r="X81" s="37"/>
    </row>
    <row r="82" spans="1:24" x14ac:dyDescent="0.3">
      <c r="A82" s="42">
        <v>12702</v>
      </c>
      <c r="B82" s="24">
        <v>1</v>
      </c>
      <c r="C82" s="24" t="s">
        <v>1135</v>
      </c>
      <c r="D82" s="24">
        <v>1</v>
      </c>
      <c r="E82" s="24">
        <v>873</v>
      </c>
      <c r="F82" s="24" t="s">
        <v>16</v>
      </c>
      <c r="G82" s="24" t="s">
        <v>19</v>
      </c>
      <c r="H82" s="24">
        <v>6</v>
      </c>
      <c r="J82" s="24">
        <v>1</v>
      </c>
      <c r="K82" s="24">
        <v>12702</v>
      </c>
      <c r="L82" s="32">
        <v>0.61111111111111105</v>
      </c>
      <c r="M82" s="43">
        <v>0.62847222222222221</v>
      </c>
      <c r="N82" s="33">
        <v>7.71922932628667</v>
      </c>
      <c r="Q82" s="24">
        <v>41</v>
      </c>
      <c r="R82" s="35">
        <f t="shared" si="4"/>
        <v>316.48840237775346</v>
      </c>
      <c r="S82" s="35">
        <f t="shared" si="7"/>
        <v>0</v>
      </c>
      <c r="U82" s="36">
        <f t="shared" si="5"/>
        <v>1.736111111111116E-2</v>
      </c>
      <c r="V82" s="36">
        <f t="shared" si="6"/>
        <v>0.71180555555555758</v>
      </c>
      <c r="W82" s="36"/>
      <c r="X82" s="37"/>
    </row>
    <row r="83" spans="1:24" x14ac:dyDescent="0.3">
      <c r="A83" s="42">
        <v>12703</v>
      </c>
      <c r="B83" s="24">
        <v>1</v>
      </c>
      <c r="C83" s="24" t="s">
        <v>1135</v>
      </c>
      <c r="D83" s="24">
        <v>1</v>
      </c>
      <c r="E83" s="24">
        <v>873</v>
      </c>
      <c r="F83" s="24" t="s">
        <v>16</v>
      </c>
      <c r="G83" s="24" t="s">
        <v>19</v>
      </c>
      <c r="H83" s="44" t="s">
        <v>1146</v>
      </c>
      <c r="I83" s="44"/>
      <c r="J83" s="24">
        <v>1</v>
      </c>
      <c r="K83" s="24">
        <v>12703</v>
      </c>
      <c r="L83" s="32">
        <v>0.61458333333333337</v>
      </c>
      <c r="M83" s="43">
        <v>0.6333333333333333</v>
      </c>
      <c r="N83" s="33">
        <v>7.71922932628667</v>
      </c>
      <c r="Q83" s="24">
        <v>194</v>
      </c>
      <c r="R83" s="35">
        <f t="shared" si="4"/>
        <v>1497.5304892996139</v>
      </c>
      <c r="S83" s="35">
        <f t="shared" si="7"/>
        <v>0</v>
      </c>
      <c r="U83" s="36">
        <f t="shared" si="5"/>
        <v>1.8749999999999933E-2</v>
      </c>
      <c r="V83" s="36">
        <f t="shared" si="6"/>
        <v>3.6374999999999869</v>
      </c>
      <c r="W83" s="36"/>
      <c r="X83" s="37"/>
    </row>
    <row r="84" spans="1:24" x14ac:dyDescent="0.3">
      <c r="A84" s="42">
        <v>12704</v>
      </c>
      <c r="B84" s="24">
        <v>1</v>
      </c>
      <c r="C84" s="24" t="s">
        <v>1135</v>
      </c>
      <c r="D84" s="24">
        <v>1</v>
      </c>
      <c r="E84" s="24">
        <v>873</v>
      </c>
      <c r="F84" s="24" t="s">
        <v>16</v>
      </c>
      <c r="G84" s="24" t="s">
        <v>18</v>
      </c>
      <c r="H84" s="24" t="s">
        <v>13</v>
      </c>
      <c r="J84" s="24">
        <v>1</v>
      </c>
      <c r="K84" s="24">
        <v>137</v>
      </c>
      <c r="L84" s="32">
        <v>0.63888888888888895</v>
      </c>
      <c r="M84" s="43">
        <v>0.65625</v>
      </c>
      <c r="N84" s="33">
        <v>7.71922932628667</v>
      </c>
      <c r="Q84" s="24">
        <v>67</v>
      </c>
      <c r="R84" s="35">
        <f t="shared" si="4"/>
        <v>517.18836486120688</v>
      </c>
      <c r="S84" s="35">
        <f t="shared" si="7"/>
        <v>0</v>
      </c>
      <c r="U84" s="36">
        <f t="shared" si="5"/>
        <v>1.7361111111111049E-2</v>
      </c>
      <c r="V84" s="36">
        <f t="shared" si="6"/>
        <v>1.1631944444444402</v>
      </c>
      <c r="W84" s="36"/>
      <c r="X84" s="37"/>
    </row>
    <row r="85" spans="1:24" x14ac:dyDescent="0.3">
      <c r="A85" s="42">
        <v>12705</v>
      </c>
      <c r="B85" s="24">
        <v>1</v>
      </c>
      <c r="C85" s="24" t="s">
        <v>1135</v>
      </c>
      <c r="D85" s="24">
        <v>1</v>
      </c>
      <c r="E85" s="24">
        <v>873</v>
      </c>
      <c r="F85" s="24" t="s">
        <v>16</v>
      </c>
      <c r="G85" s="24" t="s">
        <v>19</v>
      </c>
      <c r="H85" s="24">
        <v>6</v>
      </c>
      <c r="J85" s="24">
        <v>1</v>
      </c>
      <c r="K85" s="24">
        <v>12705</v>
      </c>
      <c r="L85" s="32">
        <v>0.63888888888888895</v>
      </c>
      <c r="M85" s="43">
        <v>0.65625</v>
      </c>
      <c r="N85" s="33">
        <v>7.71922932628667</v>
      </c>
      <c r="Q85" s="24">
        <v>41</v>
      </c>
      <c r="R85" s="35">
        <f t="shared" si="4"/>
        <v>316.48840237775346</v>
      </c>
      <c r="S85" s="35">
        <f t="shared" si="7"/>
        <v>0</v>
      </c>
      <c r="U85" s="36">
        <f t="shared" si="5"/>
        <v>1.7361111111111049E-2</v>
      </c>
      <c r="V85" s="36">
        <f t="shared" si="6"/>
        <v>0.71180555555555303</v>
      </c>
      <c r="W85" s="36"/>
      <c r="X85" s="37"/>
    </row>
    <row r="86" spans="1:24" x14ac:dyDescent="0.3">
      <c r="A86" s="42">
        <v>12706</v>
      </c>
      <c r="B86" s="24">
        <v>1</v>
      </c>
      <c r="C86" s="24" t="s">
        <v>1135</v>
      </c>
      <c r="D86" s="24">
        <v>1</v>
      </c>
      <c r="E86" s="24">
        <v>873</v>
      </c>
      <c r="F86" s="24" t="s">
        <v>16</v>
      </c>
      <c r="G86" s="24" t="s">
        <v>19</v>
      </c>
      <c r="H86" s="44" t="s">
        <v>1146</v>
      </c>
      <c r="I86" s="44"/>
      <c r="J86" s="24">
        <v>1</v>
      </c>
      <c r="K86" s="24">
        <v>12706</v>
      </c>
      <c r="L86" s="32">
        <v>0.63888888888888895</v>
      </c>
      <c r="M86" s="43">
        <v>0.65763888888888888</v>
      </c>
      <c r="N86" s="33">
        <v>7.71922932628667</v>
      </c>
      <c r="Q86" s="24">
        <v>194</v>
      </c>
      <c r="R86" s="35">
        <f t="shared" si="4"/>
        <v>1497.5304892996139</v>
      </c>
      <c r="S86" s="35">
        <f t="shared" si="7"/>
        <v>0</v>
      </c>
      <c r="U86" s="36">
        <f t="shared" si="5"/>
        <v>1.8749999999999933E-2</v>
      </c>
      <c r="V86" s="36">
        <f t="shared" si="6"/>
        <v>3.6374999999999869</v>
      </c>
      <c r="W86" s="36"/>
      <c r="X86" s="37"/>
    </row>
    <row r="87" spans="1:24" x14ac:dyDescent="0.3">
      <c r="A87" s="42">
        <v>6331</v>
      </c>
      <c r="B87" s="24">
        <v>1</v>
      </c>
      <c r="C87" s="24" t="s">
        <v>1135</v>
      </c>
      <c r="D87" s="24">
        <v>1</v>
      </c>
      <c r="E87" s="24">
        <v>873</v>
      </c>
      <c r="F87" s="24" t="s">
        <v>16</v>
      </c>
      <c r="G87" s="24" t="s">
        <v>12</v>
      </c>
      <c r="H87" s="24" t="s">
        <v>15</v>
      </c>
      <c r="J87" s="24">
        <v>1</v>
      </c>
      <c r="K87" s="24">
        <v>2023</v>
      </c>
      <c r="L87" s="32">
        <v>0.64583333333333337</v>
      </c>
      <c r="M87" s="43">
        <v>0.66319444444444442</v>
      </c>
      <c r="N87" s="33">
        <v>7.71922932628667</v>
      </c>
      <c r="Q87" s="24">
        <v>58</v>
      </c>
      <c r="R87" s="35">
        <f t="shared" si="4"/>
        <v>447.71530092462689</v>
      </c>
      <c r="S87" s="35">
        <f t="shared" si="7"/>
        <v>0</v>
      </c>
      <c r="U87" s="36">
        <f t="shared" si="5"/>
        <v>1.7361111111111049E-2</v>
      </c>
      <c r="V87" s="36">
        <f t="shared" si="6"/>
        <v>1.0069444444444409</v>
      </c>
      <c r="W87" s="36"/>
      <c r="X87" s="37"/>
    </row>
    <row r="88" spans="1:24" x14ac:dyDescent="0.3">
      <c r="A88" s="42">
        <v>12707</v>
      </c>
      <c r="B88" s="24">
        <v>1</v>
      </c>
      <c r="C88" s="24" t="s">
        <v>1135</v>
      </c>
      <c r="D88" s="24">
        <v>1</v>
      </c>
      <c r="E88" s="24">
        <v>873</v>
      </c>
      <c r="F88" s="24" t="s">
        <v>16</v>
      </c>
      <c r="G88" s="24" t="s">
        <v>18</v>
      </c>
      <c r="H88" s="24" t="s">
        <v>13</v>
      </c>
      <c r="J88" s="24">
        <v>1</v>
      </c>
      <c r="K88" s="24">
        <v>149</v>
      </c>
      <c r="L88" s="32">
        <v>0.65277777777777779</v>
      </c>
      <c r="M88" s="43">
        <v>0.67013888888888884</v>
      </c>
      <c r="N88" s="33">
        <v>7.71922932628667</v>
      </c>
      <c r="Q88" s="24">
        <v>67</v>
      </c>
      <c r="R88" s="35">
        <f t="shared" si="4"/>
        <v>517.18836486120688</v>
      </c>
      <c r="S88" s="35">
        <f t="shared" si="7"/>
        <v>0</v>
      </c>
      <c r="U88" s="36">
        <f t="shared" si="5"/>
        <v>1.7361111111111049E-2</v>
      </c>
      <c r="V88" s="36">
        <f t="shared" si="6"/>
        <v>1.1631944444444402</v>
      </c>
      <c r="W88" s="36"/>
      <c r="X88" s="37"/>
    </row>
    <row r="89" spans="1:24" x14ac:dyDescent="0.3">
      <c r="A89" s="42">
        <v>12708</v>
      </c>
      <c r="B89" s="24">
        <v>1</v>
      </c>
      <c r="C89" s="24" t="s">
        <v>1135</v>
      </c>
      <c r="D89" s="24">
        <v>1</v>
      </c>
      <c r="E89" s="24">
        <v>873</v>
      </c>
      <c r="F89" s="24" t="s">
        <v>16</v>
      </c>
      <c r="G89" s="24" t="s">
        <v>19</v>
      </c>
      <c r="H89" s="24">
        <v>6</v>
      </c>
      <c r="J89" s="24">
        <v>1</v>
      </c>
      <c r="K89" s="24">
        <v>12708</v>
      </c>
      <c r="L89" s="32">
        <v>0.65277777777777779</v>
      </c>
      <c r="M89" s="43">
        <v>0.67013888888888884</v>
      </c>
      <c r="N89" s="33">
        <v>7.71922932628667</v>
      </c>
      <c r="Q89" s="24">
        <v>41</v>
      </c>
      <c r="R89" s="35">
        <f t="shared" si="4"/>
        <v>316.48840237775346</v>
      </c>
      <c r="S89" s="35">
        <f t="shared" si="7"/>
        <v>0</v>
      </c>
      <c r="U89" s="36">
        <f t="shared" si="5"/>
        <v>1.7361111111111049E-2</v>
      </c>
      <c r="V89" s="36">
        <f t="shared" si="6"/>
        <v>0.71180555555555303</v>
      </c>
      <c r="W89" s="36"/>
      <c r="X89" s="37"/>
    </row>
    <row r="90" spans="1:24" x14ac:dyDescent="0.3">
      <c r="A90" s="42">
        <v>12749</v>
      </c>
      <c r="B90" s="24">
        <v>1</v>
      </c>
      <c r="C90" s="24" t="s">
        <v>1135</v>
      </c>
      <c r="D90" s="24">
        <v>1</v>
      </c>
      <c r="E90" s="24">
        <v>873</v>
      </c>
      <c r="F90" s="24" t="s">
        <v>16</v>
      </c>
      <c r="G90" s="24" t="s">
        <v>19</v>
      </c>
      <c r="H90" s="44" t="s">
        <v>1146</v>
      </c>
      <c r="I90" s="44"/>
      <c r="J90" s="24">
        <v>1</v>
      </c>
      <c r="K90" s="24">
        <v>12749</v>
      </c>
      <c r="L90" s="32">
        <v>0.65277777777777779</v>
      </c>
      <c r="M90" s="43">
        <v>0.67152777777777783</v>
      </c>
      <c r="N90" s="33">
        <v>7.71922932628667</v>
      </c>
      <c r="Q90" s="24">
        <v>194</v>
      </c>
      <c r="R90" s="35">
        <f t="shared" si="4"/>
        <v>1497.5304892996139</v>
      </c>
      <c r="S90" s="35">
        <f t="shared" si="7"/>
        <v>0</v>
      </c>
      <c r="U90" s="36">
        <f t="shared" si="5"/>
        <v>1.8750000000000044E-2</v>
      </c>
      <c r="V90" s="36">
        <f t="shared" si="6"/>
        <v>3.6375000000000086</v>
      </c>
      <c r="W90" s="36"/>
      <c r="X90" s="37"/>
    </row>
    <row r="91" spans="1:24" x14ac:dyDescent="0.3">
      <c r="A91" s="42">
        <v>12750</v>
      </c>
      <c r="B91" s="24">
        <v>1</v>
      </c>
      <c r="C91" s="24" t="s">
        <v>1135</v>
      </c>
      <c r="D91" s="24">
        <v>1</v>
      </c>
      <c r="E91" s="24">
        <v>873</v>
      </c>
      <c r="F91" s="24" t="s">
        <v>16</v>
      </c>
      <c r="G91" s="24" t="s">
        <v>18</v>
      </c>
      <c r="H91" s="24" t="s">
        <v>13</v>
      </c>
      <c r="J91" s="24">
        <v>1</v>
      </c>
      <c r="K91" s="24">
        <v>138</v>
      </c>
      <c r="L91" s="32">
        <v>0.68055555555555547</v>
      </c>
      <c r="M91" s="43">
        <v>0.69791666666666663</v>
      </c>
      <c r="N91" s="33">
        <v>7.71922932628667</v>
      </c>
      <c r="Q91" s="24">
        <v>67</v>
      </c>
      <c r="R91" s="35">
        <f t="shared" si="4"/>
        <v>517.18836486120688</v>
      </c>
      <c r="S91" s="35">
        <f t="shared" si="7"/>
        <v>0</v>
      </c>
      <c r="U91" s="36">
        <f t="shared" si="5"/>
        <v>1.736111111111116E-2</v>
      </c>
      <c r="V91" s="36">
        <f t="shared" si="6"/>
        <v>1.1631944444444478</v>
      </c>
      <c r="W91" s="36"/>
      <c r="X91" s="37"/>
    </row>
    <row r="92" spans="1:24" x14ac:dyDescent="0.3">
      <c r="A92" s="42">
        <v>12751</v>
      </c>
      <c r="B92" s="24">
        <v>1</v>
      </c>
      <c r="C92" s="24" t="s">
        <v>1135</v>
      </c>
      <c r="D92" s="24">
        <v>1</v>
      </c>
      <c r="E92" s="24">
        <v>873</v>
      </c>
      <c r="F92" s="24" t="s">
        <v>16</v>
      </c>
      <c r="G92" s="24" t="s">
        <v>19</v>
      </c>
      <c r="H92" s="24">
        <v>6</v>
      </c>
      <c r="J92" s="24">
        <v>1</v>
      </c>
      <c r="K92" s="24">
        <v>12751</v>
      </c>
      <c r="L92" s="32">
        <v>0.68055555555555547</v>
      </c>
      <c r="M92" s="43">
        <v>0.69791666666666663</v>
      </c>
      <c r="N92" s="33">
        <v>7.71922932628667</v>
      </c>
      <c r="Q92" s="24">
        <v>41</v>
      </c>
      <c r="R92" s="35">
        <f t="shared" si="4"/>
        <v>316.48840237775346</v>
      </c>
      <c r="S92" s="35">
        <f t="shared" si="7"/>
        <v>0</v>
      </c>
      <c r="U92" s="36">
        <f t="shared" si="5"/>
        <v>1.736111111111116E-2</v>
      </c>
      <c r="V92" s="36">
        <f t="shared" si="6"/>
        <v>0.71180555555555758</v>
      </c>
      <c r="W92" s="36"/>
      <c r="X92" s="37"/>
    </row>
    <row r="93" spans="1:24" x14ac:dyDescent="0.3">
      <c r="A93" s="42">
        <v>12752</v>
      </c>
      <c r="B93" s="24">
        <v>1</v>
      </c>
      <c r="C93" s="24" t="s">
        <v>1135</v>
      </c>
      <c r="D93" s="24">
        <v>1</v>
      </c>
      <c r="E93" s="24">
        <v>873</v>
      </c>
      <c r="F93" s="24" t="s">
        <v>16</v>
      </c>
      <c r="G93" s="24" t="s">
        <v>19</v>
      </c>
      <c r="H93" s="44" t="s">
        <v>1146</v>
      </c>
      <c r="I93" s="44"/>
      <c r="J93" s="24">
        <v>1</v>
      </c>
      <c r="K93" s="24">
        <v>12752</v>
      </c>
      <c r="L93" s="32">
        <v>0.68402777777777779</v>
      </c>
      <c r="M93" s="43">
        <v>0.70277777777777783</v>
      </c>
      <c r="N93" s="33">
        <v>7.71922932628667</v>
      </c>
      <c r="Q93" s="24">
        <v>194</v>
      </c>
      <c r="R93" s="35">
        <f t="shared" si="4"/>
        <v>1497.5304892996139</v>
      </c>
      <c r="S93" s="35">
        <f t="shared" si="7"/>
        <v>0</v>
      </c>
      <c r="U93" s="36">
        <f t="shared" si="5"/>
        <v>1.8750000000000044E-2</v>
      </c>
      <c r="V93" s="36">
        <f t="shared" si="6"/>
        <v>3.6375000000000086</v>
      </c>
      <c r="W93" s="36"/>
      <c r="X93" s="37"/>
    </row>
    <row r="94" spans="1:24" x14ac:dyDescent="0.3">
      <c r="A94" s="42">
        <v>6332</v>
      </c>
      <c r="B94" s="24">
        <v>1</v>
      </c>
      <c r="C94" s="24" t="s">
        <v>1135</v>
      </c>
      <c r="D94" s="24">
        <v>1</v>
      </c>
      <c r="E94" s="24">
        <v>873</v>
      </c>
      <c r="F94" s="24" t="s">
        <v>16</v>
      </c>
      <c r="G94" s="24" t="s">
        <v>12</v>
      </c>
      <c r="H94" s="24" t="s">
        <v>15</v>
      </c>
      <c r="J94" s="24">
        <v>1</v>
      </c>
      <c r="K94" s="24">
        <v>2024</v>
      </c>
      <c r="L94" s="32">
        <v>0.6875</v>
      </c>
      <c r="M94" s="43">
        <v>0.70486111111111116</v>
      </c>
      <c r="N94" s="33">
        <v>7.71922932628667</v>
      </c>
      <c r="Q94" s="24">
        <v>58</v>
      </c>
      <c r="R94" s="35">
        <f t="shared" si="4"/>
        <v>447.71530092462689</v>
      </c>
      <c r="S94" s="35">
        <f t="shared" si="7"/>
        <v>0</v>
      </c>
      <c r="U94" s="36">
        <f t="shared" si="5"/>
        <v>1.736111111111116E-2</v>
      </c>
      <c r="V94" s="36">
        <f t="shared" si="6"/>
        <v>1.0069444444444473</v>
      </c>
      <c r="W94" s="36"/>
      <c r="X94" s="37"/>
    </row>
    <row r="95" spans="1:24" x14ac:dyDescent="0.3">
      <c r="A95" s="42">
        <v>12753</v>
      </c>
      <c r="B95" s="24">
        <v>1</v>
      </c>
      <c r="C95" s="24" t="s">
        <v>1135</v>
      </c>
      <c r="D95" s="24">
        <v>1</v>
      </c>
      <c r="E95" s="24">
        <v>873</v>
      </c>
      <c r="F95" s="24" t="s">
        <v>16</v>
      </c>
      <c r="G95" s="24" t="s">
        <v>18</v>
      </c>
      <c r="H95" s="24" t="s">
        <v>13</v>
      </c>
      <c r="J95" s="24">
        <v>1</v>
      </c>
      <c r="K95" s="24">
        <v>150</v>
      </c>
      <c r="L95" s="32">
        <v>0.69444444444444453</v>
      </c>
      <c r="M95" s="43">
        <v>0.71180555555555547</v>
      </c>
      <c r="N95" s="33">
        <v>7.71922932628667</v>
      </c>
      <c r="Q95" s="24">
        <v>67</v>
      </c>
      <c r="R95" s="35">
        <f t="shared" si="4"/>
        <v>517.18836486120688</v>
      </c>
      <c r="S95" s="35">
        <f t="shared" si="7"/>
        <v>0</v>
      </c>
      <c r="U95" s="36">
        <f t="shared" si="5"/>
        <v>1.7361111111110938E-2</v>
      </c>
      <c r="V95" s="36">
        <f t="shared" si="6"/>
        <v>1.1631944444444329</v>
      </c>
      <c r="W95" s="36"/>
      <c r="X95" s="37"/>
    </row>
    <row r="96" spans="1:24" x14ac:dyDescent="0.3">
      <c r="A96" s="42">
        <v>12754</v>
      </c>
      <c r="B96" s="24">
        <v>1</v>
      </c>
      <c r="C96" s="24" t="s">
        <v>1135</v>
      </c>
      <c r="D96" s="24">
        <v>1</v>
      </c>
      <c r="E96" s="24">
        <v>873</v>
      </c>
      <c r="F96" s="24" t="s">
        <v>16</v>
      </c>
      <c r="G96" s="24" t="s">
        <v>19</v>
      </c>
      <c r="H96" s="24">
        <v>6</v>
      </c>
      <c r="J96" s="24">
        <v>1</v>
      </c>
      <c r="K96" s="24">
        <v>12754</v>
      </c>
      <c r="L96" s="32">
        <v>0.69444444444444453</v>
      </c>
      <c r="M96" s="43">
        <v>0.71180555555555547</v>
      </c>
      <c r="N96" s="33">
        <v>7.71922932628667</v>
      </c>
      <c r="Q96" s="24">
        <v>41</v>
      </c>
      <c r="R96" s="35">
        <f t="shared" si="4"/>
        <v>316.48840237775346</v>
      </c>
      <c r="S96" s="35">
        <f t="shared" si="7"/>
        <v>0</v>
      </c>
      <c r="U96" s="36">
        <f t="shared" si="5"/>
        <v>1.7361111111110938E-2</v>
      </c>
      <c r="V96" s="36">
        <f t="shared" si="6"/>
        <v>0.71180555555554847</v>
      </c>
      <c r="W96" s="36"/>
      <c r="X96" s="37"/>
    </row>
    <row r="97" spans="1:24" x14ac:dyDescent="0.3">
      <c r="A97" s="42">
        <v>12755</v>
      </c>
      <c r="B97" s="24">
        <v>1</v>
      </c>
      <c r="C97" s="24" t="s">
        <v>1135</v>
      </c>
      <c r="D97" s="24">
        <v>1</v>
      </c>
      <c r="E97" s="24">
        <v>873</v>
      </c>
      <c r="F97" s="24" t="s">
        <v>16</v>
      </c>
      <c r="G97" s="24" t="s">
        <v>19</v>
      </c>
      <c r="H97" s="44" t="s">
        <v>1146</v>
      </c>
      <c r="I97" s="44"/>
      <c r="J97" s="24">
        <v>1</v>
      </c>
      <c r="K97" s="24">
        <v>12755</v>
      </c>
      <c r="L97" s="32">
        <v>0.69791666666666663</v>
      </c>
      <c r="M97" s="43">
        <v>0.71666666666666667</v>
      </c>
      <c r="N97" s="33">
        <v>7.71922932628667</v>
      </c>
      <c r="Q97" s="24">
        <v>194</v>
      </c>
      <c r="R97" s="35">
        <f t="shared" si="4"/>
        <v>1497.5304892996139</v>
      </c>
      <c r="S97" s="35">
        <f t="shared" si="7"/>
        <v>0</v>
      </c>
      <c r="U97" s="36">
        <f t="shared" si="5"/>
        <v>1.8750000000000044E-2</v>
      </c>
      <c r="V97" s="36">
        <f t="shared" si="6"/>
        <v>3.6375000000000086</v>
      </c>
      <c r="W97" s="36"/>
      <c r="X97" s="37"/>
    </row>
    <row r="98" spans="1:24" x14ac:dyDescent="0.3">
      <c r="A98" s="42">
        <v>12756</v>
      </c>
      <c r="B98" s="24">
        <v>1</v>
      </c>
      <c r="C98" s="24" t="s">
        <v>1135</v>
      </c>
      <c r="D98" s="24">
        <v>1</v>
      </c>
      <c r="E98" s="24">
        <v>873</v>
      </c>
      <c r="F98" s="24" t="s">
        <v>16</v>
      </c>
      <c r="G98" s="24" t="s">
        <v>18</v>
      </c>
      <c r="H98" s="24" t="s">
        <v>13</v>
      </c>
      <c r="J98" s="24">
        <v>1</v>
      </c>
      <c r="K98" s="24">
        <v>139</v>
      </c>
      <c r="L98" s="32">
        <v>0.72222222222222221</v>
      </c>
      <c r="M98" s="43">
        <v>0.73958333333333337</v>
      </c>
      <c r="N98" s="33">
        <v>7.71922932628667</v>
      </c>
      <c r="Q98" s="24">
        <v>67</v>
      </c>
      <c r="R98" s="35">
        <f t="shared" si="4"/>
        <v>517.18836486120688</v>
      </c>
      <c r="S98" s="35">
        <f t="shared" si="7"/>
        <v>0</v>
      </c>
      <c r="U98" s="36">
        <f t="shared" si="5"/>
        <v>1.736111111111116E-2</v>
      </c>
      <c r="V98" s="36">
        <f t="shared" si="6"/>
        <v>1.1631944444444478</v>
      </c>
      <c r="W98" s="36"/>
      <c r="X98" s="37"/>
    </row>
    <row r="99" spans="1:24" x14ac:dyDescent="0.3">
      <c r="A99" s="42">
        <v>12757</v>
      </c>
      <c r="B99" s="24">
        <v>1</v>
      </c>
      <c r="C99" s="24" t="s">
        <v>1135</v>
      </c>
      <c r="D99" s="24">
        <v>1</v>
      </c>
      <c r="E99" s="24">
        <v>873</v>
      </c>
      <c r="F99" s="24" t="s">
        <v>16</v>
      </c>
      <c r="G99" s="24" t="s">
        <v>19</v>
      </c>
      <c r="H99" s="24">
        <v>6</v>
      </c>
      <c r="J99" s="24">
        <v>1</v>
      </c>
      <c r="K99" s="24">
        <v>12757</v>
      </c>
      <c r="L99" s="32">
        <v>0.72222222222222221</v>
      </c>
      <c r="M99" s="43">
        <v>0.73958333333333337</v>
      </c>
      <c r="N99" s="33">
        <v>7.71922932628667</v>
      </c>
      <c r="Q99" s="24">
        <v>41</v>
      </c>
      <c r="R99" s="35">
        <f t="shared" si="4"/>
        <v>316.48840237775346</v>
      </c>
      <c r="S99" s="35">
        <f t="shared" si="7"/>
        <v>0</v>
      </c>
      <c r="U99" s="36">
        <f t="shared" si="5"/>
        <v>1.736111111111116E-2</v>
      </c>
      <c r="V99" s="36">
        <f t="shared" si="6"/>
        <v>0.71180555555555758</v>
      </c>
      <c r="W99" s="36"/>
      <c r="X99" s="37"/>
    </row>
    <row r="100" spans="1:24" x14ac:dyDescent="0.3">
      <c r="A100" s="42">
        <v>6333</v>
      </c>
      <c r="B100" s="24">
        <v>1</v>
      </c>
      <c r="C100" s="24" t="s">
        <v>1135</v>
      </c>
      <c r="D100" s="24">
        <v>1</v>
      </c>
      <c r="E100" s="24">
        <v>873</v>
      </c>
      <c r="F100" s="24" t="s">
        <v>16</v>
      </c>
      <c r="G100" s="24" t="s">
        <v>12</v>
      </c>
      <c r="H100" s="24" t="s">
        <v>15</v>
      </c>
      <c r="J100" s="24">
        <v>1</v>
      </c>
      <c r="K100" s="24">
        <v>2025</v>
      </c>
      <c r="L100" s="32">
        <v>0.72916666666666663</v>
      </c>
      <c r="M100" s="43">
        <v>0.74652777777777779</v>
      </c>
      <c r="N100" s="33">
        <v>7.71922932628667</v>
      </c>
      <c r="Q100" s="24">
        <v>58</v>
      </c>
      <c r="R100" s="35">
        <f t="shared" si="4"/>
        <v>447.71530092462689</v>
      </c>
      <c r="S100" s="35">
        <f t="shared" si="7"/>
        <v>0</v>
      </c>
      <c r="U100" s="36">
        <f t="shared" si="5"/>
        <v>1.736111111111116E-2</v>
      </c>
      <c r="V100" s="36">
        <f t="shared" si="6"/>
        <v>1.0069444444444473</v>
      </c>
      <c r="W100" s="36"/>
      <c r="X100" s="37"/>
    </row>
    <row r="101" spans="1:24" x14ac:dyDescent="0.3">
      <c r="A101" s="42">
        <v>12758</v>
      </c>
      <c r="B101" s="24">
        <v>1</v>
      </c>
      <c r="C101" s="24" t="s">
        <v>1135</v>
      </c>
      <c r="D101" s="24">
        <v>1</v>
      </c>
      <c r="E101" s="24">
        <v>873</v>
      </c>
      <c r="F101" s="24" t="s">
        <v>16</v>
      </c>
      <c r="G101" s="24" t="s">
        <v>19</v>
      </c>
      <c r="H101" s="44" t="s">
        <v>1146</v>
      </c>
      <c r="I101" s="44"/>
      <c r="J101" s="24">
        <v>1</v>
      </c>
      <c r="K101" s="24">
        <v>12758</v>
      </c>
      <c r="L101" s="32">
        <v>0.72916666666666663</v>
      </c>
      <c r="M101" s="43">
        <v>0.74791666666666667</v>
      </c>
      <c r="N101" s="33">
        <v>7.71922932628667</v>
      </c>
      <c r="Q101" s="24">
        <v>194</v>
      </c>
      <c r="R101" s="35">
        <f t="shared" si="4"/>
        <v>1497.5304892996139</v>
      </c>
      <c r="S101" s="35">
        <f t="shared" si="7"/>
        <v>0</v>
      </c>
      <c r="U101" s="36">
        <f t="shared" si="5"/>
        <v>1.8750000000000044E-2</v>
      </c>
      <c r="V101" s="36">
        <f t="shared" si="6"/>
        <v>3.6375000000000086</v>
      </c>
      <c r="W101" s="36"/>
      <c r="X101" s="37"/>
    </row>
    <row r="102" spans="1:24" x14ac:dyDescent="0.3">
      <c r="A102" s="42">
        <v>12759</v>
      </c>
      <c r="B102" s="24">
        <v>1</v>
      </c>
      <c r="C102" s="24" t="s">
        <v>1135</v>
      </c>
      <c r="D102" s="24">
        <v>1</v>
      </c>
      <c r="E102" s="24">
        <v>873</v>
      </c>
      <c r="F102" s="24" t="s">
        <v>16</v>
      </c>
      <c r="G102" s="24" t="s">
        <v>18</v>
      </c>
      <c r="H102" s="24" t="s">
        <v>13</v>
      </c>
      <c r="J102" s="24">
        <v>1</v>
      </c>
      <c r="K102" s="24">
        <v>151</v>
      </c>
      <c r="L102" s="32">
        <v>0.73611111111111116</v>
      </c>
      <c r="M102" s="43">
        <v>0.75347222222222221</v>
      </c>
      <c r="N102" s="33">
        <v>7.71922932628667</v>
      </c>
      <c r="Q102" s="24">
        <v>67</v>
      </c>
      <c r="R102" s="35">
        <f t="shared" si="4"/>
        <v>517.18836486120688</v>
      </c>
      <c r="S102" s="35">
        <f t="shared" si="7"/>
        <v>0</v>
      </c>
      <c r="U102" s="36">
        <f t="shared" si="5"/>
        <v>1.7361111111111049E-2</v>
      </c>
      <c r="V102" s="36">
        <f t="shared" si="6"/>
        <v>1.1631944444444402</v>
      </c>
      <c r="W102" s="36"/>
      <c r="X102" s="37"/>
    </row>
    <row r="103" spans="1:24" x14ac:dyDescent="0.3">
      <c r="A103" s="42">
        <v>12760</v>
      </c>
      <c r="B103" s="24">
        <v>1</v>
      </c>
      <c r="C103" s="24" t="s">
        <v>1135</v>
      </c>
      <c r="D103" s="24">
        <v>1</v>
      </c>
      <c r="E103" s="24">
        <v>873</v>
      </c>
      <c r="F103" s="24" t="s">
        <v>16</v>
      </c>
      <c r="G103" s="24" t="s">
        <v>19</v>
      </c>
      <c r="H103" s="24">
        <v>6</v>
      </c>
      <c r="J103" s="24">
        <v>1</v>
      </c>
      <c r="K103" s="24">
        <v>12760</v>
      </c>
      <c r="L103" s="32">
        <v>0.73611111111111116</v>
      </c>
      <c r="M103" s="43">
        <v>0.75347222222222221</v>
      </c>
      <c r="N103" s="33">
        <v>7.71922932628667</v>
      </c>
      <c r="Q103" s="24">
        <v>41</v>
      </c>
      <c r="R103" s="35">
        <f t="shared" si="4"/>
        <v>316.48840237775346</v>
      </c>
      <c r="S103" s="35">
        <f t="shared" si="7"/>
        <v>0</v>
      </c>
      <c r="U103" s="36">
        <f t="shared" si="5"/>
        <v>1.7361111111111049E-2</v>
      </c>
      <c r="V103" s="36">
        <f t="shared" si="6"/>
        <v>0.71180555555555303</v>
      </c>
      <c r="W103" s="36"/>
      <c r="X103" s="37"/>
    </row>
    <row r="104" spans="1:24" x14ac:dyDescent="0.3">
      <c r="A104" s="42">
        <v>12761</v>
      </c>
      <c r="B104" s="24">
        <v>1</v>
      </c>
      <c r="C104" s="24" t="s">
        <v>1135</v>
      </c>
      <c r="D104" s="24">
        <v>1</v>
      </c>
      <c r="E104" s="24">
        <v>873</v>
      </c>
      <c r="F104" s="24" t="s">
        <v>16</v>
      </c>
      <c r="G104" s="24" t="s">
        <v>19</v>
      </c>
      <c r="H104" s="44" t="s">
        <v>1146</v>
      </c>
      <c r="I104" s="44"/>
      <c r="J104" s="24">
        <v>1</v>
      </c>
      <c r="K104" s="24">
        <v>12761</v>
      </c>
      <c r="L104" s="32">
        <v>0.74305555555555547</v>
      </c>
      <c r="M104" s="43">
        <v>0.76180555555555562</v>
      </c>
      <c r="N104" s="33">
        <v>7.71922932628667</v>
      </c>
      <c r="Q104" s="24">
        <v>194</v>
      </c>
      <c r="R104" s="35">
        <f t="shared" si="4"/>
        <v>1497.5304892996139</v>
      </c>
      <c r="S104" s="35">
        <f t="shared" si="7"/>
        <v>0</v>
      </c>
      <c r="U104" s="36">
        <f t="shared" si="5"/>
        <v>1.8750000000000155E-2</v>
      </c>
      <c r="V104" s="36">
        <f t="shared" si="6"/>
        <v>3.6375000000000304</v>
      </c>
      <c r="W104" s="36"/>
      <c r="X104" s="37"/>
    </row>
    <row r="105" spans="1:24" x14ac:dyDescent="0.3">
      <c r="A105" s="42">
        <v>12762</v>
      </c>
      <c r="B105" s="24">
        <v>1</v>
      </c>
      <c r="C105" s="24" t="s">
        <v>1135</v>
      </c>
      <c r="D105" s="24">
        <v>1</v>
      </c>
      <c r="E105" s="24">
        <v>873</v>
      </c>
      <c r="F105" s="24" t="s">
        <v>16</v>
      </c>
      <c r="G105" s="24" t="s">
        <v>18</v>
      </c>
      <c r="H105" s="24" t="s">
        <v>13</v>
      </c>
      <c r="J105" s="24">
        <v>1</v>
      </c>
      <c r="K105" s="24">
        <v>140</v>
      </c>
      <c r="L105" s="32">
        <v>0.76388888888888884</v>
      </c>
      <c r="M105" s="43">
        <v>0.78125</v>
      </c>
      <c r="N105" s="33">
        <v>7.71922932628667</v>
      </c>
      <c r="Q105" s="24">
        <v>67</v>
      </c>
      <c r="R105" s="35">
        <f t="shared" si="4"/>
        <v>517.18836486120688</v>
      </c>
      <c r="S105" s="35">
        <f t="shared" si="7"/>
        <v>0</v>
      </c>
      <c r="U105" s="36">
        <f t="shared" si="5"/>
        <v>1.736111111111116E-2</v>
      </c>
      <c r="V105" s="36">
        <f t="shared" si="6"/>
        <v>1.1631944444444478</v>
      </c>
      <c r="W105" s="36"/>
      <c r="X105" s="37"/>
    </row>
    <row r="106" spans="1:24" x14ac:dyDescent="0.3">
      <c r="A106" s="42">
        <v>12763</v>
      </c>
      <c r="B106" s="24">
        <v>1</v>
      </c>
      <c r="C106" s="24" t="s">
        <v>1135</v>
      </c>
      <c r="D106" s="24">
        <v>1</v>
      </c>
      <c r="E106" s="24">
        <v>873</v>
      </c>
      <c r="F106" s="24" t="s">
        <v>16</v>
      </c>
      <c r="G106" s="24" t="s">
        <v>19</v>
      </c>
      <c r="H106" s="24">
        <v>6</v>
      </c>
      <c r="J106" s="24">
        <v>1</v>
      </c>
      <c r="K106" s="24">
        <v>12763</v>
      </c>
      <c r="L106" s="32">
        <v>0.76388888888888884</v>
      </c>
      <c r="M106" s="43">
        <v>0.78125</v>
      </c>
      <c r="N106" s="33">
        <v>7.71922932628667</v>
      </c>
      <c r="Q106" s="24">
        <v>41</v>
      </c>
      <c r="R106" s="35">
        <f t="shared" si="4"/>
        <v>316.48840237775346</v>
      </c>
      <c r="S106" s="35">
        <f t="shared" si="7"/>
        <v>0</v>
      </c>
      <c r="U106" s="36">
        <f t="shared" si="5"/>
        <v>1.736111111111116E-2</v>
      </c>
      <c r="V106" s="36">
        <f t="shared" si="6"/>
        <v>0.71180555555555758</v>
      </c>
      <c r="W106" s="36"/>
      <c r="X106" s="37"/>
    </row>
    <row r="107" spans="1:24" x14ac:dyDescent="0.3">
      <c r="A107" s="42">
        <v>6334</v>
      </c>
      <c r="B107" s="24">
        <v>1</v>
      </c>
      <c r="C107" s="24" t="s">
        <v>1135</v>
      </c>
      <c r="D107" s="24">
        <v>1</v>
      </c>
      <c r="E107" s="24">
        <v>873</v>
      </c>
      <c r="F107" s="24" t="s">
        <v>16</v>
      </c>
      <c r="G107" s="24" t="s">
        <v>12</v>
      </c>
      <c r="H107" s="24" t="s">
        <v>15</v>
      </c>
      <c r="J107" s="24">
        <v>1</v>
      </c>
      <c r="K107" s="24">
        <v>2026</v>
      </c>
      <c r="L107" s="32">
        <v>0.77083333333333337</v>
      </c>
      <c r="M107" s="43">
        <v>0.78819444444444453</v>
      </c>
      <c r="N107" s="33">
        <v>7.71922932628667</v>
      </c>
      <c r="Q107" s="24">
        <v>58</v>
      </c>
      <c r="R107" s="35">
        <f t="shared" si="4"/>
        <v>447.71530092462689</v>
      </c>
      <c r="S107" s="35">
        <f t="shared" si="7"/>
        <v>0</v>
      </c>
      <c r="U107" s="36">
        <f t="shared" si="5"/>
        <v>1.736111111111116E-2</v>
      </c>
      <c r="V107" s="36">
        <f t="shared" si="6"/>
        <v>1.0069444444444473</v>
      </c>
      <c r="W107" s="36"/>
      <c r="X107" s="37"/>
    </row>
    <row r="108" spans="1:24" x14ac:dyDescent="0.3">
      <c r="A108" s="42">
        <v>12764</v>
      </c>
      <c r="B108" s="24">
        <v>1</v>
      </c>
      <c r="C108" s="24" t="s">
        <v>1135</v>
      </c>
      <c r="D108" s="24">
        <v>1</v>
      </c>
      <c r="E108" s="24">
        <v>873</v>
      </c>
      <c r="F108" s="24" t="s">
        <v>16</v>
      </c>
      <c r="G108" s="24" t="s">
        <v>19</v>
      </c>
      <c r="H108" s="44" t="s">
        <v>1146</v>
      </c>
      <c r="I108" s="44"/>
      <c r="J108" s="24">
        <v>1</v>
      </c>
      <c r="K108" s="24">
        <v>12764</v>
      </c>
      <c r="L108" s="32">
        <v>0.77430555555555547</v>
      </c>
      <c r="M108" s="43">
        <v>0.79305555555555562</v>
      </c>
      <c r="N108" s="33">
        <v>7.71922932628667</v>
      </c>
      <c r="Q108" s="24">
        <v>194</v>
      </c>
      <c r="R108" s="35">
        <f t="shared" si="4"/>
        <v>1497.5304892996139</v>
      </c>
      <c r="S108" s="35">
        <f t="shared" si="7"/>
        <v>0</v>
      </c>
      <c r="U108" s="36">
        <f t="shared" si="5"/>
        <v>1.8750000000000155E-2</v>
      </c>
      <c r="V108" s="36">
        <f t="shared" si="6"/>
        <v>3.6375000000000304</v>
      </c>
      <c r="W108" s="36"/>
      <c r="X108" s="37"/>
    </row>
    <row r="109" spans="1:24" x14ac:dyDescent="0.3">
      <c r="A109" s="42">
        <v>12765</v>
      </c>
      <c r="B109" s="24">
        <v>1</v>
      </c>
      <c r="C109" s="24" t="s">
        <v>1135</v>
      </c>
      <c r="D109" s="24">
        <v>1</v>
      </c>
      <c r="E109" s="24">
        <v>873</v>
      </c>
      <c r="F109" s="24" t="s">
        <v>16</v>
      </c>
      <c r="G109" s="24" t="s">
        <v>18</v>
      </c>
      <c r="H109" s="24" t="s">
        <v>13</v>
      </c>
      <c r="J109" s="24">
        <v>1</v>
      </c>
      <c r="K109" s="24">
        <v>152</v>
      </c>
      <c r="L109" s="32">
        <v>0.77777777777777779</v>
      </c>
      <c r="M109" s="43">
        <v>0.79513888888888884</v>
      </c>
      <c r="N109" s="33">
        <v>7.71922932628667</v>
      </c>
      <c r="Q109" s="24">
        <v>67</v>
      </c>
      <c r="R109" s="35">
        <f t="shared" si="4"/>
        <v>517.18836486120688</v>
      </c>
      <c r="S109" s="35">
        <f t="shared" si="7"/>
        <v>0</v>
      </c>
      <c r="U109" s="36">
        <f t="shared" si="5"/>
        <v>1.7361111111111049E-2</v>
      </c>
      <c r="V109" s="36">
        <f t="shared" si="6"/>
        <v>1.1631944444444402</v>
      </c>
      <c r="W109" s="36"/>
      <c r="X109" s="37"/>
    </row>
    <row r="110" spans="1:24" x14ac:dyDescent="0.3">
      <c r="A110" s="42">
        <v>12766</v>
      </c>
      <c r="B110" s="24">
        <v>1</v>
      </c>
      <c r="C110" s="24" t="s">
        <v>1135</v>
      </c>
      <c r="D110" s="24">
        <v>1</v>
      </c>
      <c r="E110" s="24">
        <v>873</v>
      </c>
      <c r="F110" s="24" t="s">
        <v>16</v>
      </c>
      <c r="G110" s="24" t="s">
        <v>19</v>
      </c>
      <c r="H110" s="24">
        <v>6</v>
      </c>
      <c r="J110" s="24">
        <v>1</v>
      </c>
      <c r="K110" s="24">
        <v>12766</v>
      </c>
      <c r="L110" s="32">
        <v>0.77777777777777779</v>
      </c>
      <c r="M110" s="43">
        <v>0.79513888888888884</v>
      </c>
      <c r="N110" s="33">
        <v>7.71922932628667</v>
      </c>
      <c r="Q110" s="24">
        <v>41</v>
      </c>
      <c r="R110" s="35">
        <f t="shared" si="4"/>
        <v>316.48840237775346</v>
      </c>
      <c r="S110" s="35">
        <f t="shared" si="7"/>
        <v>0</v>
      </c>
      <c r="U110" s="36">
        <f t="shared" si="5"/>
        <v>1.7361111111111049E-2</v>
      </c>
      <c r="V110" s="36">
        <f t="shared" si="6"/>
        <v>0.71180555555555303</v>
      </c>
      <c r="W110" s="36"/>
      <c r="X110" s="37"/>
    </row>
    <row r="111" spans="1:24" x14ac:dyDescent="0.3">
      <c r="A111" s="42">
        <v>6335</v>
      </c>
      <c r="B111" s="24">
        <v>1</v>
      </c>
      <c r="C111" s="24" t="s">
        <v>1135</v>
      </c>
      <c r="D111" s="24">
        <v>1</v>
      </c>
      <c r="E111" s="24">
        <v>873</v>
      </c>
      <c r="F111" s="24" t="s">
        <v>16</v>
      </c>
      <c r="G111" s="24" t="s">
        <v>12</v>
      </c>
      <c r="H111" s="24" t="s">
        <v>15</v>
      </c>
      <c r="J111" s="24">
        <v>1</v>
      </c>
      <c r="K111" s="24">
        <v>2027</v>
      </c>
      <c r="L111" s="32">
        <v>0.8125</v>
      </c>
      <c r="M111" s="43">
        <v>0.82986111111111116</v>
      </c>
      <c r="N111" s="33">
        <v>7.71922932628667</v>
      </c>
      <c r="Q111" s="24">
        <v>58</v>
      </c>
      <c r="R111" s="35">
        <f t="shared" si="4"/>
        <v>447.71530092462689</v>
      </c>
      <c r="S111" s="35">
        <f t="shared" si="7"/>
        <v>0</v>
      </c>
      <c r="U111" s="36">
        <f t="shared" si="5"/>
        <v>1.736111111111116E-2</v>
      </c>
      <c r="V111" s="36">
        <f t="shared" si="6"/>
        <v>1.0069444444444473</v>
      </c>
      <c r="W111" s="36"/>
      <c r="X111" s="37"/>
    </row>
    <row r="112" spans="1:24" x14ac:dyDescent="0.3">
      <c r="A112" s="42">
        <v>11550</v>
      </c>
      <c r="B112" s="24">
        <v>1</v>
      </c>
      <c r="C112" s="24" t="s">
        <v>1135</v>
      </c>
      <c r="D112" s="24">
        <v>1</v>
      </c>
      <c r="E112" s="24">
        <v>873</v>
      </c>
      <c r="F112" s="24" t="s">
        <v>16</v>
      </c>
      <c r="G112" s="24" t="s">
        <v>12</v>
      </c>
      <c r="H112" s="24" t="s">
        <v>13</v>
      </c>
      <c r="J112" s="24">
        <v>1</v>
      </c>
      <c r="K112" s="24">
        <v>153</v>
      </c>
      <c r="L112" s="32">
        <v>0.8125</v>
      </c>
      <c r="M112" s="43">
        <v>0.82986111111111116</v>
      </c>
      <c r="N112" s="33">
        <v>7.71922932628667</v>
      </c>
      <c r="Q112" s="24">
        <v>302</v>
      </c>
      <c r="R112" s="35">
        <f t="shared" si="4"/>
        <v>2331.2072565385743</v>
      </c>
      <c r="S112" s="35">
        <f t="shared" si="7"/>
        <v>0</v>
      </c>
      <c r="U112" s="36">
        <f t="shared" si="5"/>
        <v>1.736111111111116E-2</v>
      </c>
      <c r="V112" s="36">
        <f t="shared" si="6"/>
        <v>5.2430555555555705</v>
      </c>
      <c r="W112" s="36"/>
      <c r="X112" s="37"/>
    </row>
    <row r="113" spans="1:24" x14ac:dyDescent="0.3">
      <c r="A113" s="42">
        <v>17537</v>
      </c>
      <c r="B113" s="24">
        <v>1</v>
      </c>
      <c r="C113" s="24" t="s">
        <v>1135</v>
      </c>
      <c r="D113" s="24">
        <v>2</v>
      </c>
      <c r="E113" s="24">
        <v>874</v>
      </c>
      <c r="F113" s="24" t="s">
        <v>17</v>
      </c>
      <c r="G113" s="24" t="s">
        <v>19</v>
      </c>
      <c r="H113" s="44" t="s">
        <v>1146</v>
      </c>
      <c r="I113" s="44"/>
      <c r="J113" s="24">
        <v>1</v>
      </c>
      <c r="K113" s="24">
        <v>186</v>
      </c>
      <c r="L113" s="32">
        <v>0.30902777777777779</v>
      </c>
      <c r="M113" s="43">
        <v>0.3263888888888889</v>
      </c>
      <c r="N113" s="33">
        <v>7.1390630895506701</v>
      </c>
      <c r="Q113" s="24">
        <v>194</v>
      </c>
      <c r="R113" s="35">
        <f t="shared" si="4"/>
        <v>1384.9782393728301</v>
      </c>
      <c r="S113" s="35">
        <f t="shared" si="7"/>
        <v>0</v>
      </c>
      <c r="U113" s="36">
        <f t="shared" si="5"/>
        <v>1.7361111111111105E-2</v>
      </c>
      <c r="V113" s="36">
        <f t="shared" si="6"/>
        <v>3.3680555555555545</v>
      </c>
      <c r="W113" s="36"/>
      <c r="X113" s="37"/>
    </row>
    <row r="114" spans="1:24" x14ac:dyDescent="0.3">
      <c r="A114" s="42">
        <v>13043</v>
      </c>
      <c r="B114" s="24">
        <v>1</v>
      </c>
      <c r="C114" s="24" t="s">
        <v>1135</v>
      </c>
      <c r="D114" s="24">
        <v>2</v>
      </c>
      <c r="E114" s="24">
        <v>874</v>
      </c>
      <c r="F114" s="24" t="s">
        <v>17</v>
      </c>
      <c r="G114" s="24" t="s">
        <v>19</v>
      </c>
      <c r="H114" s="24">
        <v>6</v>
      </c>
      <c r="J114" s="24">
        <v>1</v>
      </c>
      <c r="K114" s="24">
        <v>215</v>
      </c>
      <c r="L114" s="32">
        <v>0.32291666666666669</v>
      </c>
      <c r="M114" s="43">
        <v>0.34027777777777773</v>
      </c>
      <c r="N114" s="33">
        <v>7.1390630895506701</v>
      </c>
      <c r="Q114" s="24">
        <v>41</v>
      </c>
      <c r="R114" s="35">
        <f t="shared" si="4"/>
        <v>292.7015866715775</v>
      </c>
      <c r="S114" s="35">
        <f t="shared" si="7"/>
        <v>0</v>
      </c>
      <c r="U114" s="36">
        <f t="shared" si="5"/>
        <v>1.7361111111111049E-2</v>
      </c>
      <c r="V114" s="36">
        <f t="shared" si="6"/>
        <v>0.71180555555555303</v>
      </c>
      <c r="W114" s="36"/>
      <c r="X114" s="37"/>
    </row>
    <row r="115" spans="1:24" x14ac:dyDescent="0.3">
      <c r="A115" s="42">
        <v>13044</v>
      </c>
      <c r="B115" s="24">
        <v>1</v>
      </c>
      <c r="C115" s="24" t="s">
        <v>1135</v>
      </c>
      <c r="D115" s="24">
        <v>2</v>
      </c>
      <c r="E115" s="24">
        <v>874</v>
      </c>
      <c r="F115" s="24" t="s">
        <v>17</v>
      </c>
      <c r="G115" s="24" t="s">
        <v>18</v>
      </c>
      <c r="H115" s="24" t="s">
        <v>13</v>
      </c>
      <c r="J115" s="24">
        <v>1</v>
      </c>
      <c r="K115" s="24">
        <v>13044</v>
      </c>
      <c r="L115" s="32">
        <v>0.32291666666666669</v>
      </c>
      <c r="M115" s="43">
        <v>0.34027777777777773</v>
      </c>
      <c r="N115" s="33">
        <v>7.1390630895506701</v>
      </c>
      <c r="Q115" s="24">
        <v>67</v>
      </c>
      <c r="R115" s="35">
        <f t="shared" si="4"/>
        <v>478.3172269998949</v>
      </c>
      <c r="S115" s="35">
        <f t="shared" si="7"/>
        <v>0</v>
      </c>
      <c r="U115" s="36">
        <f t="shared" si="5"/>
        <v>1.7361111111111049E-2</v>
      </c>
      <c r="V115" s="36">
        <f t="shared" si="6"/>
        <v>1.1631944444444402</v>
      </c>
      <c r="W115" s="36"/>
      <c r="X115" s="37"/>
    </row>
    <row r="116" spans="1:24" x14ac:dyDescent="0.3">
      <c r="A116" s="42">
        <v>6336</v>
      </c>
      <c r="B116" s="24">
        <v>1</v>
      </c>
      <c r="C116" s="24" t="s">
        <v>1135</v>
      </c>
      <c r="D116" s="24">
        <v>2</v>
      </c>
      <c r="E116" s="24">
        <v>874</v>
      </c>
      <c r="F116" s="24" t="s">
        <v>17</v>
      </c>
      <c r="G116" s="24" t="s">
        <v>12</v>
      </c>
      <c r="H116" s="24" t="s">
        <v>15</v>
      </c>
      <c r="J116" s="24">
        <v>1</v>
      </c>
      <c r="K116" s="24">
        <v>2028</v>
      </c>
      <c r="L116" s="32">
        <v>0.3298611111111111</v>
      </c>
      <c r="M116" s="43">
        <v>0.34722222222222227</v>
      </c>
      <c r="N116" s="33">
        <v>7.1390630895506701</v>
      </c>
      <c r="Q116" s="24">
        <v>58</v>
      </c>
      <c r="R116" s="35">
        <f t="shared" si="4"/>
        <v>414.06565919393887</v>
      </c>
      <c r="S116" s="35">
        <f t="shared" si="7"/>
        <v>0</v>
      </c>
      <c r="U116" s="36">
        <f t="shared" si="5"/>
        <v>1.736111111111116E-2</v>
      </c>
      <c r="V116" s="36">
        <f t="shared" si="6"/>
        <v>1.0069444444444473</v>
      </c>
      <c r="W116" s="36"/>
      <c r="X116" s="37"/>
    </row>
    <row r="117" spans="1:24" x14ac:dyDescent="0.3">
      <c r="A117" s="42">
        <v>12767</v>
      </c>
      <c r="B117" s="24">
        <v>1</v>
      </c>
      <c r="C117" s="24" t="s">
        <v>1135</v>
      </c>
      <c r="D117" s="24">
        <v>2</v>
      </c>
      <c r="E117" s="24">
        <v>874</v>
      </c>
      <c r="F117" s="24" t="s">
        <v>17</v>
      </c>
      <c r="G117" s="24" t="s">
        <v>18</v>
      </c>
      <c r="H117" s="24" t="s">
        <v>13</v>
      </c>
      <c r="J117" s="24">
        <v>1</v>
      </c>
      <c r="K117" s="24">
        <v>199</v>
      </c>
      <c r="L117" s="32">
        <v>0.33680555555555558</v>
      </c>
      <c r="M117" s="43">
        <v>0.35416666666666669</v>
      </c>
      <c r="N117" s="33">
        <v>7.1390630895506701</v>
      </c>
      <c r="Q117" s="24">
        <v>67</v>
      </c>
      <c r="R117" s="35">
        <f t="shared" si="4"/>
        <v>478.3172269998949</v>
      </c>
      <c r="S117" s="35">
        <f t="shared" si="7"/>
        <v>0</v>
      </c>
      <c r="U117" s="36">
        <f t="shared" si="5"/>
        <v>1.7361111111111105E-2</v>
      </c>
      <c r="V117" s="36">
        <f t="shared" si="6"/>
        <v>1.163194444444444</v>
      </c>
      <c r="W117" s="36"/>
      <c r="X117" s="37"/>
    </row>
    <row r="118" spans="1:24" x14ac:dyDescent="0.3">
      <c r="A118" s="42">
        <v>12768</v>
      </c>
      <c r="B118" s="24">
        <v>1</v>
      </c>
      <c r="C118" s="24" t="s">
        <v>1135</v>
      </c>
      <c r="D118" s="24">
        <v>2</v>
      </c>
      <c r="E118" s="24">
        <v>874</v>
      </c>
      <c r="F118" s="24" t="s">
        <v>17</v>
      </c>
      <c r="G118" s="24" t="s">
        <v>19</v>
      </c>
      <c r="H118" s="24">
        <v>6</v>
      </c>
      <c r="J118" s="24">
        <v>1</v>
      </c>
      <c r="K118" s="24">
        <v>12768</v>
      </c>
      <c r="L118" s="32">
        <v>0.33680555555555558</v>
      </c>
      <c r="M118" s="43">
        <v>0.35416666666666669</v>
      </c>
      <c r="N118" s="33">
        <v>7.1390630895506701</v>
      </c>
      <c r="Q118" s="24">
        <v>41</v>
      </c>
      <c r="R118" s="35">
        <f t="shared" si="4"/>
        <v>292.7015866715775</v>
      </c>
      <c r="S118" s="35">
        <f t="shared" si="7"/>
        <v>0</v>
      </c>
      <c r="U118" s="36">
        <f t="shared" si="5"/>
        <v>1.7361111111111105E-2</v>
      </c>
      <c r="V118" s="36">
        <f t="shared" si="6"/>
        <v>0.71180555555555536</v>
      </c>
      <c r="W118" s="36"/>
      <c r="X118" s="37"/>
    </row>
    <row r="119" spans="1:24" x14ac:dyDescent="0.3">
      <c r="A119" s="42">
        <v>12769</v>
      </c>
      <c r="B119" s="24">
        <v>1</v>
      </c>
      <c r="C119" s="24" t="s">
        <v>1135</v>
      </c>
      <c r="D119" s="24">
        <v>2</v>
      </c>
      <c r="E119" s="24">
        <v>874</v>
      </c>
      <c r="F119" s="24" t="s">
        <v>17</v>
      </c>
      <c r="G119" s="24" t="s">
        <v>19</v>
      </c>
      <c r="H119" s="44" t="s">
        <v>1146</v>
      </c>
      <c r="I119" s="44"/>
      <c r="J119" s="24">
        <v>1</v>
      </c>
      <c r="K119" s="24">
        <v>12769</v>
      </c>
      <c r="L119" s="32">
        <v>0.34166666666666662</v>
      </c>
      <c r="M119" s="43">
        <v>0.3611111111111111</v>
      </c>
      <c r="N119" s="33">
        <v>7.1390630895506701</v>
      </c>
      <c r="Q119" s="24">
        <v>194</v>
      </c>
      <c r="R119" s="35">
        <f t="shared" si="4"/>
        <v>1384.9782393728301</v>
      </c>
      <c r="S119" s="35">
        <f t="shared" si="7"/>
        <v>0</v>
      </c>
      <c r="U119" s="36">
        <f t="shared" si="5"/>
        <v>1.9444444444444486E-2</v>
      </c>
      <c r="V119" s="36">
        <f t="shared" si="6"/>
        <v>3.7722222222222301</v>
      </c>
      <c r="W119" s="36"/>
      <c r="X119" s="37"/>
    </row>
    <row r="120" spans="1:24" x14ac:dyDescent="0.3">
      <c r="A120" s="42">
        <v>12771</v>
      </c>
      <c r="B120" s="24">
        <v>1</v>
      </c>
      <c r="C120" s="24" t="s">
        <v>1135</v>
      </c>
      <c r="D120" s="24">
        <v>2</v>
      </c>
      <c r="E120" s="24">
        <v>874</v>
      </c>
      <c r="F120" s="24" t="s">
        <v>17</v>
      </c>
      <c r="G120" s="24" t="s">
        <v>19</v>
      </c>
      <c r="H120" s="44" t="s">
        <v>1146</v>
      </c>
      <c r="I120" s="44"/>
      <c r="J120" s="24">
        <v>1</v>
      </c>
      <c r="K120" s="24">
        <v>12771</v>
      </c>
      <c r="L120" s="32">
        <v>0.36249999999999999</v>
      </c>
      <c r="M120" s="43">
        <v>0.38194444444444442</v>
      </c>
      <c r="N120" s="33">
        <v>7.1390630895506701</v>
      </c>
      <c r="Q120" s="24">
        <v>194</v>
      </c>
      <c r="R120" s="35">
        <f t="shared" si="4"/>
        <v>1384.9782393728301</v>
      </c>
      <c r="S120" s="35">
        <f t="shared" si="7"/>
        <v>0</v>
      </c>
      <c r="U120" s="36">
        <f t="shared" si="5"/>
        <v>1.9444444444444431E-2</v>
      </c>
      <c r="V120" s="36">
        <f t="shared" si="6"/>
        <v>3.7722222222222195</v>
      </c>
      <c r="W120" s="36"/>
      <c r="X120" s="37"/>
    </row>
    <row r="121" spans="1:24" x14ac:dyDescent="0.3">
      <c r="A121" s="42">
        <v>13045</v>
      </c>
      <c r="B121" s="24">
        <v>1</v>
      </c>
      <c r="C121" s="24" t="s">
        <v>1135</v>
      </c>
      <c r="D121" s="24">
        <v>2</v>
      </c>
      <c r="E121" s="24">
        <v>874</v>
      </c>
      <c r="F121" s="24" t="s">
        <v>17</v>
      </c>
      <c r="G121" s="24" t="s">
        <v>19</v>
      </c>
      <c r="H121" s="24">
        <v>6</v>
      </c>
      <c r="J121" s="24">
        <v>1</v>
      </c>
      <c r="K121" s="24">
        <v>11563</v>
      </c>
      <c r="L121" s="32">
        <v>0.36458333333333331</v>
      </c>
      <c r="M121" s="43">
        <v>0.38194444444444442</v>
      </c>
      <c r="N121" s="33">
        <v>7.1390630895506701</v>
      </c>
      <c r="Q121" s="24">
        <v>41</v>
      </c>
      <c r="R121" s="35">
        <f t="shared" si="4"/>
        <v>292.7015866715775</v>
      </c>
      <c r="S121" s="35">
        <f t="shared" si="7"/>
        <v>0</v>
      </c>
      <c r="U121" s="36">
        <f t="shared" si="5"/>
        <v>1.7361111111111105E-2</v>
      </c>
      <c r="V121" s="36">
        <f t="shared" si="6"/>
        <v>0.71180555555555536</v>
      </c>
      <c r="W121" s="36"/>
      <c r="X121" s="37"/>
    </row>
    <row r="122" spans="1:24" x14ac:dyDescent="0.3">
      <c r="A122" s="42">
        <v>13046</v>
      </c>
      <c r="B122" s="24">
        <v>1</v>
      </c>
      <c r="C122" s="24" t="s">
        <v>1135</v>
      </c>
      <c r="D122" s="24">
        <v>2</v>
      </c>
      <c r="E122" s="24">
        <v>874</v>
      </c>
      <c r="F122" s="24" t="s">
        <v>17</v>
      </c>
      <c r="G122" s="24" t="s">
        <v>18</v>
      </c>
      <c r="H122" s="24" t="s">
        <v>13</v>
      </c>
      <c r="J122" s="24">
        <v>1</v>
      </c>
      <c r="K122" s="24">
        <v>188</v>
      </c>
      <c r="L122" s="32">
        <v>0.36458333333333331</v>
      </c>
      <c r="M122" s="43">
        <v>0.38194444444444442</v>
      </c>
      <c r="N122" s="33">
        <v>7.1390630895506701</v>
      </c>
      <c r="Q122" s="24">
        <v>67</v>
      </c>
      <c r="R122" s="35">
        <f t="shared" si="4"/>
        <v>478.3172269998949</v>
      </c>
      <c r="S122" s="35">
        <f t="shared" si="7"/>
        <v>0</v>
      </c>
      <c r="U122" s="36">
        <f t="shared" si="5"/>
        <v>1.7361111111111105E-2</v>
      </c>
      <c r="V122" s="36">
        <f t="shared" si="6"/>
        <v>1.163194444444444</v>
      </c>
      <c r="W122" s="36"/>
      <c r="X122" s="37"/>
    </row>
    <row r="123" spans="1:24" x14ac:dyDescent="0.3">
      <c r="A123" s="42">
        <v>6337</v>
      </c>
      <c r="B123" s="24">
        <v>1</v>
      </c>
      <c r="C123" s="24" t="s">
        <v>1135</v>
      </c>
      <c r="D123" s="24">
        <v>2</v>
      </c>
      <c r="E123" s="24">
        <v>874</v>
      </c>
      <c r="F123" s="24" t="s">
        <v>17</v>
      </c>
      <c r="G123" s="24" t="s">
        <v>12</v>
      </c>
      <c r="H123" s="24" t="s">
        <v>15</v>
      </c>
      <c r="J123" s="24">
        <v>1</v>
      </c>
      <c r="K123" s="24">
        <v>2029</v>
      </c>
      <c r="L123" s="32">
        <v>0.37152777777777773</v>
      </c>
      <c r="M123" s="43">
        <v>0.3888888888888889</v>
      </c>
      <c r="N123" s="33">
        <v>7.1390630895506701</v>
      </c>
      <c r="Q123" s="24">
        <v>58</v>
      </c>
      <c r="R123" s="35">
        <f t="shared" si="4"/>
        <v>414.06565919393887</v>
      </c>
      <c r="S123" s="35">
        <f t="shared" si="7"/>
        <v>0</v>
      </c>
      <c r="U123" s="36">
        <f t="shared" si="5"/>
        <v>1.736111111111116E-2</v>
      </c>
      <c r="V123" s="36">
        <f t="shared" si="6"/>
        <v>1.0069444444444473</v>
      </c>
      <c r="W123" s="36"/>
      <c r="X123" s="37"/>
    </row>
    <row r="124" spans="1:24" x14ac:dyDescent="0.3">
      <c r="A124" s="42">
        <v>12772</v>
      </c>
      <c r="B124" s="24">
        <v>1</v>
      </c>
      <c r="C124" s="24" t="s">
        <v>1135</v>
      </c>
      <c r="D124" s="24">
        <v>2</v>
      </c>
      <c r="E124" s="24">
        <v>874</v>
      </c>
      <c r="F124" s="24" t="s">
        <v>17</v>
      </c>
      <c r="G124" s="24" t="s">
        <v>18</v>
      </c>
      <c r="H124" s="24" t="s">
        <v>13</v>
      </c>
      <c r="J124" s="24">
        <v>1</v>
      </c>
      <c r="K124" s="24">
        <v>200</v>
      </c>
      <c r="L124" s="32">
        <v>0.37847222222222227</v>
      </c>
      <c r="M124" s="43">
        <v>0.39583333333333331</v>
      </c>
      <c r="N124" s="33">
        <v>7.1390630895506701</v>
      </c>
      <c r="Q124" s="24">
        <v>67</v>
      </c>
      <c r="R124" s="35">
        <f t="shared" si="4"/>
        <v>478.3172269998949</v>
      </c>
      <c r="S124" s="35">
        <f t="shared" si="7"/>
        <v>0</v>
      </c>
      <c r="U124" s="36">
        <f t="shared" si="5"/>
        <v>1.7361111111111049E-2</v>
      </c>
      <c r="V124" s="36">
        <f t="shared" si="6"/>
        <v>1.1631944444444402</v>
      </c>
      <c r="W124" s="36"/>
      <c r="X124" s="37"/>
    </row>
    <row r="125" spans="1:24" x14ac:dyDescent="0.3">
      <c r="A125" s="42">
        <v>12773</v>
      </c>
      <c r="B125" s="24">
        <v>1</v>
      </c>
      <c r="C125" s="24" t="s">
        <v>1135</v>
      </c>
      <c r="D125" s="24">
        <v>2</v>
      </c>
      <c r="E125" s="24">
        <v>874</v>
      </c>
      <c r="F125" s="24" t="s">
        <v>17</v>
      </c>
      <c r="G125" s="24" t="s">
        <v>19</v>
      </c>
      <c r="H125" s="24">
        <v>6</v>
      </c>
      <c r="J125" s="24">
        <v>1</v>
      </c>
      <c r="K125" s="24">
        <v>12773</v>
      </c>
      <c r="L125" s="32">
        <v>0.37847222222222227</v>
      </c>
      <c r="M125" s="43">
        <v>0.39583333333333331</v>
      </c>
      <c r="N125" s="33">
        <v>7.1390630895506701</v>
      </c>
      <c r="Q125" s="24">
        <v>41</v>
      </c>
      <c r="R125" s="35">
        <f t="shared" si="4"/>
        <v>292.7015866715775</v>
      </c>
      <c r="S125" s="35">
        <f t="shared" si="7"/>
        <v>0</v>
      </c>
      <c r="U125" s="36">
        <f t="shared" si="5"/>
        <v>1.7361111111111049E-2</v>
      </c>
      <c r="V125" s="36">
        <f t="shared" si="6"/>
        <v>0.71180555555555303</v>
      </c>
      <c r="W125" s="36"/>
      <c r="X125" s="37"/>
    </row>
    <row r="126" spans="1:24" x14ac:dyDescent="0.3">
      <c r="A126" s="42">
        <v>12774</v>
      </c>
      <c r="B126" s="24">
        <v>1</v>
      </c>
      <c r="C126" s="24" t="s">
        <v>1135</v>
      </c>
      <c r="D126" s="24">
        <v>2</v>
      </c>
      <c r="E126" s="24">
        <v>874</v>
      </c>
      <c r="F126" s="24" t="s">
        <v>17</v>
      </c>
      <c r="G126" s="24" t="s">
        <v>19</v>
      </c>
      <c r="H126" s="44" t="s">
        <v>1146</v>
      </c>
      <c r="I126" s="44"/>
      <c r="J126" s="24">
        <v>1</v>
      </c>
      <c r="K126" s="24">
        <v>12774</v>
      </c>
      <c r="L126" s="32">
        <v>0.38680555555555557</v>
      </c>
      <c r="M126" s="43">
        <v>0.40625</v>
      </c>
      <c r="N126" s="33">
        <v>7.1390630895506701</v>
      </c>
      <c r="Q126" s="24">
        <v>194</v>
      </c>
      <c r="R126" s="35">
        <f t="shared" si="4"/>
        <v>1384.9782393728301</v>
      </c>
      <c r="S126" s="35">
        <f t="shared" si="7"/>
        <v>0</v>
      </c>
      <c r="U126" s="36">
        <f t="shared" si="5"/>
        <v>1.9444444444444431E-2</v>
      </c>
      <c r="V126" s="36">
        <f t="shared" si="6"/>
        <v>3.7722222222222195</v>
      </c>
      <c r="W126" s="36"/>
      <c r="X126" s="37"/>
    </row>
    <row r="127" spans="1:24" x14ac:dyDescent="0.3">
      <c r="A127" s="42">
        <v>13047</v>
      </c>
      <c r="B127" s="24">
        <v>1</v>
      </c>
      <c r="C127" s="24" t="s">
        <v>1135</v>
      </c>
      <c r="D127" s="24">
        <v>2</v>
      </c>
      <c r="E127" s="24">
        <v>874</v>
      </c>
      <c r="F127" s="24" t="s">
        <v>17</v>
      </c>
      <c r="G127" s="24" t="s">
        <v>19</v>
      </c>
      <c r="H127" s="24">
        <v>6</v>
      </c>
      <c r="J127" s="24">
        <v>1</v>
      </c>
      <c r="K127" s="24">
        <v>11568</v>
      </c>
      <c r="L127" s="32">
        <v>0.40625</v>
      </c>
      <c r="M127" s="43">
        <v>0.4236111111111111</v>
      </c>
      <c r="N127" s="33">
        <v>7.1390630895506701</v>
      </c>
      <c r="Q127" s="24">
        <v>41</v>
      </c>
      <c r="R127" s="35">
        <f t="shared" si="4"/>
        <v>292.7015866715775</v>
      </c>
      <c r="S127" s="35">
        <f t="shared" si="7"/>
        <v>0</v>
      </c>
      <c r="U127" s="36">
        <f t="shared" si="5"/>
        <v>1.7361111111111105E-2</v>
      </c>
      <c r="V127" s="36">
        <f t="shared" si="6"/>
        <v>0.71180555555555536</v>
      </c>
      <c r="W127" s="36"/>
      <c r="X127" s="37"/>
    </row>
    <row r="128" spans="1:24" x14ac:dyDescent="0.3">
      <c r="A128" s="42">
        <v>13048</v>
      </c>
      <c r="B128" s="24">
        <v>1</v>
      </c>
      <c r="C128" s="24" t="s">
        <v>1135</v>
      </c>
      <c r="D128" s="24">
        <v>2</v>
      </c>
      <c r="E128" s="24">
        <v>874</v>
      </c>
      <c r="F128" s="24" t="s">
        <v>17</v>
      </c>
      <c r="G128" s="24" t="s">
        <v>18</v>
      </c>
      <c r="H128" s="24" t="s">
        <v>13</v>
      </c>
      <c r="J128" s="24">
        <v>1</v>
      </c>
      <c r="K128" s="24">
        <v>189</v>
      </c>
      <c r="L128" s="32">
        <v>0.40625</v>
      </c>
      <c r="M128" s="43">
        <v>0.4236111111111111</v>
      </c>
      <c r="N128" s="33">
        <v>7.1390630895506701</v>
      </c>
      <c r="Q128" s="24">
        <v>67</v>
      </c>
      <c r="R128" s="35">
        <f t="shared" si="4"/>
        <v>478.3172269998949</v>
      </c>
      <c r="S128" s="35">
        <f t="shared" si="7"/>
        <v>0</v>
      </c>
      <c r="U128" s="36">
        <f t="shared" si="5"/>
        <v>1.7361111111111105E-2</v>
      </c>
      <c r="V128" s="36">
        <f t="shared" si="6"/>
        <v>1.163194444444444</v>
      </c>
      <c r="W128" s="36"/>
      <c r="X128" s="37"/>
    </row>
    <row r="129" spans="1:24" x14ac:dyDescent="0.3">
      <c r="A129" s="42">
        <v>12776</v>
      </c>
      <c r="B129" s="24">
        <v>1</v>
      </c>
      <c r="C129" s="24" t="s">
        <v>1135</v>
      </c>
      <c r="D129" s="24">
        <v>2</v>
      </c>
      <c r="E129" s="24">
        <v>874</v>
      </c>
      <c r="F129" s="24" t="s">
        <v>17</v>
      </c>
      <c r="G129" s="24" t="s">
        <v>19</v>
      </c>
      <c r="H129" s="44" t="s">
        <v>1146</v>
      </c>
      <c r="I129" s="44"/>
      <c r="J129" s="24">
        <v>1</v>
      </c>
      <c r="K129" s="24">
        <v>12776</v>
      </c>
      <c r="L129" s="32">
        <v>0.40763888888888888</v>
      </c>
      <c r="M129" s="43">
        <v>0.42708333333333331</v>
      </c>
      <c r="N129" s="33">
        <v>7.1390630895506701</v>
      </c>
      <c r="Q129" s="24">
        <v>194</v>
      </c>
      <c r="R129" s="35">
        <f t="shared" si="4"/>
        <v>1384.9782393728301</v>
      </c>
      <c r="S129" s="35">
        <f t="shared" si="7"/>
        <v>0</v>
      </c>
      <c r="U129" s="36">
        <f t="shared" si="5"/>
        <v>1.9444444444444431E-2</v>
      </c>
      <c r="V129" s="36">
        <f t="shared" si="6"/>
        <v>3.7722222222222195</v>
      </c>
      <c r="W129" s="36"/>
      <c r="X129" s="37"/>
    </row>
    <row r="130" spans="1:24" x14ac:dyDescent="0.3">
      <c r="A130" s="42">
        <v>6338</v>
      </c>
      <c r="B130" s="24">
        <v>1</v>
      </c>
      <c r="C130" s="24" t="s">
        <v>1135</v>
      </c>
      <c r="D130" s="24">
        <v>2</v>
      </c>
      <c r="E130" s="24">
        <v>874</v>
      </c>
      <c r="F130" s="24" t="s">
        <v>17</v>
      </c>
      <c r="G130" s="24" t="s">
        <v>12</v>
      </c>
      <c r="H130" s="24" t="s">
        <v>15</v>
      </c>
      <c r="J130" s="24">
        <v>1</v>
      </c>
      <c r="K130" s="24">
        <v>2030</v>
      </c>
      <c r="L130" s="32">
        <v>0.41319444444444442</v>
      </c>
      <c r="M130" s="43">
        <v>0.43055555555555558</v>
      </c>
      <c r="N130" s="33">
        <v>7.1390630895506701</v>
      </c>
      <c r="Q130" s="24">
        <v>58</v>
      </c>
      <c r="R130" s="35">
        <f t="shared" ref="R130:R193" si="8">+N130*Q130</f>
        <v>414.06565919393887</v>
      </c>
      <c r="S130" s="35">
        <f t="shared" si="7"/>
        <v>0</v>
      </c>
      <c r="U130" s="36">
        <f t="shared" ref="U130:U193" si="9">+M130-L130</f>
        <v>1.736111111111116E-2</v>
      </c>
      <c r="V130" s="36">
        <f t="shared" ref="V130:V193" si="10">+U130*Q130</f>
        <v>1.0069444444444473</v>
      </c>
      <c r="W130" s="36"/>
      <c r="X130" s="37"/>
    </row>
    <row r="131" spans="1:24" x14ac:dyDescent="0.3">
      <c r="A131" s="42">
        <v>12777</v>
      </c>
      <c r="B131" s="24">
        <v>1</v>
      </c>
      <c r="C131" s="24" t="s">
        <v>1135</v>
      </c>
      <c r="D131" s="24">
        <v>2</v>
      </c>
      <c r="E131" s="24">
        <v>874</v>
      </c>
      <c r="F131" s="24" t="s">
        <v>17</v>
      </c>
      <c r="G131" s="24" t="s">
        <v>18</v>
      </c>
      <c r="H131" s="24" t="s">
        <v>13</v>
      </c>
      <c r="J131" s="24">
        <v>1</v>
      </c>
      <c r="K131" s="24">
        <v>201</v>
      </c>
      <c r="L131" s="32">
        <v>0.4201388888888889</v>
      </c>
      <c r="M131" s="43">
        <v>0.4375</v>
      </c>
      <c r="N131" s="33">
        <v>7.1390630895506701</v>
      </c>
      <c r="Q131" s="24">
        <v>67</v>
      </c>
      <c r="R131" s="35">
        <f t="shared" si="8"/>
        <v>478.3172269998949</v>
      </c>
      <c r="S131" s="35">
        <f t="shared" ref="S131:S194" si="11">+O131*Q131</f>
        <v>0</v>
      </c>
      <c r="U131" s="36">
        <f t="shared" si="9"/>
        <v>1.7361111111111105E-2</v>
      </c>
      <c r="V131" s="36">
        <f t="shared" si="10"/>
        <v>1.163194444444444</v>
      </c>
      <c r="W131" s="36"/>
      <c r="X131" s="37"/>
    </row>
    <row r="132" spans="1:24" x14ac:dyDescent="0.3">
      <c r="A132" s="42">
        <v>12778</v>
      </c>
      <c r="B132" s="24">
        <v>1</v>
      </c>
      <c r="C132" s="24" t="s">
        <v>1135</v>
      </c>
      <c r="D132" s="24">
        <v>2</v>
      </c>
      <c r="E132" s="24">
        <v>874</v>
      </c>
      <c r="F132" s="24" t="s">
        <v>17</v>
      </c>
      <c r="G132" s="24" t="s">
        <v>19</v>
      </c>
      <c r="H132" s="24">
        <v>6</v>
      </c>
      <c r="J132" s="24">
        <v>1</v>
      </c>
      <c r="K132" s="24">
        <v>12778</v>
      </c>
      <c r="L132" s="32">
        <v>0.4201388888888889</v>
      </c>
      <c r="M132" s="43">
        <v>0.4375</v>
      </c>
      <c r="N132" s="33">
        <v>7.1390630895506701</v>
      </c>
      <c r="Q132" s="24">
        <v>41</v>
      </c>
      <c r="R132" s="35">
        <f t="shared" si="8"/>
        <v>292.7015866715775</v>
      </c>
      <c r="S132" s="35">
        <f t="shared" si="11"/>
        <v>0</v>
      </c>
      <c r="U132" s="36">
        <f t="shared" si="9"/>
        <v>1.7361111111111105E-2</v>
      </c>
      <c r="V132" s="36">
        <f t="shared" si="10"/>
        <v>0.71180555555555536</v>
      </c>
      <c r="W132" s="36"/>
      <c r="X132" s="37"/>
    </row>
    <row r="133" spans="1:24" x14ac:dyDescent="0.3">
      <c r="A133" s="42">
        <v>12779</v>
      </c>
      <c r="B133" s="24">
        <v>1</v>
      </c>
      <c r="C133" s="24" t="s">
        <v>1135</v>
      </c>
      <c r="D133" s="24">
        <v>2</v>
      </c>
      <c r="E133" s="24">
        <v>874</v>
      </c>
      <c r="F133" s="24" t="s">
        <v>17</v>
      </c>
      <c r="G133" s="24" t="s">
        <v>19</v>
      </c>
      <c r="H133" s="44" t="s">
        <v>1146</v>
      </c>
      <c r="I133" s="44"/>
      <c r="J133" s="24">
        <v>1</v>
      </c>
      <c r="K133" s="24">
        <v>12779</v>
      </c>
      <c r="L133" s="32">
        <v>0.43194444444444446</v>
      </c>
      <c r="M133" s="43">
        <v>0.4513888888888889</v>
      </c>
      <c r="N133" s="33">
        <v>7.1390630895506701</v>
      </c>
      <c r="Q133" s="24">
        <v>194</v>
      </c>
      <c r="R133" s="35">
        <f t="shared" si="8"/>
        <v>1384.9782393728301</v>
      </c>
      <c r="S133" s="35">
        <f t="shared" si="11"/>
        <v>0</v>
      </c>
      <c r="U133" s="36">
        <f t="shared" si="9"/>
        <v>1.9444444444444431E-2</v>
      </c>
      <c r="V133" s="36">
        <f t="shared" si="10"/>
        <v>3.7722222222222195</v>
      </c>
      <c r="W133" s="36"/>
      <c r="X133" s="37"/>
    </row>
    <row r="134" spans="1:24" x14ac:dyDescent="0.3">
      <c r="A134" s="42">
        <v>13049</v>
      </c>
      <c r="B134" s="24">
        <v>1</v>
      </c>
      <c r="C134" s="24" t="s">
        <v>1135</v>
      </c>
      <c r="D134" s="24">
        <v>2</v>
      </c>
      <c r="E134" s="24">
        <v>874</v>
      </c>
      <c r="F134" s="24" t="s">
        <v>17</v>
      </c>
      <c r="G134" s="24" t="s">
        <v>19</v>
      </c>
      <c r="H134" s="24">
        <v>6</v>
      </c>
      <c r="J134" s="24">
        <v>1</v>
      </c>
      <c r="K134" s="24">
        <v>11573</v>
      </c>
      <c r="L134" s="32">
        <v>0.44791666666666669</v>
      </c>
      <c r="M134" s="43">
        <v>0.46527777777777773</v>
      </c>
      <c r="N134" s="33">
        <v>7.1390630895506701</v>
      </c>
      <c r="Q134" s="24">
        <v>41</v>
      </c>
      <c r="R134" s="35">
        <f t="shared" si="8"/>
        <v>292.7015866715775</v>
      </c>
      <c r="S134" s="35">
        <f t="shared" si="11"/>
        <v>0</v>
      </c>
      <c r="U134" s="36">
        <f t="shared" si="9"/>
        <v>1.7361111111111049E-2</v>
      </c>
      <c r="V134" s="36">
        <f t="shared" si="10"/>
        <v>0.71180555555555303</v>
      </c>
      <c r="W134" s="36"/>
      <c r="X134" s="37"/>
    </row>
    <row r="135" spans="1:24" x14ac:dyDescent="0.3">
      <c r="A135" s="42">
        <v>13050</v>
      </c>
      <c r="B135" s="24">
        <v>1</v>
      </c>
      <c r="C135" s="24" t="s">
        <v>1135</v>
      </c>
      <c r="D135" s="24">
        <v>2</v>
      </c>
      <c r="E135" s="24">
        <v>874</v>
      </c>
      <c r="F135" s="24" t="s">
        <v>17</v>
      </c>
      <c r="G135" s="24" t="s">
        <v>18</v>
      </c>
      <c r="H135" s="24" t="s">
        <v>13</v>
      </c>
      <c r="J135" s="24">
        <v>1</v>
      </c>
      <c r="K135" s="24">
        <v>190</v>
      </c>
      <c r="L135" s="32">
        <v>0.44791666666666669</v>
      </c>
      <c r="M135" s="43">
        <v>0.46527777777777773</v>
      </c>
      <c r="N135" s="33">
        <v>7.1390630895506701</v>
      </c>
      <c r="Q135" s="24">
        <v>67</v>
      </c>
      <c r="R135" s="35">
        <f t="shared" si="8"/>
        <v>478.3172269998949</v>
      </c>
      <c r="S135" s="35">
        <f t="shared" si="11"/>
        <v>0</v>
      </c>
      <c r="U135" s="36">
        <f t="shared" si="9"/>
        <v>1.7361111111111049E-2</v>
      </c>
      <c r="V135" s="36">
        <f t="shared" si="10"/>
        <v>1.1631944444444402</v>
      </c>
      <c r="W135" s="36"/>
      <c r="X135" s="37"/>
    </row>
    <row r="136" spans="1:24" x14ac:dyDescent="0.3">
      <c r="A136" s="42">
        <v>12783</v>
      </c>
      <c r="B136" s="24">
        <v>1</v>
      </c>
      <c r="C136" s="24" t="s">
        <v>1135</v>
      </c>
      <c r="D136" s="24">
        <v>2</v>
      </c>
      <c r="E136" s="24">
        <v>874</v>
      </c>
      <c r="F136" s="24" t="s">
        <v>17</v>
      </c>
      <c r="G136" s="24" t="s">
        <v>19</v>
      </c>
      <c r="H136" s="44" t="s">
        <v>1146</v>
      </c>
      <c r="I136" s="44"/>
      <c r="J136" s="24">
        <v>1</v>
      </c>
      <c r="K136" s="24">
        <v>12783</v>
      </c>
      <c r="L136" s="32">
        <v>0.45277777777777778</v>
      </c>
      <c r="M136" s="43">
        <v>0.47222222222222227</v>
      </c>
      <c r="N136" s="33">
        <v>7.1390630895506701</v>
      </c>
      <c r="Q136" s="24">
        <v>194</v>
      </c>
      <c r="R136" s="35">
        <f t="shared" si="8"/>
        <v>1384.9782393728301</v>
      </c>
      <c r="S136" s="35">
        <f t="shared" si="11"/>
        <v>0</v>
      </c>
      <c r="U136" s="36">
        <f t="shared" si="9"/>
        <v>1.9444444444444486E-2</v>
      </c>
      <c r="V136" s="36">
        <f t="shared" si="10"/>
        <v>3.7722222222222301</v>
      </c>
      <c r="W136" s="36"/>
      <c r="X136" s="37"/>
    </row>
    <row r="137" spans="1:24" x14ac:dyDescent="0.3">
      <c r="A137" s="42">
        <v>6339</v>
      </c>
      <c r="B137" s="24">
        <v>1</v>
      </c>
      <c r="C137" s="24" t="s">
        <v>1135</v>
      </c>
      <c r="D137" s="24">
        <v>2</v>
      </c>
      <c r="E137" s="24">
        <v>874</v>
      </c>
      <c r="F137" s="24" t="s">
        <v>17</v>
      </c>
      <c r="G137" s="24" t="s">
        <v>12</v>
      </c>
      <c r="H137" s="24" t="s">
        <v>15</v>
      </c>
      <c r="J137" s="24">
        <v>1</v>
      </c>
      <c r="K137" s="24">
        <v>2031</v>
      </c>
      <c r="L137" s="32">
        <v>0.4548611111111111</v>
      </c>
      <c r="M137" s="43">
        <v>0.47222222222222227</v>
      </c>
      <c r="N137" s="33">
        <v>7.1390630895506701</v>
      </c>
      <c r="Q137" s="24">
        <v>58</v>
      </c>
      <c r="R137" s="35">
        <f t="shared" si="8"/>
        <v>414.06565919393887</v>
      </c>
      <c r="S137" s="35">
        <f t="shared" si="11"/>
        <v>0</v>
      </c>
      <c r="U137" s="36">
        <f t="shared" si="9"/>
        <v>1.736111111111116E-2</v>
      </c>
      <c r="V137" s="36">
        <f t="shared" si="10"/>
        <v>1.0069444444444473</v>
      </c>
      <c r="W137" s="36"/>
      <c r="X137" s="37"/>
    </row>
    <row r="138" spans="1:24" x14ac:dyDescent="0.3">
      <c r="A138" s="42">
        <v>12781</v>
      </c>
      <c r="B138" s="24">
        <v>1</v>
      </c>
      <c r="C138" s="24" t="s">
        <v>1135</v>
      </c>
      <c r="D138" s="24">
        <v>2</v>
      </c>
      <c r="E138" s="24">
        <v>874</v>
      </c>
      <c r="F138" s="24" t="s">
        <v>17</v>
      </c>
      <c r="G138" s="24" t="s">
        <v>18</v>
      </c>
      <c r="H138" s="24" t="s">
        <v>13</v>
      </c>
      <c r="J138" s="24">
        <v>1</v>
      </c>
      <c r="K138" s="24">
        <v>202</v>
      </c>
      <c r="L138" s="32">
        <v>0.46180555555555558</v>
      </c>
      <c r="M138" s="43">
        <v>0.47916666666666669</v>
      </c>
      <c r="N138" s="33">
        <v>7.1390630895506701</v>
      </c>
      <c r="Q138" s="24">
        <v>67</v>
      </c>
      <c r="R138" s="35">
        <f t="shared" si="8"/>
        <v>478.3172269998949</v>
      </c>
      <c r="S138" s="35">
        <f t="shared" si="11"/>
        <v>0</v>
      </c>
      <c r="U138" s="36">
        <f t="shared" si="9"/>
        <v>1.7361111111111105E-2</v>
      </c>
      <c r="V138" s="36">
        <f t="shared" si="10"/>
        <v>1.163194444444444</v>
      </c>
      <c r="W138" s="36"/>
      <c r="X138" s="37"/>
    </row>
    <row r="139" spans="1:24" x14ac:dyDescent="0.3">
      <c r="A139" s="42">
        <v>12782</v>
      </c>
      <c r="B139" s="24">
        <v>1</v>
      </c>
      <c r="C139" s="24" t="s">
        <v>1135</v>
      </c>
      <c r="D139" s="24">
        <v>2</v>
      </c>
      <c r="E139" s="24">
        <v>874</v>
      </c>
      <c r="F139" s="24" t="s">
        <v>17</v>
      </c>
      <c r="G139" s="24" t="s">
        <v>19</v>
      </c>
      <c r="H139" s="24">
        <v>6</v>
      </c>
      <c r="J139" s="24">
        <v>1</v>
      </c>
      <c r="K139" s="24">
        <v>12782</v>
      </c>
      <c r="L139" s="32">
        <v>0.46180555555555558</v>
      </c>
      <c r="M139" s="43">
        <v>0.47916666666666669</v>
      </c>
      <c r="N139" s="33">
        <v>7.1390630895506701</v>
      </c>
      <c r="Q139" s="24">
        <v>41</v>
      </c>
      <c r="R139" s="35">
        <f t="shared" si="8"/>
        <v>292.7015866715775</v>
      </c>
      <c r="S139" s="35">
        <f t="shared" si="11"/>
        <v>0</v>
      </c>
      <c r="U139" s="36">
        <f t="shared" si="9"/>
        <v>1.7361111111111105E-2</v>
      </c>
      <c r="V139" s="36">
        <f t="shared" si="10"/>
        <v>0.71180555555555536</v>
      </c>
      <c r="W139" s="36"/>
      <c r="X139" s="37"/>
    </row>
    <row r="140" spans="1:24" x14ac:dyDescent="0.3">
      <c r="A140" s="42">
        <v>12785</v>
      </c>
      <c r="B140" s="24">
        <v>1</v>
      </c>
      <c r="C140" s="24" t="s">
        <v>1135</v>
      </c>
      <c r="D140" s="24">
        <v>2</v>
      </c>
      <c r="E140" s="24">
        <v>874</v>
      </c>
      <c r="F140" s="24" t="s">
        <v>17</v>
      </c>
      <c r="G140" s="24" t="s">
        <v>19</v>
      </c>
      <c r="H140" s="44" t="s">
        <v>1146</v>
      </c>
      <c r="I140" s="44"/>
      <c r="J140" s="24">
        <v>1</v>
      </c>
      <c r="K140" s="24">
        <v>12785</v>
      </c>
      <c r="L140" s="32">
        <v>0.4770833333333333</v>
      </c>
      <c r="M140" s="43">
        <v>0.49652777777777773</v>
      </c>
      <c r="N140" s="33">
        <v>7.1390630895506701</v>
      </c>
      <c r="Q140" s="24">
        <v>194</v>
      </c>
      <c r="R140" s="35">
        <f t="shared" si="8"/>
        <v>1384.9782393728301</v>
      </c>
      <c r="S140" s="35">
        <f t="shared" si="11"/>
        <v>0</v>
      </c>
      <c r="U140" s="36">
        <f t="shared" si="9"/>
        <v>1.9444444444444431E-2</v>
      </c>
      <c r="V140" s="36">
        <f t="shared" si="10"/>
        <v>3.7722222222222195</v>
      </c>
      <c r="W140" s="36"/>
      <c r="X140" s="37"/>
    </row>
    <row r="141" spans="1:24" x14ac:dyDescent="0.3">
      <c r="A141" s="42">
        <v>13051</v>
      </c>
      <c r="B141" s="24">
        <v>1</v>
      </c>
      <c r="C141" s="24" t="s">
        <v>1135</v>
      </c>
      <c r="D141" s="24">
        <v>2</v>
      </c>
      <c r="E141" s="24">
        <v>874</v>
      </c>
      <c r="F141" s="24" t="s">
        <v>17</v>
      </c>
      <c r="G141" s="24" t="s">
        <v>19</v>
      </c>
      <c r="H141" s="24">
        <v>6</v>
      </c>
      <c r="J141" s="24">
        <v>1</v>
      </c>
      <c r="K141" s="24">
        <v>11578</v>
      </c>
      <c r="L141" s="32">
        <v>0.48958333333333331</v>
      </c>
      <c r="M141" s="43">
        <v>0.50694444444444442</v>
      </c>
      <c r="N141" s="33">
        <v>7.1390630895506701</v>
      </c>
      <c r="Q141" s="24">
        <v>41</v>
      </c>
      <c r="R141" s="35">
        <f t="shared" si="8"/>
        <v>292.7015866715775</v>
      </c>
      <c r="S141" s="35">
        <f t="shared" si="11"/>
        <v>0</v>
      </c>
      <c r="U141" s="36">
        <f t="shared" si="9"/>
        <v>1.7361111111111105E-2</v>
      </c>
      <c r="V141" s="36">
        <f t="shared" si="10"/>
        <v>0.71180555555555536</v>
      </c>
      <c r="W141" s="36"/>
      <c r="X141" s="37"/>
    </row>
    <row r="142" spans="1:24" x14ac:dyDescent="0.3">
      <c r="A142" s="42">
        <v>13052</v>
      </c>
      <c r="B142" s="24">
        <v>1</v>
      </c>
      <c r="C142" s="24" t="s">
        <v>1135</v>
      </c>
      <c r="D142" s="24">
        <v>2</v>
      </c>
      <c r="E142" s="24">
        <v>874</v>
      </c>
      <c r="F142" s="24" t="s">
        <v>17</v>
      </c>
      <c r="G142" s="24" t="s">
        <v>18</v>
      </c>
      <c r="H142" s="24" t="s">
        <v>13</v>
      </c>
      <c r="J142" s="24">
        <v>1</v>
      </c>
      <c r="K142" s="24">
        <v>191</v>
      </c>
      <c r="L142" s="32">
        <v>0.48958333333333331</v>
      </c>
      <c r="M142" s="43">
        <v>0.50694444444444442</v>
      </c>
      <c r="N142" s="33">
        <v>7.1390630895506701</v>
      </c>
      <c r="Q142" s="24">
        <v>67</v>
      </c>
      <c r="R142" s="35">
        <f t="shared" si="8"/>
        <v>478.3172269998949</v>
      </c>
      <c r="S142" s="35">
        <f t="shared" si="11"/>
        <v>0</v>
      </c>
      <c r="U142" s="36">
        <f t="shared" si="9"/>
        <v>1.7361111111111105E-2</v>
      </c>
      <c r="V142" s="36">
        <f t="shared" si="10"/>
        <v>1.163194444444444</v>
      </c>
      <c r="W142" s="36"/>
      <c r="X142" s="37"/>
    </row>
    <row r="143" spans="1:24" x14ac:dyDescent="0.3">
      <c r="A143" s="42">
        <v>6340</v>
      </c>
      <c r="B143" s="24">
        <v>1</v>
      </c>
      <c r="C143" s="24" t="s">
        <v>1135</v>
      </c>
      <c r="D143" s="24">
        <v>2</v>
      </c>
      <c r="E143" s="24">
        <v>874</v>
      </c>
      <c r="F143" s="24" t="s">
        <v>17</v>
      </c>
      <c r="G143" s="24" t="s">
        <v>12</v>
      </c>
      <c r="H143" s="24" t="s">
        <v>15</v>
      </c>
      <c r="J143" s="24">
        <v>1</v>
      </c>
      <c r="K143" s="24">
        <v>2032</v>
      </c>
      <c r="L143" s="32">
        <v>0.49652777777777773</v>
      </c>
      <c r="M143" s="43">
        <v>0.51388888888888895</v>
      </c>
      <c r="N143" s="33">
        <v>7.1390630895506701</v>
      </c>
      <c r="Q143" s="24">
        <v>58</v>
      </c>
      <c r="R143" s="35">
        <f t="shared" si="8"/>
        <v>414.06565919393887</v>
      </c>
      <c r="S143" s="35">
        <f t="shared" si="11"/>
        <v>0</v>
      </c>
      <c r="U143" s="36">
        <f t="shared" si="9"/>
        <v>1.7361111111111216E-2</v>
      </c>
      <c r="V143" s="36">
        <f t="shared" si="10"/>
        <v>1.0069444444444504</v>
      </c>
      <c r="W143" s="36"/>
      <c r="X143" s="37"/>
    </row>
    <row r="144" spans="1:24" x14ac:dyDescent="0.3">
      <c r="A144" s="42">
        <v>12788</v>
      </c>
      <c r="B144" s="24">
        <v>1</v>
      </c>
      <c r="C144" s="24" t="s">
        <v>1135</v>
      </c>
      <c r="D144" s="24">
        <v>2</v>
      </c>
      <c r="E144" s="24">
        <v>874</v>
      </c>
      <c r="F144" s="24" t="s">
        <v>17</v>
      </c>
      <c r="G144" s="24" t="s">
        <v>19</v>
      </c>
      <c r="H144" s="44" t="s">
        <v>1146</v>
      </c>
      <c r="I144" s="44"/>
      <c r="J144" s="24">
        <v>1</v>
      </c>
      <c r="K144" s="24">
        <v>12788</v>
      </c>
      <c r="L144" s="32">
        <v>0.49791666666666662</v>
      </c>
      <c r="M144" s="43">
        <v>0.51736111111111105</v>
      </c>
      <c r="N144" s="33">
        <v>7.1390630895506701</v>
      </c>
      <c r="Q144" s="24">
        <v>194</v>
      </c>
      <c r="R144" s="35">
        <f t="shared" si="8"/>
        <v>1384.9782393728301</v>
      </c>
      <c r="S144" s="35">
        <f t="shared" si="11"/>
        <v>0</v>
      </c>
      <c r="U144" s="36">
        <f t="shared" si="9"/>
        <v>1.9444444444444431E-2</v>
      </c>
      <c r="V144" s="36">
        <f t="shared" si="10"/>
        <v>3.7722222222222195</v>
      </c>
      <c r="W144" s="36"/>
      <c r="X144" s="37"/>
    </row>
    <row r="145" spans="1:24" x14ac:dyDescent="0.3">
      <c r="A145" s="42">
        <v>12786</v>
      </c>
      <c r="B145" s="24">
        <v>1</v>
      </c>
      <c r="C145" s="24" t="s">
        <v>1135</v>
      </c>
      <c r="D145" s="24">
        <v>2</v>
      </c>
      <c r="E145" s="24">
        <v>874</v>
      </c>
      <c r="F145" s="24" t="s">
        <v>17</v>
      </c>
      <c r="G145" s="24" t="s">
        <v>18</v>
      </c>
      <c r="H145" s="24" t="s">
        <v>13</v>
      </c>
      <c r="J145" s="24">
        <v>1</v>
      </c>
      <c r="K145" s="24">
        <v>203</v>
      </c>
      <c r="L145" s="32">
        <v>0.50347222222222221</v>
      </c>
      <c r="M145" s="43">
        <v>0.52083333333333337</v>
      </c>
      <c r="N145" s="33">
        <v>7.1390630895506701</v>
      </c>
      <c r="Q145" s="24">
        <v>67</v>
      </c>
      <c r="R145" s="35">
        <f t="shared" si="8"/>
        <v>478.3172269998949</v>
      </c>
      <c r="S145" s="35">
        <f t="shared" si="11"/>
        <v>0</v>
      </c>
      <c r="U145" s="36">
        <f t="shared" si="9"/>
        <v>1.736111111111116E-2</v>
      </c>
      <c r="V145" s="36">
        <f t="shared" si="10"/>
        <v>1.1631944444444478</v>
      </c>
      <c r="W145" s="36"/>
      <c r="X145" s="37"/>
    </row>
    <row r="146" spans="1:24" x14ac:dyDescent="0.3">
      <c r="A146" s="42">
        <v>12787</v>
      </c>
      <c r="B146" s="24">
        <v>1</v>
      </c>
      <c r="C146" s="24" t="s">
        <v>1135</v>
      </c>
      <c r="D146" s="24">
        <v>2</v>
      </c>
      <c r="E146" s="24">
        <v>874</v>
      </c>
      <c r="F146" s="24" t="s">
        <v>17</v>
      </c>
      <c r="G146" s="24" t="s">
        <v>19</v>
      </c>
      <c r="H146" s="24">
        <v>6</v>
      </c>
      <c r="J146" s="24">
        <v>1</v>
      </c>
      <c r="K146" s="24">
        <v>12787</v>
      </c>
      <c r="L146" s="32">
        <v>0.50347222222222221</v>
      </c>
      <c r="M146" s="43">
        <v>0.52083333333333337</v>
      </c>
      <c r="N146" s="33">
        <v>7.1390630895506701</v>
      </c>
      <c r="Q146" s="24">
        <v>41</v>
      </c>
      <c r="R146" s="35">
        <f t="shared" si="8"/>
        <v>292.7015866715775</v>
      </c>
      <c r="S146" s="35">
        <f t="shared" si="11"/>
        <v>0</v>
      </c>
      <c r="U146" s="36">
        <f t="shared" si="9"/>
        <v>1.736111111111116E-2</v>
      </c>
      <c r="V146" s="36">
        <f t="shared" si="10"/>
        <v>0.71180555555555758</v>
      </c>
      <c r="W146" s="36"/>
      <c r="X146" s="37"/>
    </row>
    <row r="147" spans="1:24" x14ac:dyDescent="0.3">
      <c r="A147" s="42">
        <v>12790</v>
      </c>
      <c r="B147" s="24">
        <v>1</v>
      </c>
      <c r="C147" s="24" t="s">
        <v>1135</v>
      </c>
      <c r="D147" s="24">
        <v>2</v>
      </c>
      <c r="E147" s="24">
        <v>874</v>
      </c>
      <c r="F147" s="24" t="s">
        <v>17</v>
      </c>
      <c r="G147" s="24" t="s">
        <v>19</v>
      </c>
      <c r="H147" s="44" t="s">
        <v>1146</v>
      </c>
      <c r="I147" s="44"/>
      <c r="J147" s="24">
        <v>1</v>
      </c>
      <c r="K147" s="24">
        <v>192</v>
      </c>
      <c r="L147" s="32">
        <v>0.52222222222222225</v>
      </c>
      <c r="M147" s="43">
        <v>0.54166666666666663</v>
      </c>
      <c r="N147" s="33">
        <v>7.1390630895506701</v>
      </c>
      <c r="Q147" s="24">
        <v>194</v>
      </c>
      <c r="R147" s="35">
        <f t="shared" si="8"/>
        <v>1384.9782393728301</v>
      </c>
      <c r="S147" s="35">
        <f t="shared" si="11"/>
        <v>0</v>
      </c>
      <c r="U147" s="36">
        <f t="shared" si="9"/>
        <v>1.9444444444444375E-2</v>
      </c>
      <c r="V147" s="36">
        <f t="shared" si="10"/>
        <v>3.7722222222222088</v>
      </c>
      <c r="W147" s="36"/>
      <c r="X147" s="37"/>
    </row>
    <row r="148" spans="1:24" x14ac:dyDescent="0.3">
      <c r="A148" s="42">
        <v>13053</v>
      </c>
      <c r="B148" s="24">
        <v>1</v>
      </c>
      <c r="C148" s="24" t="s">
        <v>1135</v>
      </c>
      <c r="D148" s="24">
        <v>2</v>
      </c>
      <c r="E148" s="24">
        <v>874</v>
      </c>
      <c r="F148" s="24" t="s">
        <v>17</v>
      </c>
      <c r="G148" s="24" t="s">
        <v>18</v>
      </c>
      <c r="H148" s="24" t="s">
        <v>13</v>
      </c>
      <c r="J148" s="24">
        <v>1</v>
      </c>
      <c r="K148" s="24">
        <v>13053</v>
      </c>
      <c r="L148" s="32">
        <v>0.53125</v>
      </c>
      <c r="M148" s="43">
        <v>0.54861111111111105</v>
      </c>
      <c r="N148" s="33">
        <v>7.1390630895506701</v>
      </c>
      <c r="Q148" s="24">
        <v>67</v>
      </c>
      <c r="R148" s="35">
        <f t="shared" si="8"/>
        <v>478.3172269998949</v>
      </c>
      <c r="S148" s="35">
        <f t="shared" si="11"/>
        <v>0</v>
      </c>
      <c r="U148" s="36">
        <f t="shared" si="9"/>
        <v>1.7361111111111049E-2</v>
      </c>
      <c r="V148" s="36">
        <f t="shared" si="10"/>
        <v>1.1631944444444402</v>
      </c>
      <c r="W148" s="36"/>
      <c r="X148" s="37"/>
    </row>
    <row r="149" spans="1:24" x14ac:dyDescent="0.3">
      <c r="A149" s="42">
        <v>13054</v>
      </c>
      <c r="B149" s="24">
        <v>1</v>
      </c>
      <c r="C149" s="24" t="s">
        <v>1135</v>
      </c>
      <c r="D149" s="24">
        <v>2</v>
      </c>
      <c r="E149" s="24">
        <v>874</v>
      </c>
      <c r="F149" s="24" t="s">
        <v>17</v>
      </c>
      <c r="G149" s="24" t="s">
        <v>19</v>
      </c>
      <c r="H149" s="24">
        <v>6</v>
      </c>
      <c r="J149" s="24">
        <v>1</v>
      </c>
      <c r="K149" s="24">
        <v>11583</v>
      </c>
      <c r="L149" s="32">
        <v>0.53125</v>
      </c>
      <c r="M149" s="43">
        <v>0.54861111111111105</v>
      </c>
      <c r="N149" s="33">
        <v>7.1390630895506701</v>
      </c>
      <c r="Q149" s="24">
        <v>41</v>
      </c>
      <c r="R149" s="35">
        <f t="shared" si="8"/>
        <v>292.7015866715775</v>
      </c>
      <c r="S149" s="35">
        <f t="shared" si="11"/>
        <v>0</v>
      </c>
      <c r="U149" s="36">
        <f t="shared" si="9"/>
        <v>1.7361111111111049E-2</v>
      </c>
      <c r="V149" s="36">
        <f t="shared" si="10"/>
        <v>0.71180555555555303</v>
      </c>
      <c r="W149" s="36"/>
      <c r="X149" s="37"/>
    </row>
    <row r="150" spans="1:24" x14ac:dyDescent="0.3">
      <c r="A150" s="42">
        <v>6341</v>
      </c>
      <c r="B150" s="24">
        <v>1</v>
      </c>
      <c r="C150" s="24" t="s">
        <v>1135</v>
      </c>
      <c r="D150" s="24">
        <v>2</v>
      </c>
      <c r="E150" s="24">
        <v>874</v>
      </c>
      <c r="F150" s="24" t="s">
        <v>17</v>
      </c>
      <c r="G150" s="24" t="s">
        <v>12</v>
      </c>
      <c r="H150" s="24" t="s">
        <v>15</v>
      </c>
      <c r="J150" s="24">
        <v>1</v>
      </c>
      <c r="K150" s="24">
        <v>2033</v>
      </c>
      <c r="L150" s="32">
        <v>0.53819444444444442</v>
      </c>
      <c r="M150" s="43">
        <v>0.55555555555555558</v>
      </c>
      <c r="N150" s="33">
        <v>7.1390630895506701</v>
      </c>
      <c r="Q150" s="24">
        <v>58</v>
      </c>
      <c r="R150" s="35">
        <f t="shared" si="8"/>
        <v>414.06565919393887</v>
      </c>
      <c r="S150" s="35">
        <f t="shared" si="11"/>
        <v>0</v>
      </c>
      <c r="U150" s="36">
        <f t="shared" si="9"/>
        <v>1.736111111111116E-2</v>
      </c>
      <c r="V150" s="36">
        <f t="shared" si="10"/>
        <v>1.0069444444444473</v>
      </c>
      <c r="W150" s="36"/>
      <c r="X150" s="37"/>
    </row>
    <row r="151" spans="1:24" x14ac:dyDescent="0.3">
      <c r="A151" s="42">
        <v>12793</v>
      </c>
      <c r="B151" s="24">
        <v>1</v>
      </c>
      <c r="C151" s="24" t="s">
        <v>1135</v>
      </c>
      <c r="D151" s="24">
        <v>2</v>
      </c>
      <c r="E151" s="24">
        <v>874</v>
      </c>
      <c r="F151" s="24" t="s">
        <v>17</v>
      </c>
      <c r="G151" s="24" t="s">
        <v>19</v>
      </c>
      <c r="H151" s="44" t="s">
        <v>1146</v>
      </c>
      <c r="I151" s="44"/>
      <c r="J151" s="24">
        <v>1</v>
      </c>
      <c r="K151" s="24">
        <v>12793</v>
      </c>
      <c r="L151" s="32">
        <v>0.54305555555555551</v>
      </c>
      <c r="M151" s="43">
        <v>0.5625</v>
      </c>
      <c r="N151" s="33">
        <v>7.1390630895506701</v>
      </c>
      <c r="Q151" s="24">
        <v>194</v>
      </c>
      <c r="R151" s="35">
        <f t="shared" si="8"/>
        <v>1384.9782393728301</v>
      </c>
      <c r="S151" s="35">
        <f t="shared" si="11"/>
        <v>0</v>
      </c>
      <c r="U151" s="36">
        <f t="shared" si="9"/>
        <v>1.9444444444444486E-2</v>
      </c>
      <c r="V151" s="36">
        <f t="shared" si="10"/>
        <v>3.7722222222222301</v>
      </c>
      <c r="W151" s="36"/>
      <c r="X151" s="37"/>
    </row>
    <row r="152" spans="1:24" x14ac:dyDescent="0.3">
      <c r="A152" s="42">
        <v>12791</v>
      </c>
      <c r="B152" s="24">
        <v>1</v>
      </c>
      <c r="C152" s="24" t="s">
        <v>1135</v>
      </c>
      <c r="D152" s="24">
        <v>2</v>
      </c>
      <c r="E152" s="24">
        <v>874</v>
      </c>
      <c r="F152" s="24" t="s">
        <v>17</v>
      </c>
      <c r="G152" s="24" t="s">
        <v>18</v>
      </c>
      <c r="H152" s="24" t="s">
        <v>13</v>
      </c>
      <c r="J152" s="24">
        <v>1</v>
      </c>
      <c r="K152" s="24">
        <v>204</v>
      </c>
      <c r="L152" s="32">
        <v>0.54513888888888895</v>
      </c>
      <c r="M152" s="43">
        <v>0.5625</v>
      </c>
      <c r="N152" s="33">
        <v>7.1390630895506701</v>
      </c>
      <c r="Q152" s="24">
        <v>67</v>
      </c>
      <c r="R152" s="35">
        <f t="shared" si="8"/>
        <v>478.3172269998949</v>
      </c>
      <c r="S152" s="35">
        <f t="shared" si="11"/>
        <v>0</v>
      </c>
      <c r="U152" s="36">
        <f t="shared" si="9"/>
        <v>1.7361111111111049E-2</v>
      </c>
      <c r="V152" s="36">
        <f t="shared" si="10"/>
        <v>1.1631944444444402</v>
      </c>
      <c r="W152" s="36"/>
      <c r="X152" s="37"/>
    </row>
    <row r="153" spans="1:24" x14ac:dyDescent="0.3">
      <c r="A153" s="42">
        <v>12792</v>
      </c>
      <c r="B153" s="24">
        <v>1</v>
      </c>
      <c r="C153" s="24" t="s">
        <v>1135</v>
      </c>
      <c r="D153" s="24">
        <v>2</v>
      </c>
      <c r="E153" s="24">
        <v>874</v>
      </c>
      <c r="F153" s="24" t="s">
        <v>17</v>
      </c>
      <c r="G153" s="24" t="s">
        <v>19</v>
      </c>
      <c r="H153" s="24">
        <v>6</v>
      </c>
      <c r="J153" s="24">
        <v>1</v>
      </c>
      <c r="K153" s="24">
        <v>12792</v>
      </c>
      <c r="L153" s="32">
        <v>0.54513888888888895</v>
      </c>
      <c r="M153" s="43">
        <v>0.5625</v>
      </c>
      <c r="N153" s="33">
        <v>7.1390630895506701</v>
      </c>
      <c r="Q153" s="24">
        <v>41</v>
      </c>
      <c r="R153" s="35">
        <f t="shared" si="8"/>
        <v>292.7015866715775</v>
      </c>
      <c r="S153" s="35">
        <f t="shared" si="11"/>
        <v>0</v>
      </c>
      <c r="U153" s="36">
        <f t="shared" si="9"/>
        <v>1.7361111111111049E-2</v>
      </c>
      <c r="V153" s="36">
        <f t="shared" si="10"/>
        <v>0.71180555555555303</v>
      </c>
      <c r="W153" s="36"/>
      <c r="X153" s="37"/>
    </row>
    <row r="154" spans="1:24" x14ac:dyDescent="0.3">
      <c r="A154" s="42">
        <v>12795</v>
      </c>
      <c r="B154" s="24">
        <v>1</v>
      </c>
      <c r="C154" s="24" t="s">
        <v>1135</v>
      </c>
      <c r="D154" s="24">
        <v>2</v>
      </c>
      <c r="E154" s="24">
        <v>874</v>
      </c>
      <c r="F154" s="24" t="s">
        <v>17</v>
      </c>
      <c r="G154" s="24" t="s">
        <v>19</v>
      </c>
      <c r="H154" s="44" t="s">
        <v>1146</v>
      </c>
      <c r="I154" s="44"/>
      <c r="J154" s="24">
        <v>1</v>
      </c>
      <c r="K154" s="24">
        <v>12795</v>
      </c>
      <c r="L154" s="32">
        <v>0.56736111111111109</v>
      </c>
      <c r="M154" s="43">
        <v>0.58680555555555558</v>
      </c>
      <c r="N154" s="33">
        <v>7.1390630895506701</v>
      </c>
      <c r="Q154" s="24">
        <v>194</v>
      </c>
      <c r="R154" s="35">
        <f t="shared" si="8"/>
        <v>1384.9782393728301</v>
      </c>
      <c r="S154" s="35">
        <f t="shared" si="11"/>
        <v>0</v>
      </c>
      <c r="U154" s="36">
        <f t="shared" si="9"/>
        <v>1.9444444444444486E-2</v>
      </c>
      <c r="V154" s="36">
        <f t="shared" si="10"/>
        <v>3.7722222222222301</v>
      </c>
      <c r="W154" s="36"/>
      <c r="X154" s="37"/>
    </row>
    <row r="155" spans="1:24" x14ac:dyDescent="0.3">
      <c r="A155" s="42">
        <v>13055</v>
      </c>
      <c r="B155" s="24">
        <v>1</v>
      </c>
      <c r="C155" s="24" t="s">
        <v>1135</v>
      </c>
      <c r="D155" s="24">
        <v>2</v>
      </c>
      <c r="E155" s="24">
        <v>874</v>
      </c>
      <c r="F155" s="24" t="s">
        <v>17</v>
      </c>
      <c r="G155" s="24" t="s">
        <v>18</v>
      </c>
      <c r="H155" s="24" t="s">
        <v>13</v>
      </c>
      <c r="J155" s="24">
        <v>1</v>
      </c>
      <c r="K155" s="24">
        <v>193</v>
      </c>
      <c r="L155" s="32">
        <v>0.57291666666666663</v>
      </c>
      <c r="M155" s="43">
        <v>0.59027777777777779</v>
      </c>
      <c r="N155" s="33">
        <v>7.1390630895506701</v>
      </c>
      <c r="Q155" s="24">
        <v>67</v>
      </c>
      <c r="R155" s="35">
        <f t="shared" si="8"/>
        <v>478.3172269998949</v>
      </c>
      <c r="S155" s="35">
        <f t="shared" si="11"/>
        <v>0</v>
      </c>
      <c r="U155" s="36">
        <f t="shared" si="9"/>
        <v>1.736111111111116E-2</v>
      </c>
      <c r="V155" s="36">
        <f t="shared" si="10"/>
        <v>1.1631944444444478</v>
      </c>
      <c r="W155" s="36"/>
      <c r="X155" s="37"/>
    </row>
    <row r="156" spans="1:24" x14ac:dyDescent="0.3">
      <c r="A156" s="42">
        <v>13056</v>
      </c>
      <c r="B156" s="24">
        <v>1</v>
      </c>
      <c r="C156" s="24" t="s">
        <v>1135</v>
      </c>
      <c r="D156" s="24">
        <v>2</v>
      </c>
      <c r="E156" s="24">
        <v>874</v>
      </c>
      <c r="F156" s="24" t="s">
        <v>17</v>
      </c>
      <c r="G156" s="24" t="s">
        <v>19</v>
      </c>
      <c r="H156" s="24">
        <v>6</v>
      </c>
      <c r="J156" s="24">
        <v>1</v>
      </c>
      <c r="K156" s="24">
        <v>11588</v>
      </c>
      <c r="L156" s="32">
        <v>0.57291666666666663</v>
      </c>
      <c r="M156" s="43">
        <v>0.59027777777777779</v>
      </c>
      <c r="N156" s="33">
        <v>7.1390630895506701</v>
      </c>
      <c r="Q156" s="24">
        <v>41</v>
      </c>
      <c r="R156" s="35">
        <f t="shared" si="8"/>
        <v>292.7015866715775</v>
      </c>
      <c r="S156" s="35">
        <f t="shared" si="11"/>
        <v>0</v>
      </c>
      <c r="U156" s="36">
        <f t="shared" si="9"/>
        <v>1.736111111111116E-2</v>
      </c>
      <c r="V156" s="36">
        <f t="shared" si="10"/>
        <v>0.71180555555555758</v>
      </c>
      <c r="W156" s="36"/>
      <c r="X156" s="37"/>
    </row>
    <row r="157" spans="1:24" x14ac:dyDescent="0.3">
      <c r="A157" s="42">
        <v>6342</v>
      </c>
      <c r="B157" s="24">
        <v>1</v>
      </c>
      <c r="C157" s="24" t="s">
        <v>1135</v>
      </c>
      <c r="D157" s="24">
        <v>2</v>
      </c>
      <c r="E157" s="24">
        <v>874</v>
      </c>
      <c r="F157" s="24" t="s">
        <v>17</v>
      </c>
      <c r="G157" s="24" t="s">
        <v>12</v>
      </c>
      <c r="H157" s="24" t="s">
        <v>15</v>
      </c>
      <c r="J157" s="24">
        <v>1</v>
      </c>
      <c r="K157" s="24">
        <v>2034</v>
      </c>
      <c r="L157" s="32">
        <v>0.57986111111111105</v>
      </c>
      <c r="M157" s="43">
        <v>0.59722222222222221</v>
      </c>
      <c r="N157" s="33">
        <v>7.1390630895506701</v>
      </c>
      <c r="Q157" s="24">
        <v>58</v>
      </c>
      <c r="R157" s="35">
        <f t="shared" si="8"/>
        <v>414.06565919393887</v>
      </c>
      <c r="S157" s="35">
        <f t="shared" si="11"/>
        <v>0</v>
      </c>
      <c r="U157" s="36">
        <f t="shared" si="9"/>
        <v>1.736111111111116E-2</v>
      </c>
      <c r="V157" s="36">
        <f t="shared" si="10"/>
        <v>1.0069444444444473</v>
      </c>
      <c r="W157" s="36"/>
      <c r="X157" s="37"/>
    </row>
    <row r="158" spans="1:24" x14ac:dyDescent="0.3">
      <c r="A158" s="42">
        <v>12796</v>
      </c>
      <c r="B158" s="24">
        <v>1</v>
      </c>
      <c r="C158" s="24" t="s">
        <v>1135</v>
      </c>
      <c r="D158" s="24">
        <v>2</v>
      </c>
      <c r="E158" s="24">
        <v>874</v>
      </c>
      <c r="F158" s="24" t="s">
        <v>17</v>
      </c>
      <c r="G158" s="24" t="s">
        <v>18</v>
      </c>
      <c r="H158" s="24" t="s">
        <v>13</v>
      </c>
      <c r="J158" s="24">
        <v>1</v>
      </c>
      <c r="K158" s="24">
        <v>205</v>
      </c>
      <c r="L158" s="32">
        <v>0.58680555555555558</v>
      </c>
      <c r="M158" s="43">
        <v>0.60416666666666663</v>
      </c>
      <c r="N158" s="33">
        <v>7.1390630895506701</v>
      </c>
      <c r="Q158" s="24">
        <v>67</v>
      </c>
      <c r="R158" s="35">
        <f t="shared" si="8"/>
        <v>478.3172269998949</v>
      </c>
      <c r="S158" s="35">
        <f t="shared" si="11"/>
        <v>0</v>
      </c>
      <c r="U158" s="36">
        <f t="shared" si="9"/>
        <v>1.7361111111111049E-2</v>
      </c>
      <c r="V158" s="36">
        <f t="shared" si="10"/>
        <v>1.1631944444444402</v>
      </c>
      <c r="W158" s="36"/>
      <c r="X158" s="37"/>
    </row>
    <row r="159" spans="1:24" x14ac:dyDescent="0.3">
      <c r="A159" s="42">
        <v>12797</v>
      </c>
      <c r="B159" s="24">
        <v>1</v>
      </c>
      <c r="C159" s="24" t="s">
        <v>1135</v>
      </c>
      <c r="D159" s="24">
        <v>2</v>
      </c>
      <c r="E159" s="24">
        <v>874</v>
      </c>
      <c r="F159" s="24" t="s">
        <v>17</v>
      </c>
      <c r="G159" s="24" t="s">
        <v>19</v>
      </c>
      <c r="H159" s="24">
        <v>6</v>
      </c>
      <c r="J159" s="24">
        <v>1</v>
      </c>
      <c r="K159" s="24">
        <v>12797</v>
      </c>
      <c r="L159" s="32">
        <v>0.58680555555555558</v>
      </c>
      <c r="M159" s="43">
        <v>0.60416666666666663</v>
      </c>
      <c r="N159" s="33">
        <v>7.1390630895506701</v>
      </c>
      <c r="Q159" s="24">
        <v>41</v>
      </c>
      <c r="R159" s="35">
        <f t="shared" si="8"/>
        <v>292.7015866715775</v>
      </c>
      <c r="S159" s="35">
        <f t="shared" si="11"/>
        <v>0</v>
      </c>
      <c r="U159" s="36">
        <f t="shared" si="9"/>
        <v>1.7361111111111049E-2</v>
      </c>
      <c r="V159" s="36">
        <f t="shared" si="10"/>
        <v>0.71180555555555303</v>
      </c>
      <c r="W159" s="36"/>
      <c r="X159" s="37"/>
    </row>
    <row r="160" spans="1:24" x14ac:dyDescent="0.3">
      <c r="A160" s="42">
        <v>12798</v>
      </c>
      <c r="B160" s="24">
        <v>1</v>
      </c>
      <c r="C160" s="24" t="s">
        <v>1135</v>
      </c>
      <c r="D160" s="24">
        <v>2</v>
      </c>
      <c r="E160" s="24">
        <v>874</v>
      </c>
      <c r="F160" s="24" t="s">
        <v>17</v>
      </c>
      <c r="G160" s="24" t="s">
        <v>19</v>
      </c>
      <c r="H160" s="44" t="s">
        <v>1146</v>
      </c>
      <c r="I160" s="44"/>
      <c r="J160" s="24">
        <v>1</v>
      </c>
      <c r="K160" s="24">
        <v>12798</v>
      </c>
      <c r="L160" s="32">
        <v>0.58819444444444446</v>
      </c>
      <c r="M160" s="43">
        <v>0.60763888888888895</v>
      </c>
      <c r="N160" s="33">
        <v>7.1390630895506701</v>
      </c>
      <c r="Q160" s="24">
        <v>194</v>
      </c>
      <c r="R160" s="35">
        <f t="shared" si="8"/>
        <v>1384.9782393728301</v>
      </c>
      <c r="S160" s="35">
        <f t="shared" si="11"/>
        <v>0</v>
      </c>
      <c r="U160" s="36">
        <f t="shared" si="9"/>
        <v>1.9444444444444486E-2</v>
      </c>
      <c r="V160" s="36">
        <f t="shared" si="10"/>
        <v>3.7722222222222301</v>
      </c>
      <c r="W160" s="36"/>
      <c r="X160" s="37"/>
    </row>
    <row r="161" spans="1:24" x14ac:dyDescent="0.3">
      <c r="A161" s="42">
        <v>12800</v>
      </c>
      <c r="B161" s="24">
        <v>1</v>
      </c>
      <c r="C161" s="24" t="s">
        <v>1135</v>
      </c>
      <c r="D161" s="24">
        <v>2</v>
      </c>
      <c r="E161" s="24">
        <v>874</v>
      </c>
      <c r="F161" s="24" t="s">
        <v>17</v>
      </c>
      <c r="G161" s="24" t="s">
        <v>19</v>
      </c>
      <c r="H161" s="44" t="s">
        <v>1146</v>
      </c>
      <c r="I161" s="44"/>
      <c r="J161" s="24">
        <v>1</v>
      </c>
      <c r="K161" s="24">
        <v>12800</v>
      </c>
      <c r="L161" s="32">
        <v>0.61249999999999993</v>
      </c>
      <c r="M161" s="43">
        <v>0.63194444444444442</v>
      </c>
      <c r="N161" s="33">
        <v>7.1390630895506701</v>
      </c>
      <c r="Q161" s="24">
        <v>194</v>
      </c>
      <c r="R161" s="35">
        <f t="shared" si="8"/>
        <v>1384.9782393728301</v>
      </c>
      <c r="S161" s="35">
        <f t="shared" si="11"/>
        <v>0</v>
      </c>
      <c r="U161" s="36">
        <f t="shared" si="9"/>
        <v>1.9444444444444486E-2</v>
      </c>
      <c r="V161" s="36">
        <f t="shared" si="10"/>
        <v>3.7722222222222301</v>
      </c>
      <c r="W161" s="36"/>
      <c r="X161" s="37"/>
    </row>
    <row r="162" spans="1:24" x14ac:dyDescent="0.3">
      <c r="A162" s="42">
        <v>13057</v>
      </c>
      <c r="B162" s="24">
        <v>1</v>
      </c>
      <c r="C162" s="24" t="s">
        <v>1135</v>
      </c>
      <c r="D162" s="24">
        <v>2</v>
      </c>
      <c r="E162" s="24">
        <v>874</v>
      </c>
      <c r="F162" s="24" t="s">
        <v>17</v>
      </c>
      <c r="G162" s="24" t="s">
        <v>18</v>
      </c>
      <c r="H162" s="24" t="s">
        <v>13</v>
      </c>
      <c r="J162" s="24">
        <v>1</v>
      </c>
      <c r="K162" s="24">
        <v>194</v>
      </c>
      <c r="L162" s="32">
        <v>0.61458333333333337</v>
      </c>
      <c r="M162" s="43">
        <v>0.63194444444444442</v>
      </c>
      <c r="N162" s="33">
        <v>7.1390630895506701</v>
      </c>
      <c r="Q162" s="24">
        <v>67</v>
      </c>
      <c r="R162" s="35">
        <f t="shared" si="8"/>
        <v>478.3172269998949</v>
      </c>
      <c r="S162" s="35">
        <f t="shared" si="11"/>
        <v>0</v>
      </c>
      <c r="U162" s="36">
        <f t="shared" si="9"/>
        <v>1.7361111111111049E-2</v>
      </c>
      <c r="V162" s="36">
        <f t="shared" si="10"/>
        <v>1.1631944444444402</v>
      </c>
      <c r="W162" s="36"/>
      <c r="X162" s="37"/>
    </row>
    <row r="163" spans="1:24" x14ac:dyDescent="0.3">
      <c r="A163" s="42">
        <v>13058</v>
      </c>
      <c r="B163" s="24">
        <v>1</v>
      </c>
      <c r="C163" s="24" t="s">
        <v>1135</v>
      </c>
      <c r="D163" s="24">
        <v>2</v>
      </c>
      <c r="E163" s="24">
        <v>874</v>
      </c>
      <c r="F163" s="24" t="s">
        <v>17</v>
      </c>
      <c r="G163" s="24" t="s">
        <v>19</v>
      </c>
      <c r="H163" s="24">
        <v>6</v>
      </c>
      <c r="J163" s="24">
        <v>1</v>
      </c>
      <c r="K163" s="24">
        <v>11593</v>
      </c>
      <c r="L163" s="32">
        <v>0.61458333333333337</v>
      </c>
      <c r="M163" s="43">
        <v>0.63194444444444442</v>
      </c>
      <c r="N163" s="33">
        <v>7.1390630895506701</v>
      </c>
      <c r="Q163" s="24">
        <v>41</v>
      </c>
      <c r="R163" s="35">
        <f t="shared" si="8"/>
        <v>292.7015866715775</v>
      </c>
      <c r="S163" s="35">
        <f t="shared" si="11"/>
        <v>0</v>
      </c>
      <c r="U163" s="36">
        <f t="shared" si="9"/>
        <v>1.7361111111111049E-2</v>
      </c>
      <c r="V163" s="36">
        <f t="shared" si="10"/>
        <v>0.71180555555555303</v>
      </c>
      <c r="W163" s="36"/>
      <c r="X163" s="37"/>
    </row>
    <row r="164" spans="1:24" x14ac:dyDescent="0.3">
      <c r="A164" s="42">
        <v>6343</v>
      </c>
      <c r="B164" s="24">
        <v>1</v>
      </c>
      <c r="C164" s="24" t="s">
        <v>1135</v>
      </c>
      <c r="D164" s="24">
        <v>2</v>
      </c>
      <c r="E164" s="24">
        <v>874</v>
      </c>
      <c r="F164" s="24" t="s">
        <v>17</v>
      </c>
      <c r="G164" s="24" t="s">
        <v>12</v>
      </c>
      <c r="H164" s="24" t="s">
        <v>15</v>
      </c>
      <c r="J164" s="24">
        <v>1</v>
      </c>
      <c r="K164" s="24">
        <v>2035</v>
      </c>
      <c r="L164" s="32">
        <v>0.62152777777777779</v>
      </c>
      <c r="M164" s="43">
        <v>0.63888888888888895</v>
      </c>
      <c r="N164" s="33">
        <v>7.1390630895506701</v>
      </c>
      <c r="Q164" s="24">
        <v>58</v>
      </c>
      <c r="R164" s="35">
        <f t="shared" si="8"/>
        <v>414.06565919393887</v>
      </c>
      <c r="S164" s="35">
        <f t="shared" si="11"/>
        <v>0</v>
      </c>
      <c r="U164" s="36">
        <f t="shared" si="9"/>
        <v>1.736111111111116E-2</v>
      </c>
      <c r="V164" s="36">
        <f t="shared" si="10"/>
        <v>1.0069444444444473</v>
      </c>
      <c r="W164" s="36"/>
      <c r="X164" s="37"/>
    </row>
    <row r="165" spans="1:24" x14ac:dyDescent="0.3">
      <c r="A165" s="42">
        <v>12801</v>
      </c>
      <c r="B165" s="24">
        <v>1</v>
      </c>
      <c r="C165" s="24" t="s">
        <v>1135</v>
      </c>
      <c r="D165" s="24">
        <v>2</v>
      </c>
      <c r="E165" s="24">
        <v>874</v>
      </c>
      <c r="F165" s="24" t="s">
        <v>17</v>
      </c>
      <c r="G165" s="24" t="s">
        <v>18</v>
      </c>
      <c r="H165" s="24" t="s">
        <v>13</v>
      </c>
      <c r="J165" s="24">
        <v>1</v>
      </c>
      <c r="K165" s="24">
        <v>206</v>
      </c>
      <c r="L165" s="32">
        <v>0.62847222222222221</v>
      </c>
      <c r="M165" s="43">
        <v>0.64583333333333337</v>
      </c>
      <c r="N165" s="33">
        <v>7.1390630895506701</v>
      </c>
      <c r="Q165" s="24">
        <v>67</v>
      </c>
      <c r="R165" s="35">
        <f t="shared" si="8"/>
        <v>478.3172269998949</v>
      </c>
      <c r="S165" s="35">
        <f t="shared" si="11"/>
        <v>0</v>
      </c>
      <c r="U165" s="36">
        <f t="shared" si="9"/>
        <v>1.736111111111116E-2</v>
      </c>
      <c r="V165" s="36">
        <f t="shared" si="10"/>
        <v>1.1631944444444478</v>
      </c>
      <c r="W165" s="36"/>
      <c r="X165" s="37"/>
    </row>
    <row r="166" spans="1:24" x14ac:dyDescent="0.3">
      <c r="A166" s="42">
        <v>12802</v>
      </c>
      <c r="B166" s="24">
        <v>1</v>
      </c>
      <c r="C166" s="24" t="s">
        <v>1135</v>
      </c>
      <c r="D166" s="24">
        <v>2</v>
      </c>
      <c r="E166" s="24">
        <v>874</v>
      </c>
      <c r="F166" s="24" t="s">
        <v>17</v>
      </c>
      <c r="G166" s="24" t="s">
        <v>19</v>
      </c>
      <c r="H166" s="24">
        <v>6</v>
      </c>
      <c r="J166" s="24">
        <v>1</v>
      </c>
      <c r="K166" s="24">
        <v>12802</v>
      </c>
      <c r="L166" s="32">
        <v>0.62847222222222221</v>
      </c>
      <c r="M166" s="43">
        <v>0.64583333333333337</v>
      </c>
      <c r="N166" s="33">
        <v>7.1390630895506701</v>
      </c>
      <c r="Q166" s="24">
        <v>41</v>
      </c>
      <c r="R166" s="35">
        <f t="shared" si="8"/>
        <v>292.7015866715775</v>
      </c>
      <c r="S166" s="35">
        <f t="shared" si="11"/>
        <v>0</v>
      </c>
      <c r="U166" s="36">
        <f t="shared" si="9"/>
        <v>1.736111111111116E-2</v>
      </c>
      <c r="V166" s="36">
        <f t="shared" si="10"/>
        <v>0.71180555555555758</v>
      </c>
      <c r="W166" s="36"/>
      <c r="X166" s="37"/>
    </row>
    <row r="167" spans="1:24" x14ac:dyDescent="0.3">
      <c r="A167" s="42">
        <v>12803</v>
      </c>
      <c r="B167" s="24">
        <v>1</v>
      </c>
      <c r="C167" s="24" t="s">
        <v>1135</v>
      </c>
      <c r="D167" s="24">
        <v>2</v>
      </c>
      <c r="E167" s="24">
        <v>874</v>
      </c>
      <c r="F167" s="24" t="s">
        <v>17</v>
      </c>
      <c r="G167" s="24" t="s">
        <v>19</v>
      </c>
      <c r="H167" s="44" t="s">
        <v>1146</v>
      </c>
      <c r="I167" s="44"/>
      <c r="J167" s="24">
        <v>1</v>
      </c>
      <c r="K167" s="24">
        <v>12803</v>
      </c>
      <c r="L167" s="32">
        <v>0.6333333333333333</v>
      </c>
      <c r="M167" s="43">
        <v>0.65277777777777779</v>
      </c>
      <c r="N167" s="33">
        <v>7.1390630895506701</v>
      </c>
      <c r="Q167" s="24">
        <v>194</v>
      </c>
      <c r="R167" s="35">
        <f t="shared" si="8"/>
        <v>1384.9782393728301</v>
      </c>
      <c r="S167" s="35">
        <f t="shared" si="11"/>
        <v>0</v>
      </c>
      <c r="U167" s="36">
        <f t="shared" si="9"/>
        <v>1.9444444444444486E-2</v>
      </c>
      <c r="V167" s="36">
        <f t="shared" si="10"/>
        <v>3.7722222222222301</v>
      </c>
      <c r="W167" s="36"/>
      <c r="X167" s="37"/>
    </row>
    <row r="168" spans="1:24" x14ac:dyDescent="0.3">
      <c r="A168" s="42">
        <v>12804</v>
      </c>
      <c r="B168" s="24">
        <v>1</v>
      </c>
      <c r="C168" s="24" t="s">
        <v>1135</v>
      </c>
      <c r="D168" s="24">
        <v>2</v>
      </c>
      <c r="E168" s="24">
        <v>874</v>
      </c>
      <c r="F168" s="24" t="s">
        <v>17</v>
      </c>
      <c r="G168" s="24" t="s">
        <v>18</v>
      </c>
      <c r="H168" s="24" t="s">
        <v>13</v>
      </c>
      <c r="J168" s="24">
        <v>1</v>
      </c>
      <c r="K168" s="24">
        <v>195</v>
      </c>
      <c r="L168" s="32">
        <v>0.65625</v>
      </c>
      <c r="M168" s="43">
        <v>0.67361111111111116</v>
      </c>
      <c r="N168" s="33">
        <v>7.1390630895506701</v>
      </c>
      <c r="Q168" s="24">
        <v>67</v>
      </c>
      <c r="R168" s="35">
        <f t="shared" si="8"/>
        <v>478.3172269998949</v>
      </c>
      <c r="S168" s="35">
        <f t="shared" si="11"/>
        <v>0</v>
      </c>
      <c r="U168" s="36">
        <f t="shared" si="9"/>
        <v>1.736111111111116E-2</v>
      </c>
      <c r="V168" s="36">
        <f t="shared" si="10"/>
        <v>1.1631944444444478</v>
      </c>
      <c r="W168" s="36"/>
      <c r="X168" s="37"/>
    </row>
    <row r="169" spans="1:24" x14ac:dyDescent="0.3">
      <c r="A169" s="42">
        <v>12805</v>
      </c>
      <c r="B169" s="24">
        <v>1</v>
      </c>
      <c r="C169" s="24" t="s">
        <v>1135</v>
      </c>
      <c r="D169" s="24">
        <v>2</v>
      </c>
      <c r="E169" s="24">
        <v>874</v>
      </c>
      <c r="F169" s="24" t="s">
        <v>17</v>
      </c>
      <c r="G169" s="24" t="s">
        <v>19</v>
      </c>
      <c r="H169" s="24">
        <v>6</v>
      </c>
      <c r="J169" s="24">
        <v>1</v>
      </c>
      <c r="K169" s="24">
        <v>12805</v>
      </c>
      <c r="L169" s="32">
        <v>0.65625</v>
      </c>
      <c r="M169" s="43">
        <v>0.67361111111111116</v>
      </c>
      <c r="N169" s="33">
        <v>7.1390630895506701</v>
      </c>
      <c r="Q169" s="24">
        <v>41</v>
      </c>
      <c r="R169" s="35">
        <f t="shared" si="8"/>
        <v>292.7015866715775</v>
      </c>
      <c r="S169" s="35">
        <f t="shared" si="11"/>
        <v>0</v>
      </c>
      <c r="U169" s="36">
        <f t="shared" si="9"/>
        <v>1.736111111111116E-2</v>
      </c>
      <c r="V169" s="36">
        <f t="shared" si="10"/>
        <v>0.71180555555555758</v>
      </c>
      <c r="W169" s="36"/>
      <c r="X169" s="37"/>
    </row>
    <row r="170" spans="1:24" x14ac:dyDescent="0.3">
      <c r="A170" s="42">
        <v>12806</v>
      </c>
      <c r="B170" s="24">
        <v>1</v>
      </c>
      <c r="C170" s="24" t="s">
        <v>1135</v>
      </c>
      <c r="D170" s="24">
        <v>2</v>
      </c>
      <c r="E170" s="24">
        <v>874</v>
      </c>
      <c r="F170" s="24" t="s">
        <v>17</v>
      </c>
      <c r="G170" s="24" t="s">
        <v>19</v>
      </c>
      <c r="H170" s="44" t="s">
        <v>1146</v>
      </c>
      <c r="I170" s="44"/>
      <c r="J170" s="24">
        <v>1</v>
      </c>
      <c r="K170" s="24">
        <v>12806</v>
      </c>
      <c r="L170" s="32">
        <v>0.65763888888888888</v>
      </c>
      <c r="M170" s="43">
        <v>0.67708333333333337</v>
      </c>
      <c r="N170" s="33">
        <v>7.1390630895506701</v>
      </c>
      <c r="Q170" s="24">
        <v>194</v>
      </c>
      <c r="R170" s="35">
        <f t="shared" si="8"/>
        <v>1384.9782393728301</v>
      </c>
      <c r="S170" s="35">
        <f t="shared" si="11"/>
        <v>0</v>
      </c>
      <c r="U170" s="36">
        <f t="shared" si="9"/>
        <v>1.9444444444444486E-2</v>
      </c>
      <c r="V170" s="36">
        <f t="shared" si="10"/>
        <v>3.7722222222222301</v>
      </c>
      <c r="W170" s="36"/>
      <c r="X170" s="37"/>
    </row>
    <row r="171" spans="1:24" x14ac:dyDescent="0.3">
      <c r="A171" s="42">
        <v>6344</v>
      </c>
      <c r="B171" s="24">
        <v>1</v>
      </c>
      <c r="C171" s="24" t="s">
        <v>1135</v>
      </c>
      <c r="D171" s="24">
        <v>2</v>
      </c>
      <c r="E171" s="24">
        <v>874</v>
      </c>
      <c r="F171" s="24" t="s">
        <v>17</v>
      </c>
      <c r="G171" s="24" t="s">
        <v>12</v>
      </c>
      <c r="H171" s="24" t="s">
        <v>15</v>
      </c>
      <c r="J171" s="24">
        <v>1</v>
      </c>
      <c r="K171" s="24">
        <v>2036</v>
      </c>
      <c r="L171" s="32">
        <v>0.66319444444444442</v>
      </c>
      <c r="M171" s="43">
        <v>0.68055555555555547</v>
      </c>
      <c r="N171" s="33">
        <v>7.1390630895506701</v>
      </c>
      <c r="Q171" s="24">
        <v>58</v>
      </c>
      <c r="R171" s="35">
        <f t="shared" si="8"/>
        <v>414.06565919393887</v>
      </c>
      <c r="S171" s="35">
        <f t="shared" si="11"/>
        <v>0</v>
      </c>
      <c r="U171" s="36">
        <f t="shared" si="9"/>
        <v>1.7361111111111049E-2</v>
      </c>
      <c r="V171" s="36">
        <f t="shared" si="10"/>
        <v>1.0069444444444409</v>
      </c>
      <c r="W171" s="36"/>
      <c r="X171" s="37"/>
    </row>
    <row r="172" spans="1:24" x14ac:dyDescent="0.3">
      <c r="A172" s="42">
        <v>12807</v>
      </c>
      <c r="B172" s="24">
        <v>1</v>
      </c>
      <c r="C172" s="24" t="s">
        <v>1135</v>
      </c>
      <c r="D172" s="24">
        <v>2</v>
      </c>
      <c r="E172" s="24">
        <v>874</v>
      </c>
      <c r="F172" s="24" t="s">
        <v>17</v>
      </c>
      <c r="G172" s="24" t="s">
        <v>19</v>
      </c>
      <c r="H172" s="24">
        <v>6</v>
      </c>
      <c r="J172" s="24">
        <v>1</v>
      </c>
      <c r="K172" s="24">
        <v>12807</v>
      </c>
      <c r="L172" s="32">
        <v>0.67013888888888884</v>
      </c>
      <c r="M172" s="43">
        <v>0.6875</v>
      </c>
      <c r="N172" s="33">
        <v>7.1390630895506701</v>
      </c>
      <c r="Q172" s="24">
        <v>41</v>
      </c>
      <c r="R172" s="35">
        <f t="shared" si="8"/>
        <v>292.7015866715775</v>
      </c>
      <c r="S172" s="35">
        <f t="shared" si="11"/>
        <v>0</v>
      </c>
      <c r="U172" s="36">
        <f t="shared" si="9"/>
        <v>1.736111111111116E-2</v>
      </c>
      <c r="V172" s="36">
        <f t="shared" si="10"/>
        <v>0.71180555555555758</v>
      </c>
      <c r="W172" s="36"/>
      <c r="X172" s="37"/>
    </row>
    <row r="173" spans="1:24" x14ac:dyDescent="0.3">
      <c r="A173" s="42">
        <v>12808</v>
      </c>
      <c r="B173" s="24">
        <v>1</v>
      </c>
      <c r="C173" s="24" t="s">
        <v>1135</v>
      </c>
      <c r="D173" s="24">
        <v>2</v>
      </c>
      <c r="E173" s="24">
        <v>874</v>
      </c>
      <c r="F173" s="24" t="s">
        <v>17</v>
      </c>
      <c r="G173" s="24" t="s">
        <v>18</v>
      </c>
      <c r="H173" s="24" t="s">
        <v>13</v>
      </c>
      <c r="J173" s="24">
        <v>1</v>
      </c>
      <c r="K173" s="24">
        <v>207</v>
      </c>
      <c r="L173" s="32">
        <v>0.67013888888888884</v>
      </c>
      <c r="M173" s="43">
        <v>0.6875</v>
      </c>
      <c r="N173" s="33">
        <v>7.1390630895506701</v>
      </c>
      <c r="Q173" s="24">
        <v>67</v>
      </c>
      <c r="R173" s="35">
        <f t="shared" si="8"/>
        <v>478.3172269998949</v>
      </c>
      <c r="S173" s="35">
        <f t="shared" si="11"/>
        <v>0</v>
      </c>
      <c r="U173" s="36">
        <f t="shared" si="9"/>
        <v>1.736111111111116E-2</v>
      </c>
      <c r="V173" s="36">
        <f t="shared" si="10"/>
        <v>1.1631944444444478</v>
      </c>
      <c r="W173" s="36"/>
      <c r="X173" s="37"/>
    </row>
    <row r="174" spans="1:24" x14ac:dyDescent="0.3">
      <c r="A174" s="42">
        <v>12809</v>
      </c>
      <c r="B174" s="24">
        <v>1</v>
      </c>
      <c r="C174" s="24" t="s">
        <v>1135</v>
      </c>
      <c r="D174" s="24">
        <v>2</v>
      </c>
      <c r="E174" s="24">
        <v>874</v>
      </c>
      <c r="F174" s="24" t="s">
        <v>17</v>
      </c>
      <c r="G174" s="24" t="s">
        <v>19</v>
      </c>
      <c r="H174" s="44" t="s">
        <v>1146</v>
      </c>
      <c r="I174" s="44"/>
      <c r="J174" s="24">
        <v>1</v>
      </c>
      <c r="K174" s="24">
        <v>12809</v>
      </c>
      <c r="L174" s="32">
        <v>0.67152777777777783</v>
      </c>
      <c r="M174" s="43">
        <v>0.69097222222222221</v>
      </c>
      <c r="N174" s="33">
        <v>7.1390630895506701</v>
      </c>
      <c r="Q174" s="24">
        <v>194</v>
      </c>
      <c r="R174" s="35">
        <f t="shared" si="8"/>
        <v>1384.9782393728301</v>
      </c>
      <c r="S174" s="35">
        <f t="shared" si="11"/>
        <v>0</v>
      </c>
      <c r="U174" s="36">
        <f t="shared" si="9"/>
        <v>1.9444444444444375E-2</v>
      </c>
      <c r="V174" s="36">
        <f t="shared" si="10"/>
        <v>3.7722222222222088</v>
      </c>
      <c r="W174" s="36"/>
      <c r="X174" s="37"/>
    </row>
    <row r="175" spans="1:24" x14ac:dyDescent="0.3">
      <c r="A175" s="42">
        <v>12810</v>
      </c>
      <c r="B175" s="24">
        <v>1</v>
      </c>
      <c r="C175" s="24" t="s">
        <v>1135</v>
      </c>
      <c r="D175" s="24">
        <v>2</v>
      </c>
      <c r="E175" s="24">
        <v>874</v>
      </c>
      <c r="F175" s="24" t="s">
        <v>17</v>
      </c>
      <c r="G175" s="24" t="s">
        <v>18</v>
      </c>
      <c r="H175" s="24" t="s">
        <v>13</v>
      </c>
      <c r="J175" s="24">
        <v>1</v>
      </c>
      <c r="K175" s="24">
        <v>196</v>
      </c>
      <c r="L175" s="32">
        <v>0.69791666666666663</v>
      </c>
      <c r="M175" s="43">
        <v>0.71527777777777779</v>
      </c>
      <c r="N175" s="33">
        <v>7.1390630895506701</v>
      </c>
      <c r="Q175" s="24">
        <v>67</v>
      </c>
      <c r="R175" s="35">
        <f t="shared" si="8"/>
        <v>478.3172269998949</v>
      </c>
      <c r="S175" s="35">
        <f t="shared" si="11"/>
        <v>0</v>
      </c>
      <c r="U175" s="36">
        <f t="shared" si="9"/>
        <v>1.736111111111116E-2</v>
      </c>
      <c r="V175" s="36">
        <f t="shared" si="10"/>
        <v>1.1631944444444478</v>
      </c>
      <c r="W175" s="36"/>
      <c r="X175" s="37"/>
    </row>
    <row r="176" spans="1:24" x14ac:dyDescent="0.3">
      <c r="A176" s="42">
        <v>12811</v>
      </c>
      <c r="B176" s="24">
        <v>1</v>
      </c>
      <c r="C176" s="24" t="s">
        <v>1135</v>
      </c>
      <c r="D176" s="24">
        <v>2</v>
      </c>
      <c r="E176" s="24">
        <v>874</v>
      </c>
      <c r="F176" s="24" t="s">
        <v>17</v>
      </c>
      <c r="G176" s="24" t="s">
        <v>19</v>
      </c>
      <c r="H176" s="24">
        <v>6</v>
      </c>
      <c r="J176" s="24">
        <v>1</v>
      </c>
      <c r="K176" s="24">
        <v>12811</v>
      </c>
      <c r="L176" s="32">
        <v>0.69791666666666663</v>
      </c>
      <c r="M176" s="43">
        <v>0.71527777777777779</v>
      </c>
      <c r="N176" s="33">
        <v>7.1390630895506701</v>
      </c>
      <c r="Q176" s="24">
        <v>41</v>
      </c>
      <c r="R176" s="35">
        <f t="shared" si="8"/>
        <v>292.7015866715775</v>
      </c>
      <c r="S176" s="35">
        <f t="shared" si="11"/>
        <v>0</v>
      </c>
      <c r="U176" s="36">
        <f t="shared" si="9"/>
        <v>1.736111111111116E-2</v>
      </c>
      <c r="V176" s="36">
        <f t="shared" si="10"/>
        <v>0.71180555555555758</v>
      </c>
      <c r="W176" s="36"/>
      <c r="X176" s="37"/>
    </row>
    <row r="177" spans="1:24" x14ac:dyDescent="0.3">
      <c r="A177" s="42">
        <v>12812</v>
      </c>
      <c r="B177" s="24">
        <v>1</v>
      </c>
      <c r="C177" s="24" t="s">
        <v>1135</v>
      </c>
      <c r="D177" s="24">
        <v>2</v>
      </c>
      <c r="E177" s="24">
        <v>874</v>
      </c>
      <c r="F177" s="24" t="s">
        <v>17</v>
      </c>
      <c r="G177" s="24" t="s">
        <v>19</v>
      </c>
      <c r="H177" s="44" t="s">
        <v>1146</v>
      </c>
      <c r="I177" s="44"/>
      <c r="J177" s="24">
        <v>1</v>
      </c>
      <c r="K177" s="24">
        <v>12812</v>
      </c>
      <c r="L177" s="32">
        <v>0.70277777777777783</v>
      </c>
      <c r="M177" s="43">
        <v>0.72222222222222221</v>
      </c>
      <c r="N177" s="33">
        <v>7.1390630895506701</v>
      </c>
      <c r="Q177" s="24">
        <v>194</v>
      </c>
      <c r="R177" s="35">
        <f t="shared" si="8"/>
        <v>1384.9782393728301</v>
      </c>
      <c r="S177" s="35">
        <f t="shared" si="11"/>
        <v>0</v>
      </c>
      <c r="U177" s="36">
        <f t="shared" si="9"/>
        <v>1.9444444444444375E-2</v>
      </c>
      <c r="V177" s="36">
        <f t="shared" si="10"/>
        <v>3.7722222222222088</v>
      </c>
      <c r="W177" s="36"/>
      <c r="X177" s="37"/>
    </row>
    <row r="178" spans="1:24" x14ac:dyDescent="0.3">
      <c r="A178" s="42">
        <v>6345</v>
      </c>
      <c r="B178" s="24">
        <v>1</v>
      </c>
      <c r="C178" s="24" t="s">
        <v>1135</v>
      </c>
      <c r="D178" s="24">
        <v>2</v>
      </c>
      <c r="E178" s="24">
        <v>874</v>
      </c>
      <c r="F178" s="24" t="s">
        <v>17</v>
      </c>
      <c r="G178" s="24" t="s">
        <v>12</v>
      </c>
      <c r="H178" s="24" t="s">
        <v>15</v>
      </c>
      <c r="J178" s="24">
        <v>1</v>
      </c>
      <c r="K178" s="24">
        <v>2037</v>
      </c>
      <c r="L178" s="32">
        <v>0.70486111111111116</v>
      </c>
      <c r="M178" s="43">
        <v>0.72222222222222221</v>
      </c>
      <c r="N178" s="33">
        <v>7.1390630895506701</v>
      </c>
      <c r="Q178" s="24">
        <v>58</v>
      </c>
      <c r="R178" s="35">
        <f t="shared" si="8"/>
        <v>414.06565919393887</v>
      </c>
      <c r="S178" s="35">
        <f t="shared" si="11"/>
        <v>0</v>
      </c>
      <c r="U178" s="36">
        <f t="shared" si="9"/>
        <v>1.7361111111111049E-2</v>
      </c>
      <c r="V178" s="36">
        <f t="shared" si="10"/>
        <v>1.0069444444444409</v>
      </c>
      <c r="W178" s="36"/>
      <c r="X178" s="37"/>
    </row>
    <row r="179" spans="1:24" x14ac:dyDescent="0.3">
      <c r="A179" s="42">
        <v>12813</v>
      </c>
      <c r="B179" s="24">
        <v>1</v>
      </c>
      <c r="C179" s="24" t="s">
        <v>1135</v>
      </c>
      <c r="D179" s="24">
        <v>2</v>
      </c>
      <c r="E179" s="24">
        <v>874</v>
      </c>
      <c r="F179" s="24" t="s">
        <v>17</v>
      </c>
      <c r="G179" s="24" t="s">
        <v>18</v>
      </c>
      <c r="H179" s="24" t="s">
        <v>13</v>
      </c>
      <c r="J179" s="24">
        <v>1</v>
      </c>
      <c r="K179" s="24">
        <v>208</v>
      </c>
      <c r="L179" s="32">
        <v>0.71180555555555547</v>
      </c>
      <c r="M179" s="43">
        <v>0.72916666666666663</v>
      </c>
      <c r="N179" s="33">
        <v>7.1390630895506701</v>
      </c>
      <c r="Q179" s="24">
        <v>67</v>
      </c>
      <c r="R179" s="35">
        <f t="shared" si="8"/>
        <v>478.3172269998949</v>
      </c>
      <c r="S179" s="35">
        <f t="shared" si="11"/>
        <v>0</v>
      </c>
      <c r="U179" s="36">
        <f t="shared" si="9"/>
        <v>1.736111111111116E-2</v>
      </c>
      <c r="V179" s="36">
        <f t="shared" si="10"/>
        <v>1.1631944444444478</v>
      </c>
      <c r="W179" s="36"/>
      <c r="X179" s="37"/>
    </row>
    <row r="180" spans="1:24" x14ac:dyDescent="0.3">
      <c r="A180" s="42">
        <v>12814</v>
      </c>
      <c r="B180" s="24">
        <v>1</v>
      </c>
      <c r="C180" s="24" t="s">
        <v>1135</v>
      </c>
      <c r="D180" s="24">
        <v>2</v>
      </c>
      <c r="E180" s="24">
        <v>874</v>
      </c>
      <c r="F180" s="24" t="s">
        <v>17</v>
      </c>
      <c r="G180" s="24" t="s">
        <v>19</v>
      </c>
      <c r="H180" s="24">
        <v>6</v>
      </c>
      <c r="J180" s="24">
        <v>1</v>
      </c>
      <c r="K180" s="24">
        <v>12814</v>
      </c>
      <c r="L180" s="32">
        <v>0.71180555555555547</v>
      </c>
      <c r="M180" s="43">
        <v>0.72916666666666663</v>
      </c>
      <c r="N180" s="33">
        <v>7.1390630895506701</v>
      </c>
      <c r="Q180" s="24">
        <v>41</v>
      </c>
      <c r="R180" s="35">
        <f t="shared" si="8"/>
        <v>292.7015866715775</v>
      </c>
      <c r="S180" s="35">
        <f t="shared" si="11"/>
        <v>0</v>
      </c>
      <c r="U180" s="36">
        <f t="shared" si="9"/>
        <v>1.736111111111116E-2</v>
      </c>
      <c r="V180" s="36">
        <f t="shared" si="10"/>
        <v>0.71180555555555758</v>
      </c>
      <c r="W180" s="36"/>
      <c r="X180" s="37"/>
    </row>
    <row r="181" spans="1:24" x14ac:dyDescent="0.3">
      <c r="A181" s="42">
        <v>12815</v>
      </c>
      <c r="B181" s="24">
        <v>1</v>
      </c>
      <c r="C181" s="24" t="s">
        <v>1135</v>
      </c>
      <c r="D181" s="24">
        <v>2</v>
      </c>
      <c r="E181" s="24">
        <v>874</v>
      </c>
      <c r="F181" s="24" t="s">
        <v>17</v>
      </c>
      <c r="G181" s="24" t="s">
        <v>19</v>
      </c>
      <c r="H181" s="44" t="s">
        <v>1146</v>
      </c>
      <c r="I181" s="44"/>
      <c r="J181" s="24">
        <v>1</v>
      </c>
      <c r="K181" s="24">
        <v>12815</v>
      </c>
      <c r="L181" s="32">
        <v>0.71666666666666667</v>
      </c>
      <c r="M181" s="43">
        <v>0.73611111111111116</v>
      </c>
      <c r="N181" s="33">
        <v>7.1390630895506701</v>
      </c>
      <c r="Q181" s="24">
        <v>194</v>
      </c>
      <c r="R181" s="35">
        <f t="shared" si="8"/>
        <v>1384.9782393728301</v>
      </c>
      <c r="S181" s="35">
        <f t="shared" si="11"/>
        <v>0</v>
      </c>
      <c r="U181" s="36">
        <f t="shared" si="9"/>
        <v>1.9444444444444486E-2</v>
      </c>
      <c r="V181" s="36">
        <f t="shared" si="10"/>
        <v>3.7722222222222301</v>
      </c>
      <c r="W181" s="36"/>
      <c r="X181" s="37"/>
    </row>
    <row r="182" spans="1:24" x14ac:dyDescent="0.3">
      <c r="A182" s="42">
        <v>12816</v>
      </c>
      <c r="B182" s="24">
        <v>1</v>
      </c>
      <c r="C182" s="24" t="s">
        <v>1135</v>
      </c>
      <c r="D182" s="24">
        <v>2</v>
      </c>
      <c r="E182" s="24">
        <v>874</v>
      </c>
      <c r="F182" s="24" t="s">
        <v>17</v>
      </c>
      <c r="G182" s="24" t="s">
        <v>18</v>
      </c>
      <c r="H182" s="24" t="s">
        <v>13</v>
      </c>
      <c r="J182" s="24">
        <v>1</v>
      </c>
      <c r="K182" s="24">
        <v>197</v>
      </c>
      <c r="L182" s="32">
        <v>0.73958333333333337</v>
      </c>
      <c r="M182" s="43">
        <v>0.75694444444444453</v>
      </c>
      <c r="N182" s="33">
        <v>7.1390630895506701</v>
      </c>
      <c r="Q182" s="24">
        <v>67</v>
      </c>
      <c r="R182" s="35">
        <f t="shared" si="8"/>
        <v>478.3172269998949</v>
      </c>
      <c r="S182" s="35">
        <f t="shared" si="11"/>
        <v>0</v>
      </c>
      <c r="U182" s="36">
        <f t="shared" si="9"/>
        <v>1.736111111111116E-2</v>
      </c>
      <c r="V182" s="36">
        <f t="shared" si="10"/>
        <v>1.1631944444444478</v>
      </c>
      <c r="W182" s="36"/>
      <c r="X182" s="37"/>
    </row>
    <row r="183" spans="1:24" x14ac:dyDescent="0.3">
      <c r="A183" s="42">
        <v>12817</v>
      </c>
      <c r="B183" s="24">
        <v>1</v>
      </c>
      <c r="C183" s="24" t="s">
        <v>1135</v>
      </c>
      <c r="D183" s="24">
        <v>2</v>
      </c>
      <c r="E183" s="24">
        <v>874</v>
      </c>
      <c r="F183" s="24" t="s">
        <v>17</v>
      </c>
      <c r="G183" s="24" t="s">
        <v>19</v>
      </c>
      <c r="H183" s="24">
        <v>6</v>
      </c>
      <c r="J183" s="24">
        <v>1</v>
      </c>
      <c r="K183" s="24">
        <v>12817</v>
      </c>
      <c r="L183" s="32">
        <v>0.73958333333333337</v>
      </c>
      <c r="M183" s="43">
        <v>0.75694444444444453</v>
      </c>
      <c r="N183" s="33">
        <v>7.1390630895506701</v>
      </c>
      <c r="Q183" s="24">
        <v>41</v>
      </c>
      <c r="R183" s="35">
        <f t="shared" si="8"/>
        <v>292.7015866715775</v>
      </c>
      <c r="S183" s="35">
        <f t="shared" si="11"/>
        <v>0</v>
      </c>
      <c r="U183" s="36">
        <f t="shared" si="9"/>
        <v>1.736111111111116E-2</v>
      </c>
      <c r="V183" s="36">
        <f t="shared" si="10"/>
        <v>0.71180555555555758</v>
      </c>
      <c r="W183" s="36"/>
      <c r="X183" s="37"/>
    </row>
    <row r="184" spans="1:24" x14ac:dyDescent="0.3">
      <c r="A184" s="42">
        <v>6346</v>
      </c>
      <c r="B184" s="24">
        <v>1</v>
      </c>
      <c r="C184" s="24" t="s">
        <v>1135</v>
      </c>
      <c r="D184" s="24">
        <v>2</v>
      </c>
      <c r="E184" s="24">
        <v>874</v>
      </c>
      <c r="F184" s="24" t="s">
        <v>17</v>
      </c>
      <c r="G184" s="24" t="s">
        <v>12</v>
      </c>
      <c r="H184" s="24" t="s">
        <v>15</v>
      </c>
      <c r="J184" s="24">
        <v>1</v>
      </c>
      <c r="K184" s="24">
        <v>2038</v>
      </c>
      <c r="L184" s="32">
        <v>0.74652777777777779</v>
      </c>
      <c r="M184" s="43">
        <v>0.76388888888888884</v>
      </c>
      <c r="N184" s="33">
        <v>7.1390630895506701</v>
      </c>
      <c r="Q184" s="24">
        <v>58</v>
      </c>
      <c r="R184" s="35">
        <f t="shared" si="8"/>
        <v>414.06565919393887</v>
      </c>
      <c r="S184" s="35">
        <f t="shared" si="11"/>
        <v>0</v>
      </c>
      <c r="U184" s="36">
        <f t="shared" si="9"/>
        <v>1.7361111111111049E-2</v>
      </c>
      <c r="V184" s="36">
        <f t="shared" si="10"/>
        <v>1.0069444444444409</v>
      </c>
      <c r="W184" s="36"/>
      <c r="X184" s="37"/>
    </row>
    <row r="185" spans="1:24" x14ac:dyDescent="0.3">
      <c r="A185" s="42">
        <v>12818</v>
      </c>
      <c r="B185" s="24">
        <v>1</v>
      </c>
      <c r="C185" s="24" t="s">
        <v>1135</v>
      </c>
      <c r="D185" s="24">
        <v>2</v>
      </c>
      <c r="E185" s="24">
        <v>874</v>
      </c>
      <c r="F185" s="24" t="s">
        <v>17</v>
      </c>
      <c r="G185" s="24" t="s">
        <v>19</v>
      </c>
      <c r="H185" s="44" t="s">
        <v>1146</v>
      </c>
      <c r="I185" s="44"/>
      <c r="J185" s="24">
        <v>1</v>
      </c>
      <c r="K185" s="24">
        <v>12818</v>
      </c>
      <c r="L185" s="32">
        <v>0.74791666666666667</v>
      </c>
      <c r="M185" s="43">
        <v>0.76736111111111116</v>
      </c>
      <c r="N185" s="33">
        <v>7.1390630895506701</v>
      </c>
      <c r="Q185" s="24">
        <v>194</v>
      </c>
      <c r="R185" s="35">
        <f t="shared" si="8"/>
        <v>1384.9782393728301</v>
      </c>
      <c r="S185" s="35">
        <f t="shared" si="11"/>
        <v>0</v>
      </c>
      <c r="U185" s="36">
        <f t="shared" si="9"/>
        <v>1.9444444444444486E-2</v>
      </c>
      <c r="V185" s="36">
        <f t="shared" si="10"/>
        <v>3.7722222222222301</v>
      </c>
      <c r="W185" s="36"/>
      <c r="X185" s="37"/>
    </row>
    <row r="186" spans="1:24" x14ac:dyDescent="0.3">
      <c r="A186" s="42">
        <v>12819</v>
      </c>
      <c r="B186" s="24">
        <v>1</v>
      </c>
      <c r="C186" s="24" t="s">
        <v>1135</v>
      </c>
      <c r="D186" s="24">
        <v>2</v>
      </c>
      <c r="E186" s="24">
        <v>874</v>
      </c>
      <c r="F186" s="24" t="s">
        <v>17</v>
      </c>
      <c r="G186" s="24" t="s">
        <v>18</v>
      </c>
      <c r="H186" s="24" t="s">
        <v>13</v>
      </c>
      <c r="J186" s="24">
        <v>1</v>
      </c>
      <c r="K186" s="24">
        <v>209</v>
      </c>
      <c r="L186" s="32">
        <v>0.75347222222222221</v>
      </c>
      <c r="M186" s="43">
        <v>0.77083333333333337</v>
      </c>
      <c r="N186" s="33">
        <v>7.1390630895506701</v>
      </c>
      <c r="Q186" s="24">
        <v>67</v>
      </c>
      <c r="R186" s="35">
        <f t="shared" si="8"/>
        <v>478.3172269998949</v>
      </c>
      <c r="S186" s="35">
        <f t="shared" si="11"/>
        <v>0</v>
      </c>
      <c r="U186" s="36">
        <f t="shared" si="9"/>
        <v>1.736111111111116E-2</v>
      </c>
      <c r="V186" s="36">
        <f t="shared" si="10"/>
        <v>1.1631944444444478</v>
      </c>
      <c r="W186" s="36"/>
      <c r="X186" s="37"/>
    </row>
    <row r="187" spans="1:24" x14ac:dyDescent="0.3">
      <c r="A187" s="42">
        <v>12820</v>
      </c>
      <c r="B187" s="24">
        <v>1</v>
      </c>
      <c r="C187" s="24" t="s">
        <v>1135</v>
      </c>
      <c r="D187" s="24">
        <v>2</v>
      </c>
      <c r="E187" s="24">
        <v>874</v>
      </c>
      <c r="F187" s="24" t="s">
        <v>17</v>
      </c>
      <c r="G187" s="24" t="s">
        <v>19</v>
      </c>
      <c r="H187" s="24">
        <v>6</v>
      </c>
      <c r="J187" s="24">
        <v>1</v>
      </c>
      <c r="K187" s="24">
        <v>12820</v>
      </c>
      <c r="L187" s="32">
        <v>0.75347222222222221</v>
      </c>
      <c r="M187" s="43">
        <v>0.77083333333333337</v>
      </c>
      <c r="N187" s="33">
        <v>7.1390630895506701</v>
      </c>
      <c r="Q187" s="24">
        <v>41</v>
      </c>
      <c r="R187" s="35">
        <f t="shared" si="8"/>
        <v>292.7015866715775</v>
      </c>
      <c r="S187" s="35">
        <f t="shared" si="11"/>
        <v>0</v>
      </c>
      <c r="U187" s="36">
        <f t="shared" si="9"/>
        <v>1.736111111111116E-2</v>
      </c>
      <c r="V187" s="36">
        <f t="shared" si="10"/>
        <v>0.71180555555555758</v>
      </c>
      <c r="W187" s="36"/>
      <c r="X187" s="37"/>
    </row>
    <row r="188" spans="1:24" x14ac:dyDescent="0.3">
      <c r="A188" s="42">
        <v>12821</v>
      </c>
      <c r="B188" s="24">
        <v>1</v>
      </c>
      <c r="C188" s="24" t="s">
        <v>1135</v>
      </c>
      <c r="D188" s="24">
        <v>2</v>
      </c>
      <c r="E188" s="24">
        <v>874</v>
      </c>
      <c r="F188" s="24" t="s">
        <v>17</v>
      </c>
      <c r="G188" s="24" t="s">
        <v>19</v>
      </c>
      <c r="H188" s="44" t="s">
        <v>1146</v>
      </c>
      <c r="I188" s="44"/>
      <c r="J188" s="24">
        <v>1</v>
      </c>
      <c r="K188" s="24">
        <v>12821</v>
      </c>
      <c r="L188" s="32">
        <v>0.76180555555555562</v>
      </c>
      <c r="M188" s="43">
        <v>0.78125</v>
      </c>
      <c r="N188" s="33">
        <v>7.1390630895506701</v>
      </c>
      <c r="Q188" s="24">
        <v>194</v>
      </c>
      <c r="R188" s="35">
        <f t="shared" si="8"/>
        <v>1384.9782393728301</v>
      </c>
      <c r="S188" s="35">
        <f t="shared" si="11"/>
        <v>0</v>
      </c>
      <c r="U188" s="36">
        <f t="shared" si="9"/>
        <v>1.9444444444444375E-2</v>
      </c>
      <c r="V188" s="36">
        <f t="shared" si="10"/>
        <v>3.7722222222222088</v>
      </c>
      <c r="W188" s="36"/>
      <c r="X188" s="37"/>
    </row>
    <row r="189" spans="1:24" x14ac:dyDescent="0.3">
      <c r="A189" s="42">
        <v>12822</v>
      </c>
      <c r="B189" s="24">
        <v>1</v>
      </c>
      <c r="C189" s="24" t="s">
        <v>1135</v>
      </c>
      <c r="D189" s="24">
        <v>2</v>
      </c>
      <c r="E189" s="24">
        <v>874</v>
      </c>
      <c r="F189" s="24" t="s">
        <v>17</v>
      </c>
      <c r="G189" s="24" t="s">
        <v>18</v>
      </c>
      <c r="H189" s="24" t="s">
        <v>13</v>
      </c>
      <c r="J189" s="24">
        <v>1</v>
      </c>
      <c r="K189" s="24">
        <v>198</v>
      </c>
      <c r="L189" s="32">
        <v>0.78125</v>
      </c>
      <c r="M189" s="43">
        <v>0.79861111111111116</v>
      </c>
      <c r="N189" s="33">
        <v>7.1390630895506701</v>
      </c>
      <c r="Q189" s="24">
        <v>67</v>
      </c>
      <c r="R189" s="35">
        <f t="shared" si="8"/>
        <v>478.3172269998949</v>
      </c>
      <c r="S189" s="35">
        <f t="shared" si="11"/>
        <v>0</v>
      </c>
      <c r="U189" s="36">
        <f t="shared" si="9"/>
        <v>1.736111111111116E-2</v>
      </c>
      <c r="V189" s="36">
        <f t="shared" si="10"/>
        <v>1.1631944444444478</v>
      </c>
      <c r="W189" s="36"/>
      <c r="X189" s="37"/>
    </row>
    <row r="190" spans="1:24" x14ac:dyDescent="0.3">
      <c r="A190" s="42">
        <v>12823</v>
      </c>
      <c r="B190" s="24">
        <v>1</v>
      </c>
      <c r="C190" s="24" t="s">
        <v>1135</v>
      </c>
      <c r="D190" s="24">
        <v>2</v>
      </c>
      <c r="E190" s="24">
        <v>874</v>
      </c>
      <c r="F190" s="24" t="s">
        <v>17</v>
      </c>
      <c r="G190" s="24" t="s">
        <v>19</v>
      </c>
      <c r="H190" s="24">
        <v>6</v>
      </c>
      <c r="J190" s="24">
        <v>1</v>
      </c>
      <c r="K190" s="24">
        <v>12823</v>
      </c>
      <c r="L190" s="32">
        <v>0.78125</v>
      </c>
      <c r="M190" s="43">
        <v>0.79861111111111116</v>
      </c>
      <c r="N190" s="33">
        <v>7.1390630895506701</v>
      </c>
      <c r="Q190" s="24">
        <v>41</v>
      </c>
      <c r="R190" s="35">
        <f t="shared" si="8"/>
        <v>292.7015866715775</v>
      </c>
      <c r="S190" s="35">
        <f t="shared" si="11"/>
        <v>0</v>
      </c>
      <c r="U190" s="36">
        <f t="shared" si="9"/>
        <v>1.736111111111116E-2</v>
      </c>
      <c r="V190" s="36">
        <f t="shared" si="10"/>
        <v>0.71180555555555758</v>
      </c>
      <c r="W190" s="36"/>
      <c r="X190" s="37"/>
    </row>
    <row r="191" spans="1:24" x14ac:dyDescent="0.3">
      <c r="A191" s="42">
        <v>6347</v>
      </c>
      <c r="B191" s="24">
        <v>1</v>
      </c>
      <c r="C191" s="24" t="s">
        <v>1135</v>
      </c>
      <c r="D191" s="24">
        <v>2</v>
      </c>
      <c r="E191" s="24">
        <v>874</v>
      </c>
      <c r="F191" s="24" t="s">
        <v>17</v>
      </c>
      <c r="G191" s="24" t="s">
        <v>12</v>
      </c>
      <c r="H191" s="24" t="s">
        <v>15</v>
      </c>
      <c r="J191" s="24">
        <v>1</v>
      </c>
      <c r="K191" s="24">
        <v>2039</v>
      </c>
      <c r="L191" s="32">
        <v>0.78819444444444453</v>
      </c>
      <c r="M191" s="43">
        <v>0.80555555555555547</v>
      </c>
      <c r="N191" s="33">
        <v>7.1390630895506701</v>
      </c>
      <c r="Q191" s="24">
        <v>58</v>
      </c>
      <c r="R191" s="35">
        <f t="shared" si="8"/>
        <v>414.06565919393887</v>
      </c>
      <c r="S191" s="35">
        <f t="shared" si="11"/>
        <v>0</v>
      </c>
      <c r="U191" s="36">
        <f t="shared" si="9"/>
        <v>1.7361111111110938E-2</v>
      </c>
      <c r="V191" s="36">
        <f t="shared" si="10"/>
        <v>1.0069444444444344</v>
      </c>
      <c r="W191" s="36"/>
      <c r="X191" s="37"/>
    </row>
    <row r="192" spans="1:24" x14ac:dyDescent="0.3">
      <c r="A192" s="42">
        <v>12826</v>
      </c>
      <c r="B192" s="24">
        <v>1</v>
      </c>
      <c r="C192" s="24" t="s">
        <v>1135</v>
      </c>
      <c r="D192" s="24">
        <v>2</v>
      </c>
      <c r="E192" s="24">
        <v>874</v>
      </c>
      <c r="F192" s="24" t="s">
        <v>17</v>
      </c>
      <c r="G192" s="24" t="s">
        <v>19</v>
      </c>
      <c r="H192" s="44" t="s">
        <v>1146</v>
      </c>
      <c r="I192" s="44"/>
      <c r="J192" s="24">
        <v>1</v>
      </c>
      <c r="K192" s="24">
        <v>12826</v>
      </c>
      <c r="L192" s="32">
        <v>0.79305555555555562</v>
      </c>
      <c r="M192" s="43">
        <v>0.8125</v>
      </c>
      <c r="N192" s="33">
        <v>7.1390630895506701</v>
      </c>
      <c r="Q192" s="24">
        <v>194</v>
      </c>
      <c r="R192" s="35">
        <f t="shared" si="8"/>
        <v>1384.9782393728301</v>
      </c>
      <c r="S192" s="35">
        <f t="shared" si="11"/>
        <v>0</v>
      </c>
      <c r="U192" s="36">
        <f t="shared" si="9"/>
        <v>1.9444444444444375E-2</v>
      </c>
      <c r="V192" s="36">
        <f t="shared" si="10"/>
        <v>3.7722222222222088</v>
      </c>
      <c r="W192" s="36"/>
      <c r="X192" s="37"/>
    </row>
    <row r="193" spans="1:24" x14ac:dyDescent="0.3">
      <c r="A193" s="42">
        <v>12824</v>
      </c>
      <c r="B193" s="24">
        <v>1</v>
      </c>
      <c r="C193" s="24" t="s">
        <v>1135</v>
      </c>
      <c r="D193" s="24">
        <v>2</v>
      </c>
      <c r="E193" s="24">
        <v>874</v>
      </c>
      <c r="F193" s="24" t="s">
        <v>17</v>
      </c>
      <c r="G193" s="24" t="s">
        <v>18</v>
      </c>
      <c r="H193" s="24" t="s">
        <v>13</v>
      </c>
      <c r="J193" s="24">
        <v>1</v>
      </c>
      <c r="K193" s="24">
        <v>210</v>
      </c>
      <c r="L193" s="32">
        <v>0.79513888888888884</v>
      </c>
      <c r="M193" s="43">
        <v>0.8125</v>
      </c>
      <c r="N193" s="33">
        <v>7.1390630895506701</v>
      </c>
      <c r="Q193" s="24">
        <v>67</v>
      </c>
      <c r="R193" s="35">
        <f t="shared" si="8"/>
        <v>478.3172269998949</v>
      </c>
      <c r="S193" s="35">
        <f t="shared" si="11"/>
        <v>0</v>
      </c>
      <c r="U193" s="36">
        <f t="shared" si="9"/>
        <v>1.736111111111116E-2</v>
      </c>
      <c r="V193" s="36">
        <f t="shared" si="10"/>
        <v>1.1631944444444478</v>
      </c>
      <c r="W193" s="36"/>
      <c r="X193" s="37"/>
    </row>
    <row r="194" spans="1:24" x14ac:dyDescent="0.3">
      <c r="A194" s="42">
        <v>12825</v>
      </c>
      <c r="B194" s="24">
        <v>1</v>
      </c>
      <c r="C194" s="24" t="s">
        <v>1135</v>
      </c>
      <c r="D194" s="24">
        <v>2</v>
      </c>
      <c r="E194" s="24">
        <v>874</v>
      </c>
      <c r="F194" s="24" t="s">
        <v>17</v>
      </c>
      <c r="G194" s="24" t="s">
        <v>19</v>
      </c>
      <c r="H194" s="24">
        <v>6</v>
      </c>
      <c r="J194" s="24">
        <v>1</v>
      </c>
      <c r="K194" s="24">
        <v>12825</v>
      </c>
      <c r="L194" s="32">
        <v>0.79513888888888884</v>
      </c>
      <c r="M194" s="43">
        <v>0.8125</v>
      </c>
      <c r="N194" s="33">
        <v>7.1390630895506701</v>
      </c>
      <c r="Q194" s="24">
        <v>41</v>
      </c>
      <c r="R194" s="35">
        <f t="shared" ref="R194:R257" si="12">+N194*Q194</f>
        <v>292.7015866715775</v>
      </c>
      <c r="S194" s="35">
        <f t="shared" si="11"/>
        <v>0</v>
      </c>
      <c r="U194" s="36">
        <f t="shared" ref="U194:U257" si="13">+M194-L194</f>
        <v>1.736111111111116E-2</v>
      </c>
      <c r="V194" s="36">
        <f t="shared" ref="V194:V257" si="14">+U194*Q194</f>
        <v>0.71180555555555758</v>
      </c>
      <c r="W194" s="36"/>
      <c r="X194" s="37"/>
    </row>
    <row r="195" spans="1:24" x14ac:dyDescent="0.3">
      <c r="A195" s="42">
        <v>6348</v>
      </c>
      <c r="B195" s="24">
        <v>1</v>
      </c>
      <c r="C195" s="24" t="s">
        <v>1135</v>
      </c>
      <c r="D195" s="24">
        <v>2</v>
      </c>
      <c r="E195" s="24">
        <v>874</v>
      </c>
      <c r="F195" s="24" t="s">
        <v>17</v>
      </c>
      <c r="G195" s="24" t="s">
        <v>12</v>
      </c>
      <c r="H195" s="24" t="s">
        <v>15</v>
      </c>
      <c r="J195" s="24">
        <v>1</v>
      </c>
      <c r="K195" s="24">
        <v>2040</v>
      </c>
      <c r="L195" s="32">
        <v>0.82986111111111116</v>
      </c>
      <c r="M195" s="43">
        <v>0.84722222222222221</v>
      </c>
      <c r="N195" s="33">
        <v>7.1390630895506701</v>
      </c>
      <c r="Q195" s="24">
        <v>58</v>
      </c>
      <c r="R195" s="35">
        <f t="shared" si="12"/>
        <v>414.06565919393887</v>
      </c>
      <c r="S195" s="35">
        <f t="shared" ref="S195:S258" si="15">+O195*Q195</f>
        <v>0</v>
      </c>
      <c r="U195" s="36">
        <f t="shared" si="13"/>
        <v>1.7361111111111049E-2</v>
      </c>
      <c r="V195" s="36">
        <f t="shared" si="14"/>
        <v>1.0069444444444409</v>
      </c>
      <c r="W195" s="36"/>
      <c r="X195" s="37"/>
    </row>
    <row r="196" spans="1:24" x14ac:dyDescent="0.3">
      <c r="A196" s="42">
        <v>11603</v>
      </c>
      <c r="B196" s="24">
        <v>1</v>
      </c>
      <c r="C196" s="24" t="s">
        <v>1135</v>
      </c>
      <c r="D196" s="24">
        <v>2</v>
      </c>
      <c r="E196" s="24">
        <v>874</v>
      </c>
      <c r="F196" s="24" t="s">
        <v>17</v>
      </c>
      <c r="G196" s="24" t="s">
        <v>12</v>
      </c>
      <c r="H196" s="24" t="s">
        <v>13</v>
      </c>
      <c r="J196" s="24">
        <v>1</v>
      </c>
      <c r="K196" s="24">
        <v>211</v>
      </c>
      <c r="L196" s="32">
        <v>0.82986111111111116</v>
      </c>
      <c r="M196" s="43">
        <v>0.84722222222222221</v>
      </c>
      <c r="N196" s="33">
        <v>7.1390630895506701</v>
      </c>
      <c r="Q196" s="24">
        <v>302</v>
      </c>
      <c r="R196" s="35">
        <f t="shared" si="12"/>
        <v>2155.9970530443024</v>
      </c>
      <c r="S196" s="35">
        <f t="shared" si="15"/>
        <v>0</v>
      </c>
      <c r="U196" s="36">
        <f t="shared" si="13"/>
        <v>1.7361111111111049E-2</v>
      </c>
      <c r="V196" s="36">
        <f t="shared" si="14"/>
        <v>5.2430555555555367</v>
      </c>
      <c r="W196" s="36"/>
      <c r="X196" s="37"/>
    </row>
    <row r="197" spans="1:24" x14ac:dyDescent="0.3">
      <c r="A197" s="42">
        <v>18750</v>
      </c>
      <c r="B197" s="24">
        <v>1</v>
      </c>
      <c r="C197" s="24" t="s">
        <v>1135</v>
      </c>
      <c r="D197" s="24">
        <v>2</v>
      </c>
      <c r="E197" s="24">
        <v>877</v>
      </c>
      <c r="F197" s="24" t="s">
        <v>14</v>
      </c>
      <c r="G197" s="24" t="s">
        <v>12</v>
      </c>
      <c r="H197" s="24" t="s">
        <v>13</v>
      </c>
      <c r="J197" s="24">
        <v>1</v>
      </c>
      <c r="K197" s="24">
        <v>184</v>
      </c>
      <c r="L197" s="32">
        <v>0.22361111111111109</v>
      </c>
      <c r="M197" s="43">
        <v>0.23958333333333334</v>
      </c>
      <c r="N197" s="33">
        <v>8.7545150595178001</v>
      </c>
      <c r="Q197" s="24">
        <v>302</v>
      </c>
      <c r="R197" s="35">
        <f t="shared" si="12"/>
        <v>2643.8635479743757</v>
      </c>
      <c r="S197" s="35">
        <f t="shared" si="15"/>
        <v>0</v>
      </c>
      <c r="U197" s="36">
        <f t="shared" si="13"/>
        <v>1.5972222222222249E-2</v>
      </c>
      <c r="V197" s="36">
        <f t="shared" si="14"/>
        <v>4.8236111111111191</v>
      </c>
      <c r="W197" s="36"/>
      <c r="X197" s="37"/>
    </row>
    <row r="198" spans="1:24" x14ac:dyDescent="0.3">
      <c r="A198" s="42">
        <v>18751</v>
      </c>
      <c r="B198" s="24">
        <v>1</v>
      </c>
      <c r="C198" s="24" t="s">
        <v>1135</v>
      </c>
      <c r="D198" s="24">
        <v>2</v>
      </c>
      <c r="E198" s="24">
        <v>877</v>
      </c>
      <c r="F198" s="24" t="s">
        <v>14</v>
      </c>
      <c r="G198" s="24" t="s">
        <v>12</v>
      </c>
      <c r="H198" s="24" t="s">
        <v>13</v>
      </c>
      <c r="J198" s="24">
        <v>1</v>
      </c>
      <c r="K198" s="24">
        <v>185</v>
      </c>
      <c r="L198" s="32">
        <v>0.24097222222222223</v>
      </c>
      <c r="M198" s="43">
        <v>0.25694444444444448</v>
      </c>
      <c r="N198" s="33">
        <v>8.7545150595178001</v>
      </c>
      <c r="Q198" s="24">
        <v>302</v>
      </c>
      <c r="R198" s="35">
        <f t="shared" si="12"/>
        <v>2643.8635479743757</v>
      </c>
      <c r="S198" s="35">
        <f t="shared" si="15"/>
        <v>0</v>
      </c>
      <c r="U198" s="36">
        <f t="shared" si="13"/>
        <v>1.5972222222222249E-2</v>
      </c>
      <c r="V198" s="36">
        <f t="shared" si="14"/>
        <v>4.8236111111111191</v>
      </c>
      <c r="W198" s="36"/>
      <c r="X198" s="37"/>
    </row>
    <row r="199" spans="1:24" x14ac:dyDescent="0.3">
      <c r="A199" s="42">
        <v>18752</v>
      </c>
      <c r="B199" s="24">
        <v>1</v>
      </c>
      <c r="C199" s="24" t="s">
        <v>1135</v>
      </c>
      <c r="D199" s="24">
        <v>2</v>
      </c>
      <c r="E199" s="24">
        <v>877</v>
      </c>
      <c r="F199" s="24" t="s">
        <v>14</v>
      </c>
      <c r="G199" s="24" t="s">
        <v>12</v>
      </c>
      <c r="H199" s="24" t="s">
        <v>13</v>
      </c>
      <c r="J199" s="24">
        <v>1</v>
      </c>
      <c r="K199" s="24">
        <v>239</v>
      </c>
      <c r="L199" s="32">
        <v>0.26180555555555557</v>
      </c>
      <c r="M199" s="43">
        <v>0.27777777777777779</v>
      </c>
      <c r="N199" s="33">
        <v>8.7545150595178001</v>
      </c>
      <c r="Q199" s="24">
        <v>302</v>
      </c>
      <c r="R199" s="35">
        <f t="shared" si="12"/>
        <v>2643.8635479743757</v>
      </c>
      <c r="S199" s="35">
        <f t="shared" si="15"/>
        <v>0</v>
      </c>
      <c r="U199" s="36">
        <f t="shared" si="13"/>
        <v>1.5972222222222221E-2</v>
      </c>
      <c r="V199" s="36">
        <f t="shared" si="14"/>
        <v>4.8236111111111111</v>
      </c>
      <c r="W199" s="36"/>
      <c r="X199" s="37"/>
    </row>
    <row r="200" spans="1:24" x14ac:dyDescent="0.3">
      <c r="A200" s="42">
        <v>6320</v>
      </c>
      <c r="B200" s="24">
        <v>1</v>
      </c>
      <c r="C200" s="24" t="s">
        <v>1135</v>
      </c>
      <c r="D200" s="24">
        <v>2</v>
      </c>
      <c r="E200" s="24">
        <v>877</v>
      </c>
      <c r="F200" s="24" t="s">
        <v>14</v>
      </c>
      <c r="G200" s="24" t="s">
        <v>12</v>
      </c>
      <c r="H200" s="24" t="s">
        <v>15</v>
      </c>
      <c r="J200" s="24">
        <v>1</v>
      </c>
      <c r="K200" s="24">
        <v>2012</v>
      </c>
      <c r="L200" s="32">
        <v>0.28819444444444448</v>
      </c>
      <c r="M200" s="43">
        <v>0.30555555555555552</v>
      </c>
      <c r="N200" s="33">
        <v>8.7545150595178001</v>
      </c>
      <c r="Q200" s="24">
        <v>58</v>
      </c>
      <c r="R200" s="35">
        <f t="shared" si="12"/>
        <v>507.76187345203243</v>
      </c>
      <c r="S200" s="35">
        <f t="shared" si="15"/>
        <v>0</v>
      </c>
      <c r="U200" s="36">
        <f t="shared" si="13"/>
        <v>1.7361111111111049E-2</v>
      </c>
      <c r="V200" s="36">
        <f t="shared" si="14"/>
        <v>1.0069444444444409</v>
      </c>
      <c r="W200" s="36"/>
      <c r="X200" s="37"/>
    </row>
    <row r="201" spans="1:24" x14ac:dyDescent="0.3">
      <c r="A201" s="42">
        <v>6373</v>
      </c>
      <c r="B201" s="24">
        <v>1</v>
      </c>
      <c r="C201" s="24" t="s">
        <v>1135</v>
      </c>
      <c r="D201" s="24">
        <v>2</v>
      </c>
      <c r="E201" s="24">
        <v>877</v>
      </c>
      <c r="F201" s="24" t="s">
        <v>14</v>
      </c>
      <c r="G201" s="24" t="s">
        <v>19</v>
      </c>
      <c r="H201" s="24" t="s">
        <v>20</v>
      </c>
      <c r="J201" s="24">
        <v>1</v>
      </c>
      <c r="K201" s="24">
        <v>4425</v>
      </c>
      <c r="L201" s="32">
        <v>0.30902777777777779</v>
      </c>
      <c r="M201" s="43">
        <v>0.3263888888888889</v>
      </c>
      <c r="N201" s="33">
        <v>8.7545150595178001</v>
      </c>
      <c r="Q201" s="24">
        <v>5</v>
      </c>
      <c r="R201" s="35">
        <f t="shared" si="12"/>
        <v>43.772575297589</v>
      </c>
      <c r="S201" s="35">
        <f t="shared" si="15"/>
        <v>0</v>
      </c>
      <c r="U201" s="36">
        <f t="shared" si="13"/>
        <v>1.7361111111111105E-2</v>
      </c>
      <c r="V201" s="36">
        <f t="shared" si="14"/>
        <v>8.6805555555555525E-2</v>
      </c>
      <c r="W201" s="36"/>
      <c r="X201" s="37"/>
    </row>
    <row r="202" spans="1:24" x14ac:dyDescent="0.3">
      <c r="A202" s="42">
        <v>6374</v>
      </c>
      <c r="B202" s="24">
        <v>1</v>
      </c>
      <c r="C202" s="24" t="s">
        <v>1135</v>
      </c>
      <c r="D202" s="24">
        <v>2</v>
      </c>
      <c r="E202" s="24">
        <v>877</v>
      </c>
      <c r="F202" s="24" t="s">
        <v>14</v>
      </c>
      <c r="G202" s="24" t="s">
        <v>19</v>
      </c>
      <c r="H202" s="24" t="s">
        <v>20</v>
      </c>
      <c r="J202" s="24">
        <v>1</v>
      </c>
      <c r="K202" s="24">
        <v>4426</v>
      </c>
      <c r="L202" s="32">
        <v>0.35069444444444442</v>
      </c>
      <c r="M202" s="43">
        <v>0.36805555555555558</v>
      </c>
      <c r="N202" s="33">
        <v>8.7545150595178001</v>
      </c>
      <c r="Q202" s="24">
        <v>5</v>
      </c>
      <c r="R202" s="35">
        <f t="shared" si="12"/>
        <v>43.772575297589</v>
      </c>
      <c r="S202" s="35">
        <f t="shared" si="15"/>
        <v>0</v>
      </c>
      <c r="U202" s="36">
        <f t="shared" si="13"/>
        <v>1.736111111111116E-2</v>
      </c>
      <c r="V202" s="36">
        <f t="shared" si="14"/>
        <v>8.6805555555555802E-2</v>
      </c>
      <c r="W202" s="36"/>
      <c r="X202" s="37"/>
    </row>
    <row r="203" spans="1:24" x14ac:dyDescent="0.3">
      <c r="A203" s="42">
        <v>6375</v>
      </c>
      <c r="B203" s="24">
        <v>1</v>
      </c>
      <c r="C203" s="24" t="s">
        <v>1135</v>
      </c>
      <c r="D203" s="24">
        <v>2</v>
      </c>
      <c r="E203" s="24">
        <v>877</v>
      </c>
      <c r="F203" s="24" t="s">
        <v>14</v>
      </c>
      <c r="G203" s="24" t="s">
        <v>19</v>
      </c>
      <c r="H203" s="24" t="s">
        <v>20</v>
      </c>
      <c r="J203" s="24">
        <v>1</v>
      </c>
      <c r="K203" s="24">
        <v>4427</v>
      </c>
      <c r="L203" s="32">
        <v>0.3923611111111111</v>
      </c>
      <c r="M203" s="43">
        <v>0.40972222222222227</v>
      </c>
      <c r="N203" s="33">
        <v>8.7545150595178001</v>
      </c>
      <c r="Q203" s="24">
        <v>5</v>
      </c>
      <c r="R203" s="35">
        <f t="shared" si="12"/>
        <v>43.772575297589</v>
      </c>
      <c r="S203" s="35">
        <f t="shared" si="15"/>
        <v>0</v>
      </c>
      <c r="U203" s="36">
        <f t="shared" si="13"/>
        <v>1.736111111111116E-2</v>
      </c>
      <c r="V203" s="36">
        <f t="shared" si="14"/>
        <v>8.6805555555555802E-2</v>
      </c>
      <c r="W203" s="36"/>
      <c r="X203" s="37"/>
    </row>
    <row r="204" spans="1:24" x14ac:dyDescent="0.3">
      <c r="A204" s="42">
        <v>6376</v>
      </c>
      <c r="B204" s="24">
        <v>1</v>
      </c>
      <c r="C204" s="24" t="s">
        <v>1135</v>
      </c>
      <c r="D204" s="24">
        <v>2</v>
      </c>
      <c r="E204" s="24">
        <v>877</v>
      </c>
      <c r="F204" s="24" t="s">
        <v>14</v>
      </c>
      <c r="G204" s="24" t="s">
        <v>19</v>
      </c>
      <c r="H204" s="24" t="s">
        <v>20</v>
      </c>
      <c r="J204" s="24">
        <v>1</v>
      </c>
      <c r="K204" s="24">
        <v>4428</v>
      </c>
      <c r="L204" s="32">
        <v>0.43402777777777773</v>
      </c>
      <c r="M204" s="43">
        <v>0.4513888888888889</v>
      </c>
      <c r="N204" s="33">
        <v>8.7545150595178001</v>
      </c>
      <c r="Q204" s="24">
        <v>5</v>
      </c>
      <c r="R204" s="35">
        <f t="shared" si="12"/>
        <v>43.772575297589</v>
      </c>
      <c r="S204" s="35">
        <f t="shared" si="15"/>
        <v>0</v>
      </c>
      <c r="U204" s="36">
        <f t="shared" si="13"/>
        <v>1.736111111111116E-2</v>
      </c>
      <c r="V204" s="36">
        <f t="shared" si="14"/>
        <v>8.6805555555555802E-2</v>
      </c>
      <c r="W204" s="36"/>
      <c r="X204" s="37"/>
    </row>
    <row r="205" spans="1:24" x14ac:dyDescent="0.3">
      <c r="A205" s="42">
        <v>6377</v>
      </c>
      <c r="B205" s="24">
        <v>1</v>
      </c>
      <c r="C205" s="24" t="s">
        <v>1135</v>
      </c>
      <c r="D205" s="24">
        <v>2</v>
      </c>
      <c r="E205" s="24">
        <v>877</v>
      </c>
      <c r="F205" s="24" t="s">
        <v>14</v>
      </c>
      <c r="G205" s="24" t="s">
        <v>19</v>
      </c>
      <c r="H205" s="24" t="s">
        <v>20</v>
      </c>
      <c r="J205" s="24">
        <v>1</v>
      </c>
      <c r="K205" s="24">
        <v>4429</v>
      </c>
      <c r="L205" s="32">
        <v>0.47569444444444442</v>
      </c>
      <c r="M205" s="43">
        <v>0.49305555555555558</v>
      </c>
      <c r="N205" s="33">
        <v>8.7545150595178001</v>
      </c>
      <c r="Q205" s="24">
        <v>5</v>
      </c>
      <c r="R205" s="35">
        <f t="shared" si="12"/>
        <v>43.772575297589</v>
      </c>
      <c r="S205" s="35">
        <f t="shared" si="15"/>
        <v>0</v>
      </c>
      <c r="U205" s="36">
        <f t="shared" si="13"/>
        <v>1.736111111111116E-2</v>
      </c>
      <c r="V205" s="36">
        <f t="shared" si="14"/>
        <v>8.6805555555555802E-2</v>
      </c>
      <c r="W205" s="36"/>
      <c r="X205" s="37"/>
    </row>
    <row r="206" spans="1:24" x14ac:dyDescent="0.3">
      <c r="A206" s="42">
        <v>6378</v>
      </c>
      <c r="B206" s="24">
        <v>1</v>
      </c>
      <c r="C206" s="24" t="s">
        <v>1135</v>
      </c>
      <c r="D206" s="24">
        <v>2</v>
      </c>
      <c r="E206" s="24">
        <v>877</v>
      </c>
      <c r="F206" s="24" t="s">
        <v>14</v>
      </c>
      <c r="G206" s="24" t="s">
        <v>19</v>
      </c>
      <c r="H206" s="24" t="s">
        <v>20</v>
      </c>
      <c r="J206" s="24">
        <v>1</v>
      </c>
      <c r="K206" s="24">
        <v>4430</v>
      </c>
      <c r="L206" s="32">
        <v>0.51736111111111105</v>
      </c>
      <c r="M206" s="43">
        <v>0.53472222222222221</v>
      </c>
      <c r="N206" s="33">
        <v>8.7545150595178001</v>
      </c>
      <c r="Q206" s="24">
        <v>5</v>
      </c>
      <c r="R206" s="35">
        <f t="shared" si="12"/>
        <v>43.772575297589</v>
      </c>
      <c r="S206" s="35">
        <f t="shared" si="15"/>
        <v>0</v>
      </c>
      <c r="U206" s="36">
        <f t="shared" si="13"/>
        <v>1.736111111111116E-2</v>
      </c>
      <c r="V206" s="36">
        <f t="shared" si="14"/>
        <v>8.6805555555555802E-2</v>
      </c>
      <c r="W206" s="36"/>
      <c r="X206" s="37"/>
    </row>
    <row r="207" spans="1:24" x14ac:dyDescent="0.3">
      <c r="A207" s="42">
        <v>6379</v>
      </c>
      <c r="B207" s="24">
        <v>1</v>
      </c>
      <c r="C207" s="24" t="s">
        <v>1135</v>
      </c>
      <c r="D207" s="24">
        <v>2</v>
      </c>
      <c r="E207" s="24">
        <v>877</v>
      </c>
      <c r="F207" s="24" t="s">
        <v>14</v>
      </c>
      <c r="G207" s="24" t="s">
        <v>19</v>
      </c>
      <c r="H207" s="24" t="s">
        <v>20</v>
      </c>
      <c r="J207" s="24">
        <v>1</v>
      </c>
      <c r="K207" s="24">
        <v>4431</v>
      </c>
      <c r="L207" s="32">
        <v>0.60069444444444442</v>
      </c>
      <c r="M207" s="43">
        <v>0.61805555555555558</v>
      </c>
      <c r="N207" s="33">
        <v>8.7545150595178001</v>
      </c>
      <c r="Q207" s="24">
        <v>5</v>
      </c>
      <c r="R207" s="35">
        <f t="shared" si="12"/>
        <v>43.772575297589</v>
      </c>
      <c r="S207" s="35">
        <f t="shared" si="15"/>
        <v>0</v>
      </c>
      <c r="U207" s="36">
        <f t="shared" si="13"/>
        <v>1.736111111111116E-2</v>
      </c>
      <c r="V207" s="36">
        <f t="shared" si="14"/>
        <v>8.6805555555555802E-2</v>
      </c>
      <c r="W207" s="36"/>
      <c r="X207" s="37"/>
    </row>
    <row r="208" spans="1:24" x14ac:dyDescent="0.3">
      <c r="A208" s="42">
        <v>6380</v>
      </c>
      <c r="B208" s="24">
        <v>1</v>
      </c>
      <c r="C208" s="24" t="s">
        <v>1135</v>
      </c>
      <c r="D208" s="24">
        <v>2</v>
      </c>
      <c r="E208" s="24">
        <v>877</v>
      </c>
      <c r="F208" s="24" t="s">
        <v>14</v>
      </c>
      <c r="G208" s="24" t="s">
        <v>19</v>
      </c>
      <c r="H208" s="24" t="s">
        <v>20</v>
      </c>
      <c r="J208" s="24">
        <v>1</v>
      </c>
      <c r="K208" s="24">
        <v>4432</v>
      </c>
      <c r="L208" s="32">
        <v>0.64236111111111105</v>
      </c>
      <c r="M208" s="43">
        <v>0.65972222222222221</v>
      </c>
      <c r="N208" s="33">
        <v>8.7545150595178001</v>
      </c>
      <c r="Q208" s="24">
        <v>5</v>
      </c>
      <c r="R208" s="35">
        <f t="shared" si="12"/>
        <v>43.772575297589</v>
      </c>
      <c r="S208" s="35">
        <f t="shared" si="15"/>
        <v>0</v>
      </c>
      <c r="U208" s="36">
        <f t="shared" si="13"/>
        <v>1.736111111111116E-2</v>
      </c>
      <c r="V208" s="36">
        <f t="shared" si="14"/>
        <v>8.6805555555555802E-2</v>
      </c>
      <c r="W208" s="36"/>
      <c r="X208" s="37"/>
    </row>
    <row r="209" spans="1:24" x14ac:dyDescent="0.3">
      <c r="A209" s="42">
        <v>6381</v>
      </c>
      <c r="B209" s="24">
        <v>1</v>
      </c>
      <c r="C209" s="24" t="s">
        <v>1135</v>
      </c>
      <c r="D209" s="24">
        <v>2</v>
      </c>
      <c r="E209" s="24">
        <v>877</v>
      </c>
      <c r="F209" s="24" t="s">
        <v>14</v>
      </c>
      <c r="G209" s="24" t="s">
        <v>19</v>
      </c>
      <c r="H209" s="24" t="s">
        <v>20</v>
      </c>
      <c r="J209" s="24">
        <v>1</v>
      </c>
      <c r="K209" s="24">
        <v>4433</v>
      </c>
      <c r="L209" s="32">
        <v>0.68402777777777779</v>
      </c>
      <c r="M209" s="43">
        <v>0.70138888888888884</v>
      </c>
      <c r="N209" s="33">
        <v>8.7545150595178001</v>
      </c>
      <c r="Q209" s="24">
        <v>5</v>
      </c>
      <c r="R209" s="35">
        <f t="shared" si="12"/>
        <v>43.772575297589</v>
      </c>
      <c r="S209" s="35">
        <f t="shared" si="15"/>
        <v>0</v>
      </c>
      <c r="U209" s="36">
        <f t="shared" si="13"/>
        <v>1.7361111111111049E-2</v>
      </c>
      <c r="V209" s="36">
        <f t="shared" si="14"/>
        <v>8.6805555555555247E-2</v>
      </c>
      <c r="W209" s="36"/>
      <c r="X209" s="37"/>
    </row>
    <row r="210" spans="1:24" x14ac:dyDescent="0.3">
      <c r="A210" s="42">
        <v>6382</v>
      </c>
      <c r="B210" s="24">
        <v>1</v>
      </c>
      <c r="C210" s="24" t="s">
        <v>1135</v>
      </c>
      <c r="D210" s="24">
        <v>2</v>
      </c>
      <c r="E210" s="24">
        <v>877</v>
      </c>
      <c r="F210" s="24" t="s">
        <v>14</v>
      </c>
      <c r="G210" s="24" t="s">
        <v>19</v>
      </c>
      <c r="H210" s="24" t="s">
        <v>20</v>
      </c>
      <c r="J210" s="24">
        <v>1</v>
      </c>
      <c r="K210" s="24">
        <v>4434</v>
      </c>
      <c r="L210" s="32">
        <v>0.72569444444444453</v>
      </c>
      <c r="M210" s="43">
        <v>0.74305555555555547</v>
      </c>
      <c r="N210" s="33">
        <v>8.7545150595178001</v>
      </c>
      <c r="Q210" s="24">
        <v>5</v>
      </c>
      <c r="R210" s="35">
        <f t="shared" si="12"/>
        <v>43.772575297589</v>
      </c>
      <c r="S210" s="35">
        <f t="shared" si="15"/>
        <v>0</v>
      </c>
      <c r="U210" s="36">
        <f t="shared" si="13"/>
        <v>1.7361111111110938E-2</v>
      </c>
      <c r="V210" s="36">
        <f t="shared" si="14"/>
        <v>8.6805555555554692E-2</v>
      </c>
      <c r="W210" s="36"/>
      <c r="X210" s="37"/>
    </row>
    <row r="211" spans="1:24" x14ac:dyDescent="0.3">
      <c r="A211" s="42">
        <v>6383</v>
      </c>
      <c r="B211" s="24">
        <v>1</v>
      </c>
      <c r="C211" s="24" t="s">
        <v>1135</v>
      </c>
      <c r="D211" s="24">
        <v>2</v>
      </c>
      <c r="E211" s="24">
        <v>877</v>
      </c>
      <c r="F211" s="24" t="s">
        <v>14</v>
      </c>
      <c r="G211" s="24" t="s">
        <v>19</v>
      </c>
      <c r="H211" s="24" t="s">
        <v>20</v>
      </c>
      <c r="J211" s="24">
        <v>1</v>
      </c>
      <c r="K211" s="24">
        <v>4435</v>
      </c>
      <c r="L211" s="32">
        <v>0.76736111111111116</v>
      </c>
      <c r="M211" s="43">
        <v>0.78472222222222221</v>
      </c>
      <c r="N211" s="33">
        <v>8.7545150595178001</v>
      </c>
      <c r="Q211" s="24">
        <v>5</v>
      </c>
      <c r="R211" s="35">
        <f t="shared" si="12"/>
        <v>43.772575297589</v>
      </c>
      <c r="S211" s="35">
        <f t="shared" si="15"/>
        <v>0</v>
      </c>
      <c r="U211" s="36">
        <f t="shared" si="13"/>
        <v>1.7361111111111049E-2</v>
      </c>
      <c r="V211" s="36">
        <f t="shared" si="14"/>
        <v>8.6805555555555247E-2</v>
      </c>
      <c r="W211" s="36"/>
      <c r="X211" s="37"/>
    </row>
    <row r="212" spans="1:24" x14ac:dyDescent="0.3">
      <c r="A212" s="42">
        <v>6384</v>
      </c>
      <c r="B212" s="24">
        <v>1</v>
      </c>
      <c r="C212" s="24" t="s">
        <v>1135</v>
      </c>
      <c r="D212" s="24">
        <v>2</v>
      </c>
      <c r="E212" s="24">
        <v>877</v>
      </c>
      <c r="F212" s="24" t="s">
        <v>14</v>
      </c>
      <c r="G212" s="24" t="s">
        <v>19</v>
      </c>
      <c r="H212" s="24" t="s">
        <v>20</v>
      </c>
      <c r="J212" s="24">
        <v>1</v>
      </c>
      <c r="K212" s="24">
        <v>4436</v>
      </c>
      <c r="L212" s="32">
        <v>0.80902777777777779</v>
      </c>
      <c r="M212" s="43">
        <v>0.82638888888888884</v>
      </c>
      <c r="N212" s="33">
        <v>8.7545150595178001</v>
      </c>
      <c r="Q212" s="24">
        <v>5</v>
      </c>
      <c r="R212" s="35">
        <f t="shared" si="12"/>
        <v>43.772575297589</v>
      </c>
      <c r="S212" s="35">
        <f t="shared" si="15"/>
        <v>0</v>
      </c>
      <c r="U212" s="36">
        <f t="shared" si="13"/>
        <v>1.7361111111111049E-2</v>
      </c>
      <c r="V212" s="36">
        <f t="shared" si="14"/>
        <v>8.6805555555555247E-2</v>
      </c>
      <c r="W212" s="36"/>
      <c r="X212" s="37"/>
    </row>
    <row r="213" spans="1:24" x14ac:dyDescent="0.3">
      <c r="A213" s="42">
        <v>11604</v>
      </c>
      <c r="B213" s="24">
        <v>1</v>
      </c>
      <c r="C213" s="24" t="s">
        <v>1135</v>
      </c>
      <c r="D213" s="24">
        <v>2</v>
      </c>
      <c r="E213" s="24">
        <v>877</v>
      </c>
      <c r="F213" s="24" t="s">
        <v>14</v>
      </c>
      <c r="G213" s="24" t="s">
        <v>12</v>
      </c>
      <c r="H213" s="24" t="s">
        <v>13</v>
      </c>
      <c r="J213" s="24">
        <v>1</v>
      </c>
      <c r="K213" s="24">
        <v>240</v>
      </c>
      <c r="L213" s="32">
        <v>0.85069444444444453</v>
      </c>
      <c r="M213" s="43">
        <v>0.86805555555555547</v>
      </c>
      <c r="N213" s="33">
        <v>8.7545150595178001</v>
      </c>
      <c r="Q213" s="24">
        <v>302</v>
      </c>
      <c r="R213" s="35">
        <f t="shared" si="12"/>
        <v>2643.8635479743757</v>
      </c>
      <c r="S213" s="35">
        <f t="shared" si="15"/>
        <v>0</v>
      </c>
      <c r="U213" s="36">
        <f t="shared" si="13"/>
        <v>1.7361111111110938E-2</v>
      </c>
      <c r="V213" s="36">
        <f t="shared" si="14"/>
        <v>5.2430555555555038</v>
      </c>
      <c r="W213" s="36"/>
      <c r="X213" s="37"/>
    </row>
    <row r="214" spans="1:24" x14ac:dyDescent="0.3">
      <c r="A214" s="42">
        <v>6321</v>
      </c>
      <c r="B214" s="24">
        <v>1</v>
      </c>
      <c r="C214" s="24" t="s">
        <v>1135</v>
      </c>
      <c r="D214" s="24">
        <v>2</v>
      </c>
      <c r="E214" s="24">
        <v>877</v>
      </c>
      <c r="F214" s="24" t="s">
        <v>14</v>
      </c>
      <c r="G214" s="24" t="s">
        <v>12</v>
      </c>
      <c r="H214" s="24" t="s">
        <v>15</v>
      </c>
      <c r="J214" s="24">
        <v>1</v>
      </c>
      <c r="K214" s="24">
        <v>2013</v>
      </c>
      <c r="L214" s="32">
        <v>0.87152777777777779</v>
      </c>
      <c r="M214" s="43">
        <v>0.88888888888888884</v>
      </c>
      <c r="N214" s="33">
        <v>8.7545150595178001</v>
      </c>
      <c r="Q214" s="24">
        <v>58</v>
      </c>
      <c r="R214" s="35">
        <f t="shared" si="12"/>
        <v>507.76187345203243</v>
      </c>
      <c r="S214" s="35">
        <f t="shared" si="15"/>
        <v>0</v>
      </c>
      <c r="U214" s="36">
        <f t="shared" si="13"/>
        <v>1.7361111111111049E-2</v>
      </c>
      <c r="V214" s="36">
        <f t="shared" si="14"/>
        <v>1.0069444444444409</v>
      </c>
      <c r="W214" s="36"/>
      <c r="X214" s="37"/>
    </row>
    <row r="215" spans="1:24" x14ac:dyDescent="0.3">
      <c r="A215" s="42">
        <v>11605</v>
      </c>
      <c r="B215" s="24">
        <v>1</v>
      </c>
      <c r="C215" s="24" t="s">
        <v>1135</v>
      </c>
      <c r="D215" s="24">
        <v>2</v>
      </c>
      <c r="E215" s="24">
        <v>877</v>
      </c>
      <c r="F215" s="24" t="s">
        <v>14</v>
      </c>
      <c r="G215" s="24" t="s">
        <v>12</v>
      </c>
      <c r="H215" s="24" t="s">
        <v>13</v>
      </c>
      <c r="J215" s="24">
        <v>1</v>
      </c>
      <c r="K215" s="24">
        <v>241</v>
      </c>
      <c r="L215" s="32">
        <v>0.89236111111111116</v>
      </c>
      <c r="M215" s="43">
        <v>0.90972222222222221</v>
      </c>
      <c r="N215" s="33">
        <v>8.7545150595178001</v>
      </c>
      <c r="Q215" s="24">
        <v>302</v>
      </c>
      <c r="R215" s="35">
        <f t="shared" si="12"/>
        <v>2643.8635479743757</v>
      </c>
      <c r="S215" s="35">
        <f t="shared" si="15"/>
        <v>0</v>
      </c>
      <c r="U215" s="36">
        <f t="shared" si="13"/>
        <v>1.7361111111111049E-2</v>
      </c>
      <c r="V215" s="36">
        <f t="shared" si="14"/>
        <v>5.2430555555555367</v>
      </c>
      <c r="W215" s="36"/>
      <c r="X215" s="37"/>
    </row>
    <row r="216" spans="1:24" x14ac:dyDescent="0.3">
      <c r="A216" s="42">
        <v>6322</v>
      </c>
      <c r="B216" s="24">
        <v>1</v>
      </c>
      <c r="C216" s="24" t="s">
        <v>1135</v>
      </c>
      <c r="D216" s="24">
        <v>2</v>
      </c>
      <c r="E216" s="24">
        <v>877</v>
      </c>
      <c r="F216" s="24" t="s">
        <v>14</v>
      </c>
      <c r="G216" s="24" t="s">
        <v>12</v>
      </c>
      <c r="H216" s="24" t="s">
        <v>15</v>
      </c>
      <c r="J216" s="24">
        <v>1</v>
      </c>
      <c r="K216" s="24">
        <v>2014</v>
      </c>
      <c r="L216" s="32">
        <v>0.91319444444444453</v>
      </c>
      <c r="M216" s="43">
        <v>0.93055555555555547</v>
      </c>
      <c r="N216" s="33">
        <v>8.7545150595178001</v>
      </c>
      <c r="Q216" s="24">
        <v>58</v>
      </c>
      <c r="R216" s="35">
        <f t="shared" si="12"/>
        <v>507.76187345203243</v>
      </c>
      <c r="S216" s="35">
        <f t="shared" si="15"/>
        <v>0</v>
      </c>
      <c r="U216" s="36">
        <f t="shared" si="13"/>
        <v>1.7361111111110938E-2</v>
      </c>
      <c r="V216" s="36">
        <f t="shared" si="14"/>
        <v>1.0069444444444344</v>
      </c>
      <c r="W216" s="36"/>
      <c r="X216" s="37"/>
    </row>
    <row r="217" spans="1:24" x14ac:dyDescent="0.3">
      <c r="A217" s="42">
        <v>11606</v>
      </c>
      <c r="B217" s="24">
        <v>1</v>
      </c>
      <c r="C217" s="24" t="s">
        <v>1135</v>
      </c>
      <c r="D217" s="24">
        <v>2</v>
      </c>
      <c r="E217" s="24">
        <v>877</v>
      </c>
      <c r="F217" s="24" t="s">
        <v>14</v>
      </c>
      <c r="G217" s="24" t="s">
        <v>12</v>
      </c>
      <c r="H217" s="24" t="s">
        <v>13</v>
      </c>
      <c r="J217" s="24">
        <v>1</v>
      </c>
      <c r="K217" s="24">
        <v>214</v>
      </c>
      <c r="L217" s="32">
        <v>0.93402777777777779</v>
      </c>
      <c r="M217" s="43">
        <v>0.95138888888888884</v>
      </c>
      <c r="N217" s="33">
        <v>8.7545150595178001</v>
      </c>
      <c r="Q217" s="24">
        <v>302</v>
      </c>
      <c r="R217" s="35">
        <f t="shared" si="12"/>
        <v>2643.8635479743757</v>
      </c>
      <c r="S217" s="35">
        <f t="shared" si="15"/>
        <v>0</v>
      </c>
      <c r="U217" s="36">
        <f t="shared" si="13"/>
        <v>1.7361111111111049E-2</v>
      </c>
      <c r="V217" s="36">
        <f t="shared" si="14"/>
        <v>5.2430555555555367</v>
      </c>
      <c r="W217" s="36"/>
      <c r="X217" s="37"/>
    </row>
    <row r="218" spans="1:24" x14ac:dyDescent="0.3">
      <c r="A218" s="42">
        <v>17259</v>
      </c>
      <c r="B218" s="24">
        <v>1</v>
      </c>
      <c r="C218" s="24" t="s">
        <v>1135</v>
      </c>
      <c r="D218" s="24">
        <v>2</v>
      </c>
      <c r="E218" s="24">
        <v>877</v>
      </c>
      <c r="F218" s="24" t="s">
        <v>14</v>
      </c>
      <c r="G218" s="24" t="s">
        <v>18</v>
      </c>
      <c r="H218" s="24" t="s">
        <v>15</v>
      </c>
      <c r="J218" s="24">
        <v>1</v>
      </c>
      <c r="K218" s="24">
        <v>17259</v>
      </c>
      <c r="L218" s="32">
        <v>0.95486111111111116</v>
      </c>
      <c r="M218" s="43">
        <v>0.97222222222222221</v>
      </c>
      <c r="N218" s="33">
        <v>8.7545150595178001</v>
      </c>
      <c r="Q218" s="24">
        <v>12</v>
      </c>
      <c r="R218" s="35">
        <f t="shared" si="12"/>
        <v>105.0541807142136</v>
      </c>
      <c r="S218" s="35">
        <f t="shared" si="15"/>
        <v>0</v>
      </c>
      <c r="U218" s="36">
        <f t="shared" si="13"/>
        <v>1.7361111111111049E-2</v>
      </c>
      <c r="V218" s="36">
        <f t="shared" si="14"/>
        <v>0.20833333333333259</v>
      </c>
      <c r="W218" s="36"/>
      <c r="X218" s="37"/>
    </row>
    <row r="219" spans="1:24" x14ac:dyDescent="0.3">
      <c r="A219" s="42">
        <v>16979</v>
      </c>
      <c r="B219" s="24">
        <v>1</v>
      </c>
      <c r="C219" s="24" t="s">
        <v>1135</v>
      </c>
      <c r="D219" s="24">
        <v>2</v>
      </c>
      <c r="E219" s="24">
        <v>877</v>
      </c>
      <c r="F219" s="24" t="s">
        <v>14</v>
      </c>
      <c r="G219" s="24" t="s">
        <v>18</v>
      </c>
      <c r="H219" s="24" t="s">
        <v>13</v>
      </c>
      <c r="J219" s="24">
        <v>1</v>
      </c>
      <c r="K219" s="24">
        <v>16979</v>
      </c>
      <c r="L219" s="32">
        <v>0.97569444444444453</v>
      </c>
      <c r="M219" s="43">
        <v>0.99305555555555547</v>
      </c>
      <c r="N219" s="33">
        <v>8.7545150595178001</v>
      </c>
      <c r="Q219" s="24">
        <v>67</v>
      </c>
      <c r="R219" s="35">
        <f t="shared" si="12"/>
        <v>586.55250898769259</v>
      </c>
      <c r="S219" s="35">
        <f t="shared" si="15"/>
        <v>0</v>
      </c>
      <c r="U219" s="36">
        <f t="shared" si="13"/>
        <v>1.7361111111110938E-2</v>
      </c>
      <c r="V219" s="36">
        <f t="shared" si="14"/>
        <v>1.1631944444444329</v>
      </c>
      <c r="W219" s="36"/>
      <c r="X219" s="37"/>
    </row>
    <row r="220" spans="1:24" x14ac:dyDescent="0.3">
      <c r="A220" s="42">
        <v>17261</v>
      </c>
      <c r="B220" s="24">
        <v>1</v>
      </c>
      <c r="C220" s="24" t="s">
        <v>1135</v>
      </c>
      <c r="D220" s="24">
        <v>2</v>
      </c>
      <c r="E220" s="24">
        <v>877</v>
      </c>
      <c r="F220" s="24" t="s">
        <v>14</v>
      </c>
      <c r="G220" s="24" t="s">
        <v>18</v>
      </c>
      <c r="H220" s="24" t="s">
        <v>15</v>
      </c>
      <c r="J220" s="24">
        <v>1</v>
      </c>
      <c r="K220" s="24">
        <v>17261</v>
      </c>
      <c r="L220" s="32">
        <v>0.99652777777777779</v>
      </c>
      <c r="M220" s="43">
        <v>1.0138888888888888</v>
      </c>
      <c r="N220" s="33">
        <v>8.7545150595178001</v>
      </c>
      <c r="Q220" s="24">
        <v>12</v>
      </c>
      <c r="R220" s="35">
        <f t="shared" si="12"/>
        <v>105.0541807142136</v>
      </c>
      <c r="S220" s="35">
        <f t="shared" si="15"/>
        <v>0</v>
      </c>
      <c r="U220" s="36">
        <f t="shared" si="13"/>
        <v>1.7361111111111049E-2</v>
      </c>
      <c r="V220" s="36">
        <f t="shared" si="14"/>
        <v>0.20833333333333259</v>
      </c>
      <c r="W220" s="36"/>
      <c r="X220" s="37"/>
    </row>
    <row r="221" spans="1:24" x14ac:dyDescent="0.3">
      <c r="A221" s="42">
        <v>6468</v>
      </c>
      <c r="B221" s="24">
        <v>2</v>
      </c>
      <c r="C221" s="24" t="s">
        <v>1135</v>
      </c>
      <c r="D221" s="24">
        <v>0</v>
      </c>
      <c r="E221" s="24">
        <v>486</v>
      </c>
      <c r="F221" s="24" t="s">
        <v>24</v>
      </c>
      <c r="G221" s="24" t="s">
        <v>12</v>
      </c>
      <c r="H221" s="24" t="s">
        <v>13</v>
      </c>
      <c r="J221" s="24">
        <v>1</v>
      </c>
      <c r="K221" s="24">
        <v>248</v>
      </c>
      <c r="L221" s="32">
        <v>0.27083333333333331</v>
      </c>
      <c r="M221" s="43">
        <v>0.28819444444444448</v>
      </c>
      <c r="N221" s="33">
        <v>8.3313927459108896</v>
      </c>
      <c r="Q221" s="24">
        <v>302</v>
      </c>
      <c r="R221" s="35">
        <f t="shared" si="12"/>
        <v>2516.0806092650887</v>
      </c>
      <c r="S221" s="35">
        <f t="shared" si="15"/>
        <v>0</v>
      </c>
      <c r="U221" s="36">
        <f t="shared" si="13"/>
        <v>1.736111111111116E-2</v>
      </c>
      <c r="V221" s="36">
        <f t="shared" si="14"/>
        <v>5.2430555555555705</v>
      </c>
      <c r="W221" s="36"/>
      <c r="X221" s="37"/>
    </row>
    <row r="222" spans="1:24" x14ac:dyDescent="0.3">
      <c r="A222" s="42">
        <v>6469</v>
      </c>
      <c r="B222" s="24">
        <v>2</v>
      </c>
      <c r="C222" s="24" t="s">
        <v>1135</v>
      </c>
      <c r="D222" s="24">
        <v>0</v>
      </c>
      <c r="E222" s="24">
        <v>486</v>
      </c>
      <c r="F222" s="24" t="s">
        <v>24</v>
      </c>
      <c r="G222" s="24" t="s">
        <v>12</v>
      </c>
      <c r="H222" s="24" t="s">
        <v>13</v>
      </c>
      <c r="J222" s="24">
        <v>1</v>
      </c>
      <c r="K222" s="24">
        <v>262</v>
      </c>
      <c r="L222" s="32">
        <v>0.29166666666666669</v>
      </c>
      <c r="M222" s="43">
        <v>0.30902777777777779</v>
      </c>
      <c r="N222" s="33">
        <v>8.3313927459108896</v>
      </c>
      <c r="Q222" s="24">
        <v>302</v>
      </c>
      <c r="R222" s="35">
        <f t="shared" si="12"/>
        <v>2516.0806092650887</v>
      </c>
      <c r="S222" s="35">
        <f t="shared" si="15"/>
        <v>0</v>
      </c>
      <c r="U222" s="36">
        <f t="shared" si="13"/>
        <v>1.7361111111111105E-2</v>
      </c>
      <c r="V222" s="36">
        <f t="shared" si="14"/>
        <v>5.2430555555555536</v>
      </c>
      <c r="W222" s="36"/>
      <c r="X222" s="37"/>
    </row>
    <row r="223" spans="1:24" x14ac:dyDescent="0.3">
      <c r="A223" s="42">
        <v>6491</v>
      </c>
      <c r="B223" s="24">
        <v>2</v>
      </c>
      <c r="C223" s="24" t="s">
        <v>1135</v>
      </c>
      <c r="D223" s="24">
        <v>0</v>
      </c>
      <c r="E223" s="24">
        <v>486</v>
      </c>
      <c r="F223" s="24" t="s">
        <v>24</v>
      </c>
      <c r="G223" s="24" t="s">
        <v>12</v>
      </c>
      <c r="H223" s="24" t="s">
        <v>15</v>
      </c>
      <c r="J223" s="24">
        <v>1</v>
      </c>
      <c r="K223" s="24">
        <v>1718</v>
      </c>
      <c r="L223" s="32">
        <v>0.3125</v>
      </c>
      <c r="M223" s="43">
        <v>0.3298611111111111</v>
      </c>
      <c r="N223" s="33">
        <v>8.3313927459108896</v>
      </c>
      <c r="Q223" s="24">
        <v>58</v>
      </c>
      <c r="R223" s="35">
        <f t="shared" si="12"/>
        <v>483.22077926283157</v>
      </c>
      <c r="S223" s="35">
        <f t="shared" si="15"/>
        <v>0</v>
      </c>
      <c r="U223" s="36">
        <f t="shared" si="13"/>
        <v>1.7361111111111105E-2</v>
      </c>
      <c r="V223" s="36">
        <f t="shared" si="14"/>
        <v>1.0069444444444442</v>
      </c>
      <c r="W223" s="36"/>
      <c r="X223" s="37"/>
    </row>
    <row r="224" spans="1:24" x14ac:dyDescent="0.3">
      <c r="A224" s="42">
        <v>6492</v>
      </c>
      <c r="B224" s="24">
        <v>2</v>
      </c>
      <c r="C224" s="24" t="s">
        <v>1135</v>
      </c>
      <c r="D224" s="24">
        <v>0</v>
      </c>
      <c r="E224" s="24">
        <v>486</v>
      </c>
      <c r="F224" s="24" t="s">
        <v>24</v>
      </c>
      <c r="G224" s="24" t="s">
        <v>12</v>
      </c>
      <c r="H224" s="24" t="s">
        <v>15</v>
      </c>
      <c r="J224" s="24">
        <v>1</v>
      </c>
      <c r="K224" s="24">
        <v>1731</v>
      </c>
      <c r="L224" s="32">
        <v>0.33333333333333331</v>
      </c>
      <c r="M224" s="43">
        <v>0.35069444444444442</v>
      </c>
      <c r="N224" s="33">
        <v>8.3313927459108896</v>
      </c>
      <c r="Q224" s="24">
        <v>58</v>
      </c>
      <c r="R224" s="35">
        <f t="shared" si="12"/>
        <v>483.22077926283157</v>
      </c>
      <c r="S224" s="35">
        <f t="shared" si="15"/>
        <v>0</v>
      </c>
      <c r="U224" s="36">
        <f t="shared" si="13"/>
        <v>1.7361111111111105E-2</v>
      </c>
      <c r="V224" s="36">
        <f t="shared" si="14"/>
        <v>1.0069444444444442</v>
      </c>
      <c r="W224" s="36"/>
      <c r="X224" s="37"/>
    </row>
    <row r="225" spans="1:24" x14ac:dyDescent="0.3">
      <c r="A225" s="42">
        <v>11607</v>
      </c>
      <c r="B225" s="24">
        <v>2</v>
      </c>
      <c r="C225" s="24" t="s">
        <v>1135</v>
      </c>
      <c r="D225" s="24">
        <v>0</v>
      </c>
      <c r="E225" s="24">
        <v>486</v>
      </c>
      <c r="F225" s="24" t="s">
        <v>24</v>
      </c>
      <c r="G225" s="24" t="s">
        <v>12</v>
      </c>
      <c r="H225" s="24" t="s">
        <v>13</v>
      </c>
      <c r="J225" s="24">
        <v>1</v>
      </c>
      <c r="K225" s="24">
        <v>263</v>
      </c>
      <c r="L225" s="32">
        <v>0.33333333333333331</v>
      </c>
      <c r="M225" s="43">
        <v>0.35416666666666669</v>
      </c>
      <c r="N225" s="33">
        <v>8.3313927459108896</v>
      </c>
      <c r="Q225" s="24">
        <v>302</v>
      </c>
      <c r="R225" s="35">
        <f t="shared" si="12"/>
        <v>2516.0806092650887</v>
      </c>
      <c r="S225" s="35">
        <f t="shared" si="15"/>
        <v>0</v>
      </c>
      <c r="U225" s="36">
        <f t="shared" si="13"/>
        <v>2.083333333333337E-2</v>
      </c>
      <c r="V225" s="36">
        <f t="shared" si="14"/>
        <v>6.2916666666666776</v>
      </c>
      <c r="W225" s="36"/>
      <c r="X225" s="37"/>
    </row>
    <row r="226" spans="1:24" x14ac:dyDescent="0.3">
      <c r="A226" s="42">
        <v>6493</v>
      </c>
      <c r="B226" s="24">
        <v>2</v>
      </c>
      <c r="C226" s="24" t="s">
        <v>1135</v>
      </c>
      <c r="D226" s="24">
        <v>0</v>
      </c>
      <c r="E226" s="24">
        <v>486</v>
      </c>
      <c r="F226" s="24" t="s">
        <v>24</v>
      </c>
      <c r="G226" s="24" t="s">
        <v>12</v>
      </c>
      <c r="H226" s="24" t="s">
        <v>15</v>
      </c>
      <c r="J226" s="24">
        <v>1</v>
      </c>
      <c r="K226" s="24">
        <v>1719</v>
      </c>
      <c r="L226" s="32">
        <v>0.35416666666666669</v>
      </c>
      <c r="M226" s="43">
        <v>0.375</v>
      </c>
      <c r="N226" s="33">
        <v>8.3313927459108896</v>
      </c>
      <c r="Q226" s="24">
        <v>58</v>
      </c>
      <c r="R226" s="35">
        <f t="shared" si="12"/>
        <v>483.22077926283157</v>
      </c>
      <c r="S226" s="35">
        <f t="shared" si="15"/>
        <v>0</v>
      </c>
      <c r="U226" s="36">
        <f t="shared" si="13"/>
        <v>2.0833333333333315E-2</v>
      </c>
      <c r="V226" s="36">
        <f t="shared" si="14"/>
        <v>1.2083333333333321</v>
      </c>
      <c r="W226" s="36"/>
      <c r="X226" s="37"/>
    </row>
    <row r="227" spans="1:24" x14ac:dyDescent="0.3">
      <c r="A227" s="42">
        <v>6494</v>
      </c>
      <c r="B227" s="24">
        <v>2</v>
      </c>
      <c r="C227" s="24" t="s">
        <v>1135</v>
      </c>
      <c r="D227" s="24">
        <v>0</v>
      </c>
      <c r="E227" s="24">
        <v>486</v>
      </c>
      <c r="F227" s="24" t="s">
        <v>24</v>
      </c>
      <c r="G227" s="24" t="s">
        <v>12</v>
      </c>
      <c r="H227" s="24" t="s">
        <v>15</v>
      </c>
      <c r="J227" s="24">
        <v>1</v>
      </c>
      <c r="K227" s="24">
        <v>1732</v>
      </c>
      <c r="L227" s="32">
        <v>0.37847222222222227</v>
      </c>
      <c r="M227" s="43">
        <v>0.39930555555555558</v>
      </c>
      <c r="N227" s="33">
        <v>8.3313927459108896</v>
      </c>
      <c r="Q227" s="24">
        <v>58</v>
      </c>
      <c r="R227" s="35">
        <f t="shared" si="12"/>
        <v>483.22077926283157</v>
      </c>
      <c r="S227" s="35">
        <f t="shared" si="15"/>
        <v>0</v>
      </c>
      <c r="U227" s="36">
        <f t="shared" si="13"/>
        <v>2.0833333333333315E-2</v>
      </c>
      <c r="V227" s="36">
        <f t="shared" si="14"/>
        <v>1.2083333333333321</v>
      </c>
      <c r="W227" s="36"/>
      <c r="X227" s="37"/>
    </row>
    <row r="228" spans="1:24" x14ac:dyDescent="0.3">
      <c r="A228" s="42">
        <v>11608</v>
      </c>
      <c r="B228" s="24">
        <v>2</v>
      </c>
      <c r="C228" s="24" t="s">
        <v>1135</v>
      </c>
      <c r="D228" s="24">
        <v>0</v>
      </c>
      <c r="E228" s="24">
        <v>486</v>
      </c>
      <c r="F228" s="24" t="s">
        <v>24</v>
      </c>
      <c r="G228" s="24" t="s">
        <v>12</v>
      </c>
      <c r="H228" s="24" t="s">
        <v>13</v>
      </c>
      <c r="J228" s="24">
        <v>1</v>
      </c>
      <c r="K228" s="24">
        <v>264</v>
      </c>
      <c r="L228" s="32">
        <v>0.37847222222222227</v>
      </c>
      <c r="M228" s="43">
        <v>0.39930555555555558</v>
      </c>
      <c r="N228" s="33">
        <v>8.3313927459108896</v>
      </c>
      <c r="Q228" s="24">
        <v>302</v>
      </c>
      <c r="R228" s="35">
        <f t="shared" si="12"/>
        <v>2516.0806092650887</v>
      </c>
      <c r="S228" s="35">
        <f t="shared" si="15"/>
        <v>0</v>
      </c>
      <c r="U228" s="36">
        <f t="shared" si="13"/>
        <v>2.0833333333333315E-2</v>
      </c>
      <c r="V228" s="36">
        <f t="shared" si="14"/>
        <v>6.2916666666666607</v>
      </c>
      <c r="W228" s="36"/>
      <c r="X228" s="37"/>
    </row>
    <row r="229" spans="1:24" x14ac:dyDescent="0.3">
      <c r="A229" s="42">
        <v>6495</v>
      </c>
      <c r="B229" s="24">
        <v>2</v>
      </c>
      <c r="C229" s="24" t="s">
        <v>1135</v>
      </c>
      <c r="D229" s="24">
        <v>0</v>
      </c>
      <c r="E229" s="24">
        <v>486</v>
      </c>
      <c r="F229" s="24" t="s">
        <v>24</v>
      </c>
      <c r="G229" s="24" t="s">
        <v>12</v>
      </c>
      <c r="H229" s="24" t="s">
        <v>15</v>
      </c>
      <c r="J229" s="24">
        <v>1</v>
      </c>
      <c r="K229" s="24">
        <v>1720</v>
      </c>
      <c r="L229" s="32">
        <v>0.40277777777777773</v>
      </c>
      <c r="M229" s="43">
        <v>0.4236111111111111</v>
      </c>
      <c r="N229" s="33">
        <v>8.3313927459108896</v>
      </c>
      <c r="Q229" s="24">
        <v>58</v>
      </c>
      <c r="R229" s="35">
        <f t="shared" si="12"/>
        <v>483.22077926283157</v>
      </c>
      <c r="S229" s="35">
        <f t="shared" si="15"/>
        <v>0</v>
      </c>
      <c r="U229" s="36">
        <f t="shared" si="13"/>
        <v>2.083333333333337E-2</v>
      </c>
      <c r="V229" s="36">
        <f t="shared" si="14"/>
        <v>1.2083333333333355</v>
      </c>
      <c r="W229" s="36"/>
      <c r="X229" s="37"/>
    </row>
    <row r="230" spans="1:24" x14ac:dyDescent="0.3">
      <c r="A230" s="42">
        <v>11609</v>
      </c>
      <c r="B230" s="24">
        <v>2</v>
      </c>
      <c r="C230" s="24" t="s">
        <v>1135</v>
      </c>
      <c r="D230" s="24">
        <v>0</v>
      </c>
      <c r="E230" s="24">
        <v>486</v>
      </c>
      <c r="F230" s="24" t="s">
        <v>24</v>
      </c>
      <c r="G230" s="24" t="s">
        <v>12</v>
      </c>
      <c r="H230" s="24" t="s">
        <v>13</v>
      </c>
      <c r="J230" s="24">
        <v>1</v>
      </c>
      <c r="K230" s="24">
        <v>251</v>
      </c>
      <c r="L230" s="32">
        <v>0.4236111111111111</v>
      </c>
      <c r="M230" s="43">
        <v>0.44444444444444442</v>
      </c>
      <c r="N230" s="33">
        <v>8.3313927459108896</v>
      </c>
      <c r="Q230" s="24">
        <v>302</v>
      </c>
      <c r="R230" s="35">
        <f t="shared" si="12"/>
        <v>2516.0806092650887</v>
      </c>
      <c r="S230" s="35">
        <f t="shared" si="15"/>
        <v>0</v>
      </c>
      <c r="U230" s="36">
        <f t="shared" si="13"/>
        <v>2.0833333333333315E-2</v>
      </c>
      <c r="V230" s="36">
        <f t="shared" si="14"/>
        <v>6.2916666666666607</v>
      </c>
      <c r="W230" s="36"/>
      <c r="X230" s="37"/>
    </row>
    <row r="231" spans="1:24" x14ac:dyDescent="0.3">
      <c r="A231" s="42">
        <v>6496</v>
      </c>
      <c r="B231" s="24">
        <v>2</v>
      </c>
      <c r="C231" s="24" t="s">
        <v>1135</v>
      </c>
      <c r="D231" s="24">
        <v>0</v>
      </c>
      <c r="E231" s="24">
        <v>486</v>
      </c>
      <c r="F231" s="24" t="s">
        <v>24</v>
      </c>
      <c r="G231" s="24" t="s">
        <v>12</v>
      </c>
      <c r="H231" s="24" t="s">
        <v>15</v>
      </c>
      <c r="J231" s="24">
        <v>1</v>
      </c>
      <c r="K231" s="24">
        <v>1733</v>
      </c>
      <c r="L231" s="32">
        <v>0.42708333333333331</v>
      </c>
      <c r="M231" s="43">
        <v>0.44791666666666669</v>
      </c>
      <c r="N231" s="33">
        <v>8.3313927459108896</v>
      </c>
      <c r="Q231" s="24">
        <v>58</v>
      </c>
      <c r="R231" s="35">
        <f t="shared" si="12"/>
        <v>483.22077926283157</v>
      </c>
      <c r="S231" s="35">
        <f t="shared" si="15"/>
        <v>0</v>
      </c>
      <c r="U231" s="36">
        <f t="shared" si="13"/>
        <v>2.083333333333337E-2</v>
      </c>
      <c r="V231" s="36">
        <f t="shared" si="14"/>
        <v>1.2083333333333355</v>
      </c>
      <c r="W231" s="36"/>
      <c r="X231" s="37"/>
    </row>
    <row r="232" spans="1:24" x14ac:dyDescent="0.3">
      <c r="A232" s="42">
        <v>6497</v>
      </c>
      <c r="B232" s="24">
        <v>2</v>
      </c>
      <c r="C232" s="24" t="s">
        <v>1135</v>
      </c>
      <c r="D232" s="24">
        <v>0</v>
      </c>
      <c r="E232" s="24">
        <v>486</v>
      </c>
      <c r="F232" s="24" t="s">
        <v>24</v>
      </c>
      <c r="G232" s="24" t="s">
        <v>12</v>
      </c>
      <c r="H232" s="24" t="s">
        <v>15</v>
      </c>
      <c r="J232" s="24">
        <v>1</v>
      </c>
      <c r="K232" s="24">
        <v>1721</v>
      </c>
      <c r="L232" s="32">
        <v>0.4513888888888889</v>
      </c>
      <c r="M232" s="43">
        <v>0.47222222222222227</v>
      </c>
      <c r="N232" s="33">
        <v>8.3313927459108896</v>
      </c>
      <c r="Q232" s="24">
        <v>58</v>
      </c>
      <c r="R232" s="35">
        <f t="shared" si="12"/>
        <v>483.22077926283157</v>
      </c>
      <c r="S232" s="35">
        <f t="shared" si="15"/>
        <v>0</v>
      </c>
      <c r="U232" s="36">
        <f t="shared" si="13"/>
        <v>2.083333333333337E-2</v>
      </c>
      <c r="V232" s="36">
        <f t="shared" si="14"/>
        <v>1.2083333333333355</v>
      </c>
      <c r="W232" s="36"/>
      <c r="X232" s="37"/>
    </row>
    <row r="233" spans="1:24" x14ac:dyDescent="0.3">
      <c r="A233" s="42">
        <v>11610</v>
      </c>
      <c r="B233" s="24">
        <v>2</v>
      </c>
      <c r="C233" s="24" t="s">
        <v>1135</v>
      </c>
      <c r="D233" s="24">
        <v>0</v>
      </c>
      <c r="E233" s="24">
        <v>486</v>
      </c>
      <c r="F233" s="24" t="s">
        <v>24</v>
      </c>
      <c r="G233" s="24" t="s">
        <v>12</v>
      </c>
      <c r="H233" s="24" t="s">
        <v>13</v>
      </c>
      <c r="J233" s="24">
        <v>1</v>
      </c>
      <c r="K233" s="24">
        <v>252</v>
      </c>
      <c r="L233" s="32">
        <v>0.46875</v>
      </c>
      <c r="M233" s="43">
        <v>0.48958333333333331</v>
      </c>
      <c r="N233" s="33">
        <v>8.3313927459108896</v>
      </c>
      <c r="Q233" s="24">
        <v>302</v>
      </c>
      <c r="R233" s="35">
        <f t="shared" si="12"/>
        <v>2516.0806092650887</v>
      </c>
      <c r="S233" s="35">
        <f t="shared" si="15"/>
        <v>0</v>
      </c>
      <c r="U233" s="36">
        <f t="shared" si="13"/>
        <v>2.0833333333333315E-2</v>
      </c>
      <c r="V233" s="36">
        <f t="shared" si="14"/>
        <v>6.2916666666666607</v>
      </c>
      <c r="W233" s="36"/>
      <c r="X233" s="37"/>
    </row>
    <row r="234" spans="1:24" x14ac:dyDescent="0.3">
      <c r="A234" s="42">
        <v>6498</v>
      </c>
      <c r="B234" s="24">
        <v>2</v>
      </c>
      <c r="C234" s="24" t="s">
        <v>1135</v>
      </c>
      <c r="D234" s="24">
        <v>0</v>
      </c>
      <c r="E234" s="24">
        <v>486</v>
      </c>
      <c r="F234" s="24" t="s">
        <v>24</v>
      </c>
      <c r="G234" s="24" t="s">
        <v>12</v>
      </c>
      <c r="H234" s="24" t="s">
        <v>15</v>
      </c>
      <c r="J234" s="24">
        <v>1</v>
      </c>
      <c r="K234" s="24">
        <v>1734</v>
      </c>
      <c r="L234" s="32">
        <v>0.47569444444444442</v>
      </c>
      <c r="M234" s="43">
        <v>0.49652777777777773</v>
      </c>
      <c r="N234" s="33">
        <v>8.3313927459108896</v>
      </c>
      <c r="Q234" s="24">
        <v>58</v>
      </c>
      <c r="R234" s="35">
        <f t="shared" si="12"/>
        <v>483.22077926283157</v>
      </c>
      <c r="S234" s="35">
        <f t="shared" si="15"/>
        <v>0</v>
      </c>
      <c r="U234" s="36">
        <f t="shared" si="13"/>
        <v>2.0833333333333315E-2</v>
      </c>
      <c r="V234" s="36">
        <f t="shared" si="14"/>
        <v>1.2083333333333321</v>
      </c>
      <c r="W234" s="36"/>
      <c r="X234" s="37"/>
    </row>
    <row r="235" spans="1:24" x14ac:dyDescent="0.3">
      <c r="A235" s="42">
        <v>6499</v>
      </c>
      <c r="B235" s="24">
        <v>2</v>
      </c>
      <c r="C235" s="24" t="s">
        <v>1135</v>
      </c>
      <c r="D235" s="24">
        <v>0</v>
      </c>
      <c r="E235" s="24">
        <v>486</v>
      </c>
      <c r="F235" s="24" t="s">
        <v>24</v>
      </c>
      <c r="G235" s="24" t="s">
        <v>12</v>
      </c>
      <c r="H235" s="24" t="s">
        <v>15</v>
      </c>
      <c r="J235" s="24">
        <v>1</v>
      </c>
      <c r="K235" s="24">
        <v>1735</v>
      </c>
      <c r="L235" s="32">
        <v>0.5</v>
      </c>
      <c r="M235" s="43">
        <v>0.52083333333333337</v>
      </c>
      <c r="N235" s="33">
        <v>8.3313927459108896</v>
      </c>
      <c r="Q235" s="24">
        <v>58</v>
      </c>
      <c r="R235" s="35">
        <f t="shared" si="12"/>
        <v>483.22077926283157</v>
      </c>
      <c r="S235" s="35">
        <f t="shared" si="15"/>
        <v>0</v>
      </c>
      <c r="U235" s="36">
        <f t="shared" si="13"/>
        <v>2.083333333333337E-2</v>
      </c>
      <c r="V235" s="36">
        <f t="shared" si="14"/>
        <v>1.2083333333333355</v>
      </c>
      <c r="W235" s="36"/>
      <c r="X235" s="37"/>
    </row>
    <row r="236" spans="1:24" x14ac:dyDescent="0.3">
      <c r="A236" s="42">
        <v>6478</v>
      </c>
      <c r="B236" s="24">
        <v>2</v>
      </c>
      <c r="C236" s="24" t="s">
        <v>1135</v>
      </c>
      <c r="D236" s="24">
        <v>0</v>
      </c>
      <c r="E236" s="24">
        <v>486</v>
      </c>
      <c r="F236" s="24" t="s">
        <v>24</v>
      </c>
      <c r="G236" s="24" t="s">
        <v>12</v>
      </c>
      <c r="H236" s="24" t="s">
        <v>13</v>
      </c>
      <c r="J236" s="24">
        <v>1</v>
      </c>
      <c r="K236" s="24">
        <v>267</v>
      </c>
      <c r="L236" s="32">
        <v>0.51388888888888895</v>
      </c>
      <c r="M236" s="43">
        <v>0.53472222222222221</v>
      </c>
      <c r="N236" s="33">
        <v>8.3313927459108896</v>
      </c>
      <c r="Q236" s="24">
        <v>302</v>
      </c>
      <c r="R236" s="35">
        <f t="shared" si="12"/>
        <v>2516.0806092650887</v>
      </c>
      <c r="S236" s="35">
        <f t="shared" si="15"/>
        <v>0</v>
      </c>
      <c r="U236" s="36">
        <f t="shared" si="13"/>
        <v>2.0833333333333259E-2</v>
      </c>
      <c r="V236" s="36">
        <f t="shared" si="14"/>
        <v>6.2916666666666448</v>
      </c>
      <c r="W236" s="36"/>
      <c r="X236" s="37"/>
    </row>
    <row r="237" spans="1:24" x14ac:dyDescent="0.3">
      <c r="A237" s="42">
        <v>6500</v>
      </c>
      <c r="B237" s="24">
        <v>2</v>
      </c>
      <c r="C237" s="24" t="s">
        <v>1135</v>
      </c>
      <c r="D237" s="24">
        <v>0</v>
      </c>
      <c r="E237" s="24">
        <v>486</v>
      </c>
      <c r="F237" s="24" t="s">
        <v>24</v>
      </c>
      <c r="G237" s="24" t="s">
        <v>12</v>
      </c>
      <c r="H237" s="24" t="s">
        <v>15</v>
      </c>
      <c r="J237" s="24">
        <v>1</v>
      </c>
      <c r="K237" s="24">
        <v>1723</v>
      </c>
      <c r="L237" s="32">
        <v>0.52430555555555558</v>
      </c>
      <c r="M237" s="43">
        <v>0.54513888888888895</v>
      </c>
      <c r="N237" s="33">
        <v>8.3313927459108896</v>
      </c>
      <c r="Q237" s="24">
        <v>58</v>
      </c>
      <c r="R237" s="35">
        <f t="shared" si="12"/>
        <v>483.22077926283157</v>
      </c>
      <c r="S237" s="35">
        <f t="shared" si="15"/>
        <v>0</v>
      </c>
      <c r="U237" s="36">
        <f t="shared" si="13"/>
        <v>2.083333333333337E-2</v>
      </c>
      <c r="V237" s="36">
        <f t="shared" si="14"/>
        <v>1.2083333333333355</v>
      </c>
      <c r="W237" s="36"/>
      <c r="X237" s="37"/>
    </row>
    <row r="238" spans="1:24" x14ac:dyDescent="0.3">
      <c r="A238" s="42">
        <v>6501</v>
      </c>
      <c r="B238" s="24">
        <v>2</v>
      </c>
      <c r="C238" s="24" t="s">
        <v>1135</v>
      </c>
      <c r="D238" s="24">
        <v>0</v>
      </c>
      <c r="E238" s="24">
        <v>486</v>
      </c>
      <c r="F238" s="24" t="s">
        <v>24</v>
      </c>
      <c r="G238" s="24" t="s">
        <v>12</v>
      </c>
      <c r="H238" s="24" t="s">
        <v>15</v>
      </c>
      <c r="J238" s="24">
        <v>1</v>
      </c>
      <c r="K238" s="24">
        <v>1736</v>
      </c>
      <c r="L238" s="32">
        <v>0.54861111111111105</v>
      </c>
      <c r="M238" s="43">
        <v>0.56944444444444442</v>
      </c>
      <c r="N238" s="33">
        <v>8.3313927459108896</v>
      </c>
      <c r="Q238" s="24">
        <v>58</v>
      </c>
      <c r="R238" s="35">
        <f t="shared" si="12"/>
        <v>483.22077926283157</v>
      </c>
      <c r="S238" s="35">
        <f t="shared" si="15"/>
        <v>0</v>
      </c>
      <c r="U238" s="36">
        <f t="shared" si="13"/>
        <v>2.083333333333337E-2</v>
      </c>
      <c r="V238" s="36">
        <f t="shared" si="14"/>
        <v>1.2083333333333355</v>
      </c>
      <c r="W238" s="36"/>
      <c r="X238" s="37"/>
    </row>
    <row r="239" spans="1:24" x14ac:dyDescent="0.3">
      <c r="A239" s="42">
        <v>11611</v>
      </c>
      <c r="B239" s="24">
        <v>2</v>
      </c>
      <c r="C239" s="24" t="s">
        <v>1135</v>
      </c>
      <c r="D239" s="24">
        <v>0</v>
      </c>
      <c r="E239" s="24">
        <v>486</v>
      </c>
      <c r="F239" s="24" t="s">
        <v>24</v>
      </c>
      <c r="G239" s="24" t="s">
        <v>12</v>
      </c>
      <c r="H239" s="24" t="s">
        <v>13</v>
      </c>
      <c r="J239" s="24">
        <v>1</v>
      </c>
      <c r="K239" s="24">
        <v>255</v>
      </c>
      <c r="L239" s="32">
        <v>0.55902777777777779</v>
      </c>
      <c r="M239" s="43">
        <v>0.57986111111111105</v>
      </c>
      <c r="N239" s="33">
        <v>8.3313927459108896</v>
      </c>
      <c r="Q239" s="24">
        <v>302</v>
      </c>
      <c r="R239" s="35">
        <f t="shared" si="12"/>
        <v>2516.0806092650887</v>
      </c>
      <c r="S239" s="35">
        <f t="shared" si="15"/>
        <v>0</v>
      </c>
      <c r="U239" s="36">
        <f t="shared" si="13"/>
        <v>2.0833333333333259E-2</v>
      </c>
      <c r="V239" s="36">
        <f t="shared" si="14"/>
        <v>6.2916666666666448</v>
      </c>
      <c r="W239" s="36"/>
      <c r="X239" s="37"/>
    </row>
    <row r="240" spans="1:24" x14ac:dyDescent="0.3">
      <c r="A240" s="42">
        <v>6502</v>
      </c>
      <c r="B240" s="24">
        <v>2</v>
      </c>
      <c r="C240" s="24" t="s">
        <v>1135</v>
      </c>
      <c r="D240" s="24">
        <v>0</v>
      </c>
      <c r="E240" s="24">
        <v>486</v>
      </c>
      <c r="F240" s="24" t="s">
        <v>24</v>
      </c>
      <c r="G240" s="24" t="s">
        <v>12</v>
      </c>
      <c r="H240" s="24" t="s">
        <v>15</v>
      </c>
      <c r="J240" s="24">
        <v>1</v>
      </c>
      <c r="K240" s="24">
        <v>1724</v>
      </c>
      <c r="L240" s="32">
        <v>0.57291666666666663</v>
      </c>
      <c r="M240" s="43">
        <v>0.59375</v>
      </c>
      <c r="N240" s="33">
        <v>8.3313927459108896</v>
      </c>
      <c r="Q240" s="24">
        <v>58</v>
      </c>
      <c r="R240" s="35">
        <f t="shared" si="12"/>
        <v>483.22077926283157</v>
      </c>
      <c r="S240" s="35">
        <f t="shared" si="15"/>
        <v>0</v>
      </c>
      <c r="U240" s="36">
        <f t="shared" si="13"/>
        <v>2.083333333333337E-2</v>
      </c>
      <c r="V240" s="36">
        <f t="shared" si="14"/>
        <v>1.2083333333333355</v>
      </c>
      <c r="W240" s="36"/>
      <c r="X240" s="37"/>
    </row>
    <row r="241" spans="1:24" x14ac:dyDescent="0.3">
      <c r="A241" s="42">
        <v>6503</v>
      </c>
      <c r="B241" s="24">
        <v>2</v>
      </c>
      <c r="C241" s="24" t="s">
        <v>1135</v>
      </c>
      <c r="D241" s="24">
        <v>0</v>
      </c>
      <c r="E241" s="24">
        <v>486</v>
      </c>
      <c r="F241" s="24" t="s">
        <v>24</v>
      </c>
      <c r="G241" s="24" t="s">
        <v>12</v>
      </c>
      <c r="H241" s="24" t="s">
        <v>15</v>
      </c>
      <c r="J241" s="24">
        <v>1</v>
      </c>
      <c r="K241" s="24">
        <v>1725</v>
      </c>
      <c r="L241" s="32">
        <v>0.59722222222222221</v>
      </c>
      <c r="M241" s="43">
        <v>0.61805555555555558</v>
      </c>
      <c r="N241" s="33">
        <v>8.3313927459108896</v>
      </c>
      <c r="Q241" s="24">
        <v>58</v>
      </c>
      <c r="R241" s="35">
        <f t="shared" si="12"/>
        <v>483.22077926283157</v>
      </c>
      <c r="S241" s="35">
        <f t="shared" si="15"/>
        <v>0</v>
      </c>
      <c r="U241" s="36">
        <f t="shared" si="13"/>
        <v>2.083333333333337E-2</v>
      </c>
      <c r="V241" s="36">
        <f t="shared" si="14"/>
        <v>1.2083333333333355</v>
      </c>
      <c r="W241" s="36"/>
      <c r="X241" s="37"/>
    </row>
    <row r="242" spans="1:24" x14ac:dyDescent="0.3">
      <c r="A242" s="42">
        <v>11612</v>
      </c>
      <c r="B242" s="24">
        <v>2</v>
      </c>
      <c r="C242" s="24" t="s">
        <v>1135</v>
      </c>
      <c r="D242" s="24">
        <v>0</v>
      </c>
      <c r="E242" s="24">
        <v>486</v>
      </c>
      <c r="F242" s="24" t="s">
        <v>24</v>
      </c>
      <c r="G242" s="24" t="s">
        <v>12</v>
      </c>
      <c r="H242" s="24" t="s">
        <v>13</v>
      </c>
      <c r="J242" s="24">
        <v>1</v>
      </c>
      <c r="K242" s="24">
        <v>256</v>
      </c>
      <c r="L242" s="32">
        <v>0.60416666666666663</v>
      </c>
      <c r="M242" s="43">
        <v>0.625</v>
      </c>
      <c r="N242" s="33">
        <v>8.3313927459108896</v>
      </c>
      <c r="Q242" s="24">
        <v>302</v>
      </c>
      <c r="R242" s="35">
        <f t="shared" si="12"/>
        <v>2516.0806092650887</v>
      </c>
      <c r="S242" s="35">
        <f t="shared" si="15"/>
        <v>0</v>
      </c>
      <c r="U242" s="36">
        <f t="shared" si="13"/>
        <v>2.083333333333337E-2</v>
      </c>
      <c r="V242" s="36">
        <f t="shared" si="14"/>
        <v>6.2916666666666776</v>
      </c>
      <c r="W242" s="36"/>
      <c r="X242" s="37"/>
    </row>
    <row r="243" spans="1:24" x14ac:dyDescent="0.3">
      <c r="A243" s="42">
        <v>6504</v>
      </c>
      <c r="B243" s="24">
        <v>2</v>
      </c>
      <c r="C243" s="24" t="s">
        <v>1135</v>
      </c>
      <c r="D243" s="24">
        <v>0</v>
      </c>
      <c r="E243" s="24">
        <v>486</v>
      </c>
      <c r="F243" s="24" t="s">
        <v>24</v>
      </c>
      <c r="G243" s="24" t="s">
        <v>12</v>
      </c>
      <c r="H243" s="24" t="s">
        <v>15</v>
      </c>
      <c r="J243" s="24">
        <v>1</v>
      </c>
      <c r="K243" s="24">
        <v>1738</v>
      </c>
      <c r="L243" s="32">
        <v>0.62152777777777779</v>
      </c>
      <c r="M243" s="43">
        <v>0.64236111111111105</v>
      </c>
      <c r="N243" s="33">
        <v>8.3313927459108896</v>
      </c>
      <c r="Q243" s="24">
        <v>58</v>
      </c>
      <c r="R243" s="35">
        <f t="shared" si="12"/>
        <v>483.22077926283157</v>
      </c>
      <c r="S243" s="35">
        <f t="shared" si="15"/>
        <v>0</v>
      </c>
      <c r="U243" s="36">
        <f t="shared" si="13"/>
        <v>2.0833333333333259E-2</v>
      </c>
      <c r="V243" s="36">
        <f t="shared" si="14"/>
        <v>1.208333333333329</v>
      </c>
      <c r="W243" s="36"/>
      <c r="X243" s="37"/>
    </row>
    <row r="244" spans="1:24" x14ac:dyDescent="0.3">
      <c r="A244" s="42">
        <v>6505</v>
      </c>
      <c r="B244" s="24">
        <v>2</v>
      </c>
      <c r="C244" s="24" t="s">
        <v>1135</v>
      </c>
      <c r="D244" s="24">
        <v>0</v>
      </c>
      <c r="E244" s="24">
        <v>486</v>
      </c>
      <c r="F244" s="24" t="s">
        <v>24</v>
      </c>
      <c r="G244" s="24" t="s">
        <v>12</v>
      </c>
      <c r="H244" s="24" t="s">
        <v>15</v>
      </c>
      <c r="J244" s="24">
        <v>1</v>
      </c>
      <c r="K244" s="24">
        <v>1726</v>
      </c>
      <c r="L244" s="32">
        <v>0.64583333333333337</v>
      </c>
      <c r="M244" s="43">
        <v>0.66666666666666663</v>
      </c>
      <c r="N244" s="33">
        <v>8.3313927459108896</v>
      </c>
      <c r="Q244" s="24">
        <v>58</v>
      </c>
      <c r="R244" s="35">
        <f t="shared" si="12"/>
        <v>483.22077926283157</v>
      </c>
      <c r="S244" s="35">
        <f t="shared" si="15"/>
        <v>0</v>
      </c>
      <c r="U244" s="36">
        <f t="shared" si="13"/>
        <v>2.0833333333333259E-2</v>
      </c>
      <c r="V244" s="36">
        <f t="shared" si="14"/>
        <v>1.208333333333329</v>
      </c>
      <c r="W244" s="36"/>
      <c r="X244" s="37"/>
    </row>
    <row r="245" spans="1:24" x14ac:dyDescent="0.3">
      <c r="A245" s="42">
        <v>11613</v>
      </c>
      <c r="B245" s="24">
        <v>2</v>
      </c>
      <c r="C245" s="24" t="s">
        <v>1135</v>
      </c>
      <c r="D245" s="24">
        <v>0</v>
      </c>
      <c r="E245" s="24">
        <v>486</v>
      </c>
      <c r="F245" s="24" t="s">
        <v>24</v>
      </c>
      <c r="G245" s="24" t="s">
        <v>12</v>
      </c>
      <c r="H245" s="24" t="s">
        <v>13</v>
      </c>
      <c r="J245" s="24">
        <v>1</v>
      </c>
      <c r="K245" s="24">
        <v>270</v>
      </c>
      <c r="L245" s="32">
        <v>0.64930555555555558</v>
      </c>
      <c r="M245" s="43">
        <v>0.67013888888888884</v>
      </c>
      <c r="N245" s="33">
        <v>8.3313927459108896</v>
      </c>
      <c r="Q245" s="24">
        <v>302</v>
      </c>
      <c r="R245" s="35">
        <f t="shared" si="12"/>
        <v>2516.0806092650887</v>
      </c>
      <c r="S245" s="35">
        <f t="shared" si="15"/>
        <v>0</v>
      </c>
      <c r="U245" s="36">
        <f t="shared" si="13"/>
        <v>2.0833333333333259E-2</v>
      </c>
      <c r="V245" s="36">
        <f t="shared" si="14"/>
        <v>6.2916666666666448</v>
      </c>
      <c r="W245" s="36"/>
      <c r="X245" s="37"/>
    </row>
    <row r="246" spans="1:24" x14ac:dyDescent="0.3">
      <c r="A246" s="42">
        <v>6506</v>
      </c>
      <c r="B246" s="24">
        <v>2</v>
      </c>
      <c r="C246" s="24" t="s">
        <v>1135</v>
      </c>
      <c r="D246" s="24">
        <v>0</v>
      </c>
      <c r="E246" s="24">
        <v>486</v>
      </c>
      <c r="F246" s="24" t="s">
        <v>24</v>
      </c>
      <c r="G246" s="24" t="s">
        <v>12</v>
      </c>
      <c r="H246" s="24" t="s">
        <v>15</v>
      </c>
      <c r="J246" s="24">
        <v>1</v>
      </c>
      <c r="K246" s="24">
        <v>1739</v>
      </c>
      <c r="L246" s="32">
        <v>0.67013888888888884</v>
      </c>
      <c r="M246" s="43">
        <v>0.69097222222222221</v>
      </c>
      <c r="N246" s="33">
        <v>8.3313927459108896</v>
      </c>
      <c r="Q246" s="24">
        <v>58</v>
      </c>
      <c r="R246" s="35">
        <f t="shared" si="12"/>
        <v>483.22077926283157</v>
      </c>
      <c r="S246" s="35">
        <f t="shared" si="15"/>
        <v>0</v>
      </c>
      <c r="U246" s="36">
        <f t="shared" si="13"/>
        <v>2.083333333333337E-2</v>
      </c>
      <c r="V246" s="36">
        <f t="shared" si="14"/>
        <v>1.2083333333333355</v>
      </c>
      <c r="W246" s="36"/>
      <c r="X246" s="37"/>
    </row>
    <row r="247" spans="1:24" x14ac:dyDescent="0.3">
      <c r="A247" s="42">
        <v>6507</v>
      </c>
      <c r="B247" s="24">
        <v>2</v>
      </c>
      <c r="C247" s="24" t="s">
        <v>1135</v>
      </c>
      <c r="D247" s="24">
        <v>0</v>
      </c>
      <c r="E247" s="24">
        <v>486</v>
      </c>
      <c r="F247" s="24" t="s">
        <v>24</v>
      </c>
      <c r="G247" s="24" t="s">
        <v>12</v>
      </c>
      <c r="H247" s="24" t="s">
        <v>15</v>
      </c>
      <c r="J247" s="24">
        <v>1</v>
      </c>
      <c r="K247" s="24">
        <v>1727</v>
      </c>
      <c r="L247" s="32">
        <v>0.69444444444444453</v>
      </c>
      <c r="M247" s="43">
        <v>0.71527777777777779</v>
      </c>
      <c r="N247" s="33">
        <v>8.3313927459108896</v>
      </c>
      <c r="Q247" s="24">
        <v>58</v>
      </c>
      <c r="R247" s="35">
        <f t="shared" si="12"/>
        <v>483.22077926283157</v>
      </c>
      <c r="S247" s="35">
        <f t="shared" si="15"/>
        <v>0</v>
      </c>
      <c r="U247" s="36">
        <f t="shared" si="13"/>
        <v>2.0833333333333259E-2</v>
      </c>
      <c r="V247" s="36">
        <f t="shared" si="14"/>
        <v>1.208333333333329</v>
      </c>
      <c r="W247" s="36"/>
      <c r="X247" s="37"/>
    </row>
    <row r="248" spans="1:24" x14ac:dyDescent="0.3">
      <c r="A248" s="42">
        <v>11614</v>
      </c>
      <c r="B248" s="24">
        <v>2</v>
      </c>
      <c r="C248" s="24" t="s">
        <v>1135</v>
      </c>
      <c r="D248" s="24">
        <v>0</v>
      </c>
      <c r="E248" s="24">
        <v>486</v>
      </c>
      <c r="F248" s="24" t="s">
        <v>24</v>
      </c>
      <c r="G248" s="24" t="s">
        <v>12</v>
      </c>
      <c r="H248" s="24" t="s">
        <v>13</v>
      </c>
      <c r="J248" s="24">
        <v>1</v>
      </c>
      <c r="K248" s="24">
        <v>271</v>
      </c>
      <c r="L248" s="32">
        <v>0.69444444444444453</v>
      </c>
      <c r="M248" s="43">
        <v>0.71527777777777779</v>
      </c>
      <c r="N248" s="33">
        <v>8.3313927459108896</v>
      </c>
      <c r="Q248" s="24">
        <v>302</v>
      </c>
      <c r="R248" s="35">
        <f t="shared" si="12"/>
        <v>2516.0806092650887</v>
      </c>
      <c r="S248" s="35">
        <f t="shared" si="15"/>
        <v>0</v>
      </c>
      <c r="U248" s="36">
        <f t="shared" si="13"/>
        <v>2.0833333333333259E-2</v>
      </c>
      <c r="V248" s="36">
        <f t="shared" si="14"/>
        <v>6.2916666666666448</v>
      </c>
      <c r="W248" s="36"/>
      <c r="X248" s="37"/>
    </row>
    <row r="249" spans="1:24" x14ac:dyDescent="0.3">
      <c r="A249" s="42">
        <v>6508</v>
      </c>
      <c r="B249" s="24">
        <v>2</v>
      </c>
      <c r="C249" s="24" t="s">
        <v>1135</v>
      </c>
      <c r="D249" s="24">
        <v>0</v>
      </c>
      <c r="E249" s="24">
        <v>486</v>
      </c>
      <c r="F249" s="24" t="s">
        <v>24</v>
      </c>
      <c r="G249" s="24" t="s">
        <v>12</v>
      </c>
      <c r="H249" s="24" t="s">
        <v>15</v>
      </c>
      <c r="J249" s="24">
        <v>1</v>
      </c>
      <c r="K249" s="24">
        <v>1740</v>
      </c>
      <c r="L249" s="32">
        <v>0.71875</v>
      </c>
      <c r="M249" s="43">
        <v>0.73958333333333337</v>
      </c>
      <c r="N249" s="33">
        <v>8.3313927459108896</v>
      </c>
      <c r="Q249" s="24">
        <v>58</v>
      </c>
      <c r="R249" s="35">
        <f t="shared" si="12"/>
        <v>483.22077926283157</v>
      </c>
      <c r="S249" s="35">
        <f t="shared" si="15"/>
        <v>0</v>
      </c>
      <c r="U249" s="36">
        <f t="shared" si="13"/>
        <v>2.083333333333337E-2</v>
      </c>
      <c r="V249" s="36">
        <f t="shared" si="14"/>
        <v>1.2083333333333355</v>
      </c>
      <c r="W249" s="36"/>
      <c r="X249" s="37"/>
    </row>
    <row r="250" spans="1:24" x14ac:dyDescent="0.3">
      <c r="A250" s="42">
        <v>11615</v>
      </c>
      <c r="B250" s="24">
        <v>2</v>
      </c>
      <c r="C250" s="24" t="s">
        <v>1135</v>
      </c>
      <c r="D250" s="24">
        <v>0</v>
      </c>
      <c r="E250" s="24">
        <v>486</v>
      </c>
      <c r="F250" s="24" t="s">
        <v>24</v>
      </c>
      <c r="G250" s="24" t="s">
        <v>12</v>
      </c>
      <c r="H250" s="24" t="s">
        <v>13</v>
      </c>
      <c r="J250" s="24">
        <v>1</v>
      </c>
      <c r="K250" s="24">
        <v>259</v>
      </c>
      <c r="L250" s="32">
        <v>0.73958333333333337</v>
      </c>
      <c r="M250" s="43">
        <v>0.76041666666666663</v>
      </c>
      <c r="N250" s="33">
        <v>8.3313927459108896</v>
      </c>
      <c r="Q250" s="24">
        <v>302</v>
      </c>
      <c r="R250" s="35">
        <f t="shared" si="12"/>
        <v>2516.0806092650887</v>
      </c>
      <c r="S250" s="35">
        <f t="shared" si="15"/>
        <v>0</v>
      </c>
      <c r="U250" s="36">
        <f t="shared" si="13"/>
        <v>2.0833333333333259E-2</v>
      </c>
      <c r="V250" s="36">
        <f t="shared" si="14"/>
        <v>6.2916666666666448</v>
      </c>
      <c r="W250" s="36"/>
      <c r="X250" s="37"/>
    </row>
    <row r="251" spans="1:24" x14ac:dyDescent="0.3">
      <c r="A251" s="42">
        <v>6509</v>
      </c>
      <c r="B251" s="24">
        <v>2</v>
      </c>
      <c r="C251" s="24" t="s">
        <v>1135</v>
      </c>
      <c r="D251" s="24">
        <v>0</v>
      </c>
      <c r="E251" s="24">
        <v>486</v>
      </c>
      <c r="F251" s="24" t="s">
        <v>24</v>
      </c>
      <c r="G251" s="24" t="s">
        <v>12</v>
      </c>
      <c r="H251" s="24" t="s">
        <v>15</v>
      </c>
      <c r="J251" s="24">
        <v>1</v>
      </c>
      <c r="K251" s="24">
        <v>1728</v>
      </c>
      <c r="L251" s="32">
        <v>0.74305555555555547</v>
      </c>
      <c r="M251" s="43">
        <v>0.76041666666666663</v>
      </c>
      <c r="N251" s="33">
        <v>8.3313927459108896</v>
      </c>
      <c r="Q251" s="24">
        <v>58</v>
      </c>
      <c r="R251" s="35">
        <f t="shared" si="12"/>
        <v>483.22077926283157</v>
      </c>
      <c r="S251" s="35">
        <f t="shared" si="15"/>
        <v>0</v>
      </c>
      <c r="U251" s="36">
        <f t="shared" si="13"/>
        <v>1.736111111111116E-2</v>
      </c>
      <c r="V251" s="36">
        <f t="shared" si="14"/>
        <v>1.0069444444444473</v>
      </c>
      <c r="W251" s="36"/>
      <c r="X251" s="37"/>
    </row>
    <row r="252" spans="1:24" x14ac:dyDescent="0.3">
      <c r="A252" s="42">
        <v>6510</v>
      </c>
      <c r="B252" s="24">
        <v>2</v>
      </c>
      <c r="C252" s="24" t="s">
        <v>1135</v>
      </c>
      <c r="D252" s="24">
        <v>0</v>
      </c>
      <c r="E252" s="24">
        <v>486</v>
      </c>
      <c r="F252" s="24" t="s">
        <v>24</v>
      </c>
      <c r="G252" s="24" t="s">
        <v>12</v>
      </c>
      <c r="H252" s="24" t="s">
        <v>15</v>
      </c>
      <c r="J252" s="24">
        <v>1</v>
      </c>
      <c r="K252" s="24">
        <v>1741</v>
      </c>
      <c r="L252" s="32">
        <v>0.76388888888888884</v>
      </c>
      <c r="M252" s="43">
        <v>0.78125</v>
      </c>
      <c r="N252" s="33">
        <v>8.3313927459108896</v>
      </c>
      <c r="Q252" s="24">
        <v>58</v>
      </c>
      <c r="R252" s="35">
        <f t="shared" si="12"/>
        <v>483.22077926283157</v>
      </c>
      <c r="S252" s="35">
        <f t="shared" si="15"/>
        <v>0</v>
      </c>
      <c r="U252" s="36">
        <f t="shared" si="13"/>
        <v>1.736111111111116E-2</v>
      </c>
      <c r="V252" s="36">
        <f t="shared" si="14"/>
        <v>1.0069444444444473</v>
      </c>
      <c r="W252" s="36"/>
      <c r="X252" s="37"/>
    </row>
    <row r="253" spans="1:24" x14ac:dyDescent="0.3">
      <c r="A253" s="42">
        <v>6489</v>
      </c>
      <c r="B253" s="24">
        <v>2</v>
      </c>
      <c r="C253" s="24" t="s">
        <v>1135</v>
      </c>
      <c r="D253" s="24">
        <v>0</v>
      </c>
      <c r="E253" s="24">
        <v>486</v>
      </c>
      <c r="F253" s="24" t="s">
        <v>24</v>
      </c>
      <c r="G253" s="24" t="s">
        <v>12</v>
      </c>
      <c r="H253" s="24" t="s">
        <v>13</v>
      </c>
      <c r="J253" s="24">
        <v>1</v>
      </c>
      <c r="K253" s="24">
        <v>260</v>
      </c>
      <c r="L253" s="32">
        <v>0.78472222222222221</v>
      </c>
      <c r="M253" s="43">
        <v>0.80208333333333337</v>
      </c>
      <c r="N253" s="33">
        <v>8.3313927459108896</v>
      </c>
      <c r="Q253" s="24">
        <v>302</v>
      </c>
      <c r="R253" s="35">
        <f t="shared" si="12"/>
        <v>2516.0806092650887</v>
      </c>
      <c r="S253" s="35">
        <f t="shared" si="15"/>
        <v>0</v>
      </c>
      <c r="U253" s="36">
        <f t="shared" si="13"/>
        <v>1.736111111111116E-2</v>
      </c>
      <c r="V253" s="36">
        <f t="shared" si="14"/>
        <v>5.2430555555555705</v>
      </c>
      <c r="W253" s="36"/>
      <c r="X253" s="37"/>
    </row>
    <row r="254" spans="1:24" x14ac:dyDescent="0.3">
      <c r="A254" s="42">
        <v>6511</v>
      </c>
      <c r="B254" s="24">
        <v>2</v>
      </c>
      <c r="C254" s="24" t="s">
        <v>1135</v>
      </c>
      <c r="D254" s="24">
        <v>0</v>
      </c>
      <c r="E254" s="24">
        <v>486</v>
      </c>
      <c r="F254" s="24" t="s">
        <v>24</v>
      </c>
      <c r="G254" s="24" t="s">
        <v>12</v>
      </c>
      <c r="H254" s="24" t="s">
        <v>15</v>
      </c>
      <c r="J254" s="24">
        <v>1</v>
      </c>
      <c r="K254" s="24">
        <v>1729</v>
      </c>
      <c r="L254" s="32">
        <v>0.78472222222222221</v>
      </c>
      <c r="M254" s="43">
        <v>0.80208333333333337</v>
      </c>
      <c r="N254" s="33">
        <v>8.3313927459108896</v>
      </c>
      <c r="Q254" s="24">
        <v>58</v>
      </c>
      <c r="R254" s="35">
        <f t="shared" si="12"/>
        <v>483.22077926283157</v>
      </c>
      <c r="S254" s="35">
        <f t="shared" si="15"/>
        <v>0</v>
      </c>
      <c r="U254" s="36">
        <f t="shared" si="13"/>
        <v>1.736111111111116E-2</v>
      </c>
      <c r="V254" s="36">
        <f t="shared" si="14"/>
        <v>1.0069444444444473</v>
      </c>
      <c r="W254" s="36"/>
      <c r="X254" s="37"/>
    </row>
    <row r="255" spans="1:24" x14ac:dyDescent="0.3">
      <c r="A255" s="42">
        <v>6512</v>
      </c>
      <c r="B255" s="24">
        <v>2</v>
      </c>
      <c r="C255" s="24" t="s">
        <v>1135</v>
      </c>
      <c r="D255" s="24">
        <v>0</v>
      </c>
      <c r="E255" s="24">
        <v>486</v>
      </c>
      <c r="F255" s="24" t="s">
        <v>24</v>
      </c>
      <c r="G255" s="24" t="s">
        <v>12</v>
      </c>
      <c r="H255" s="24" t="s">
        <v>15</v>
      </c>
      <c r="J255" s="24">
        <v>1</v>
      </c>
      <c r="K255" s="24">
        <v>1742</v>
      </c>
      <c r="L255" s="32">
        <v>0.80555555555555547</v>
      </c>
      <c r="M255" s="43">
        <v>0.82291666666666663</v>
      </c>
      <c r="N255" s="33">
        <v>8.3313927459108896</v>
      </c>
      <c r="Q255" s="24">
        <v>58</v>
      </c>
      <c r="R255" s="35">
        <f t="shared" si="12"/>
        <v>483.22077926283157</v>
      </c>
      <c r="S255" s="35">
        <f t="shared" si="15"/>
        <v>0</v>
      </c>
      <c r="U255" s="36">
        <f t="shared" si="13"/>
        <v>1.736111111111116E-2</v>
      </c>
      <c r="V255" s="36">
        <f t="shared" si="14"/>
        <v>1.0069444444444473</v>
      </c>
      <c r="W255" s="36"/>
      <c r="X255" s="37"/>
    </row>
    <row r="256" spans="1:24" x14ac:dyDescent="0.3">
      <c r="A256" s="42">
        <v>6513</v>
      </c>
      <c r="B256" s="24">
        <v>2</v>
      </c>
      <c r="C256" s="24" t="s">
        <v>1135</v>
      </c>
      <c r="D256" s="24">
        <v>0</v>
      </c>
      <c r="E256" s="24">
        <v>486</v>
      </c>
      <c r="F256" s="24" t="s">
        <v>24</v>
      </c>
      <c r="G256" s="24" t="s">
        <v>12</v>
      </c>
      <c r="H256" s="24" t="s">
        <v>15</v>
      </c>
      <c r="J256" s="24">
        <v>1</v>
      </c>
      <c r="K256" s="24">
        <v>261</v>
      </c>
      <c r="L256" s="32">
        <v>0.82638888888888884</v>
      </c>
      <c r="M256" s="43">
        <v>0.84375</v>
      </c>
      <c r="N256" s="33">
        <v>8.3313927459108896</v>
      </c>
      <c r="Q256" s="24">
        <v>58</v>
      </c>
      <c r="R256" s="35">
        <f t="shared" si="12"/>
        <v>483.22077926283157</v>
      </c>
      <c r="S256" s="35">
        <f t="shared" si="15"/>
        <v>0</v>
      </c>
      <c r="U256" s="36">
        <f t="shared" si="13"/>
        <v>1.736111111111116E-2</v>
      </c>
      <c r="V256" s="36">
        <f t="shared" si="14"/>
        <v>1.0069444444444473</v>
      </c>
      <c r="W256" s="36"/>
      <c r="X256" s="37"/>
    </row>
    <row r="257" spans="1:24" x14ac:dyDescent="0.3">
      <c r="A257" s="42">
        <v>11616</v>
      </c>
      <c r="B257" s="24">
        <v>2</v>
      </c>
      <c r="C257" s="24" t="s">
        <v>1135</v>
      </c>
      <c r="D257" s="24">
        <v>0</v>
      </c>
      <c r="E257" s="24">
        <v>486</v>
      </c>
      <c r="F257" s="24" t="s">
        <v>24</v>
      </c>
      <c r="G257" s="24" t="s">
        <v>12</v>
      </c>
      <c r="H257" s="24" t="s">
        <v>13</v>
      </c>
      <c r="J257" s="24">
        <v>1</v>
      </c>
      <c r="K257" s="24">
        <v>1730</v>
      </c>
      <c r="L257" s="32">
        <v>0.82638888888888884</v>
      </c>
      <c r="M257" s="43">
        <v>0.84375</v>
      </c>
      <c r="N257" s="33">
        <v>8.3313927459108896</v>
      </c>
      <c r="Q257" s="24">
        <v>302</v>
      </c>
      <c r="R257" s="35">
        <f t="shared" si="12"/>
        <v>2516.0806092650887</v>
      </c>
      <c r="S257" s="35">
        <f t="shared" si="15"/>
        <v>0</v>
      </c>
      <c r="U257" s="36">
        <f t="shared" si="13"/>
        <v>1.736111111111116E-2</v>
      </c>
      <c r="V257" s="36">
        <f t="shared" si="14"/>
        <v>5.2430555555555705</v>
      </c>
      <c r="W257" s="36"/>
      <c r="X257" s="37"/>
    </row>
    <row r="258" spans="1:24" x14ac:dyDescent="0.3">
      <c r="A258" s="42">
        <v>11617</v>
      </c>
      <c r="B258" s="24">
        <v>2</v>
      </c>
      <c r="C258" s="24" t="s">
        <v>1135</v>
      </c>
      <c r="D258" s="24">
        <v>0</v>
      </c>
      <c r="E258" s="24">
        <v>486</v>
      </c>
      <c r="F258" s="24" t="s">
        <v>24</v>
      </c>
      <c r="G258" s="24" t="s">
        <v>12</v>
      </c>
      <c r="H258" s="24" t="s">
        <v>13</v>
      </c>
      <c r="J258" s="24">
        <v>1</v>
      </c>
      <c r="K258" s="24">
        <v>276</v>
      </c>
      <c r="L258" s="32">
        <v>0.84722222222222221</v>
      </c>
      <c r="M258" s="43">
        <v>0.86458333333333337</v>
      </c>
      <c r="N258" s="33">
        <v>8.3313927459108896</v>
      </c>
      <c r="Q258" s="24">
        <v>302</v>
      </c>
      <c r="R258" s="35">
        <f t="shared" ref="R258:R321" si="16">+N258*Q258</f>
        <v>2516.0806092650887</v>
      </c>
      <c r="S258" s="35">
        <f t="shared" si="15"/>
        <v>0</v>
      </c>
      <c r="U258" s="36">
        <f t="shared" ref="U258:U321" si="17">+M258-L258</f>
        <v>1.736111111111116E-2</v>
      </c>
      <c r="V258" s="36">
        <f t="shared" ref="V258:V321" si="18">+U258*Q258</f>
        <v>5.2430555555555705</v>
      </c>
      <c r="W258" s="36"/>
      <c r="X258" s="37"/>
    </row>
    <row r="259" spans="1:24" x14ac:dyDescent="0.3">
      <c r="A259" s="42">
        <v>6586</v>
      </c>
      <c r="B259" s="24">
        <v>3</v>
      </c>
      <c r="C259" s="24" t="s">
        <v>1135</v>
      </c>
      <c r="D259" s="24">
        <v>2</v>
      </c>
      <c r="E259" s="24">
        <v>752</v>
      </c>
      <c r="F259" s="24" t="s">
        <v>27</v>
      </c>
      <c r="G259" s="24" t="s">
        <v>12</v>
      </c>
      <c r="H259" s="24" t="s">
        <v>15</v>
      </c>
      <c r="J259" s="24">
        <v>1</v>
      </c>
      <c r="K259" s="24">
        <v>1743</v>
      </c>
      <c r="L259" s="32">
        <v>0.25347222222222221</v>
      </c>
      <c r="M259" s="43">
        <v>0.27083333333333331</v>
      </c>
      <c r="N259" s="33">
        <v>7.8709398509424604</v>
      </c>
      <c r="Q259" s="24">
        <v>58</v>
      </c>
      <c r="R259" s="35">
        <f t="shared" si="16"/>
        <v>456.51451135466272</v>
      </c>
      <c r="S259" s="35">
        <f t="shared" ref="S259:S322" si="19">+O259*Q259</f>
        <v>0</v>
      </c>
      <c r="U259" s="36">
        <f t="shared" si="17"/>
        <v>1.7361111111111105E-2</v>
      </c>
      <c r="V259" s="36">
        <f t="shared" si="18"/>
        <v>1.0069444444444442</v>
      </c>
      <c r="W259" s="36"/>
      <c r="X259" s="37"/>
    </row>
    <row r="260" spans="1:24" x14ac:dyDescent="0.3">
      <c r="A260" s="42">
        <v>6540</v>
      </c>
      <c r="B260" s="24">
        <v>3</v>
      </c>
      <c r="C260" s="24" t="s">
        <v>1135</v>
      </c>
      <c r="D260" s="24">
        <v>2</v>
      </c>
      <c r="E260" s="24">
        <v>752</v>
      </c>
      <c r="F260" s="24" t="s">
        <v>27</v>
      </c>
      <c r="G260" s="24" t="s">
        <v>12</v>
      </c>
      <c r="H260" s="24" t="s">
        <v>13</v>
      </c>
      <c r="J260" s="24">
        <v>1</v>
      </c>
      <c r="K260" s="24">
        <v>306</v>
      </c>
      <c r="L260" s="32">
        <v>0.3263888888888889</v>
      </c>
      <c r="M260" s="43">
        <v>0.34375</v>
      </c>
      <c r="N260" s="33">
        <v>7.8709398509424604</v>
      </c>
      <c r="Q260" s="24">
        <v>302</v>
      </c>
      <c r="R260" s="35">
        <f t="shared" si="16"/>
        <v>2377.0238349846231</v>
      </c>
      <c r="S260" s="35">
        <f t="shared" si="19"/>
        <v>0</v>
      </c>
      <c r="U260" s="36">
        <f t="shared" si="17"/>
        <v>1.7361111111111105E-2</v>
      </c>
      <c r="V260" s="36">
        <f t="shared" si="18"/>
        <v>5.2430555555555536</v>
      </c>
      <c r="W260" s="36"/>
      <c r="X260" s="37"/>
    </row>
    <row r="261" spans="1:24" x14ac:dyDescent="0.3">
      <c r="A261" s="42">
        <v>6541</v>
      </c>
      <c r="B261" s="24">
        <v>3</v>
      </c>
      <c r="C261" s="24" t="s">
        <v>1135</v>
      </c>
      <c r="D261" s="24">
        <v>2</v>
      </c>
      <c r="E261" s="24">
        <v>752</v>
      </c>
      <c r="F261" s="24" t="s">
        <v>27</v>
      </c>
      <c r="G261" s="24" t="s">
        <v>12</v>
      </c>
      <c r="H261" s="24" t="s">
        <v>13</v>
      </c>
      <c r="J261" s="24">
        <v>1</v>
      </c>
      <c r="K261" s="24">
        <v>307</v>
      </c>
      <c r="L261" s="32">
        <v>0.55208333333333337</v>
      </c>
      <c r="M261" s="43">
        <v>0.56944444444444442</v>
      </c>
      <c r="N261" s="33">
        <v>7.8709398509424604</v>
      </c>
      <c r="Q261" s="24">
        <v>302</v>
      </c>
      <c r="R261" s="35">
        <f t="shared" si="16"/>
        <v>2377.0238349846231</v>
      </c>
      <c r="S261" s="35">
        <f t="shared" si="19"/>
        <v>0</v>
      </c>
      <c r="U261" s="36">
        <f t="shared" si="17"/>
        <v>1.7361111111111049E-2</v>
      </c>
      <c r="V261" s="36">
        <f t="shared" si="18"/>
        <v>5.2430555555555367</v>
      </c>
      <c r="W261" s="36"/>
      <c r="X261" s="37"/>
    </row>
    <row r="262" spans="1:24" x14ac:dyDescent="0.3">
      <c r="A262" s="42">
        <v>6587</v>
      </c>
      <c r="B262" s="24">
        <v>3</v>
      </c>
      <c r="C262" s="24" t="s">
        <v>1135</v>
      </c>
      <c r="D262" s="24">
        <v>2</v>
      </c>
      <c r="E262" s="24">
        <v>752</v>
      </c>
      <c r="F262" s="24" t="s">
        <v>27</v>
      </c>
      <c r="G262" s="24" t="s">
        <v>12</v>
      </c>
      <c r="H262" s="24" t="s">
        <v>15</v>
      </c>
      <c r="J262" s="24">
        <v>1</v>
      </c>
      <c r="K262" s="24">
        <v>1744</v>
      </c>
      <c r="L262" s="32">
        <v>0.61111111111111105</v>
      </c>
      <c r="M262" s="43">
        <v>0.62847222222222221</v>
      </c>
      <c r="N262" s="33">
        <v>7.8709398509424604</v>
      </c>
      <c r="Q262" s="24">
        <v>58</v>
      </c>
      <c r="R262" s="35">
        <f t="shared" si="16"/>
        <v>456.51451135466272</v>
      </c>
      <c r="S262" s="35">
        <f t="shared" si="19"/>
        <v>0</v>
      </c>
      <c r="U262" s="36">
        <f t="shared" si="17"/>
        <v>1.736111111111116E-2</v>
      </c>
      <c r="V262" s="36">
        <f t="shared" si="18"/>
        <v>1.0069444444444473</v>
      </c>
      <c r="W262" s="36"/>
      <c r="X262" s="37"/>
    </row>
    <row r="263" spans="1:24" x14ac:dyDescent="0.3">
      <c r="A263" s="42">
        <v>12473</v>
      </c>
      <c r="B263" s="24">
        <v>3</v>
      </c>
      <c r="C263" s="24" t="s">
        <v>1135</v>
      </c>
      <c r="D263" s="24">
        <v>2</v>
      </c>
      <c r="E263" s="24">
        <v>752</v>
      </c>
      <c r="F263" s="24" t="s">
        <v>27</v>
      </c>
      <c r="G263" s="24" t="s">
        <v>12</v>
      </c>
      <c r="H263" s="24" t="s">
        <v>13</v>
      </c>
      <c r="J263" s="24">
        <v>1</v>
      </c>
      <c r="K263" s="24">
        <v>308</v>
      </c>
      <c r="L263" s="32">
        <v>0.70138888888888884</v>
      </c>
      <c r="M263" s="43">
        <v>0.71875</v>
      </c>
      <c r="N263" s="33">
        <v>7.8709398509424604</v>
      </c>
      <c r="Q263" s="24">
        <v>302</v>
      </c>
      <c r="R263" s="35">
        <f t="shared" si="16"/>
        <v>2377.0238349846231</v>
      </c>
      <c r="S263" s="35">
        <f t="shared" si="19"/>
        <v>0</v>
      </c>
      <c r="U263" s="36">
        <f t="shared" si="17"/>
        <v>1.736111111111116E-2</v>
      </c>
      <c r="V263" s="36">
        <f t="shared" si="18"/>
        <v>5.2430555555555705</v>
      </c>
      <c r="W263" s="36"/>
      <c r="X263" s="37"/>
    </row>
    <row r="264" spans="1:24" x14ac:dyDescent="0.3">
      <c r="A264" s="42">
        <v>6588</v>
      </c>
      <c r="B264" s="24">
        <v>3</v>
      </c>
      <c r="C264" s="24" t="s">
        <v>1135</v>
      </c>
      <c r="D264" s="24">
        <v>2</v>
      </c>
      <c r="E264" s="24">
        <v>752</v>
      </c>
      <c r="F264" s="24" t="s">
        <v>27</v>
      </c>
      <c r="G264" s="24" t="s">
        <v>12</v>
      </c>
      <c r="H264" s="24" t="s">
        <v>15</v>
      </c>
      <c r="J264" s="24">
        <v>1</v>
      </c>
      <c r="K264" s="24">
        <v>1745</v>
      </c>
      <c r="L264" s="32">
        <v>0.77430555555555547</v>
      </c>
      <c r="M264" s="43">
        <v>0.79166666666666663</v>
      </c>
      <c r="N264" s="33">
        <v>7.8709398509424604</v>
      </c>
      <c r="Q264" s="24">
        <v>58</v>
      </c>
      <c r="R264" s="35">
        <f t="shared" si="16"/>
        <v>456.51451135466272</v>
      </c>
      <c r="S264" s="35">
        <f t="shared" si="19"/>
        <v>0</v>
      </c>
      <c r="U264" s="36">
        <f t="shared" si="17"/>
        <v>1.736111111111116E-2</v>
      </c>
      <c r="V264" s="36">
        <f t="shared" si="18"/>
        <v>1.0069444444444473</v>
      </c>
      <c r="W264" s="36"/>
      <c r="X264" s="37"/>
    </row>
    <row r="265" spans="1:24" x14ac:dyDescent="0.3">
      <c r="A265" s="42">
        <v>6633</v>
      </c>
      <c r="B265" s="24">
        <v>3</v>
      </c>
      <c r="C265" s="24" t="s">
        <v>1135</v>
      </c>
      <c r="D265" s="24">
        <v>2</v>
      </c>
      <c r="E265" s="24">
        <v>752</v>
      </c>
      <c r="F265" s="24" t="s">
        <v>27</v>
      </c>
      <c r="G265" s="24" t="s">
        <v>19</v>
      </c>
      <c r="H265" s="24" t="s">
        <v>20</v>
      </c>
      <c r="J265" s="24">
        <v>1</v>
      </c>
      <c r="K265" s="24">
        <v>4548</v>
      </c>
      <c r="L265" s="32">
        <v>0.79166666666666663</v>
      </c>
      <c r="M265" s="43">
        <v>0.80902777777777779</v>
      </c>
      <c r="N265" s="33">
        <v>7.8709398509424604</v>
      </c>
      <c r="Q265" s="24">
        <v>5</v>
      </c>
      <c r="R265" s="35">
        <f t="shared" si="16"/>
        <v>39.354699254712301</v>
      </c>
      <c r="S265" s="35">
        <f t="shared" si="19"/>
        <v>0</v>
      </c>
      <c r="U265" s="36">
        <f t="shared" si="17"/>
        <v>1.736111111111116E-2</v>
      </c>
      <c r="V265" s="36">
        <f t="shared" si="18"/>
        <v>8.6805555555555802E-2</v>
      </c>
      <c r="W265" s="36"/>
      <c r="X265" s="37"/>
    </row>
    <row r="266" spans="1:24" x14ac:dyDescent="0.3">
      <c r="A266" s="42">
        <v>17264</v>
      </c>
      <c r="B266" s="24">
        <v>3</v>
      </c>
      <c r="C266" s="24" t="s">
        <v>1135</v>
      </c>
      <c r="D266" s="24">
        <v>2</v>
      </c>
      <c r="E266" s="24">
        <v>752</v>
      </c>
      <c r="F266" s="24" t="s">
        <v>27</v>
      </c>
      <c r="G266" s="24" t="s">
        <v>12</v>
      </c>
      <c r="H266" s="24" t="s">
        <v>15</v>
      </c>
      <c r="J266" s="24">
        <v>1</v>
      </c>
      <c r="K266" s="24">
        <v>17264</v>
      </c>
      <c r="L266" s="32">
        <v>0.92013888888888884</v>
      </c>
      <c r="M266" s="43">
        <v>0.9375</v>
      </c>
      <c r="N266" s="33">
        <v>7.8709398509424604</v>
      </c>
      <c r="Q266" s="24">
        <v>58</v>
      </c>
      <c r="R266" s="35">
        <f t="shared" si="16"/>
        <v>456.51451135466272</v>
      </c>
      <c r="S266" s="35">
        <f t="shared" si="19"/>
        <v>0</v>
      </c>
      <c r="U266" s="36">
        <f t="shared" si="17"/>
        <v>1.736111111111116E-2</v>
      </c>
      <c r="V266" s="36">
        <f t="shared" si="18"/>
        <v>1.0069444444444473</v>
      </c>
      <c r="W266" s="36"/>
      <c r="X266" s="37"/>
    </row>
    <row r="267" spans="1:24" x14ac:dyDescent="0.3">
      <c r="A267" s="42">
        <v>6627</v>
      </c>
      <c r="B267" s="24">
        <v>3</v>
      </c>
      <c r="C267" s="24" t="s">
        <v>1135</v>
      </c>
      <c r="D267" s="24">
        <v>2</v>
      </c>
      <c r="E267" s="24">
        <v>753</v>
      </c>
      <c r="F267" s="24" t="s">
        <v>31</v>
      </c>
      <c r="G267" s="24" t="s">
        <v>19</v>
      </c>
      <c r="H267" s="24" t="s">
        <v>20</v>
      </c>
      <c r="J267" s="24">
        <v>1</v>
      </c>
      <c r="K267" s="24">
        <v>4542</v>
      </c>
      <c r="L267" s="32">
        <v>0.29166666666666669</v>
      </c>
      <c r="M267" s="43">
        <v>0.30555555555555552</v>
      </c>
      <c r="N267" s="33">
        <v>7.12493985094246</v>
      </c>
      <c r="Q267" s="24">
        <v>5</v>
      </c>
      <c r="R267" s="35">
        <f t="shared" si="16"/>
        <v>35.624699254712297</v>
      </c>
      <c r="S267" s="35">
        <f t="shared" si="19"/>
        <v>0</v>
      </c>
      <c r="U267" s="36">
        <f t="shared" si="17"/>
        <v>1.388888888888884E-2</v>
      </c>
      <c r="V267" s="36">
        <f t="shared" si="18"/>
        <v>6.9444444444444198E-2</v>
      </c>
      <c r="W267" s="36"/>
      <c r="X267" s="37"/>
    </row>
    <row r="268" spans="1:24" x14ac:dyDescent="0.3">
      <c r="A268" s="42">
        <v>6628</v>
      </c>
      <c r="B268" s="24">
        <v>3</v>
      </c>
      <c r="C268" s="24" t="s">
        <v>1135</v>
      </c>
      <c r="D268" s="24">
        <v>2</v>
      </c>
      <c r="E268" s="24">
        <v>753</v>
      </c>
      <c r="F268" s="24" t="s">
        <v>31</v>
      </c>
      <c r="G268" s="24" t="s">
        <v>19</v>
      </c>
      <c r="H268" s="24" t="s">
        <v>20</v>
      </c>
      <c r="J268" s="24">
        <v>1</v>
      </c>
      <c r="K268" s="24">
        <v>4543</v>
      </c>
      <c r="L268" s="32">
        <v>0.375</v>
      </c>
      <c r="M268" s="43">
        <v>0.3888888888888889</v>
      </c>
      <c r="N268" s="33">
        <v>7.12493985094246</v>
      </c>
      <c r="Q268" s="24">
        <v>5</v>
      </c>
      <c r="R268" s="35">
        <f t="shared" si="16"/>
        <v>35.624699254712297</v>
      </c>
      <c r="S268" s="35">
        <f t="shared" si="19"/>
        <v>0</v>
      </c>
      <c r="U268" s="36">
        <f t="shared" si="17"/>
        <v>1.3888888888888895E-2</v>
      </c>
      <c r="V268" s="36">
        <f t="shared" si="18"/>
        <v>6.9444444444444475E-2</v>
      </c>
      <c r="W268" s="36"/>
      <c r="X268" s="37"/>
    </row>
    <row r="269" spans="1:24" x14ac:dyDescent="0.3">
      <c r="A269" s="42">
        <v>6629</v>
      </c>
      <c r="B269" s="24">
        <v>3</v>
      </c>
      <c r="C269" s="24" t="s">
        <v>1135</v>
      </c>
      <c r="D269" s="24">
        <v>2</v>
      </c>
      <c r="E269" s="24">
        <v>753</v>
      </c>
      <c r="F269" s="24" t="s">
        <v>31</v>
      </c>
      <c r="G269" s="24" t="s">
        <v>19</v>
      </c>
      <c r="H269" s="24" t="s">
        <v>20</v>
      </c>
      <c r="J269" s="24">
        <v>1</v>
      </c>
      <c r="K269" s="24">
        <v>4544</v>
      </c>
      <c r="L269" s="32">
        <v>0.45833333333333331</v>
      </c>
      <c r="M269" s="43">
        <v>0.47222222222222227</v>
      </c>
      <c r="N269" s="33">
        <v>7.12493985094246</v>
      </c>
      <c r="Q269" s="24">
        <v>5</v>
      </c>
      <c r="R269" s="35">
        <f t="shared" si="16"/>
        <v>35.624699254712297</v>
      </c>
      <c r="S269" s="35">
        <f t="shared" si="19"/>
        <v>0</v>
      </c>
      <c r="U269" s="36">
        <f t="shared" si="17"/>
        <v>1.3888888888888951E-2</v>
      </c>
      <c r="V269" s="36">
        <f t="shared" si="18"/>
        <v>6.9444444444444753E-2</v>
      </c>
      <c r="W269" s="36"/>
      <c r="X269" s="37"/>
    </row>
    <row r="270" spans="1:24" x14ac:dyDescent="0.3">
      <c r="A270" s="42">
        <v>6630</v>
      </c>
      <c r="B270" s="24">
        <v>3</v>
      </c>
      <c r="C270" s="24" t="s">
        <v>1135</v>
      </c>
      <c r="D270" s="24">
        <v>2</v>
      </c>
      <c r="E270" s="24">
        <v>753</v>
      </c>
      <c r="F270" s="24" t="s">
        <v>31</v>
      </c>
      <c r="G270" s="24" t="s">
        <v>19</v>
      </c>
      <c r="H270" s="24" t="s">
        <v>20</v>
      </c>
      <c r="J270" s="24">
        <v>1</v>
      </c>
      <c r="K270" s="24">
        <v>4545</v>
      </c>
      <c r="L270" s="32">
        <v>0.54166666666666663</v>
      </c>
      <c r="M270" s="43">
        <v>0.55555555555555558</v>
      </c>
      <c r="N270" s="33">
        <v>7.12493985094246</v>
      </c>
      <c r="Q270" s="24">
        <v>5</v>
      </c>
      <c r="R270" s="35">
        <f t="shared" si="16"/>
        <v>35.624699254712297</v>
      </c>
      <c r="S270" s="35">
        <f t="shared" si="19"/>
        <v>0</v>
      </c>
      <c r="U270" s="36">
        <f t="shared" si="17"/>
        <v>1.3888888888888951E-2</v>
      </c>
      <c r="V270" s="36">
        <f t="shared" si="18"/>
        <v>6.9444444444444753E-2</v>
      </c>
      <c r="W270" s="36"/>
      <c r="X270" s="37"/>
    </row>
    <row r="271" spans="1:24" x14ac:dyDescent="0.3">
      <c r="A271" s="42">
        <v>6631</v>
      </c>
      <c r="B271" s="24">
        <v>3</v>
      </c>
      <c r="C271" s="24" t="s">
        <v>1135</v>
      </c>
      <c r="D271" s="24">
        <v>2</v>
      </c>
      <c r="E271" s="24">
        <v>753</v>
      </c>
      <c r="F271" s="24" t="s">
        <v>31</v>
      </c>
      <c r="G271" s="24" t="s">
        <v>19</v>
      </c>
      <c r="H271" s="24" t="s">
        <v>20</v>
      </c>
      <c r="J271" s="24">
        <v>1</v>
      </c>
      <c r="K271" s="24">
        <v>4546</v>
      </c>
      <c r="L271" s="32">
        <v>0.625</v>
      </c>
      <c r="M271" s="43">
        <v>0.63888888888888895</v>
      </c>
      <c r="N271" s="33">
        <v>7.12493985094246</v>
      </c>
      <c r="Q271" s="24">
        <v>5</v>
      </c>
      <c r="R271" s="35">
        <f t="shared" si="16"/>
        <v>35.624699254712297</v>
      </c>
      <c r="S271" s="35">
        <f t="shared" si="19"/>
        <v>0</v>
      </c>
      <c r="U271" s="36">
        <f t="shared" si="17"/>
        <v>1.3888888888888951E-2</v>
      </c>
      <c r="V271" s="36">
        <f t="shared" si="18"/>
        <v>6.9444444444444753E-2</v>
      </c>
      <c r="W271" s="36"/>
      <c r="X271" s="37"/>
    </row>
    <row r="272" spans="1:24" x14ac:dyDescent="0.3">
      <c r="A272" s="42">
        <v>6632</v>
      </c>
      <c r="B272" s="24">
        <v>3</v>
      </c>
      <c r="C272" s="24" t="s">
        <v>1135</v>
      </c>
      <c r="D272" s="24">
        <v>2</v>
      </c>
      <c r="E272" s="24">
        <v>753</v>
      </c>
      <c r="F272" s="24" t="s">
        <v>31</v>
      </c>
      <c r="G272" s="24" t="s">
        <v>19</v>
      </c>
      <c r="H272" s="24" t="s">
        <v>20</v>
      </c>
      <c r="J272" s="24">
        <v>1</v>
      </c>
      <c r="K272" s="24">
        <v>4547</v>
      </c>
      <c r="L272" s="32">
        <v>0.70833333333333337</v>
      </c>
      <c r="M272" s="43">
        <v>0.72222222222222221</v>
      </c>
      <c r="N272" s="33">
        <v>7.12493985094246</v>
      </c>
      <c r="Q272" s="24">
        <v>5</v>
      </c>
      <c r="R272" s="35">
        <f t="shared" si="16"/>
        <v>35.624699254712297</v>
      </c>
      <c r="S272" s="35">
        <f t="shared" si="19"/>
        <v>0</v>
      </c>
      <c r="U272" s="36">
        <f t="shared" si="17"/>
        <v>1.388888888888884E-2</v>
      </c>
      <c r="V272" s="36">
        <f t="shared" si="18"/>
        <v>6.9444444444444198E-2</v>
      </c>
      <c r="W272" s="36"/>
      <c r="X272" s="37"/>
    </row>
    <row r="273" spans="1:24" x14ac:dyDescent="0.3">
      <c r="A273" s="42">
        <v>6619</v>
      </c>
      <c r="B273" s="24">
        <v>3</v>
      </c>
      <c r="C273" s="24" t="s">
        <v>1135</v>
      </c>
      <c r="D273" s="24">
        <v>2</v>
      </c>
      <c r="E273" s="24">
        <v>754</v>
      </c>
      <c r="F273" s="24" t="s">
        <v>30</v>
      </c>
      <c r="G273" s="24" t="s">
        <v>12</v>
      </c>
      <c r="H273" s="24" t="s">
        <v>13</v>
      </c>
      <c r="J273" s="24">
        <v>1</v>
      </c>
      <c r="K273" s="24">
        <v>2524</v>
      </c>
      <c r="L273" s="32">
        <v>0.25347222222222221</v>
      </c>
      <c r="M273" s="43">
        <v>0.27430555555555552</v>
      </c>
      <c r="N273" s="33">
        <v>10.746176494051401</v>
      </c>
      <c r="Q273" s="24">
        <v>302</v>
      </c>
      <c r="R273" s="35">
        <f t="shared" si="16"/>
        <v>3245.3453012035229</v>
      </c>
      <c r="S273" s="35">
        <f t="shared" si="19"/>
        <v>0</v>
      </c>
      <c r="U273" s="36">
        <f t="shared" si="17"/>
        <v>2.0833333333333315E-2</v>
      </c>
      <c r="V273" s="36">
        <f t="shared" si="18"/>
        <v>6.2916666666666607</v>
      </c>
      <c r="W273" s="36"/>
      <c r="X273" s="37"/>
    </row>
    <row r="274" spans="1:24" x14ac:dyDescent="0.3">
      <c r="A274" s="42">
        <v>6618</v>
      </c>
      <c r="B274" s="24">
        <v>3</v>
      </c>
      <c r="C274" s="24" t="s">
        <v>1135</v>
      </c>
      <c r="D274" s="24">
        <v>2</v>
      </c>
      <c r="E274" s="24">
        <v>754</v>
      </c>
      <c r="F274" s="24" t="s">
        <v>30</v>
      </c>
      <c r="G274" s="24" t="s">
        <v>12</v>
      </c>
      <c r="H274" s="24" t="s">
        <v>13</v>
      </c>
      <c r="J274" s="24">
        <v>1</v>
      </c>
      <c r="K274" s="24">
        <v>2520</v>
      </c>
      <c r="L274" s="32">
        <v>0.28472222222222221</v>
      </c>
      <c r="M274" s="43">
        <v>0.30555555555555552</v>
      </c>
      <c r="N274" s="33">
        <v>10.746176494051401</v>
      </c>
      <c r="Q274" s="24">
        <v>302</v>
      </c>
      <c r="R274" s="35">
        <f t="shared" si="16"/>
        <v>3245.3453012035229</v>
      </c>
      <c r="S274" s="35">
        <f t="shared" si="19"/>
        <v>0</v>
      </c>
      <c r="U274" s="36">
        <f t="shared" si="17"/>
        <v>2.0833333333333315E-2</v>
      </c>
      <c r="V274" s="36">
        <f t="shared" si="18"/>
        <v>6.2916666666666607</v>
      </c>
      <c r="W274" s="36"/>
      <c r="X274" s="37"/>
    </row>
    <row r="275" spans="1:24" x14ac:dyDescent="0.3">
      <c r="A275" s="42">
        <v>6590</v>
      </c>
      <c r="B275" s="24">
        <v>3</v>
      </c>
      <c r="C275" s="24" t="s">
        <v>1135</v>
      </c>
      <c r="D275" s="24">
        <v>2</v>
      </c>
      <c r="E275" s="24">
        <v>754</v>
      </c>
      <c r="F275" s="24" t="s">
        <v>30</v>
      </c>
      <c r="G275" s="24" t="s">
        <v>12</v>
      </c>
      <c r="H275" s="24" t="s">
        <v>15</v>
      </c>
      <c r="J275" s="24">
        <v>1</v>
      </c>
      <c r="K275" s="24">
        <v>1747</v>
      </c>
      <c r="L275" s="32">
        <v>0.2986111111111111</v>
      </c>
      <c r="M275" s="43">
        <v>0.31944444444444448</v>
      </c>
      <c r="N275" s="33">
        <v>10.746176494051401</v>
      </c>
      <c r="Q275" s="24">
        <v>58</v>
      </c>
      <c r="R275" s="35">
        <f t="shared" si="16"/>
        <v>623.27823665498124</v>
      </c>
      <c r="S275" s="35">
        <f t="shared" si="19"/>
        <v>0</v>
      </c>
      <c r="U275" s="36">
        <f t="shared" si="17"/>
        <v>2.083333333333337E-2</v>
      </c>
      <c r="V275" s="36">
        <f t="shared" si="18"/>
        <v>1.2083333333333355</v>
      </c>
      <c r="W275" s="36"/>
      <c r="X275" s="37"/>
    </row>
    <row r="276" spans="1:24" x14ac:dyDescent="0.3">
      <c r="A276" s="42">
        <v>13636</v>
      </c>
      <c r="B276" s="24">
        <v>3</v>
      </c>
      <c r="C276" s="24" t="s">
        <v>1135</v>
      </c>
      <c r="D276" s="24">
        <v>2</v>
      </c>
      <c r="E276" s="24">
        <v>754</v>
      </c>
      <c r="F276" s="24" t="s">
        <v>30</v>
      </c>
      <c r="G276" s="24" t="s">
        <v>12</v>
      </c>
      <c r="H276" s="24" t="s">
        <v>13</v>
      </c>
      <c r="J276" s="24">
        <v>1</v>
      </c>
      <c r="K276" s="24">
        <v>311</v>
      </c>
      <c r="L276" s="32">
        <v>0.30208333333333331</v>
      </c>
      <c r="M276" s="43">
        <v>0.32291666666666669</v>
      </c>
      <c r="N276" s="33">
        <v>10.746176494051401</v>
      </c>
      <c r="Q276" s="24">
        <v>302</v>
      </c>
      <c r="R276" s="35">
        <f t="shared" si="16"/>
        <v>3245.3453012035229</v>
      </c>
      <c r="S276" s="35">
        <f t="shared" si="19"/>
        <v>0</v>
      </c>
      <c r="U276" s="36">
        <f t="shared" si="17"/>
        <v>2.083333333333337E-2</v>
      </c>
      <c r="V276" s="36">
        <f t="shared" si="18"/>
        <v>6.2916666666666776</v>
      </c>
      <c r="W276" s="36"/>
      <c r="X276" s="37"/>
    </row>
    <row r="277" spans="1:24" x14ac:dyDescent="0.3">
      <c r="A277" s="42">
        <v>6546</v>
      </c>
      <c r="B277" s="24">
        <v>3</v>
      </c>
      <c r="C277" s="24" t="s">
        <v>1135</v>
      </c>
      <c r="D277" s="24">
        <v>2</v>
      </c>
      <c r="E277" s="24">
        <v>754</v>
      </c>
      <c r="F277" s="24" t="s">
        <v>30</v>
      </c>
      <c r="G277" s="24" t="s">
        <v>12</v>
      </c>
      <c r="H277" s="24" t="s">
        <v>13</v>
      </c>
      <c r="J277" s="24">
        <v>1</v>
      </c>
      <c r="K277" s="24">
        <v>312</v>
      </c>
      <c r="L277" s="32">
        <v>0.34722222222222227</v>
      </c>
      <c r="M277" s="43">
        <v>0.36805555555555558</v>
      </c>
      <c r="N277" s="33">
        <v>10.746176494051401</v>
      </c>
      <c r="Q277" s="24">
        <v>302</v>
      </c>
      <c r="R277" s="35">
        <f t="shared" si="16"/>
        <v>3245.3453012035229</v>
      </c>
      <c r="S277" s="35">
        <f t="shared" si="19"/>
        <v>0</v>
      </c>
      <c r="U277" s="36">
        <f t="shared" si="17"/>
        <v>2.0833333333333315E-2</v>
      </c>
      <c r="V277" s="36">
        <f t="shared" si="18"/>
        <v>6.2916666666666607</v>
      </c>
      <c r="W277" s="36"/>
      <c r="X277" s="37"/>
    </row>
    <row r="278" spans="1:24" x14ac:dyDescent="0.3">
      <c r="A278" s="42">
        <v>6591</v>
      </c>
      <c r="B278" s="24">
        <v>3</v>
      </c>
      <c r="C278" s="24" t="s">
        <v>1135</v>
      </c>
      <c r="D278" s="24">
        <v>2</v>
      </c>
      <c r="E278" s="24">
        <v>754</v>
      </c>
      <c r="F278" s="24" t="s">
        <v>30</v>
      </c>
      <c r="G278" s="24" t="s">
        <v>12</v>
      </c>
      <c r="H278" s="24" t="s">
        <v>15</v>
      </c>
      <c r="J278" s="24">
        <v>1</v>
      </c>
      <c r="K278" s="24">
        <v>1748</v>
      </c>
      <c r="L278" s="32">
        <v>0.34722222222222227</v>
      </c>
      <c r="M278" s="43">
        <v>0.36805555555555558</v>
      </c>
      <c r="N278" s="33">
        <v>10.746176494051401</v>
      </c>
      <c r="Q278" s="24">
        <v>58</v>
      </c>
      <c r="R278" s="35">
        <f t="shared" si="16"/>
        <v>623.27823665498124</v>
      </c>
      <c r="S278" s="35">
        <f t="shared" si="19"/>
        <v>0</v>
      </c>
      <c r="U278" s="36">
        <f t="shared" si="17"/>
        <v>2.0833333333333315E-2</v>
      </c>
      <c r="V278" s="36">
        <f t="shared" si="18"/>
        <v>1.2083333333333321</v>
      </c>
      <c r="W278" s="36"/>
      <c r="X278" s="37"/>
    </row>
    <row r="279" spans="1:24" x14ac:dyDescent="0.3">
      <c r="A279" s="42">
        <v>6547</v>
      </c>
      <c r="B279" s="24">
        <v>3</v>
      </c>
      <c r="C279" s="24" t="s">
        <v>1135</v>
      </c>
      <c r="D279" s="24">
        <v>2</v>
      </c>
      <c r="E279" s="24">
        <v>754</v>
      </c>
      <c r="F279" s="24" t="s">
        <v>30</v>
      </c>
      <c r="G279" s="24" t="s">
        <v>12</v>
      </c>
      <c r="H279" s="24" t="s">
        <v>13</v>
      </c>
      <c r="J279" s="24">
        <v>1</v>
      </c>
      <c r="K279" s="24">
        <v>313</v>
      </c>
      <c r="L279" s="32">
        <v>0.37152777777777773</v>
      </c>
      <c r="M279" s="43">
        <v>0.3923611111111111</v>
      </c>
      <c r="N279" s="33">
        <v>10.746176494051401</v>
      </c>
      <c r="Q279" s="24">
        <v>302</v>
      </c>
      <c r="R279" s="35">
        <f t="shared" si="16"/>
        <v>3245.3453012035229</v>
      </c>
      <c r="S279" s="35">
        <f t="shared" si="19"/>
        <v>0</v>
      </c>
      <c r="U279" s="36">
        <f t="shared" si="17"/>
        <v>2.083333333333337E-2</v>
      </c>
      <c r="V279" s="36">
        <f t="shared" si="18"/>
        <v>6.2916666666666776</v>
      </c>
      <c r="W279" s="36"/>
      <c r="X279" s="37"/>
    </row>
    <row r="280" spans="1:24" x14ac:dyDescent="0.3">
      <c r="A280" s="42">
        <v>6548</v>
      </c>
      <c r="B280" s="24">
        <v>3</v>
      </c>
      <c r="C280" s="24" t="s">
        <v>1135</v>
      </c>
      <c r="D280" s="24">
        <v>2</v>
      </c>
      <c r="E280" s="24">
        <v>754</v>
      </c>
      <c r="F280" s="24" t="s">
        <v>30</v>
      </c>
      <c r="G280" s="24" t="s">
        <v>12</v>
      </c>
      <c r="H280" s="24" t="s">
        <v>13</v>
      </c>
      <c r="J280" s="24">
        <v>1</v>
      </c>
      <c r="K280" s="24">
        <v>314</v>
      </c>
      <c r="L280" s="32">
        <v>0.39583333333333331</v>
      </c>
      <c r="M280" s="43">
        <v>0.41666666666666669</v>
      </c>
      <c r="N280" s="33">
        <v>10.746176494051401</v>
      </c>
      <c r="Q280" s="24">
        <v>302</v>
      </c>
      <c r="R280" s="35">
        <f t="shared" si="16"/>
        <v>3245.3453012035229</v>
      </c>
      <c r="S280" s="35">
        <f t="shared" si="19"/>
        <v>0</v>
      </c>
      <c r="U280" s="36">
        <f t="shared" si="17"/>
        <v>2.083333333333337E-2</v>
      </c>
      <c r="V280" s="36">
        <f t="shared" si="18"/>
        <v>6.2916666666666776</v>
      </c>
      <c r="W280" s="36"/>
      <c r="X280" s="37"/>
    </row>
    <row r="281" spans="1:24" x14ac:dyDescent="0.3">
      <c r="A281" s="42">
        <v>6592</v>
      </c>
      <c r="B281" s="24">
        <v>3</v>
      </c>
      <c r="C281" s="24" t="s">
        <v>1135</v>
      </c>
      <c r="D281" s="24">
        <v>2</v>
      </c>
      <c r="E281" s="24">
        <v>754</v>
      </c>
      <c r="F281" s="24" t="s">
        <v>30</v>
      </c>
      <c r="G281" s="24" t="s">
        <v>12</v>
      </c>
      <c r="H281" s="24" t="s">
        <v>15</v>
      </c>
      <c r="J281" s="24">
        <v>1</v>
      </c>
      <c r="K281" s="24">
        <v>1749</v>
      </c>
      <c r="L281" s="32">
        <v>0.39583333333333331</v>
      </c>
      <c r="M281" s="43">
        <v>0.41666666666666669</v>
      </c>
      <c r="N281" s="33">
        <v>10.746176494051401</v>
      </c>
      <c r="Q281" s="24">
        <v>58</v>
      </c>
      <c r="R281" s="35">
        <f t="shared" si="16"/>
        <v>623.27823665498124</v>
      </c>
      <c r="S281" s="35">
        <f t="shared" si="19"/>
        <v>0</v>
      </c>
      <c r="U281" s="36">
        <f t="shared" si="17"/>
        <v>2.083333333333337E-2</v>
      </c>
      <c r="V281" s="36">
        <f t="shared" si="18"/>
        <v>1.2083333333333355</v>
      </c>
      <c r="W281" s="36"/>
      <c r="X281" s="37"/>
    </row>
    <row r="282" spans="1:24" x14ac:dyDescent="0.3">
      <c r="A282" s="42">
        <v>6593</v>
      </c>
      <c r="B282" s="24">
        <v>3</v>
      </c>
      <c r="C282" s="24" t="s">
        <v>1135</v>
      </c>
      <c r="D282" s="24">
        <v>2</v>
      </c>
      <c r="E282" s="24">
        <v>754</v>
      </c>
      <c r="F282" s="24" t="s">
        <v>30</v>
      </c>
      <c r="G282" s="24" t="s">
        <v>12</v>
      </c>
      <c r="H282" s="24" t="s">
        <v>15</v>
      </c>
      <c r="J282" s="24">
        <v>1</v>
      </c>
      <c r="K282" s="24">
        <v>1750</v>
      </c>
      <c r="L282" s="32">
        <v>0.44097222222222227</v>
      </c>
      <c r="M282" s="43">
        <v>0.46180555555555558</v>
      </c>
      <c r="N282" s="33">
        <v>10.746176494051401</v>
      </c>
      <c r="Q282" s="24">
        <v>58</v>
      </c>
      <c r="R282" s="35">
        <f t="shared" si="16"/>
        <v>623.27823665498124</v>
      </c>
      <c r="S282" s="35">
        <f t="shared" si="19"/>
        <v>0</v>
      </c>
      <c r="U282" s="36">
        <f t="shared" si="17"/>
        <v>2.0833333333333315E-2</v>
      </c>
      <c r="V282" s="36">
        <f t="shared" si="18"/>
        <v>1.2083333333333321</v>
      </c>
      <c r="W282" s="36"/>
      <c r="X282" s="37"/>
    </row>
    <row r="283" spans="1:24" x14ac:dyDescent="0.3">
      <c r="A283" s="42">
        <v>6549</v>
      </c>
      <c r="B283" s="24">
        <v>3</v>
      </c>
      <c r="C283" s="24" t="s">
        <v>1135</v>
      </c>
      <c r="D283" s="24">
        <v>2</v>
      </c>
      <c r="E283" s="24">
        <v>754</v>
      </c>
      <c r="F283" s="24" t="s">
        <v>30</v>
      </c>
      <c r="G283" s="24" t="s">
        <v>12</v>
      </c>
      <c r="H283" s="24" t="s">
        <v>13</v>
      </c>
      <c r="J283" s="24">
        <v>1</v>
      </c>
      <c r="K283" s="24">
        <v>315</v>
      </c>
      <c r="L283" s="32">
        <v>0.45833333333333331</v>
      </c>
      <c r="M283" s="43">
        <v>0.47916666666666669</v>
      </c>
      <c r="N283" s="33">
        <v>10.746176494051401</v>
      </c>
      <c r="Q283" s="24">
        <v>302</v>
      </c>
      <c r="R283" s="35">
        <f t="shared" si="16"/>
        <v>3245.3453012035229</v>
      </c>
      <c r="S283" s="35">
        <f t="shared" si="19"/>
        <v>0</v>
      </c>
      <c r="U283" s="36">
        <f t="shared" si="17"/>
        <v>2.083333333333337E-2</v>
      </c>
      <c r="V283" s="36">
        <f t="shared" si="18"/>
        <v>6.2916666666666776</v>
      </c>
      <c r="W283" s="36"/>
      <c r="X283" s="37"/>
    </row>
    <row r="284" spans="1:24" x14ac:dyDescent="0.3">
      <c r="A284" s="42">
        <v>6594</v>
      </c>
      <c r="B284" s="24">
        <v>3</v>
      </c>
      <c r="C284" s="24" t="s">
        <v>1135</v>
      </c>
      <c r="D284" s="24">
        <v>2</v>
      </c>
      <c r="E284" s="24">
        <v>754</v>
      </c>
      <c r="F284" s="24" t="s">
        <v>30</v>
      </c>
      <c r="G284" s="24" t="s">
        <v>12</v>
      </c>
      <c r="H284" s="24" t="s">
        <v>15</v>
      </c>
      <c r="J284" s="24">
        <v>1</v>
      </c>
      <c r="K284" s="24">
        <v>1751</v>
      </c>
      <c r="L284" s="32">
        <v>0.4861111111111111</v>
      </c>
      <c r="M284" s="43">
        <v>0.50694444444444442</v>
      </c>
      <c r="N284" s="33">
        <v>10.746176494051401</v>
      </c>
      <c r="Q284" s="24">
        <v>58</v>
      </c>
      <c r="R284" s="35">
        <f t="shared" si="16"/>
        <v>623.27823665498124</v>
      </c>
      <c r="S284" s="35">
        <f t="shared" si="19"/>
        <v>0</v>
      </c>
      <c r="U284" s="36">
        <f t="shared" si="17"/>
        <v>2.0833333333333315E-2</v>
      </c>
      <c r="V284" s="36">
        <f t="shared" si="18"/>
        <v>1.2083333333333321</v>
      </c>
      <c r="W284" s="36"/>
      <c r="X284" s="37"/>
    </row>
    <row r="285" spans="1:24" x14ac:dyDescent="0.3">
      <c r="A285" s="42">
        <v>6550</v>
      </c>
      <c r="B285" s="24">
        <v>3</v>
      </c>
      <c r="C285" s="24" t="s">
        <v>1135</v>
      </c>
      <c r="D285" s="24">
        <v>2</v>
      </c>
      <c r="E285" s="24">
        <v>754</v>
      </c>
      <c r="F285" s="24" t="s">
        <v>30</v>
      </c>
      <c r="G285" s="24" t="s">
        <v>12</v>
      </c>
      <c r="H285" s="24" t="s">
        <v>13</v>
      </c>
      <c r="J285" s="24">
        <v>1</v>
      </c>
      <c r="K285" s="24">
        <v>316</v>
      </c>
      <c r="L285" s="32">
        <v>0.50347222222222221</v>
      </c>
      <c r="M285" s="43">
        <v>0.52430555555555558</v>
      </c>
      <c r="N285" s="33">
        <v>10.746176494051401</v>
      </c>
      <c r="Q285" s="24">
        <v>302</v>
      </c>
      <c r="R285" s="35">
        <f t="shared" si="16"/>
        <v>3245.3453012035229</v>
      </c>
      <c r="S285" s="35">
        <f t="shared" si="19"/>
        <v>0</v>
      </c>
      <c r="U285" s="36">
        <f t="shared" si="17"/>
        <v>2.083333333333337E-2</v>
      </c>
      <c r="V285" s="36">
        <f t="shared" si="18"/>
        <v>6.2916666666666776</v>
      </c>
      <c r="W285" s="36"/>
      <c r="X285" s="37"/>
    </row>
    <row r="286" spans="1:24" x14ac:dyDescent="0.3">
      <c r="A286" s="42">
        <v>6551</v>
      </c>
      <c r="B286" s="24">
        <v>3</v>
      </c>
      <c r="C286" s="24" t="s">
        <v>1135</v>
      </c>
      <c r="D286" s="24">
        <v>2</v>
      </c>
      <c r="E286" s="24">
        <v>754</v>
      </c>
      <c r="F286" s="24" t="s">
        <v>30</v>
      </c>
      <c r="G286" s="24" t="s">
        <v>12</v>
      </c>
      <c r="H286" s="24" t="s">
        <v>13</v>
      </c>
      <c r="J286" s="24">
        <v>1</v>
      </c>
      <c r="K286" s="24">
        <v>317</v>
      </c>
      <c r="L286" s="32">
        <v>0.52430555555555558</v>
      </c>
      <c r="M286" s="43">
        <v>0.54513888888888895</v>
      </c>
      <c r="N286" s="33">
        <v>10.746176494051401</v>
      </c>
      <c r="Q286" s="24">
        <v>302</v>
      </c>
      <c r="R286" s="35">
        <f t="shared" si="16"/>
        <v>3245.3453012035229</v>
      </c>
      <c r="S286" s="35">
        <f t="shared" si="19"/>
        <v>0</v>
      </c>
      <c r="U286" s="36">
        <f t="shared" si="17"/>
        <v>2.083333333333337E-2</v>
      </c>
      <c r="V286" s="36">
        <f t="shared" si="18"/>
        <v>6.2916666666666776</v>
      </c>
      <c r="W286" s="36"/>
      <c r="X286" s="37"/>
    </row>
    <row r="287" spans="1:24" x14ac:dyDescent="0.3">
      <c r="A287" s="42">
        <v>6595</v>
      </c>
      <c r="B287" s="24">
        <v>3</v>
      </c>
      <c r="C287" s="24" t="s">
        <v>1135</v>
      </c>
      <c r="D287" s="24">
        <v>2</v>
      </c>
      <c r="E287" s="24">
        <v>754</v>
      </c>
      <c r="F287" s="24" t="s">
        <v>30</v>
      </c>
      <c r="G287" s="24" t="s">
        <v>12</v>
      </c>
      <c r="H287" s="24" t="s">
        <v>15</v>
      </c>
      <c r="J287" s="24">
        <v>1</v>
      </c>
      <c r="K287" s="24">
        <v>1752</v>
      </c>
      <c r="L287" s="32">
        <v>0.54166666666666663</v>
      </c>
      <c r="M287" s="43">
        <v>0.5625</v>
      </c>
      <c r="N287" s="33">
        <v>10.746176494051401</v>
      </c>
      <c r="Q287" s="24">
        <v>58</v>
      </c>
      <c r="R287" s="35">
        <f t="shared" si="16"/>
        <v>623.27823665498124</v>
      </c>
      <c r="S287" s="35">
        <f t="shared" si="19"/>
        <v>0</v>
      </c>
      <c r="U287" s="36">
        <f t="shared" si="17"/>
        <v>2.083333333333337E-2</v>
      </c>
      <c r="V287" s="36">
        <f t="shared" si="18"/>
        <v>1.2083333333333355</v>
      </c>
      <c r="W287" s="36"/>
      <c r="X287" s="37"/>
    </row>
    <row r="288" spans="1:24" x14ac:dyDescent="0.3">
      <c r="A288" s="42">
        <v>6552</v>
      </c>
      <c r="B288" s="24">
        <v>3</v>
      </c>
      <c r="C288" s="24" t="s">
        <v>1135</v>
      </c>
      <c r="D288" s="24">
        <v>2</v>
      </c>
      <c r="E288" s="24">
        <v>754</v>
      </c>
      <c r="F288" s="24" t="s">
        <v>30</v>
      </c>
      <c r="G288" s="24" t="s">
        <v>12</v>
      </c>
      <c r="H288" s="24" t="s">
        <v>13</v>
      </c>
      <c r="J288" s="24">
        <v>1</v>
      </c>
      <c r="K288" s="24">
        <v>318</v>
      </c>
      <c r="L288" s="32">
        <v>0.56944444444444442</v>
      </c>
      <c r="M288" s="43">
        <v>0.59027777777777779</v>
      </c>
      <c r="N288" s="33">
        <v>10.746176494051401</v>
      </c>
      <c r="Q288" s="24">
        <v>302</v>
      </c>
      <c r="R288" s="35">
        <f t="shared" si="16"/>
        <v>3245.3453012035229</v>
      </c>
      <c r="S288" s="35">
        <f t="shared" si="19"/>
        <v>0</v>
      </c>
      <c r="U288" s="36">
        <f t="shared" si="17"/>
        <v>2.083333333333337E-2</v>
      </c>
      <c r="V288" s="36">
        <f t="shared" si="18"/>
        <v>6.2916666666666776</v>
      </c>
      <c r="W288" s="36"/>
      <c r="X288" s="37"/>
    </row>
    <row r="289" spans="1:24" x14ac:dyDescent="0.3">
      <c r="A289" s="42">
        <v>6553</v>
      </c>
      <c r="B289" s="24">
        <v>3</v>
      </c>
      <c r="C289" s="24" t="s">
        <v>1135</v>
      </c>
      <c r="D289" s="24">
        <v>2</v>
      </c>
      <c r="E289" s="24">
        <v>754</v>
      </c>
      <c r="F289" s="24" t="s">
        <v>30</v>
      </c>
      <c r="G289" s="24" t="s">
        <v>12</v>
      </c>
      <c r="H289" s="24" t="s">
        <v>13</v>
      </c>
      <c r="J289" s="24">
        <v>1</v>
      </c>
      <c r="K289" s="24">
        <v>319</v>
      </c>
      <c r="L289" s="32">
        <v>0.59027777777777779</v>
      </c>
      <c r="M289" s="43">
        <v>0.61111111111111105</v>
      </c>
      <c r="N289" s="33">
        <v>10.746176494051401</v>
      </c>
      <c r="Q289" s="24">
        <v>302</v>
      </c>
      <c r="R289" s="35">
        <f t="shared" si="16"/>
        <v>3245.3453012035229</v>
      </c>
      <c r="S289" s="35">
        <f t="shared" si="19"/>
        <v>0</v>
      </c>
      <c r="U289" s="36">
        <f t="shared" si="17"/>
        <v>2.0833333333333259E-2</v>
      </c>
      <c r="V289" s="36">
        <f t="shared" si="18"/>
        <v>6.2916666666666448</v>
      </c>
      <c r="W289" s="36"/>
      <c r="X289" s="37"/>
    </row>
    <row r="290" spans="1:24" x14ac:dyDescent="0.3">
      <c r="A290" s="42">
        <v>6596</v>
      </c>
      <c r="B290" s="24">
        <v>3</v>
      </c>
      <c r="C290" s="24" t="s">
        <v>1135</v>
      </c>
      <c r="D290" s="24">
        <v>2</v>
      </c>
      <c r="E290" s="24">
        <v>754</v>
      </c>
      <c r="F290" s="24" t="s">
        <v>30</v>
      </c>
      <c r="G290" s="24" t="s">
        <v>12</v>
      </c>
      <c r="H290" s="24" t="s">
        <v>15</v>
      </c>
      <c r="J290" s="24">
        <v>1</v>
      </c>
      <c r="K290" s="24">
        <v>1753</v>
      </c>
      <c r="L290" s="32">
        <v>0.59027777777777779</v>
      </c>
      <c r="M290" s="43">
        <v>0.61111111111111105</v>
      </c>
      <c r="N290" s="33">
        <v>10.746176494051401</v>
      </c>
      <c r="Q290" s="24">
        <v>58</v>
      </c>
      <c r="R290" s="35">
        <f t="shared" si="16"/>
        <v>623.27823665498124</v>
      </c>
      <c r="S290" s="35">
        <f t="shared" si="19"/>
        <v>0</v>
      </c>
      <c r="U290" s="36">
        <f t="shared" si="17"/>
        <v>2.0833333333333259E-2</v>
      </c>
      <c r="V290" s="36">
        <f t="shared" si="18"/>
        <v>1.208333333333329</v>
      </c>
      <c r="W290" s="36"/>
      <c r="X290" s="37"/>
    </row>
    <row r="291" spans="1:24" x14ac:dyDescent="0.3">
      <c r="A291" s="42">
        <v>6554</v>
      </c>
      <c r="B291" s="24">
        <v>3</v>
      </c>
      <c r="C291" s="24" t="s">
        <v>1135</v>
      </c>
      <c r="D291" s="24">
        <v>2</v>
      </c>
      <c r="E291" s="24">
        <v>754</v>
      </c>
      <c r="F291" s="24" t="s">
        <v>30</v>
      </c>
      <c r="G291" s="24" t="s">
        <v>12</v>
      </c>
      <c r="H291" s="24" t="s">
        <v>13</v>
      </c>
      <c r="J291" s="24">
        <v>1</v>
      </c>
      <c r="K291" s="24">
        <v>320</v>
      </c>
      <c r="L291" s="32">
        <v>0.61458333333333337</v>
      </c>
      <c r="M291" s="43">
        <v>0.63541666666666663</v>
      </c>
      <c r="N291" s="33">
        <v>10.746176494051401</v>
      </c>
      <c r="Q291" s="24">
        <v>302</v>
      </c>
      <c r="R291" s="35">
        <f t="shared" si="16"/>
        <v>3245.3453012035229</v>
      </c>
      <c r="S291" s="35">
        <f t="shared" si="19"/>
        <v>0</v>
      </c>
      <c r="U291" s="36">
        <f t="shared" si="17"/>
        <v>2.0833333333333259E-2</v>
      </c>
      <c r="V291" s="36">
        <f t="shared" si="18"/>
        <v>6.2916666666666448</v>
      </c>
      <c r="W291" s="36"/>
      <c r="X291" s="37"/>
    </row>
    <row r="292" spans="1:24" x14ac:dyDescent="0.3">
      <c r="A292" s="42">
        <v>6555</v>
      </c>
      <c r="B292" s="24">
        <v>3</v>
      </c>
      <c r="C292" s="24" t="s">
        <v>1135</v>
      </c>
      <c r="D292" s="24">
        <v>2</v>
      </c>
      <c r="E292" s="24">
        <v>754</v>
      </c>
      <c r="F292" s="24" t="s">
        <v>30</v>
      </c>
      <c r="G292" s="24" t="s">
        <v>12</v>
      </c>
      <c r="H292" s="24" t="s">
        <v>13</v>
      </c>
      <c r="J292" s="24">
        <v>1</v>
      </c>
      <c r="K292" s="24">
        <v>321</v>
      </c>
      <c r="L292" s="32">
        <v>0.63541666666666663</v>
      </c>
      <c r="M292" s="43">
        <v>0.65625</v>
      </c>
      <c r="N292" s="33">
        <v>10.746176494051401</v>
      </c>
      <c r="Q292" s="24">
        <v>302</v>
      </c>
      <c r="R292" s="35">
        <f t="shared" si="16"/>
        <v>3245.3453012035229</v>
      </c>
      <c r="S292" s="35">
        <f t="shared" si="19"/>
        <v>0</v>
      </c>
      <c r="U292" s="36">
        <f t="shared" si="17"/>
        <v>2.083333333333337E-2</v>
      </c>
      <c r="V292" s="36">
        <f t="shared" si="18"/>
        <v>6.2916666666666776</v>
      </c>
      <c r="W292" s="36"/>
      <c r="X292" s="37"/>
    </row>
    <row r="293" spans="1:24" x14ac:dyDescent="0.3">
      <c r="A293" s="42">
        <v>6556</v>
      </c>
      <c r="B293" s="24">
        <v>3</v>
      </c>
      <c r="C293" s="24" t="s">
        <v>1135</v>
      </c>
      <c r="D293" s="24">
        <v>2</v>
      </c>
      <c r="E293" s="24">
        <v>754</v>
      </c>
      <c r="F293" s="24" t="s">
        <v>30</v>
      </c>
      <c r="G293" s="24" t="s">
        <v>12</v>
      </c>
      <c r="H293" s="24" t="s">
        <v>13</v>
      </c>
      <c r="J293" s="24">
        <v>1</v>
      </c>
      <c r="K293" s="24">
        <v>322</v>
      </c>
      <c r="L293" s="32">
        <v>0.65625</v>
      </c>
      <c r="M293" s="43">
        <v>0.67708333333333337</v>
      </c>
      <c r="N293" s="33">
        <v>10.746176494051401</v>
      </c>
      <c r="Q293" s="24">
        <v>302</v>
      </c>
      <c r="R293" s="35">
        <f t="shared" si="16"/>
        <v>3245.3453012035229</v>
      </c>
      <c r="S293" s="35">
        <f t="shared" si="19"/>
        <v>0</v>
      </c>
      <c r="U293" s="36">
        <f t="shared" si="17"/>
        <v>2.083333333333337E-2</v>
      </c>
      <c r="V293" s="36">
        <f t="shared" si="18"/>
        <v>6.2916666666666776</v>
      </c>
      <c r="W293" s="36"/>
      <c r="X293" s="37"/>
    </row>
    <row r="294" spans="1:24" x14ac:dyDescent="0.3">
      <c r="A294" s="42">
        <v>6597</v>
      </c>
      <c r="B294" s="24">
        <v>3</v>
      </c>
      <c r="C294" s="24" t="s">
        <v>1135</v>
      </c>
      <c r="D294" s="24">
        <v>2</v>
      </c>
      <c r="E294" s="24">
        <v>754</v>
      </c>
      <c r="F294" s="24" t="s">
        <v>30</v>
      </c>
      <c r="G294" s="24" t="s">
        <v>12</v>
      </c>
      <c r="H294" s="24" t="s">
        <v>15</v>
      </c>
      <c r="J294" s="24">
        <v>1</v>
      </c>
      <c r="K294" s="24">
        <v>1754</v>
      </c>
      <c r="L294" s="32">
        <v>0.65625</v>
      </c>
      <c r="M294" s="43">
        <v>0.67708333333333337</v>
      </c>
      <c r="N294" s="33">
        <v>10.746176494051401</v>
      </c>
      <c r="Q294" s="24">
        <v>58</v>
      </c>
      <c r="R294" s="35">
        <f t="shared" si="16"/>
        <v>623.27823665498124</v>
      </c>
      <c r="S294" s="35">
        <f t="shared" si="19"/>
        <v>0</v>
      </c>
      <c r="U294" s="36">
        <f t="shared" si="17"/>
        <v>2.083333333333337E-2</v>
      </c>
      <c r="V294" s="36">
        <f t="shared" si="18"/>
        <v>1.2083333333333355</v>
      </c>
      <c r="W294" s="36"/>
      <c r="X294" s="37"/>
    </row>
    <row r="295" spans="1:24" x14ac:dyDescent="0.3">
      <c r="A295" s="42">
        <v>6598</v>
      </c>
      <c r="B295" s="24">
        <v>3</v>
      </c>
      <c r="C295" s="24" t="s">
        <v>1135</v>
      </c>
      <c r="D295" s="24">
        <v>2</v>
      </c>
      <c r="E295" s="24">
        <v>754</v>
      </c>
      <c r="F295" s="24" t="s">
        <v>30</v>
      </c>
      <c r="G295" s="24" t="s">
        <v>12</v>
      </c>
      <c r="H295" s="24" t="s">
        <v>15</v>
      </c>
      <c r="J295" s="24">
        <v>1</v>
      </c>
      <c r="K295" s="24">
        <v>1755</v>
      </c>
      <c r="L295" s="32">
        <v>0.70833333333333337</v>
      </c>
      <c r="M295" s="43">
        <v>0.72916666666666663</v>
      </c>
      <c r="N295" s="33">
        <v>10.746176494051401</v>
      </c>
      <c r="Q295" s="24">
        <v>58</v>
      </c>
      <c r="R295" s="35">
        <f t="shared" si="16"/>
        <v>623.27823665498124</v>
      </c>
      <c r="S295" s="35">
        <f t="shared" si="19"/>
        <v>0</v>
      </c>
      <c r="U295" s="36">
        <f t="shared" si="17"/>
        <v>2.0833333333333259E-2</v>
      </c>
      <c r="V295" s="36">
        <f t="shared" si="18"/>
        <v>1.208333333333329</v>
      </c>
      <c r="W295" s="36"/>
      <c r="X295" s="37"/>
    </row>
    <row r="296" spans="1:24" x14ac:dyDescent="0.3">
      <c r="A296" s="42">
        <v>6557</v>
      </c>
      <c r="B296" s="24">
        <v>3</v>
      </c>
      <c r="C296" s="24" t="s">
        <v>1135</v>
      </c>
      <c r="D296" s="24">
        <v>2</v>
      </c>
      <c r="E296" s="24">
        <v>754</v>
      </c>
      <c r="F296" s="24" t="s">
        <v>30</v>
      </c>
      <c r="G296" s="24" t="s">
        <v>12</v>
      </c>
      <c r="H296" s="24" t="s">
        <v>13</v>
      </c>
      <c r="J296" s="24">
        <v>1</v>
      </c>
      <c r="K296" s="24">
        <v>323</v>
      </c>
      <c r="L296" s="32">
        <v>0.72916666666666663</v>
      </c>
      <c r="M296" s="43">
        <v>0.75</v>
      </c>
      <c r="N296" s="33">
        <v>10.746176494051401</v>
      </c>
      <c r="Q296" s="24">
        <v>302</v>
      </c>
      <c r="R296" s="35">
        <f t="shared" si="16"/>
        <v>3245.3453012035229</v>
      </c>
      <c r="S296" s="35">
        <f t="shared" si="19"/>
        <v>0</v>
      </c>
      <c r="U296" s="36">
        <f t="shared" si="17"/>
        <v>2.083333333333337E-2</v>
      </c>
      <c r="V296" s="36">
        <f t="shared" si="18"/>
        <v>6.2916666666666776</v>
      </c>
      <c r="W296" s="36"/>
      <c r="X296" s="37"/>
    </row>
    <row r="297" spans="1:24" x14ac:dyDescent="0.3">
      <c r="A297" s="42">
        <v>6599</v>
      </c>
      <c r="B297" s="24">
        <v>3</v>
      </c>
      <c r="C297" s="24" t="s">
        <v>1135</v>
      </c>
      <c r="D297" s="24">
        <v>2</v>
      </c>
      <c r="E297" s="24">
        <v>754</v>
      </c>
      <c r="F297" s="24" t="s">
        <v>30</v>
      </c>
      <c r="G297" s="24" t="s">
        <v>12</v>
      </c>
      <c r="H297" s="24" t="s">
        <v>15</v>
      </c>
      <c r="J297" s="24">
        <v>1</v>
      </c>
      <c r="K297" s="24">
        <v>1756</v>
      </c>
      <c r="L297" s="32">
        <v>0.75694444444444453</v>
      </c>
      <c r="M297" s="43">
        <v>0.77777777777777779</v>
      </c>
      <c r="N297" s="33">
        <v>10.746176494051401</v>
      </c>
      <c r="Q297" s="24">
        <v>58</v>
      </c>
      <c r="R297" s="35">
        <f t="shared" si="16"/>
        <v>623.27823665498124</v>
      </c>
      <c r="S297" s="35">
        <f t="shared" si="19"/>
        <v>0</v>
      </c>
      <c r="U297" s="36">
        <f t="shared" si="17"/>
        <v>2.0833333333333259E-2</v>
      </c>
      <c r="V297" s="36">
        <f t="shared" si="18"/>
        <v>1.208333333333329</v>
      </c>
      <c r="W297" s="36"/>
      <c r="X297" s="37"/>
    </row>
    <row r="298" spans="1:24" x14ac:dyDescent="0.3">
      <c r="A298" s="42">
        <v>11629</v>
      </c>
      <c r="B298" s="24">
        <v>3</v>
      </c>
      <c r="C298" s="24" t="s">
        <v>1135</v>
      </c>
      <c r="D298" s="24">
        <v>2</v>
      </c>
      <c r="E298" s="24">
        <v>754</v>
      </c>
      <c r="F298" s="24" t="s">
        <v>30</v>
      </c>
      <c r="G298" s="24" t="s">
        <v>12</v>
      </c>
      <c r="H298" s="24" t="s">
        <v>13</v>
      </c>
      <c r="J298" s="24">
        <v>1</v>
      </c>
      <c r="K298" s="24">
        <v>325</v>
      </c>
      <c r="L298" s="32">
        <v>0.76388888888888884</v>
      </c>
      <c r="M298" s="43">
        <v>0.78472222222222221</v>
      </c>
      <c r="N298" s="33">
        <v>10.746176494051401</v>
      </c>
      <c r="Q298" s="24">
        <v>302</v>
      </c>
      <c r="R298" s="35">
        <f t="shared" si="16"/>
        <v>3245.3453012035229</v>
      </c>
      <c r="S298" s="35">
        <f t="shared" si="19"/>
        <v>0</v>
      </c>
      <c r="U298" s="36">
        <f t="shared" si="17"/>
        <v>2.083333333333337E-2</v>
      </c>
      <c r="V298" s="36">
        <f t="shared" si="18"/>
        <v>6.2916666666666776</v>
      </c>
      <c r="W298" s="36"/>
      <c r="X298" s="37"/>
    </row>
    <row r="299" spans="1:24" x14ac:dyDescent="0.3">
      <c r="A299" s="42">
        <v>6560</v>
      </c>
      <c r="B299" s="24">
        <v>3</v>
      </c>
      <c r="C299" s="24" t="s">
        <v>1135</v>
      </c>
      <c r="D299" s="24">
        <v>2</v>
      </c>
      <c r="E299" s="24">
        <v>754</v>
      </c>
      <c r="F299" s="24" t="s">
        <v>30</v>
      </c>
      <c r="G299" s="24" t="s">
        <v>12</v>
      </c>
      <c r="H299" s="24" t="s">
        <v>13</v>
      </c>
      <c r="J299" s="24">
        <v>1</v>
      </c>
      <c r="K299" s="24">
        <v>326</v>
      </c>
      <c r="L299" s="32">
        <v>0.79861111111111116</v>
      </c>
      <c r="M299" s="43">
        <v>0.81944444444444453</v>
      </c>
      <c r="N299" s="33">
        <v>10.746176494051401</v>
      </c>
      <c r="Q299" s="24">
        <v>302</v>
      </c>
      <c r="R299" s="35">
        <f t="shared" si="16"/>
        <v>3245.3453012035229</v>
      </c>
      <c r="S299" s="35">
        <f t="shared" si="19"/>
        <v>0</v>
      </c>
      <c r="U299" s="36">
        <f t="shared" si="17"/>
        <v>2.083333333333337E-2</v>
      </c>
      <c r="V299" s="36">
        <f t="shared" si="18"/>
        <v>6.2916666666666776</v>
      </c>
      <c r="W299" s="36"/>
      <c r="X299" s="37"/>
    </row>
    <row r="300" spans="1:24" x14ac:dyDescent="0.3">
      <c r="A300" s="42">
        <v>6600</v>
      </c>
      <c r="B300" s="24">
        <v>3</v>
      </c>
      <c r="C300" s="24" t="s">
        <v>1135</v>
      </c>
      <c r="D300" s="24">
        <v>2</v>
      </c>
      <c r="E300" s="24">
        <v>754</v>
      </c>
      <c r="F300" s="24" t="s">
        <v>30</v>
      </c>
      <c r="G300" s="24" t="s">
        <v>12</v>
      </c>
      <c r="H300" s="24" t="s">
        <v>15</v>
      </c>
      <c r="J300" s="24">
        <v>1</v>
      </c>
      <c r="K300" s="24">
        <v>1757</v>
      </c>
      <c r="L300" s="32">
        <v>0.81597222222222221</v>
      </c>
      <c r="M300" s="43">
        <v>0.83680555555555547</v>
      </c>
      <c r="N300" s="33">
        <v>10.746176494051401</v>
      </c>
      <c r="Q300" s="24">
        <v>58</v>
      </c>
      <c r="R300" s="35">
        <f t="shared" si="16"/>
        <v>623.27823665498124</v>
      </c>
      <c r="S300" s="35">
        <f t="shared" si="19"/>
        <v>0</v>
      </c>
      <c r="U300" s="36">
        <f t="shared" si="17"/>
        <v>2.0833333333333259E-2</v>
      </c>
      <c r="V300" s="36">
        <f t="shared" si="18"/>
        <v>1.208333333333329</v>
      </c>
      <c r="W300" s="36"/>
      <c r="X300" s="37"/>
    </row>
    <row r="301" spans="1:24" x14ac:dyDescent="0.3">
      <c r="A301" s="42">
        <v>6561</v>
      </c>
      <c r="B301" s="24">
        <v>3</v>
      </c>
      <c r="C301" s="24" t="s">
        <v>1135</v>
      </c>
      <c r="D301" s="24">
        <v>2</v>
      </c>
      <c r="E301" s="24">
        <v>754</v>
      </c>
      <c r="F301" s="24" t="s">
        <v>30</v>
      </c>
      <c r="G301" s="24" t="s">
        <v>12</v>
      </c>
      <c r="H301" s="24" t="s">
        <v>13</v>
      </c>
      <c r="J301" s="24">
        <v>1</v>
      </c>
      <c r="K301" s="24">
        <v>327</v>
      </c>
      <c r="L301" s="32">
        <v>0.84027777777777779</v>
      </c>
      <c r="M301" s="43">
        <v>0.86111111111111116</v>
      </c>
      <c r="N301" s="33">
        <v>10.746176494051401</v>
      </c>
      <c r="Q301" s="24">
        <v>302</v>
      </c>
      <c r="R301" s="35">
        <f t="shared" si="16"/>
        <v>3245.3453012035229</v>
      </c>
      <c r="S301" s="35">
        <f t="shared" si="19"/>
        <v>0</v>
      </c>
      <c r="U301" s="36">
        <f t="shared" si="17"/>
        <v>2.083333333333337E-2</v>
      </c>
      <c r="V301" s="36">
        <f t="shared" si="18"/>
        <v>6.2916666666666776</v>
      </c>
      <c r="W301" s="36"/>
      <c r="X301" s="37"/>
    </row>
    <row r="302" spans="1:24" x14ac:dyDescent="0.3">
      <c r="A302" s="42">
        <v>17262</v>
      </c>
      <c r="B302" s="24">
        <v>3</v>
      </c>
      <c r="C302" s="24" t="s">
        <v>1135</v>
      </c>
      <c r="D302" s="24">
        <v>2</v>
      </c>
      <c r="E302" s="24">
        <v>754</v>
      </c>
      <c r="F302" s="24" t="s">
        <v>30</v>
      </c>
      <c r="G302" s="24" t="s">
        <v>12</v>
      </c>
      <c r="H302" s="24" t="s">
        <v>15</v>
      </c>
      <c r="J302" s="24">
        <v>1</v>
      </c>
      <c r="K302" s="24">
        <v>17262</v>
      </c>
      <c r="L302" s="32">
        <v>0.86805555555555547</v>
      </c>
      <c r="M302" s="43">
        <v>0.88888888888888884</v>
      </c>
      <c r="N302" s="33">
        <v>10.746176494051401</v>
      </c>
      <c r="Q302" s="24">
        <v>58</v>
      </c>
      <c r="R302" s="35">
        <f t="shared" si="16"/>
        <v>623.27823665498124</v>
      </c>
      <c r="S302" s="35">
        <f t="shared" si="19"/>
        <v>0</v>
      </c>
      <c r="U302" s="36">
        <f t="shared" si="17"/>
        <v>2.083333333333337E-2</v>
      </c>
      <c r="V302" s="36">
        <f t="shared" si="18"/>
        <v>1.2083333333333355</v>
      </c>
      <c r="W302" s="36"/>
      <c r="X302" s="37"/>
    </row>
    <row r="303" spans="1:24" x14ac:dyDescent="0.3">
      <c r="A303" s="42">
        <v>16173</v>
      </c>
      <c r="B303" s="24">
        <v>3</v>
      </c>
      <c r="C303" s="24" t="s">
        <v>1135</v>
      </c>
      <c r="D303" s="24">
        <v>2</v>
      </c>
      <c r="E303" s="24">
        <v>754</v>
      </c>
      <c r="F303" s="24" t="s">
        <v>30</v>
      </c>
      <c r="G303" s="24" t="s">
        <v>12</v>
      </c>
      <c r="H303" s="24" t="s">
        <v>13</v>
      </c>
      <c r="J303" s="24">
        <v>1</v>
      </c>
      <c r="K303" s="24">
        <v>16173</v>
      </c>
      <c r="L303" s="32">
        <v>0.88194444444444453</v>
      </c>
      <c r="M303" s="43">
        <v>0.90277777777777779</v>
      </c>
      <c r="N303" s="33">
        <v>10.746176494051401</v>
      </c>
      <c r="Q303" s="24">
        <v>302</v>
      </c>
      <c r="R303" s="35">
        <f t="shared" si="16"/>
        <v>3245.3453012035229</v>
      </c>
      <c r="S303" s="35">
        <f t="shared" si="19"/>
        <v>0</v>
      </c>
      <c r="U303" s="36">
        <f t="shared" si="17"/>
        <v>2.0833333333333259E-2</v>
      </c>
      <c r="V303" s="36">
        <f t="shared" si="18"/>
        <v>6.2916666666666448</v>
      </c>
      <c r="W303" s="36"/>
      <c r="X303" s="37"/>
    </row>
    <row r="304" spans="1:24" x14ac:dyDescent="0.3">
      <c r="A304" s="42">
        <v>6564</v>
      </c>
      <c r="B304" s="24">
        <v>3</v>
      </c>
      <c r="C304" s="24" t="s">
        <v>1135</v>
      </c>
      <c r="D304" s="24">
        <v>2</v>
      </c>
      <c r="E304" s="24">
        <v>754</v>
      </c>
      <c r="F304" s="24" t="s">
        <v>30</v>
      </c>
      <c r="G304" s="24" t="s">
        <v>12</v>
      </c>
      <c r="H304" s="24" t="s">
        <v>13</v>
      </c>
      <c r="J304" s="24">
        <v>1</v>
      </c>
      <c r="K304" s="24">
        <v>330</v>
      </c>
      <c r="L304" s="32">
        <v>0.92361111111111116</v>
      </c>
      <c r="M304" s="43">
        <v>0.94444444444444453</v>
      </c>
      <c r="N304" s="33">
        <v>10.746176494051401</v>
      </c>
      <c r="Q304" s="24">
        <v>302</v>
      </c>
      <c r="R304" s="35">
        <f t="shared" si="16"/>
        <v>3245.3453012035229</v>
      </c>
      <c r="S304" s="35">
        <f t="shared" si="19"/>
        <v>0</v>
      </c>
      <c r="U304" s="36">
        <f t="shared" si="17"/>
        <v>2.083333333333337E-2</v>
      </c>
      <c r="V304" s="36">
        <f t="shared" si="18"/>
        <v>6.2916666666666776</v>
      </c>
      <c r="W304" s="36"/>
      <c r="X304" s="37"/>
    </row>
    <row r="305" spans="1:24" x14ac:dyDescent="0.3">
      <c r="A305" s="42">
        <v>6602</v>
      </c>
      <c r="B305" s="24">
        <v>3</v>
      </c>
      <c r="C305" s="24" t="s">
        <v>1135</v>
      </c>
      <c r="D305" s="24">
        <v>1</v>
      </c>
      <c r="E305" s="24">
        <v>763</v>
      </c>
      <c r="F305" s="24" t="s">
        <v>28</v>
      </c>
      <c r="G305" s="24" t="s">
        <v>12</v>
      </c>
      <c r="H305" s="24" t="s">
        <v>15</v>
      </c>
      <c r="J305" s="24">
        <v>1</v>
      </c>
      <c r="K305" s="24">
        <v>1823</v>
      </c>
      <c r="L305" s="32">
        <v>0.23611111111111113</v>
      </c>
      <c r="M305" s="43">
        <v>0.25347222222222221</v>
      </c>
      <c r="N305" s="33">
        <v>8.6160302362091805</v>
      </c>
      <c r="Q305" s="24">
        <v>58</v>
      </c>
      <c r="R305" s="35">
        <f t="shared" si="16"/>
        <v>499.72975370013245</v>
      </c>
      <c r="S305" s="35">
        <f t="shared" si="19"/>
        <v>0</v>
      </c>
      <c r="U305" s="36">
        <f t="shared" si="17"/>
        <v>1.7361111111111077E-2</v>
      </c>
      <c r="V305" s="36">
        <f t="shared" si="18"/>
        <v>1.0069444444444424</v>
      </c>
      <c r="W305" s="36"/>
      <c r="X305" s="37"/>
    </row>
    <row r="306" spans="1:24" x14ac:dyDescent="0.3">
      <c r="A306" s="42">
        <v>6620</v>
      </c>
      <c r="B306" s="24">
        <v>3</v>
      </c>
      <c r="C306" s="24" t="s">
        <v>1135</v>
      </c>
      <c r="D306" s="24">
        <v>1</v>
      </c>
      <c r="E306" s="24">
        <v>763</v>
      </c>
      <c r="F306" s="24" t="s">
        <v>28</v>
      </c>
      <c r="G306" s="24" t="s">
        <v>19</v>
      </c>
      <c r="H306" s="24" t="s">
        <v>20</v>
      </c>
      <c r="J306" s="24">
        <v>1</v>
      </c>
      <c r="K306" s="24">
        <v>4535</v>
      </c>
      <c r="L306" s="32">
        <v>0.27430555555555552</v>
      </c>
      <c r="M306" s="43">
        <v>0.29166666666666669</v>
      </c>
      <c r="N306" s="33">
        <v>8.6160302362091805</v>
      </c>
      <c r="Q306" s="24">
        <v>5</v>
      </c>
      <c r="R306" s="35">
        <f t="shared" si="16"/>
        <v>43.080151181045906</v>
      </c>
      <c r="S306" s="35">
        <f t="shared" si="19"/>
        <v>0</v>
      </c>
      <c r="U306" s="36">
        <f t="shared" si="17"/>
        <v>1.736111111111116E-2</v>
      </c>
      <c r="V306" s="36">
        <f t="shared" si="18"/>
        <v>8.6805555555555802E-2</v>
      </c>
      <c r="W306" s="36"/>
      <c r="X306" s="37"/>
    </row>
    <row r="307" spans="1:24" x14ac:dyDescent="0.3">
      <c r="A307" s="42">
        <v>6563</v>
      </c>
      <c r="B307" s="24">
        <v>3</v>
      </c>
      <c r="C307" s="24" t="s">
        <v>1135</v>
      </c>
      <c r="D307" s="24">
        <v>1</v>
      </c>
      <c r="E307" s="24">
        <v>763</v>
      </c>
      <c r="F307" s="24" t="s">
        <v>28</v>
      </c>
      <c r="G307" s="24" t="s">
        <v>12</v>
      </c>
      <c r="H307" s="24" t="s">
        <v>13</v>
      </c>
      <c r="J307" s="24">
        <v>1</v>
      </c>
      <c r="K307" s="24">
        <v>329</v>
      </c>
      <c r="L307" s="32">
        <v>0.30902777777777779</v>
      </c>
      <c r="M307" s="43">
        <v>0.3263888888888889</v>
      </c>
      <c r="N307" s="33">
        <v>8.6160302362091805</v>
      </c>
      <c r="Q307" s="24">
        <v>302</v>
      </c>
      <c r="R307" s="35">
        <f t="shared" si="16"/>
        <v>2602.0411313351724</v>
      </c>
      <c r="S307" s="35">
        <f t="shared" si="19"/>
        <v>0</v>
      </c>
      <c r="U307" s="36">
        <f t="shared" si="17"/>
        <v>1.7361111111111105E-2</v>
      </c>
      <c r="V307" s="36">
        <f t="shared" si="18"/>
        <v>5.2430555555555536</v>
      </c>
      <c r="W307" s="36"/>
      <c r="X307" s="37"/>
    </row>
    <row r="308" spans="1:24" x14ac:dyDescent="0.3">
      <c r="A308" s="42">
        <v>6621</v>
      </c>
      <c r="B308" s="24">
        <v>3</v>
      </c>
      <c r="C308" s="24" t="s">
        <v>1135</v>
      </c>
      <c r="D308" s="24">
        <v>1</v>
      </c>
      <c r="E308" s="24">
        <v>763</v>
      </c>
      <c r="F308" s="24" t="s">
        <v>28</v>
      </c>
      <c r="G308" s="24" t="s">
        <v>19</v>
      </c>
      <c r="H308" s="24" t="s">
        <v>20</v>
      </c>
      <c r="J308" s="24">
        <v>1</v>
      </c>
      <c r="K308" s="24">
        <v>4536</v>
      </c>
      <c r="L308" s="32">
        <v>0.35069444444444442</v>
      </c>
      <c r="M308" s="43">
        <v>0.36805555555555558</v>
      </c>
      <c r="N308" s="33">
        <v>8.6160302362091805</v>
      </c>
      <c r="Q308" s="24">
        <v>5</v>
      </c>
      <c r="R308" s="35">
        <f t="shared" si="16"/>
        <v>43.080151181045906</v>
      </c>
      <c r="S308" s="35">
        <f t="shared" si="19"/>
        <v>0</v>
      </c>
      <c r="U308" s="36">
        <f t="shared" si="17"/>
        <v>1.736111111111116E-2</v>
      </c>
      <c r="V308" s="36">
        <f t="shared" si="18"/>
        <v>8.6805555555555802E-2</v>
      </c>
      <c r="W308" s="36"/>
      <c r="X308" s="37"/>
    </row>
    <row r="309" spans="1:24" x14ac:dyDescent="0.3">
      <c r="A309" s="42">
        <v>6622</v>
      </c>
      <c r="B309" s="24">
        <v>3</v>
      </c>
      <c r="C309" s="24" t="s">
        <v>1135</v>
      </c>
      <c r="D309" s="24">
        <v>1</v>
      </c>
      <c r="E309" s="24">
        <v>763</v>
      </c>
      <c r="F309" s="24" t="s">
        <v>28</v>
      </c>
      <c r="G309" s="24" t="s">
        <v>19</v>
      </c>
      <c r="H309" s="24" t="s">
        <v>20</v>
      </c>
      <c r="J309" s="24">
        <v>1</v>
      </c>
      <c r="K309" s="24">
        <v>4537</v>
      </c>
      <c r="L309" s="32">
        <v>0.43402777777777773</v>
      </c>
      <c r="M309" s="43">
        <v>0.4513888888888889</v>
      </c>
      <c r="N309" s="33">
        <v>8.6160302362091805</v>
      </c>
      <c r="Q309" s="24">
        <v>5</v>
      </c>
      <c r="R309" s="35">
        <f t="shared" si="16"/>
        <v>43.080151181045906</v>
      </c>
      <c r="S309" s="35">
        <f t="shared" si="19"/>
        <v>0</v>
      </c>
      <c r="U309" s="36">
        <f t="shared" si="17"/>
        <v>1.736111111111116E-2</v>
      </c>
      <c r="V309" s="36">
        <f t="shared" si="18"/>
        <v>8.6805555555555802E-2</v>
      </c>
      <c r="W309" s="36"/>
      <c r="X309" s="37"/>
    </row>
    <row r="310" spans="1:24" x14ac:dyDescent="0.3">
      <c r="A310" s="42">
        <v>6623</v>
      </c>
      <c r="B310" s="24">
        <v>3</v>
      </c>
      <c r="C310" s="24" t="s">
        <v>1135</v>
      </c>
      <c r="D310" s="24">
        <v>1</v>
      </c>
      <c r="E310" s="24">
        <v>763</v>
      </c>
      <c r="F310" s="24" t="s">
        <v>28</v>
      </c>
      <c r="G310" s="24" t="s">
        <v>19</v>
      </c>
      <c r="H310" s="24" t="s">
        <v>20</v>
      </c>
      <c r="J310" s="24">
        <v>1</v>
      </c>
      <c r="K310" s="24">
        <v>4538</v>
      </c>
      <c r="L310" s="32">
        <v>0.52430555555555558</v>
      </c>
      <c r="M310" s="43">
        <v>0.54166666666666663</v>
      </c>
      <c r="N310" s="33">
        <v>8.6160302362091805</v>
      </c>
      <c r="Q310" s="24">
        <v>5</v>
      </c>
      <c r="R310" s="35">
        <f t="shared" si="16"/>
        <v>43.080151181045906</v>
      </c>
      <c r="S310" s="35">
        <f t="shared" si="19"/>
        <v>0</v>
      </c>
      <c r="U310" s="36">
        <f t="shared" si="17"/>
        <v>1.7361111111111049E-2</v>
      </c>
      <c r="V310" s="36">
        <f t="shared" si="18"/>
        <v>8.6805555555555247E-2</v>
      </c>
      <c r="W310" s="36"/>
      <c r="X310" s="37"/>
    </row>
    <row r="311" spans="1:24" x14ac:dyDescent="0.3">
      <c r="A311" s="42">
        <v>6543</v>
      </c>
      <c r="B311" s="24">
        <v>3</v>
      </c>
      <c r="C311" s="24" t="s">
        <v>1135</v>
      </c>
      <c r="D311" s="24">
        <v>1</v>
      </c>
      <c r="E311" s="24">
        <v>763</v>
      </c>
      <c r="F311" s="24" t="s">
        <v>28</v>
      </c>
      <c r="G311" s="24" t="s">
        <v>12</v>
      </c>
      <c r="H311" s="24" t="s">
        <v>13</v>
      </c>
      <c r="J311" s="24">
        <v>1</v>
      </c>
      <c r="K311" s="24">
        <v>309</v>
      </c>
      <c r="L311" s="32">
        <v>0.52777777777777779</v>
      </c>
      <c r="M311" s="43">
        <v>0.54513888888888895</v>
      </c>
      <c r="N311" s="33">
        <v>8.6160302362091805</v>
      </c>
      <c r="Q311" s="24">
        <v>302</v>
      </c>
      <c r="R311" s="35">
        <f t="shared" si="16"/>
        <v>2602.0411313351724</v>
      </c>
      <c r="S311" s="35">
        <f t="shared" si="19"/>
        <v>0</v>
      </c>
      <c r="U311" s="36">
        <f t="shared" si="17"/>
        <v>1.736111111111116E-2</v>
      </c>
      <c r="V311" s="36">
        <f t="shared" si="18"/>
        <v>5.2430555555555705</v>
      </c>
      <c r="W311" s="36"/>
      <c r="X311" s="37"/>
    </row>
    <row r="312" spans="1:24" x14ac:dyDescent="0.3">
      <c r="A312" s="42">
        <v>6603</v>
      </c>
      <c r="B312" s="24">
        <v>3</v>
      </c>
      <c r="C312" s="24" t="s">
        <v>1135</v>
      </c>
      <c r="D312" s="24">
        <v>1</v>
      </c>
      <c r="E312" s="24">
        <v>763</v>
      </c>
      <c r="F312" s="24" t="s">
        <v>28</v>
      </c>
      <c r="G312" s="24" t="s">
        <v>12</v>
      </c>
      <c r="H312" s="24" t="s">
        <v>15</v>
      </c>
      <c r="J312" s="24">
        <v>1</v>
      </c>
      <c r="K312" s="24">
        <v>1824</v>
      </c>
      <c r="L312" s="32">
        <v>0.59375</v>
      </c>
      <c r="M312" s="43">
        <v>0.61111111111111105</v>
      </c>
      <c r="N312" s="33">
        <v>8.6160302362091805</v>
      </c>
      <c r="Q312" s="24">
        <v>58</v>
      </c>
      <c r="R312" s="35">
        <f t="shared" si="16"/>
        <v>499.72975370013245</v>
      </c>
      <c r="S312" s="35">
        <f t="shared" si="19"/>
        <v>0</v>
      </c>
      <c r="U312" s="36">
        <f t="shared" si="17"/>
        <v>1.7361111111111049E-2</v>
      </c>
      <c r="V312" s="36">
        <f t="shared" si="18"/>
        <v>1.0069444444444409</v>
      </c>
      <c r="W312" s="36"/>
      <c r="X312" s="37"/>
    </row>
    <row r="313" spans="1:24" x14ac:dyDescent="0.3">
      <c r="A313" s="42">
        <v>6624</v>
      </c>
      <c r="B313" s="24">
        <v>3</v>
      </c>
      <c r="C313" s="24" t="s">
        <v>1135</v>
      </c>
      <c r="D313" s="24">
        <v>1</v>
      </c>
      <c r="E313" s="24">
        <v>763</v>
      </c>
      <c r="F313" s="24" t="s">
        <v>28</v>
      </c>
      <c r="G313" s="24" t="s">
        <v>19</v>
      </c>
      <c r="H313" s="24" t="s">
        <v>20</v>
      </c>
      <c r="J313" s="24">
        <v>1</v>
      </c>
      <c r="K313" s="24">
        <v>4539</v>
      </c>
      <c r="L313" s="32">
        <v>0.60763888888888895</v>
      </c>
      <c r="M313" s="43">
        <v>0.625</v>
      </c>
      <c r="N313" s="33">
        <v>8.6160302362091805</v>
      </c>
      <c r="Q313" s="24">
        <v>5</v>
      </c>
      <c r="R313" s="35">
        <f t="shared" si="16"/>
        <v>43.080151181045906</v>
      </c>
      <c r="S313" s="35">
        <f t="shared" si="19"/>
        <v>0</v>
      </c>
      <c r="U313" s="36">
        <f t="shared" si="17"/>
        <v>1.7361111111111049E-2</v>
      </c>
      <c r="V313" s="36">
        <f t="shared" si="18"/>
        <v>8.6805555555555247E-2</v>
      </c>
      <c r="W313" s="36"/>
      <c r="X313" s="37"/>
    </row>
    <row r="314" spans="1:24" x14ac:dyDescent="0.3">
      <c r="A314" s="42">
        <v>6565</v>
      </c>
      <c r="B314" s="24">
        <v>3</v>
      </c>
      <c r="C314" s="24" t="s">
        <v>1135</v>
      </c>
      <c r="D314" s="24">
        <v>1</v>
      </c>
      <c r="E314" s="24">
        <v>763</v>
      </c>
      <c r="F314" s="24" t="s">
        <v>28</v>
      </c>
      <c r="G314" s="24" t="s">
        <v>12</v>
      </c>
      <c r="H314" s="24" t="s">
        <v>13</v>
      </c>
      <c r="J314" s="24">
        <v>1</v>
      </c>
      <c r="K314" s="24">
        <v>331</v>
      </c>
      <c r="L314" s="32">
        <v>0.68402777777777779</v>
      </c>
      <c r="M314" s="43">
        <v>0.70138888888888884</v>
      </c>
      <c r="N314" s="33">
        <v>8.6160302362091805</v>
      </c>
      <c r="Q314" s="24">
        <v>302</v>
      </c>
      <c r="R314" s="35">
        <f t="shared" si="16"/>
        <v>2602.0411313351724</v>
      </c>
      <c r="S314" s="35">
        <f t="shared" si="19"/>
        <v>0</v>
      </c>
      <c r="U314" s="36">
        <f t="shared" si="17"/>
        <v>1.7361111111111049E-2</v>
      </c>
      <c r="V314" s="36">
        <f t="shared" si="18"/>
        <v>5.2430555555555367</v>
      </c>
      <c r="W314" s="36"/>
      <c r="X314" s="37"/>
    </row>
    <row r="315" spans="1:24" x14ac:dyDescent="0.3">
      <c r="A315" s="42">
        <v>6625</v>
      </c>
      <c r="B315" s="24">
        <v>3</v>
      </c>
      <c r="C315" s="24" t="s">
        <v>1135</v>
      </c>
      <c r="D315" s="24">
        <v>1</v>
      </c>
      <c r="E315" s="24">
        <v>763</v>
      </c>
      <c r="F315" s="24" t="s">
        <v>28</v>
      </c>
      <c r="G315" s="24" t="s">
        <v>19</v>
      </c>
      <c r="H315" s="24" t="s">
        <v>20</v>
      </c>
      <c r="J315" s="24">
        <v>1</v>
      </c>
      <c r="K315" s="24">
        <v>4540</v>
      </c>
      <c r="L315" s="32">
        <v>0.69097222222222221</v>
      </c>
      <c r="M315" s="43">
        <v>0.70833333333333337</v>
      </c>
      <c r="N315" s="33">
        <v>8.6160302362091805</v>
      </c>
      <c r="Q315" s="24">
        <v>5</v>
      </c>
      <c r="R315" s="35">
        <f t="shared" si="16"/>
        <v>43.080151181045906</v>
      </c>
      <c r="S315" s="35">
        <f t="shared" si="19"/>
        <v>0</v>
      </c>
      <c r="U315" s="36">
        <f t="shared" si="17"/>
        <v>1.736111111111116E-2</v>
      </c>
      <c r="V315" s="36">
        <f t="shared" si="18"/>
        <v>8.6805555555555802E-2</v>
      </c>
      <c r="W315" s="36"/>
      <c r="X315" s="37"/>
    </row>
    <row r="316" spans="1:24" x14ac:dyDescent="0.3">
      <c r="A316" s="42">
        <v>6604</v>
      </c>
      <c r="B316" s="24">
        <v>3</v>
      </c>
      <c r="C316" s="24" t="s">
        <v>1135</v>
      </c>
      <c r="D316" s="24">
        <v>1</v>
      </c>
      <c r="E316" s="24">
        <v>763</v>
      </c>
      <c r="F316" s="24" t="s">
        <v>28</v>
      </c>
      <c r="G316" s="24" t="s">
        <v>12</v>
      </c>
      <c r="H316" s="24" t="s">
        <v>15</v>
      </c>
      <c r="J316" s="24">
        <v>1</v>
      </c>
      <c r="K316" s="24">
        <v>1825</v>
      </c>
      <c r="L316" s="32">
        <v>0.75694444444444453</v>
      </c>
      <c r="M316" s="43">
        <v>0.77430555555555547</v>
      </c>
      <c r="N316" s="33">
        <v>8.6160302362091805</v>
      </c>
      <c r="Q316" s="24">
        <v>58</v>
      </c>
      <c r="R316" s="35">
        <f t="shared" si="16"/>
        <v>499.72975370013245</v>
      </c>
      <c r="S316" s="35">
        <f t="shared" si="19"/>
        <v>0</v>
      </c>
      <c r="U316" s="36">
        <f t="shared" si="17"/>
        <v>1.7361111111110938E-2</v>
      </c>
      <c r="V316" s="36">
        <f t="shared" si="18"/>
        <v>1.0069444444444344</v>
      </c>
      <c r="W316" s="36"/>
      <c r="X316" s="37"/>
    </row>
    <row r="317" spans="1:24" x14ac:dyDescent="0.3">
      <c r="A317" s="42">
        <v>6626</v>
      </c>
      <c r="B317" s="24">
        <v>3</v>
      </c>
      <c r="C317" s="24" t="s">
        <v>1135</v>
      </c>
      <c r="D317" s="24">
        <v>1</v>
      </c>
      <c r="E317" s="24">
        <v>763</v>
      </c>
      <c r="F317" s="24" t="s">
        <v>28</v>
      </c>
      <c r="G317" s="24" t="s">
        <v>19</v>
      </c>
      <c r="H317" s="24" t="s">
        <v>20</v>
      </c>
      <c r="J317" s="24">
        <v>1</v>
      </c>
      <c r="K317" s="24">
        <v>4541</v>
      </c>
      <c r="L317" s="32">
        <v>0.77430555555555547</v>
      </c>
      <c r="M317" s="43">
        <v>0.79166666666666663</v>
      </c>
      <c r="N317" s="33">
        <v>8.6160302362091805</v>
      </c>
      <c r="Q317" s="24">
        <v>5</v>
      </c>
      <c r="R317" s="35">
        <f t="shared" si="16"/>
        <v>43.080151181045906</v>
      </c>
      <c r="S317" s="35">
        <f t="shared" si="19"/>
        <v>0</v>
      </c>
      <c r="U317" s="36">
        <f t="shared" si="17"/>
        <v>1.736111111111116E-2</v>
      </c>
      <c r="V317" s="36">
        <f t="shared" si="18"/>
        <v>8.6805555555555802E-2</v>
      </c>
      <c r="W317" s="36"/>
      <c r="X317" s="37"/>
    </row>
    <row r="318" spans="1:24" x14ac:dyDescent="0.3">
      <c r="A318" s="42">
        <v>17263</v>
      </c>
      <c r="B318" s="24">
        <v>3</v>
      </c>
      <c r="C318" s="24" t="s">
        <v>1135</v>
      </c>
      <c r="D318" s="24">
        <v>1</v>
      </c>
      <c r="E318" s="24">
        <v>763</v>
      </c>
      <c r="F318" s="24" t="s">
        <v>28</v>
      </c>
      <c r="G318" s="24" t="s">
        <v>12</v>
      </c>
      <c r="H318" s="24" t="s">
        <v>15</v>
      </c>
      <c r="J318" s="24">
        <v>1</v>
      </c>
      <c r="K318" s="24">
        <v>17263</v>
      </c>
      <c r="L318" s="32">
        <v>0.90277777777777779</v>
      </c>
      <c r="M318" s="43">
        <v>0.92013888888888884</v>
      </c>
      <c r="N318" s="33">
        <v>8.6160302362091805</v>
      </c>
      <c r="Q318" s="24">
        <v>58</v>
      </c>
      <c r="R318" s="35">
        <f t="shared" si="16"/>
        <v>499.72975370013245</v>
      </c>
      <c r="S318" s="35">
        <f t="shared" si="19"/>
        <v>0</v>
      </c>
      <c r="U318" s="36">
        <f t="shared" si="17"/>
        <v>1.7361111111111049E-2</v>
      </c>
      <c r="V318" s="36">
        <f t="shared" si="18"/>
        <v>1.0069444444444409</v>
      </c>
      <c r="W318" s="36"/>
      <c r="X318" s="37"/>
    </row>
    <row r="319" spans="1:24" x14ac:dyDescent="0.3">
      <c r="A319" s="42">
        <v>6544</v>
      </c>
      <c r="B319" s="24">
        <v>3</v>
      </c>
      <c r="C319" s="24" t="s">
        <v>1135</v>
      </c>
      <c r="D319" s="24">
        <v>1</v>
      </c>
      <c r="E319" s="24">
        <v>764</v>
      </c>
      <c r="F319" s="24" t="s">
        <v>29</v>
      </c>
      <c r="G319" s="24" t="s">
        <v>12</v>
      </c>
      <c r="H319" s="24" t="s">
        <v>13</v>
      </c>
      <c r="J319" s="24">
        <v>1</v>
      </c>
      <c r="K319" s="24">
        <v>310</v>
      </c>
      <c r="L319" s="32">
        <v>0.23263888888888887</v>
      </c>
      <c r="M319" s="43">
        <v>0.25347222222222221</v>
      </c>
      <c r="N319" s="33">
        <v>11.499030236209199</v>
      </c>
      <c r="Q319" s="24">
        <v>302</v>
      </c>
      <c r="R319" s="35">
        <f t="shared" si="16"/>
        <v>3472.707131335178</v>
      </c>
      <c r="S319" s="35">
        <f t="shared" si="19"/>
        <v>0</v>
      </c>
      <c r="U319" s="36">
        <f t="shared" si="17"/>
        <v>2.0833333333333343E-2</v>
      </c>
      <c r="V319" s="36">
        <f t="shared" si="18"/>
        <v>6.2916666666666696</v>
      </c>
      <c r="W319" s="36"/>
      <c r="X319" s="37"/>
    </row>
    <row r="320" spans="1:24" x14ac:dyDescent="0.3">
      <c r="A320" s="42">
        <v>6566</v>
      </c>
      <c r="B320" s="24">
        <v>3</v>
      </c>
      <c r="C320" s="24" t="s">
        <v>1135</v>
      </c>
      <c r="D320" s="24">
        <v>1</v>
      </c>
      <c r="E320" s="24">
        <v>764</v>
      </c>
      <c r="F320" s="24" t="s">
        <v>29</v>
      </c>
      <c r="G320" s="24" t="s">
        <v>12</v>
      </c>
      <c r="H320" s="24" t="s">
        <v>13</v>
      </c>
      <c r="J320" s="24">
        <v>1</v>
      </c>
      <c r="K320" s="24">
        <v>332</v>
      </c>
      <c r="L320" s="32">
        <v>0.2638888888888889</v>
      </c>
      <c r="M320" s="43">
        <v>0.28472222222222221</v>
      </c>
      <c r="N320" s="33">
        <v>11.499030236209199</v>
      </c>
      <c r="Q320" s="24">
        <v>302</v>
      </c>
      <c r="R320" s="35">
        <f t="shared" si="16"/>
        <v>3472.707131335178</v>
      </c>
      <c r="S320" s="35">
        <f t="shared" si="19"/>
        <v>0</v>
      </c>
      <c r="U320" s="36">
        <f t="shared" si="17"/>
        <v>2.0833333333333315E-2</v>
      </c>
      <c r="V320" s="36">
        <f t="shared" si="18"/>
        <v>6.2916666666666607</v>
      </c>
      <c r="W320" s="36"/>
      <c r="X320" s="37"/>
    </row>
    <row r="321" spans="1:24" x14ac:dyDescent="0.3">
      <c r="A321" s="42">
        <v>6567</v>
      </c>
      <c r="B321" s="24">
        <v>3</v>
      </c>
      <c r="C321" s="24" t="s">
        <v>1135</v>
      </c>
      <c r="D321" s="24">
        <v>1</v>
      </c>
      <c r="E321" s="24">
        <v>764</v>
      </c>
      <c r="F321" s="24" t="s">
        <v>29</v>
      </c>
      <c r="G321" s="24" t="s">
        <v>12</v>
      </c>
      <c r="H321" s="24" t="s">
        <v>13</v>
      </c>
      <c r="J321" s="24">
        <v>1</v>
      </c>
      <c r="K321" s="24">
        <v>333</v>
      </c>
      <c r="L321" s="32">
        <v>0.27777777777777779</v>
      </c>
      <c r="M321" s="43">
        <v>0.2986111111111111</v>
      </c>
      <c r="N321" s="33">
        <v>11.499030236209199</v>
      </c>
      <c r="Q321" s="24">
        <v>302</v>
      </c>
      <c r="R321" s="35">
        <f t="shared" si="16"/>
        <v>3472.707131335178</v>
      </c>
      <c r="S321" s="35">
        <f t="shared" si="19"/>
        <v>0</v>
      </c>
      <c r="U321" s="36">
        <f t="shared" si="17"/>
        <v>2.0833333333333315E-2</v>
      </c>
      <c r="V321" s="36">
        <f t="shared" si="18"/>
        <v>6.2916666666666607</v>
      </c>
      <c r="W321" s="36"/>
      <c r="X321" s="37"/>
    </row>
    <row r="322" spans="1:24" x14ac:dyDescent="0.3">
      <c r="A322" s="42">
        <v>6606</v>
      </c>
      <c r="B322" s="24">
        <v>3</v>
      </c>
      <c r="C322" s="24" t="s">
        <v>1135</v>
      </c>
      <c r="D322" s="24">
        <v>1</v>
      </c>
      <c r="E322" s="24">
        <v>764</v>
      </c>
      <c r="F322" s="24" t="s">
        <v>29</v>
      </c>
      <c r="G322" s="24" t="s">
        <v>12</v>
      </c>
      <c r="H322" s="24" t="s">
        <v>15</v>
      </c>
      <c r="J322" s="24">
        <v>1</v>
      </c>
      <c r="K322" s="24">
        <v>1827</v>
      </c>
      <c r="L322" s="32">
        <v>0.27777777777777779</v>
      </c>
      <c r="M322" s="43">
        <v>0.2986111111111111</v>
      </c>
      <c r="N322" s="33">
        <v>11.499030236209199</v>
      </c>
      <c r="Q322" s="24">
        <v>58</v>
      </c>
      <c r="R322" s="35">
        <f t="shared" ref="R322:R385" si="20">+N322*Q322</f>
        <v>666.94375370013358</v>
      </c>
      <c r="S322" s="35">
        <f t="shared" si="19"/>
        <v>0</v>
      </c>
      <c r="U322" s="36">
        <f t="shared" ref="U322:U385" si="21">+M322-L322</f>
        <v>2.0833333333333315E-2</v>
      </c>
      <c r="V322" s="36">
        <f t="shared" ref="V322:V385" si="22">+U322*Q322</f>
        <v>1.2083333333333321</v>
      </c>
      <c r="W322" s="36"/>
      <c r="X322" s="37"/>
    </row>
    <row r="323" spans="1:24" x14ac:dyDescent="0.3">
      <c r="A323" s="42">
        <v>6568</v>
      </c>
      <c r="B323" s="24">
        <v>3</v>
      </c>
      <c r="C323" s="24" t="s">
        <v>1135</v>
      </c>
      <c r="D323" s="24">
        <v>1</v>
      </c>
      <c r="E323" s="24">
        <v>764</v>
      </c>
      <c r="F323" s="24" t="s">
        <v>29</v>
      </c>
      <c r="G323" s="24" t="s">
        <v>12</v>
      </c>
      <c r="H323" s="24" t="s">
        <v>13</v>
      </c>
      <c r="J323" s="24">
        <v>1</v>
      </c>
      <c r="K323" s="24">
        <v>334</v>
      </c>
      <c r="L323" s="32">
        <v>0.3263888888888889</v>
      </c>
      <c r="M323" s="43">
        <v>0.34722222222222227</v>
      </c>
      <c r="N323" s="33">
        <v>11.499030236209199</v>
      </c>
      <c r="Q323" s="24">
        <v>302</v>
      </c>
      <c r="R323" s="35">
        <f t="shared" si="20"/>
        <v>3472.707131335178</v>
      </c>
      <c r="S323" s="35">
        <f t="shared" ref="S323:S386" si="23">+O323*Q323</f>
        <v>0</v>
      </c>
      <c r="U323" s="36">
        <f t="shared" si="21"/>
        <v>2.083333333333337E-2</v>
      </c>
      <c r="V323" s="36">
        <f t="shared" si="22"/>
        <v>6.2916666666666776</v>
      </c>
      <c r="W323" s="36"/>
      <c r="X323" s="37"/>
    </row>
    <row r="324" spans="1:24" x14ac:dyDescent="0.3">
      <c r="A324" s="42">
        <v>6607</v>
      </c>
      <c r="B324" s="24">
        <v>3</v>
      </c>
      <c r="C324" s="24" t="s">
        <v>1135</v>
      </c>
      <c r="D324" s="24">
        <v>1</v>
      </c>
      <c r="E324" s="24">
        <v>764</v>
      </c>
      <c r="F324" s="24" t="s">
        <v>29</v>
      </c>
      <c r="G324" s="24" t="s">
        <v>12</v>
      </c>
      <c r="H324" s="24" t="s">
        <v>15</v>
      </c>
      <c r="J324" s="24">
        <v>1</v>
      </c>
      <c r="K324" s="24">
        <v>1828</v>
      </c>
      <c r="L324" s="32">
        <v>0.3263888888888889</v>
      </c>
      <c r="M324" s="43">
        <v>0.34722222222222227</v>
      </c>
      <c r="N324" s="33">
        <v>11.499030236209199</v>
      </c>
      <c r="Q324" s="24">
        <v>58</v>
      </c>
      <c r="R324" s="35">
        <f t="shared" si="20"/>
        <v>666.94375370013358</v>
      </c>
      <c r="S324" s="35">
        <f t="shared" si="23"/>
        <v>0</v>
      </c>
      <c r="U324" s="36">
        <f t="shared" si="21"/>
        <v>2.083333333333337E-2</v>
      </c>
      <c r="V324" s="36">
        <f t="shared" si="22"/>
        <v>1.2083333333333355</v>
      </c>
      <c r="W324" s="36"/>
      <c r="X324" s="37"/>
    </row>
    <row r="325" spans="1:24" x14ac:dyDescent="0.3">
      <c r="A325" s="42">
        <v>6569</v>
      </c>
      <c r="B325" s="24">
        <v>3</v>
      </c>
      <c r="C325" s="24" t="s">
        <v>1135</v>
      </c>
      <c r="D325" s="24">
        <v>1</v>
      </c>
      <c r="E325" s="24">
        <v>764</v>
      </c>
      <c r="F325" s="24" t="s">
        <v>29</v>
      </c>
      <c r="G325" s="24" t="s">
        <v>12</v>
      </c>
      <c r="H325" s="24" t="s">
        <v>13</v>
      </c>
      <c r="J325" s="24">
        <v>1</v>
      </c>
      <c r="K325" s="24">
        <v>335</v>
      </c>
      <c r="L325" s="32">
        <v>0.35069444444444442</v>
      </c>
      <c r="M325" s="43">
        <v>0.37152777777777773</v>
      </c>
      <c r="N325" s="33">
        <v>11.499030236209199</v>
      </c>
      <c r="Q325" s="24">
        <v>302</v>
      </c>
      <c r="R325" s="35">
        <f t="shared" si="20"/>
        <v>3472.707131335178</v>
      </c>
      <c r="S325" s="35">
        <f t="shared" si="23"/>
        <v>0</v>
      </c>
      <c r="U325" s="36">
        <f t="shared" si="21"/>
        <v>2.0833333333333315E-2</v>
      </c>
      <c r="V325" s="36">
        <f t="shared" si="22"/>
        <v>6.2916666666666607</v>
      </c>
      <c r="W325" s="36"/>
      <c r="X325" s="37"/>
    </row>
    <row r="326" spans="1:24" x14ac:dyDescent="0.3">
      <c r="A326" s="42">
        <v>6570</v>
      </c>
      <c r="B326" s="24">
        <v>3</v>
      </c>
      <c r="C326" s="24" t="s">
        <v>1135</v>
      </c>
      <c r="D326" s="24">
        <v>1</v>
      </c>
      <c r="E326" s="24">
        <v>764</v>
      </c>
      <c r="F326" s="24" t="s">
        <v>29</v>
      </c>
      <c r="G326" s="24" t="s">
        <v>12</v>
      </c>
      <c r="H326" s="24" t="s">
        <v>13</v>
      </c>
      <c r="J326" s="24">
        <v>1</v>
      </c>
      <c r="K326" s="24">
        <v>336</v>
      </c>
      <c r="L326" s="32">
        <v>0.375</v>
      </c>
      <c r="M326" s="43">
        <v>0.39583333333333331</v>
      </c>
      <c r="N326" s="33">
        <v>11.499030236209199</v>
      </c>
      <c r="Q326" s="24">
        <v>302</v>
      </c>
      <c r="R326" s="35">
        <f t="shared" si="20"/>
        <v>3472.707131335178</v>
      </c>
      <c r="S326" s="35">
        <f t="shared" si="23"/>
        <v>0</v>
      </c>
      <c r="U326" s="36">
        <f t="shared" si="21"/>
        <v>2.0833333333333315E-2</v>
      </c>
      <c r="V326" s="36">
        <f t="shared" si="22"/>
        <v>6.2916666666666607</v>
      </c>
      <c r="W326" s="36"/>
      <c r="X326" s="37"/>
    </row>
    <row r="327" spans="1:24" x14ac:dyDescent="0.3">
      <c r="A327" s="42">
        <v>6608</v>
      </c>
      <c r="B327" s="24">
        <v>3</v>
      </c>
      <c r="C327" s="24" t="s">
        <v>1135</v>
      </c>
      <c r="D327" s="24">
        <v>1</v>
      </c>
      <c r="E327" s="24">
        <v>764</v>
      </c>
      <c r="F327" s="24" t="s">
        <v>29</v>
      </c>
      <c r="G327" s="24" t="s">
        <v>12</v>
      </c>
      <c r="H327" s="24" t="s">
        <v>15</v>
      </c>
      <c r="J327" s="24">
        <v>1</v>
      </c>
      <c r="K327" s="24">
        <v>1829</v>
      </c>
      <c r="L327" s="32">
        <v>0.375</v>
      </c>
      <c r="M327" s="43">
        <v>0.39583333333333331</v>
      </c>
      <c r="N327" s="33">
        <v>11.499030236209199</v>
      </c>
      <c r="Q327" s="24">
        <v>58</v>
      </c>
      <c r="R327" s="35">
        <f t="shared" si="20"/>
        <v>666.94375370013358</v>
      </c>
      <c r="S327" s="35">
        <f t="shared" si="23"/>
        <v>0</v>
      </c>
      <c r="U327" s="36">
        <f t="shared" si="21"/>
        <v>2.0833333333333315E-2</v>
      </c>
      <c r="V327" s="36">
        <f t="shared" si="22"/>
        <v>1.2083333333333321</v>
      </c>
      <c r="W327" s="36"/>
      <c r="X327" s="37"/>
    </row>
    <row r="328" spans="1:24" x14ac:dyDescent="0.3">
      <c r="A328" s="42">
        <v>6609</v>
      </c>
      <c r="B328" s="24">
        <v>3</v>
      </c>
      <c r="C328" s="24" t="s">
        <v>1135</v>
      </c>
      <c r="D328" s="24">
        <v>1</v>
      </c>
      <c r="E328" s="24">
        <v>764</v>
      </c>
      <c r="F328" s="24" t="s">
        <v>29</v>
      </c>
      <c r="G328" s="24" t="s">
        <v>12</v>
      </c>
      <c r="H328" s="24" t="s">
        <v>15</v>
      </c>
      <c r="J328" s="24">
        <v>1</v>
      </c>
      <c r="K328" s="24">
        <v>1830</v>
      </c>
      <c r="L328" s="32">
        <v>0.4201388888888889</v>
      </c>
      <c r="M328" s="43">
        <v>0.44097222222222227</v>
      </c>
      <c r="N328" s="33">
        <v>11.499030236209199</v>
      </c>
      <c r="Q328" s="24">
        <v>58</v>
      </c>
      <c r="R328" s="35">
        <f t="shared" si="20"/>
        <v>666.94375370013358</v>
      </c>
      <c r="S328" s="35">
        <f t="shared" si="23"/>
        <v>0</v>
      </c>
      <c r="U328" s="36">
        <f t="shared" si="21"/>
        <v>2.083333333333337E-2</v>
      </c>
      <c r="V328" s="36">
        <f t="shared" si="22"/>
        <v>1.2083333333333355</v>
      </c>
      <c r="W328" s="36"/>
      <c r="X328" s="37"/>
    </row>
    <row r="329" spans="1:24" x14ac:dyDescent="0.3">
      <c r="A329" s="42">
        <v>6571</v>
      </c>
      <c r="B329" s="24">
        <v>3</v>
      </c>
      <c r="C329" s="24" t="s">
        <v>1135</v>
      </c>
      <c r="D329" s="24">
        <v>1</v>
      </c>
      <c r="E329" s="24">
        <v>764</v>
      </c>
      <c r="F329" s="24" t="s">
        <v>29</v>
      </c>
      <c r="G329" s="24" t="s">
        <v>12</v>
      </c>
      <c r="H329" s="24" t="s">
        <v>13</v>
      </c>
      <c r="J329" s="24">
        <v>1</v>
      </c>
      <c r="K329" s="24">
        <v>337</v>
      </c>
      <c r="L329" s="32">
        <v>0.4375</v>
      </c>
      <c r="M329" s="43">
        <v>0.45833333333333331</v>
      </c>
      <c r="N329" s="33">
        <v>11.499030236209199</v>
      </c>
      <c r="Q329" s="24">
        <v>302</v>
      </c>
      <c r="R329" s="35">
        <f t="shared" si="20"/>
        <v>3472.707131335178</v>
      </c>
      <c r="S329" s="35">
        <f t="shared" si="23"/>
        <v>0</v>
      </c>
      <c r="U329" s="36">
        <f t="shared" si="21"/>
        <v>2.0833333333333315E-2</v>
      </c>
      <c r="V329" s="36">
        <f t="shared" si="22"/>
        <v>6.2916666666666607</v>
      </c>
      <c r="W329" s="36"/>
      <c r="X329" s="37"/>
    </row>
    <row r="330" spans="1:24" x14ac:dyDescent="0.3">
      <c r="A330" s="42">
        <v>6610</v>
      </c>
      <c r="B330" s="24">
        <v>3</v>
      </c>
      <c r="C330" s="24" t="s">
        <v>1135</v>
      </c>
      <c r="D330" s="24">
        <v>1</v>
      </c>
      <c r="E330" s="24">
        <v>764</v>
      </c>
      <c r="F330" s="24" t="s">
        <v>29</v>
      </c>
      <c r="G330" s="24" t="s">
        <v>12</v>
      </c>
      <c r="H330" s="24" t="s">
        <v>15</v>
      </c>
      <c r="J330" s="24">
        <v>1</v>
      </c>
      <c r="K330" s="24">
        <v>1831</v>
      </c>
      <c r="L330" s="32">
        <v>0.46527777777777773</v>
      </c>
      <c r="M330" s="43">
        <v>0.4861111111111111</v>
      </c>
      <c r="N330" s="33">
        <v>11.499030236209199</v>
      </c>
      <c r="Q330" s="24">
        <v>58</v>
      </c>
      <c r="R330" s="35">
        <f t="shared" si="20"/>
        <v>666.94375370013358</v>
      </c>
      <c r="S330" s="35">
        <f t="shared" si="23"/>
        <v>0</v>
      </c>
      <c r="U330" s="36">
        <f t="shared" si="21"/>
        <v>2.083333333333337E-2</v>
      </c>
      <c r="V330" s="36">
        <f t="shared" si="22"/>
        <v>1.2083333333333355</v>
      </c>
      <c r="W330" s="36"/>
      <c r="X330" s="37"/>
    </row>
    <row r="331" spans="1:24" x14ac:dyDescent="0.3">
      <c r="A331" s="42">
        <v>6572</v>
      </c>
      <c r="B331" s="24">
        <v>3</v>
      </c>
      <c r="C331" s="24" t="s">
        <v>1135</v>
      </c>
      <c r="D331" s="24">
        <v>1</v>
      </c>
      <c r="E331" s="24">
        <v>764</v>
      </c>
      <c r="F331" s="24" t="s">
        <v>29</v>
      </c>
      <c r="G331" s="24" t="s">
        <v>12</v>
      </c>
      <c r="H331" s="24" t="s">
        <v>13</v>
      </c>
      <c r="J331" s="24">
        <v>1</v>
      </c>
      <c r="K331" s="24">
        <v>338</v>
      </c>
      <c r="L331" s="32">
        <v>0.4826388888888889</v>
      </c>
      <c r="M331" s="43">
        <v>0.50347222222222221</v>
      </c>
      <c r="N331" s="33">
        <v>11.499030236209199</v>
      </c>
      <c r="Q331" s="24">
        <v>302</v>
      </c>
      <c r="R331" s="35">
        <f t="shared" si="20"/>
        <v>3472.707131335178</v>
      </c>
      <c r="S331" s="35">
        <f t="shared" si="23"/>
        <v>0</v>
      </c>
      <c r="U331" s="36">
        <f t="shared" si="21"/>
        <v>2.0833333333333315E-2</v>
      </c>
      <c r="V331" s="36">
        <f t="shared" si="22"/>
        <v>6.2916666666666607</v>
      </c>
      <c r="W331" s="36"/>
      <c r="X331" s="37"/>
    </row>
    <row r="332" spans="1:24" x14ac:dyDescent="0.3">
      <c r="A332" s="42">
        <v>6573</v>
      </c>
      <c r="B332" s="24">
        <v>3</v>
      </c>
      <c r="C332" s="24" t="s">
        <v>1135</v>
      </c>
      <c r="D332" s="24">
        <v>1</v>
      </c>
      <c r="E332" s="24">
        <v>764</v>
      </c>
      <c r="F332" s="24" t="s">
        <v>29</v>
      </c>
      <c r="G332" s="24" t="s">
        <v>12</v>
      </c>
      <c r="H332" s="24" t="s">
        <v>13</v>
      </c>
      <c r="J332" s="24">
        <v>1</v>
      </c>
      <c r="K332" s="24">
        <v>339</v>
      </c>
      <c r="L332" s="32">
        <v>0.50347222222222221</v>
      </c>
      <c r="M332" s="43">
        <v>0.52430555555555558</v>
      </c>
      <c r="N332" s="33">
        <v>11.499030236209199</v>
      </c>
      <c r="Q332" s="24">
        <v>302</v>
      </c>
      <c r="R332" s="35">
        <f t="shared" si="20"/>
        <v>3472.707131335178</v>
      </c>
      <c r="S332" s="35">
        <f t="shared" si="23"/>
        <v>0</v>
      </c>
      <c r="U332" s="36">
        <f t="shared" si="21"/>
        <v>2.083333333333337E-2</v>
      </c>
      <c r="V332" s="36">
        <f t="shared" si="22"/>
        <v>6.2916666666666776</v>
      </c>
      <c r="W332" s="36"/>
      <c r="X332" s="37"/>
    </row>
    <row r="333" spans="1:24" x14ac:dyDescent="0.3">
      <c r="A333" s="42">
        <v>6611</v>
      </c>
      <c r="B333" s="24">
        <v>3</v>
      </c>
      <c r="C333" s="24" t="s">
        <v>1135</v>
      </c>
      <c r="D333" s="24">
        <v>1</v>
      </c>
      <c r="E333" s="24">
        <v>764</v>
      </c>
      <c r="F333" s="24" t="s">
        <v>29</v>
      </c>
      <c r="G333" s="24" t="s">
        <v>12</v>
      </c>
      <c r="H333" s="24" t="s">
        <v>15</v>
      </c>
      <c r="J333" s="24">
        <v>1</v>
      </c>
      <c r="K333" s="24">
        <v>1832</v>
      </c>
      <c r="L333" s="32">
        <v>0.52083333333333337</v>
      </c>
      <c r="M333" s="43">
        <v>0.54166666666666663</v>
      </c>
      <c r="N333" s="33">
        <v>11.499030236209199</v>
      </c>
      <c r="Q333" s="24">
        <v>58</v>
      </c>
      <c r="R333" s="35">
        <f t="shared" si="20"/>
        <v>666.94375370013358</v>
      </c>
      <c r="S333" s="35">
        <f t="shared" si="23"/>
        <v>0</v>
      </c>
      <c r="U333" s="36">
        <f t="shared" si="21"/>
        <v>2.0833333333333259E-2</v>
      </c>
      <c r="V333" s="36">
        <f t="shared" si="22"/>
        <v>1.208333333333329</v>
      </c>
      <c r="W333" s="36"/>
      <c r="X333" s="37"/>
    </row>
    <row r="334" spans="1:24" x14ac:dyDescent="0.3">
      <c r="A334" s="42">
        <v>6574</v>
      </c>
      <c r="B334" s="24">
        <v>3</v>
      </c>
      <c r="C334" s="24" t="s">
        <v>1135</v>
      </c>
      <c r="D334" s="24">
        <v>1</v>
      </c>
      <c r="E334" s="24">
        <v>764</v>
      </c>
      <c r="F334" s="24" t="s">
        <v>29</v>
      </c>
      <c r="G334" s="24" t="s">
        <v>12</v>
      </c>
      <c r="H334" s="24" t="s">
        <v>13</v>
      </c>
      <c r="J334" s="24">
        <v>1</v>
      </c>
      <c r="K334" s="24">
        <v>340</v>
      </c>
      <c r="L334" s="32">
        <v>0.54861111111111105</v>
      </c>
      <c r="M334" s="43">
        <v>0.56944444444444442</v>
      </c>
      <c r="N334" s="33">
        <v>11.499030236209199</v>
      </c>
      <c r="Q334" s="24">
        <v>302</v>
      </c>
      <c r="R334" s="35">
        <f t="shared" si="20"/>
        <v>3472.707131335178</v>
      </c>
      <c r="S334" s="35">
        <f t="shared" si="23"/>
        <v>0</v>
      </c>
      <c r="U334" s="36">
        <f t="shared" si="21"/>
        <v>2.083333333333337E-2</v>
      </c>
      <c r="V334" s="36">
        <f t="shared" si="22"/>
        <v>6.2916666666666776</v>
      </c>
      <c r="W334" s="36"/>
      <c r="X334" s="37"/>
    </row>
    <row r="335" spans="1:24" x14ac:dyDescent="0.3">
      <c r="A335" s="42">
        <v>6575</v>
      </c>
      <c r="B335" s="24">
        <v>3</v>
      </c>
      <c r="C335" s="24" t="s">
        <v>1135</v>
      </c>
      <c r="D335" s="24">
        <v>1</v>
      </c>
      <c r="E335" s="24">
        <v>764</v>
      </c>
      <c r="F335" s="24" t="s">
        <v>29</v>
      </c>
      <c r="G335" s="24" t="s">
        <v>12</v>
      </c>
      <c r="H335" s="24" t="s">
        <v>13</v>
      </c>
      <c r="J335" s="24">
        <v>1</v>
      </c>
      <c r="K335" s="24">
        <v>341</v>
      </c>
      <c r="L335" s="32">
        <v>0.56944444444444442</v>
      </c>
      <c r="M335" s="43">
        <v>0.59027777777777779</v>
      </c>
      <c r="N335" s="33">
        <v>11.499030236209199</v>
      </c>
      <c r="Q335" s="24">
        <v>302</v>
      </c>
      <c r="R335" s="35">
        <f t="shared" si="20"/>
        <v>3472.707131335178</v>
      </c>
      <c r="S335" s="35">
        <f t="shared" si="23"/>
        <v>0</v>
      </c>
      <c r="U335" s="36">
        <f t="shared" si="21"/>
        <v>2.083333333333337E-2</v>
      </c>
      <c r="V335" s="36">
        <f t="shared" si="22"/>
        <v>6.2916666666666776</v>
      </c>
      <c r="W335" s="36"/>
      <c r="X335" s="37"/>
    </row>
    <row r="336" spans="1:24" x14ac:dyDescent="0.3">
      <c r="A336" s="42">
        <v>6612</v>
      </c>
      <c r="B336" s="24">
        <v>3</v>
      </c>
      <c r="C336" s="24" t="s">
        <v>1135</v>
      </c>
      <c r="D336" s="24">
        <v>1</v>
      </c>
      <c r="E336" s="24">
        <v>764</v>
      </c>
      <c r="F336" s="24" t="s">
        <v>29</v>
      </c>
      <c r="G336" s="24" t="s">
        <v>12</v>
      </c>
      <c r="H336" s="24" t="s">
        <v>15</v>
      </c>
      <c r="J336" s="24">
        <v>1</v>
      </c>
      <c r="K336" s="24">
        <v>1833</v>
      </c>
      <c r="L336" s="32">
        <v>0.56944444444444442</v>
      </c>
      <c r="M336" s="43">
        <v>0.59027777777777779</v>
      </c>
      <c r="N336" s="33">
        <v>11.499030236209199</v>
      </c>
      <c r="Q336" s="24">
        <v>58</v>
      </c>
      <c r="R336" s="35">
        <f t="shared" si="20"/>
        <v>666.94375370013358</v>
      </c>
      <c r="S336" s="35">
        <f t="shared" si="23"/>
        <v>0</v>
      </c>
      <c r="U336" s="36">
        <f t="shared" si="21"/>
        <v>2.083333333333337E-2</v>
      </c>
      <c r="V336" s="36">
        <f t="shared" si="22"/>
        <v>1.2083333333333355</v>
      </c>
      <c r="W336" s="36"/>
      <c r="X336" s="37"/>
    </row>
    <row r="337" spans="1:24" x14ac:dyDescent="0.3">
      <c r="A337" s="42">
        <v>6576</v>
      </c>
      <c r="B337" s="24">
        <v>3</v>
      </c>
      <c r="C337" s="24" t="s">
        <v>1135</v>
      </c>
      <c r="D337" s="24">
        <v>1</v>
      </c>
      <c r="E337" s="24">
        <v>764</v>
      </c>
      <c r="F337" s="24" t="s">
        <v>29</v>
      </c>
      <c r="G337" s="24" t="s">
        <v>12</v>
      </c>
      <c r="H337" s="24" t="s">
        <v>13</v>
      </c>
      <c r="J337" s="24">
        <v>1</v>
      </c>
      <c r="K337" s="24">
        <v>342</v>
      </c>
      <c r="L337" s="32">
        <v>0.59375</v>
      </c>
      <c r="M337" s="43">
        <v>0.61458333333333337</v>
      </c>
      <c r="N337" s="33">
        <v>11.499030236209199</v>
      </c>
      <c r="Q337" s="24">
        <v>302</v>
      </c>
      <c r="R337" s="35">
        <f t="shared" si="20"/>
        <v>3472.707131335178</v>
      </c>
      <c r="S337" s="35">
        <f t="shared" si="23"/>
        <v>0</v>
      </c>
      <c r="U337" s="36">
        <f t="shared" si="21"/>
        <v>2.083333333333337E-2</v>
      </c>
      <c r="V337" s="36">
        <f t="shared" si="22"/>
        <v>6.2916666666666776</v>
      </c>
      <c r="W337" s="36"/>
      <c r="X337" s="37"/>
    </row>
    <row r="338" spans="1:24" x14ac:dyDescent="0.3">
      <c r="A338" s="42">
        <v>6577</v>
      </c>
      <c r="B338" s="24">
        <v>3</v>
      </c>
      <c r="C338" s="24" t="s">
        <v>1135</v>
      </c>
      <c r="D338" s="24">
        <v>1</v>
      </c>
      <c r="E338" s="24">
        <v>764</v>
      </c>
      <c r="F338" s="24" t="s">
        <v>29</v>
      </c>
      <c r="G338" s="24" t="s">
        <v>12</v>
      </c>
      <c r="H338" s="24" t="s">
        <v>13</v>
      </c>
      <c r="J338" s="24">
        <v>1</v>
      </c>
      <c r="K338" s="24">
        <v>343</v>
      </c>
      <c r="L338" s="32">
        <v>0.61458333333333337</v>
      </c>
      <c r="M338" s="43">
        <v>0.63541666666666663</v>
      </c>
      <c r="N338" s="33">
        <v>11.499030236209199</v>
      </c>
      <c r="Q338" s="24">
        <v>302</v>
      </c>
      <c r="R338" s="35">
        <f t="shared" si="20"/>
        <v>3472.707131335178</v>
      </c>
      <c r="S338" s="35">
        <f t="shared" si="23"/>
        <v>0</v>
      </c>
      <c r="U338" s="36">
        <f t="shared" si="21"/>
        <v>2.0833333333333259E-2</v>
      </c>
      <c r="V338" s="36">
        <f t="shared" si="22"/>
        <v>6.2916666666666448</v>
      </c>
      <c r="W338" s="36"/>
      <c r="X338" s="37"/>
    </row>
    <row r="339" spans="1:24" x14ac:dyDescent="0.3">
      <c r="A339" s="42">
        <v>6578</v>
      </c>
      <c r="B339" s="24">
        <v>3</v>
      </c>
      <c r="C339" s="24" t="s">
        <v>1135</v>
      </c>
      <c r="D339" s="24">
        <v>1</v>
      </c>
      <c r="E339" s="24">
        <v>764</v>
      </c>
      <c r="F339" s="24" t="s">
        <v>29</v>
      </c>
      <c r="G339" s="24" t="s">
        <v>12</v>
      </c>
      <c r="H339" s="24" t="s">
        <v>13</v>
      </c>
      <c r="J339" s="24">
        <v>1</v>
      </c>
      <c r="K339" s="24">
        <v>344</v>
      </c>
      <c r="L339" s="32">
        <v>0.63541666666666663</v>
      </c>
      <c r="M339" s="43">
        <v>0.65625</v>
      </c>
      <c r="N339" s="33">
        <v>11.499030236209199</v>
      </c>
      <c r="Q339" s="24">
        <v>302</v>
      </c>
      <c r="R339" s="35">
        <f t="shared" si="20"/>
        <v>3472.707131335178</v>
      </c>
      <c r="S339" s="35">
        <f t="shared" si="23"/>
        <v>0</v>
      </c>
      <c r="U339" s="36">
        <f t="shared" si="21"/>
        <v>2.083333333333337E-2</v>
      </c>
      <c r="V339" s="36">
        <f t="shared" si="22"/>
        <v>6.2916666666666776</v>
      </c>
      <c r="W339" s="36"/>
      <c r="X339" s="37"/>
    </row>
    <row r="340" spans="1:24" x14ac:dyDescent="0.3">
      <c r="A340" s="42">
        <v>6613</v>
      </c>
      <c r="B340" s="24">
        <v>3</v>
      </c>
      <c r="C340" s="24" t="s">
        <v>1135</v>
      </c>
      <c r="D340" s="24">
        <v>1</v>
      </c>
      <c r="E340" s="24">
        <v>764</v>
      </c>
      <c r="F340" s="24" t="s">
        <v>29</v>
      </c>
      <c r="G340" s="24" t="s">
        <v>12</v>
      </c>
      <c r="H340" s="24" t="s">
        <v>15</v>
      </c>
      <c r="J340" s="24">
        <v>1</v>
      </c>
      <c r="K340" s="24">
        <v>1834</v>
      </c>
      <c r="L340" s="32">
        <v>0.63541666666666663</v>
      </c>
      <c r="M340" s="43">
        <v>0.65625</v>
      </c>
      <c r="N340" s="33">
        <v>11.499030236209199</v>
      </c>
      <c r="Q340" s="24">
        <v>58</v>
      </c>
      <c r="R340" s="35">
        <f t="shared" si="20"/>
        <v>666.94375370013358</v>
      </c>
      <c r="S340" s="35">
        <f t="shared" si="23"/>
        <v>0</v>
      </c>
      <c r="U340" s="36">
        <f t="shared" si="21"/>
        <v>2.083333333333337E-2</v>
      </c>
      <c r="V340" s="36">
        <f t="shared" si="22"/>
        <v>1.2083333333333355</v>
      </c>
      <c r="W340" s="36"/>
      <c r="X340" s="37"/>
    </row>
    <row r="341" spans="1:24" x14ac:dyDescent="0.3">
      <c r="A341" s="42">
        <v>6614</v>
      </c>
      <c r="B341" s="24">
        <v>3</v>
      </c>
      <c r="C341" s="24" t="s">
        <v>1135</v>
      </c>
      <c r="D341" s="24">
        <v>1</v>
      </c>
      <c r="E341" s="24">
        <v>764</v>
      </c>
      <c r="F341" s="24" t="s">
        <v>29</v>
      </c>
      <c r="G341" s="24" t="s">
        <v>12</v>
      </c>
      <c r="H341" s="24" t="s">
        <v>15</v>
      </c>
      <c r="J341" s="24">
        <v>1</v>
      </c>
      <c r="K341" s="24">
        <v>1835</v>
      </c>
      <c r="L341" s="32">
        <v>0.6875</v>
      </c>
      <c r="M341" s="43">
        <v>0.70833333333333337</v>
      </c>
      <c r="N341" s="33">
        <v>11.499030236209199</v>
      </c>
      <c r="Q341" s="24">
        <v>58</v>
      </c>
      <c r="R341" s="35">
        <f t="shared" si="20"/>
        <v>666.94375370013358</v>
      </c>
      <c r="S341" s="35">
        <f t="shared" si="23"/>
        <v>0</v>
      </c>
      <c r="U341" s="36">
        <f t="shared" si="21"/>
        <v>2.083333333333337E-2</v>
      </c>
      <c r="V341" s="36">
        <f t="shared" si="22"/>
        <v>1.2083333333333355</v>
      </c>
      <c r="W341" s="36"/>
      <c r="X341" s="37"/>
    </row>
    <row r="342" spans="1:24" x14ac:dyDescent="0.3">
      <c r="A342" s="42">
        <v>6579</v>
      </c>
      <c r="B342" s="24">
        <v>3</v>
      </c>
      <c r="C342" s="24" t="s">
        <v>1135</v>
      </c>
      <c r="D342" s="24">
        <v>1</v>
      </c>
      <c r="E342" s="24">
        <v>764</v>
      </c>
      <c r="F342" s="24" t="s">
        <v>29</v>
      </c>
      <c r="G342" s="24" t="s">
        <v>12</v>
      </c>
      <c r="H342" s="24" t="s">
        <v>13</v>
      </c>
      <c r="J342" s="24">
        <v>1</v>
      </c>
      <c r="K342" s="24">
        <v>345</v>
      </c>
      <c r="L342" s="32">
        <v>0.70833333333333337</v>
      </c>
      <c r="M342" s="43">
        <v>0.72916666666666663</v>
      </c>
      <c r="N342" s="33">
        <v>11.499030236209199</v>
      </c>
      <c r="Q342" s="24">
        <v>302</v>
      </c>
      <c r="R342" s="35">
        <f t="shared" si="20"/>
        <v>3472.707131335178</v>
      </c>
      <c r="S342" s="35">
        <f t="shared" si="23"/>
        <v>0</v>
      </c>
      <c r="U342" s="36">
        <f t="shared" si="21"/>
        <v>2.0833333333333259E-2</v>
      </c>
      <c r="V342" s="36">
        <f t="shared" si="22"/>
        <v>6.2916666666666448</v>
      </c>
      <c r="W342" s="36"/>
      <c r="X342" s="37"/>
    </row>
    <row r="343" spans="1:24" x14ac:dyDescent="0.3">
      <c r="A343" s="42">
        <v>6615</v>
      </c>
      <c r="B343" s="24">
        <v>3</v>
      </c>
      <c r="C343" s="24" t="s">
        <v>1135</v>
      </c>
      <c r="D343" s="24">
        <v>1</v>
      </c>
      <c r="E343" s="24">
        <v>764</v>
      </c>
      <c r="F343" s="24" t="s">
        <v>29</v>
      </c>
      <c r="G343" s="24" t="s">
        <v>12</v>
      </c>
      <c r="H343" s="24" t="s">
        <v>15</v>
      </c>
      <c r="J343" s="24">
        <v>1</v>
      </c>
      <c r="K343" s="24">
        <v>1836</v>
      </c>
      <c r="L343" s="32">
        <v>0.73611111111111116</v>
      </c>
      <c r="M343" s="43">
        <v>0.75694444444444453</v>
      </c>
      <c r="N343" s="33">
        <v>11.499030236209199</v>
      </c>
      <c r="Q343" s="24">
        <v>58</v>
      </c>
      <c r="R343" s="35">
        <f t="shared" si="20"/>
        <v>666.94375370013358</v>
      </c>
      <c r="S343" s="35">
        <f t="shared" si="23"/>
        <v>0</v>
      </c>
      <c r="U343" s="36">
        <f t="shared" si="21"/>
        <v>2.083333333333337E-2</v>
      </c>
      <c r="V343" s="36">
        <f t="shared" si="22"/>
        <v>1.2083333333333355</v>
      </c>
      <c r="W343" s="36"/>
      <c r="X343" s="37"/>
    </row>
    <row r="344" spans="1:24" x14ac:dyDescent="0.3">
      <c r="A344" s="42">
        <v>11628</v>
      </c>
      <c r="B344" s="24">
        <v>3</v>
      </c>
      <c r="C344" s="24" t="s">
        <v>1135</v>
      </c>
      <c r="D344" s="24">
        <v>1</v>
      </c>
      <c r="E344" s="24">
        <v>764</v>
      </c>
      <c r="F344" s="24" t="s">
        <v>29</v>
      </c>
      <c r="G344" s="24" t="s">
        <v>12</v>
      </c>
      <c r="H344" s="24" t="s">
        <v>13</v>
      </c>
      <c r="J344" s="24">
        <v>1</v>
      </c>
      <c r="K344" s="24">
        <v>347</v>
      </c>
      <c r="L344" s="32">
        <v>0.74305555555555547</v>
      </c>
      <c r="M344" s="43">
        <v>0.76388888888888884</v>
      </c>
      <c r="N344" s="33">
        <v>11.499030236209199</v>
      </c>
      <c r="Q344" s="24">
        <v>302</v>
      </c>
      <c r="R344" s="35">
        <f t="shared" si="20"/>
        <v>3472.707131335178</v>
      </c>
      <c r="S344" s="35">
        <f t="shared" si="23"/>
        <v>0</v>
      </c>
      <c r="U344" s="36">
        <f t="shared" si="21"/>
        <v>2.083333333333337E-2</v>
      </c>
      <c r="V344" s="36">
        <f t="shared" si="22"/>
        <v>6.2916666666666776</v>
      </c>
      <c r="W344" s="36"/>
      <c r="X344" s="37"/>
    </row>
    <row r="345" spans="1:24" x14ac:dyDescent="0.3">
      <c r="A345" s="42">
        <v>6582</v>
      </c>
      <c r="B345" s="24">
        <v>3</v>
      </c>
      <c r="C345" s="24" t="s">
        <v>1135</v>
      </c>
      <c r="D345" s="24">
        <v>1</v>
      </c>
      <c r="E345" s="24">
        <v>764</v>
      </c>
      <c r="F345" s="24" t="s">
        <v>29</v>
      </c>
      <c r="G345" s="24" t="s">
        <v>12</v>
      </c>
      <c r="H345" s="24" t="s">
        <v>13</v>
      </c>
      <c r="J345" s="24">
        <v>1</v>
      </c>
      <c r="K345" s="24">
        <v>348</v>
      </c>
      <c r="L345" s="32">
        <v>0.77777777777777779</v>
      </c>
      <c r="M345" s="43">
        <v>0.79861111111111116</v>
      </c>
      <c r="N345" s="33">
        <v>11.499030236209199</v>
      </c>
      <c r="Q345" s="24">
        <v>302</v>
      </c>
      <c r="R345" s="35">
        <f t="shared" si="20"/>
        <v>3472.707131335178</v>
      </c>
      <c r="S345" s="35">
        <f t="shared" si="23"/>
        <v>0</v>
      </c>
      <c r="U345" s="36">
        <f t="shared" si="21"/>
        <v>2.083333333333337E-2</v>
      </c>
      <c r="V345" s="36">
        <f t="shared" si="22"/>
        <v>6.2916666666666776</v>
      </c>
      <c r="W345" s="36"/>
      <c r="X345" s="37"/>
    </row>
    <row r="346" spans="1:24" x14ac:dyDescent="0.3">
      <c r="A346" s="42">
        <v>6616</v>
      </c>
      <c r="B346" s="24">
        <v>3</v>
      </c>
      <c r="C346" s="24" t="s">
        <v>1135</v>
      </c>
      <c r="D346" s="24">
        <v>1</v>
      </c>
      <c r="E346" s="24">
        <v>764</v>
      </c>
      <c r="F346" s="24" t="s">
        <v>29</v>
      </c>
      <c r="G346" s="24" t="s">
        <v>12</v>
      </c>
      <c r="H346" s="24" t="s">
        <v>15</v>
      </c>
      <c r="J346" s="24">
        <v>1</v>
      </c>
      <c r="K346" s="24">
        <v>1837</v>
      </c>
      <c r="L346" s="32">
        <v>0.79513888888888884</v>
      </c>
      <c r="M346" s="43">
        <v>0.81597222222222221</v>
      </c>
      <c r="N346" s="33">
        <v>11.499030236209199</v>
      </c>
      <c r="Q346" s="24">
        <v>58</v>
      </c>
      <c r="R346" s="35">
        <f t="shared" si="20"/>
        <v>666.94375370013358</v>
      </c>
      <c r="S346" s="35">
        <f t="shared" si="23"/>
        <v>0</v>
      </c>
      <c r="U346" s="36">
        <f t="shared" si="21"/>
        <v>2.083333333333337E-2</v>
      </c>
      <c r="V346" s="36">
        <f t="shared" si="22"/>
        <v>1.2083333333333355</v>
      </c>
      <c r="W346" s="36"/>
      <c r="X346" s="37"/>
    </row>
    <row r="347" spans="1:24" x14ac:dyDescent="0.3">
      <c r="A347" s="42">
        <v>6583</v>
      </c>
      <c r="B347" s="24">
        <v>3</v>
      </c>
      <c r="C347" s="24" t="s">
        <v>1135</v>
      </c>
      <c r="D347" s="24">
        <v>1</v>
      </c>
      <c r="E347" s="24">
        <v>764</v>
      </c>
      <c r="F347" s="24" t="s">
        <v>29</v>
      </c>
      <c r="G347" s="24" t="s">
        <v>12</v>
      </c>
      <c r="H347" s="24" t="s">
        <v>13</v>
      </c>
      <c r="J347" s="24">
        <v>1</v>
      </c>
      <c r="K347" s="24">
        <v>349</v>
      </c>
      <c r="L347" s="32">
        <v>0.81944444444444453</v>
      </c>
      <c r="M347" s="43">
        <v>0.84027777777777779</v>
      </c>
      <c r="N347" s="33">
        <v>11.499030236209199</v>
      </c>
      <c r="Q347" s="24">
        <v>302</v>
      </c>
      <c r="R347" s="35">
        <f t="shared" si="20"/>
        <v>3472.707131335178</v>
      </c>
      <c r="S347" s="35">
        <f t="shared" si="23"/>
        <v>0</v>
      </c>
      <c r="U347" s="36">
        <f t="shared" si="21"/>
        <v>2.0833333333333259E-2</v>
      </c>
      <c r="V347" s="36">
        <f t="shared" si="22"/>
        <v>6.2916666666666448</v>
      </c>
      <c r="W347" s="36"/>
      <c r="X347" s="37"/>
    </row>
    <row r="348" spans="1:24" x14ac:dyDescent="0.3">
      <c r="A348" s="42">
        <v>6617</v>
      </c>
      <c r="B348" s="24">
        <v>3</v>
      </c>
      <c r="C348" s="24" t="s">
        <v>1135</v>
      </c>
      <c r="D348" s="24">
        <v>1</v>
      </c>
      <c r="E348" s="24">
        <v>764</v>
      </c>
      <c r="F348" s="24" t="s">
        <v>29</v>
      </c>
      <c r="G348" s="24" t="s">
        <v>12</v>
      </c>
      <c r="H348" s="24" t="s">
        <v>15</v>
      </c>
      <c r="J348" s="24">
        <v>1</v>
      </c>
      <c r="K348" s="24">
        <v>1838</v>
      </c>
      <c r="L348" s="32">
        <v>0.84722222222222221</v>
      </c>
      <c r="M348" s="43">
        <v>0.86805555555555547</v>
      </c>
      <c r="N348" s="33">
        <v>11.499030236209199</v>
      </c>
      <c r="Q348" s="24">
        <v>58</v>
      </c>
      <c r="R348" s="35">
        <f t="shared" si="20"/>
        <v>666.94375370013358</v>
      </c>
      <c r="S348" s="35">
        <f t="shared" si="23"/>
        <v>0</v>
      </c>
      <c r="U348" s="36">
        <f t="shared" si="21"/>
        <v>2.0833333333333259E-2</v>
      </c>
      <c r="V348" s="36">
        <f t="shared" si="22"/>
        <v>1.208333333333329</v>
      </c>
      <c r="W348" s="36"/>
      <c r="X348" s="37"/>
    </row>
    <row r="349" spans="1:24" x14ac:dyDescent="0.3">
      <c r="A349" s="42">
        <v>6584</v>
      </c>
      <c r="B349" s="24">
        <v>3</v>
      </c>
      <c r="C349" s="24" t="s">
        <v>1135</v>
      </c>
      <c r="D349" s="24">
        <v>1</v>
      </c>
      <c r="E349" s="24">
        <v>764</v>
      </c>
      <c r="F349" s="24" t="s">
        <v>29</v>
      </c>
      <c r="G349" s="24" t="s">
        <v>12</v>
      </c>
      <c r="H349" s="24" t="s">
        <v>13</v>
      </c>
      <c r="J349" s="24">
        <v>1</v>
      </c>
      <c r="K349" s="24">
        <v>350</v>
      </c>
      <c r="L349" s="32">
        <v>0.85416666666666663</v>
      </c>
      <c r="M349" s="43">
        <v>0.875</v>
      </c>
      <c r="N349" s="33">
        <v>11.499030236209199</v>
      </c>
      <c r="Q349" s="24">
        <v>302</v>
      </c>
      <c r="R349" s="35">
        <f t="shared" si="20"/>
        <v>3472.707131335178</v>
      </c>
      <c r="S349" s="35">
        <f t="shared" si="23"/>
        <v>0</v>
      </c>
      <c r="U349" s="36">
        <f t="shared" si="21"/>
        <v>2.083333333333337E-2</v>
      </c>
      <c r="V349" s="36">
        <f t="shared" si="22"/>
        <v>6.2916666666666776</v>
      </c>
      <c r="W349" s="36"/>
      <c r="X349" s="37"/>
    </row>
    <row r="350" spans="1:24" x14ac:dyDescent="0.3">
      <c r="A350" s="42">
        <v>6585</v>
      </c>
      <c r="B350" s="24">
        <v>3</v>
      </c>
      <c r="C350" s="24" t="s">
        <v>1135</v>
      </c>
      <c r="D350" s="24">
        <v>1</v>
      </c>
      <c r="E350" s="24">
        <v>764</v>
      </c>
      <c r="F350" s="24" t="s">
        <v>29</v>
      </c>
      <c r="G350" s="24" t="s">
        <v>12</v>
      </c>
      <c r="H350" s="24" t="s">
        <v>13</v>
      </c>
      <c r="J350" s="24">
        <v>1</v>
      </c>
      <c r="K350" s="24">
        <v>351</v>
      </c>
      <c r="L350" s="32">
        <v>0.90277777777777779</v>
      </c>
      <c r="M350" s="43">
        <v>0.92361111111111116</v>
      </c>
      <c r="N350" s="33">
        <v>11.499030236209199</v>
      </c>
      <c r="Q350" s="24">
        <v>302</v>
      </c>
      <c r="R350" s="35">
        <f t="shared" si="20"/>
        <v>3472.707131335178</v>
      </c>
      <c r="S350" s="35">
        <f t="shared" si="23"/>
        <v>0</v>
      </c>
      <c r="U350" s="36">
        <f t="shared" si="21"/>
        <v>2.083333333333337E-2</v>
      </c>
      <c r="V350" s="36">
        <f t="shared" si="22"/>
        <v>6.2916666666666776</v>
      </c>
      <c r="W350" s="36"/>
      <c r="X350" s="37"/>
    </row>
    <row r="351" spans="1:24" x14ac:dyDescent="0.3">
      <c r="A351" s="42">
        <v>12614</v>
      </c>
      <c r="B351" s="24">
        <v>4</v>
      </c>
      <c r="C351" s="24" t="s">
        <v>1135</v>
      </c>
      <c r="D351" s="24">
        <v>2</v>
      </c>
      <c r="E351" s="24">
        <v>210</v>
      </c>
      <c r="F351" s="24" t="s">
        <v>685</v>
      </c>
      <c r="G351" s="24" t="s">
        <v>12</v>
      </c>
      <c r="H351" s="24" t="s">
        <v>13</v>
      </c>
      <c r="J351" s="24">
        <v>1</v>
      </c>
      <c r="K351" s="24">
        <v>352</v>
      </c>
      <c r="L351" s="32">
        <v>0.2986111111111111</v>
      </c>
      <c r="M351" s="43">
        <v>0.3125</v>
      </c>
      <c r="N351" s="33">
        <v>6.2256489999999998</v>
      </c>
      <c r="Q351" s="24">
        <v>302</v>
      </c>
      <c r="R351" s="35">
        <f t="shared" si="20"/>
        <v>1880.145998</v>
      </c>
      <c r="S351" s="35">
        <f t="shared" si="23"/>
        <v>0</v>
      </c>
      <c r="U351" s="36">
        <f t="shared" si="21"/>
        <v>1.3888888888888895E-2</v>
      </c>
      <c r="V351" s="36">
        <f t="shared" si="22"/>
        <v>4.1944444444444464</v>
      </c>
      <c r="W351" s="36"/>
      <c r="X351" s="37"/>
    </row>
    <row r="352" spans="1:24" x14ac:dyDescent="0.3">
      <c r="A352" s="42">
        <v>12636</v>
      </c>
      <c r="B352" s="24">
        <v>4</v>
      </c>
      <c r="C352" s="24" t="s">
        <v>1135</v>
      </c>
      <c r="D352" s="24">
        <v>2</v>
      </c>
      <c r="E352" s="24">
        <v>210</v>
      </c>
      <c r="F352" s="24" t="s">
        <v>685</v>
      </c>
      <c r="G352" s="24" t="s">
        <v>19</v>
      </c>
      <c r="H352" s="44" t="s">
        <v>1146</v>
      </c>
      <c r="I352" s="44"/>
      <c r="J352" s="24">
        <v>1</v>
      </c>
      <c r="K352" s="24">
        <v>364</v>
      </c>
      <c r="L352" s="32">
        <v>0.3125</v>
      </c>
      <c r="M352" s="43">
        <v>0.3263888888888889</v>
      </c>
      <c r="N352" s="33">
        <v>6.2256489999999998</v>
      </c>
      <c r="Q352" s="24">
        <v>194</v>
      </c>
      <c r="R352" s="35">
        <f t="shared" si="20"/>
        <v>1207.7759059999998</v>
      </c>
      <c r="S352" s="35">
        <f t="shared" si="23"/>
        <v>0</v>
      </c>
      <c r="U352" s="36">
        <f t="shared" si="21"/>
        <v>1.3888888888888895E-2</v>
      </c>
      <c r="V352" s="36">
        <f t="shared" si="22"/>
        <v>2.6944444444444455</v>
      </c>
      <c r="W352" s="36"/>
      <c r="X352" s="37"/>
    </row>
    <row r="353" spans="1:24" x14ac:dyDescent="0.3">
      <c r="A353" s="42">
        <v>13078</v>
      </c>
      <c r="B353" s="24">
        <v>4</v>
      </c>
      <c r="C353" s="24" t="s">
        <v>1135</v>
      </c>
      <c r="D353" s="24">
        <v>2</v>
      </c>
      <c r="E353" s="24">
        <v>210</v>
      </c>
      <c r="F353" s="24" t="s">
        <v>685</v>
      </c>
      <c r="G353" s="24" t="s">
        <v>12</v>
      </c>
      <c r="H353" s="24" t="s">
        <v>13</v>
      </c>
      <c r="J353" s="24">
        <v>1</v>
      </c>
      <c r="K353" s="24">
        <v>377</v>
      </c>
      <c r="L353" s="32">
        <v>0.3263888888888889</v>
      </c>
      <c r="M353" s="43">
        <v>0.34027777777777773</v>
      </c>
      <c r="N353" s="33">
        <v>6.2256489999999998</v>
      </c>
      <c r="Q353" s="24">
        <v>302</v>
      </c>
      <c r="R353" s="35">
        <f t="shared" si="20"/>
        <v>1880.145998</v>
      </c>
      <c r="S353" s="35">
        <f t="shared" si="23"/>
        <v>0</v>
      </c>
      <c r="U353" s="36">
        <f t="shared" si="21"/>
        <v>1.388888888888884E-2</v>
      </c>
      <c r="V353" s="36">
        <f t="shared" si="22"/>
        <v>4.1944444444444295</v>
      </c>
      <c r="W353" s="36"/>
      <c r="X353" s="37"/>
    </row>
    <row r="354" spans="1:24" x14ac:dyDescent="0.3">
      <c r="A354" s="42">
        <v>12637</v>
      </c>
      <c r="B354" s="24">
        <v>4</v>
      </c>
      <c r="C354" s="24" t="s">
        <v>1135</v>
      </c>
      <c r="D354" s="24">
        <v>2</v>
      </c>
      <c r="E354" s="24">
        <v>210</v>
      </c>
      <c r="F354" s="24" t="s">
        <v>685</v>
      </c>
      <c r="G354" s="24" t="s">
        <v>19</v>
      </c>
      <c r="H354" s="44" t="s">
        <v>1146</v>
      </c>
      <c r="I354" s="44"/>
      <c r="J354" s="24">
        <v>1</v>
      </c>
      <c r="K354" s="24">
        <v>353</v>
      </c>
      <c r="L354" s="32">
        <v>0.34027777777777773</v>
      </c>
      <c r="M354" s="43">
        <v>0.35416666666666669</v>
      </c>
      <c r="N354" s="33">
        <v>6.2256489999999998</v>
      </c>
      <c r="Q354" s="24">
        <v>194</v>
      </c>
      <c r="R354" s="35">
        <f t="shared" si="20"/>
        <v>1207.7759059999998</v>
      </c>
      <c r="S354" s="35">
        <f t="shared" si="23"/>
        <v>0</v>
      </c>
      <c r="U354" s="36">
        <f t="shared" si="21"/>
        <v>1.3888888888888951E-2</v>
      </c>
      <c r="V354" s="36">
        <f t="shared" si="22"/>
        <v>2.6944444444444562</v>
      </c>
      <c r="W354" s="36"/>
      <c r="X354" s="37"/>
    </row>
    <row r="355" spans="1:24" x14ac:dyDescent="0.3">
      <c r="A355" s="42">
        <v>12626</v>
      </c>
      <c r="B355" s="24">
        <v>4</v>
      </c>
      <c r="C355" s="24" t="s">
        <v>1135</v>
      </c>
      <c r="D355" s="24">
        <v>2</v>
      </c>
      <c r="E355" s="24">
        <v>210</v>
      </c>
      <c r="F355" s="24" t="s">
        <v>685</v>
      </c>
      <c r="G355" s="24" t="s">
        <v>12</v>
      </c>
      <c r="H355" s="24" t="s">
        <v>15</v>
      </c>
      <c r="J355" s="24">
        <v>1</v>
      </c>
      <c r="K355" s="24">
        <v>1839</v>
      </c>
      <c r="L355" s="32">
        <v>0.34722222222222227</v>
      </c>
      <c r="M355" s="43">
        <v>0.3611111111111111</v>
      </c>
      <c r="N355" s="33">
        <v>6.2256489999999998</v>
      </c>
      <c r="Q355" s="24">
        <v>58</v>
      </c>
      <c r="R355" s="35">
        <f t="shared" si="20"/>
        <v>361.08764199999996</v>
      </c>
      <c r="S355" s="35">
        <f t="shared" si="23"/>
        <v>0</v>
      </c>
      <c r="U355" s="36">
        <f t="shared" si="21"/>
        <v>1.388888888888884E-2</v>
      </c>
      <c r="V355" s="36">
        <f t="shared" si="22"/>
        <v>0.80555555555555269</v>
      </c>
      <c r="W355" s="36"/>
      <c r="X355" s="37"/>
    </row>
    <row r="356" spans="1:24" x14ac:dyDescent="0.3">
      <c r="A356" s="42">
        <v>12639</v>
      </c>
      <c r="B356" s="24">
        <v>4</v>
      </c>
      <c r="C356" s="24" t="s">
        <v>1135</v>
      </c>
      <c r="D356" s="24">
        <v>2</v>
      </c>
      <c r="E356" s="24">
        <v>210</v>
      </c>
      <c r="F356" s="24" t="s">
        <v>685</v>
      </c>
      <c r="G356" s="24" t="s">
        <v>19</v>
      </c>
      <c r="H356" s="24">
        <v>6</v>
      </c>
      <c r="J356" s="24">
        <v>1</v>
      </c>
      <c r="K356" s="24">
        <v>11668</v>
      </c>
      <c r="L356" s="32">
        <v>0.34722222222222227</v>
      </c>
      <c r="M356" s="43">
        <v>0.3611111111111111</v>
      </c>
      <c r="N356" s="33">
        <v>6.2256489999999998</v>
      </c>
      <c r="Q356" s="24">
        <v>41</v>
      </c>
      <c r="R356" s="35">
        <f t="shared" si="20"/>
        <v>255.251609</v>
      </c>
      <c r="S356" s="35">
        <f t="shared" si="23"/>
        <v>0</v>
      </c>
      <c r="U356" s="36">
        <f t="shared" si="21"/>
        <v>1.388888888888884E-2</v>
      </c>
      <c r="V356" s="36">
        <f t="shared" si="22"/>
        <v>0.56944444444444242</v>
      </c>
      <c r="W356" s="36"/>
      <c r="X356" s="37"/>
    </row>
    <row r="357" spans="1:24" x14ac:dyDescent="0.3">
      <c r="A357" s="42">
        <v>13082</v>
      </c>
      <c r="B357" s="24">
        <v>4</v>
      </c>
      <c r="C357" s="24" t="s">
        <v>1135</v>
      </c>
      <c r="D357" s="24">
        <v>2</v>
      </c>
      <c r="E357" s="24">
        <v>210</v>
      </c>
      <c r="F357" s="24" t="s">
        <v>685</v>
      </c>
      <c r="G357" s="24" t="s">
        <v>18</v>
      </c>
      <c r="H357" s="24" t="s">
        <v>13</v>
      </c>
      <c r="J357" s="24">
        <v>1</v>
      </c>
      <c r="K357" s="24">
        <v>9171</v>
      </c>
      <c r="L357" s="32">
        <v>0.34722222222222227</v>
      </c>
      <c r="M357" s="43">
        <v>0.3611111111111111</v>
      </c>
      <c r="N357" s="33">
        <v>6.2256489999999998</v>
      </c>
      <c r="Q357" s="24">
        <v>67</v>
      </c>
      <c r="R357" s="35">
        <f t="shared" si="20"/>
        <v>417.11848299999997</v>
      </c>
      <c r="S357" s="35">
        <f t="shared" si="23"/>
        <v>0</v>
      </c>
      <c r="U357" s="36">
        <f t="shared" si="21"/>
        <v>1.388888888888884E-2</v>
      </c>
      <c r="V357" s="36">
        <f t="shared" si="22"/>
        <v>0.93055555555555225</v>
      </c>
      <c r="W357" s="36"/>
      <c r="X357" s="37"/>
    </row>
    <row r="358" spans="1:24" x14ac:dyDescent="0.3">
      <c r="A358" s="42">
        <v>12638</v>
      </c>
      <c r="B358" s="24">
        <v>4</v>
      </c>
      <c r="C358" s="24" t="s">
        <v>1135</v>
      </c>
      <c r="D358" s="24">
        <v>2</v>
      </c>
      <c r="E358" s="24">
        <v>210</v>
      </c>
      <c r="F358" s="24" t="s">
        <v>685</v>
      </c>
      <c r="G358" s="24" t="s">
        <v>19</v>
      </c>
      <c r="H358" s="44" t="s">
        <v>1146</v>
      </c>
      <c r="I358" s="44"/>
      <c r="J358" s="24">
        <v>1</v>
      </c>
      <c r="K358" s="24">
        <v>365</v>
      </c>
      <c r="L358" s="32">
        <v>0.35416666666666669</v>
      </c>
      <c r="M358" s="43">
        <v>0.36805555555555558</v>
      </c>
      <c r="N358" s="33">
        <v>6.2256489999999998</v>
      </c>
      <c r="Q358" s="24">
        <v>194</v>
      </c>
      <c r="R358" s="35">
        <f t="shared" si="20"/>
        <v>1207.7759059999998</v>
      </c>
      <c r="S358" s="35">
        <f t="shared" si="23"/>
        <v>0</v>
      </c>
      <c r="U358" s="36">
        <f t="shared" si="21"/>
        <v>1.3888888888888895E-2</v>
      </c>
      <c r="V358" s="36">
        <f t="shared" si="22"/>
        <v>2.6944444444444455</v>
      </c>
      <c r="W358" s="36"/>
      <c r="X358" s="37"/>
    </row>
    <row r="359" spans="1:24" x14ac:dyDescent="0.3">
      <c r="A359" s="42">
        <v>12616</v>
      </c>
      <c r="B359" s="24">
        <v>4</v>
      </c>
      <c r="C359" s="24" t="s">
        <v>1135</v>
      </c>
      <c r="D359" s="24">
        <v>2</v>
      </c>
      <c r="E359" s="24">
        <v>210</v>
      </c>
      <c r="F359" s="24" t="s">
        <v>685</v>
      </c>
      <c r="G359" s="24" t="s">
        <v>12</v>
      </c>
      <c r="H359" s="24" t="s">
        <v>13</v>
      </c>
      <c r="J359" s="24">
        <v>1</v>
      </c>
      <c r="K359" s="24">
        <v>378</v>
      </c>
      <c r="L359" s="32">
        <v>0.36805555555555558</v>
      </c>
      <c r="M359" s="43">
        <v>0.38194444444444442</v>
      </c>
      <c r="N359" s="33">
        <v>6.2256489999999998</v>
      </c>
      <c r="Q359" s="24">
        <v>302</v>
      </c>
      <c r="R359" s="35">
        <f t="shared" si="20"/>
        <v>1880.145998</v>
      </c>
      <c r="S359" s="35">
        <f t="shared" si="23"/>
        <v>0</v>
      </c>
      <c r="U359" s="36">
        <f t="shared" si="21"/>
        <v>1.388888888888884E-2</v>
      </c>
      <c r="V359" s="36">
        <f t="shared" si="22"/>
        <v>4.1944444444444295</v>
      </c>
      <c r="W359" s="36"/>
      <c r="X359" s="37"/>
    </row>
    <row r="360" spans="1:24" x14ac:dyDescent="0.3">
      <c r="A360" s="42">
        <v>12640</v>
      </c>
      <c r="B360" s="24">
        <v>4</v>
      </c>
      <c r="C360" s="24" t="s">
        <v>1135</v>
      </c>
      <c r="D360" s="24">
        <v>2</v>
      </c>
      <c r="E360" s="24">
        <v>210</v>
      </c>
      <c r="F360" s="24" t="s">
        <v>685</v>
      </c>
      <c r="G360" s="24" t="s">
        <v>19</v>
      </c>
      <c r="H360" s="44" t="s">
        <v>1146</v>
      </c>
      <c r="I360" s="44"/>
      <c r="J360" s="24">
        <v>1</v>
      </c>
      <c r="K360" s="24">
        <v>354</v>
      </c>
      <c r="L360" s="32">
        <v>0.38194444444444442</v>
      </c>
      <c r="M360" s="43">
        <v>0.39583333333333331</v>
      </c>
      <c r="N360" s="33">
        <v>6.2256489999999998</v>
      </c>
      <c r="Q360" s="24">
        <v>194</v>
      </c>
      <c r="R360" s="35">
        <f t="shared" si="20"/>
        <v>1207.7759059999998</v>
      </c>
      <c r="S360" s="35">
        <f t="shared" si="23"/>
        <v>0</v>
      </c>
      <c r="U360" s="36">
        <f t="shared" si="21"/>
        <v>1.3888888888888895E-2</v>
      </c>
      <c r="V360" s="36">
        <f t="shared" si="22"/>
        <v>2.6944444444444455</v>
      </c>
      <c r="W360" s="36"/>
      <c r="X360" s="37"/>
    </row>
    <row r="361" spans="1:24" x14ac:dyDescent="0.3">
      <c r="A361" s="42">
        <v>12627</v>
      </c>
      <c r="B361" s="24">
        <v>4</v>
      </c>
      <c r="C361" s="24" t="s">
        <v>1135</v>
      </c>
      <c r="D361" s="24">
        <v>2</v>
      </c>
      <c r="E361" s="24">
        <v>210</v>
      </c>
      <c r="F361" s="24" t="s">
        <v>685</v>
      </c>
      <c r="G361" s="24" t="s">
        <v>12</v>
      </c>
      <c r="H361" s="24" t="s">
        <v>15</v>
      </c>
      <c r="J361" s="24">
        <v>1</v>
      </c>
      <c r="K361" s="24">
        <v>1840</v>
      </c>
      <c r="L361" s="32">
        <v>0.3888888888888889</v>
      </c>
      <c r="M361" s="43">
        <v>0.40277777777777773</v>
      </c>
      <c r="N361" s="33">
        <v>6.2256489999999998</v>
      </c>
      <c r="Q361" s="24">
        <v>58</v>
      </c>
      <c r="R361" s="35">
        <f t="shared" si="20"/>
        <v>361.08764199999996</v>
      </c>
      <c r="S361" s="35">
        <f t="shared" si="23"/>
        <v>0</v>
      </c>
      <c r="U361" s="36">
        <f t="shared" si="21"/>
        <v>1.388888888888884E-2</v>
      </c>
      <c r="V361" s="36">
        <f t="shared" si="22"/>
        <v>0.80555555555555269</v>
      </c>
      <c r="W361" s="36"/>
      <c r="X361" s="37"/>
    </row>
    <row r="362" spans="1:24" x14ac:dyDescent="0.3">
      <c r="A362" s="42">
        <v>12641</v>
      </c>
      <c r="B362" s="24">
        <v>4</v>
      </c>
      <c r="C362" s="24" t="s">
        <v>1135</v>
      </c>
      <c r="D362" s="24">
        <v>2</v>
      </c>
      <c r="E362" s="24">
        <v>210</v>
      </c>
      <c r="F362" s="24" t="s">
        <v>685</v>
      </c>
      <c r="G362" s="24" t="s">
        <v>19</v>
      </c>
      <c r="H362" s="24">
        <v>6</v>
      </c>
      <c r="J362" s="24">
        <v>1</v>
      </c>
      <c r="K362" s="24">
        <v>11670</v>
      </c>
      <c r="L362" s="32">
        <v>0.3888888888888889</v>
      </c>
      <c r="M362" s="43">
        <v>0.40277777777777773</v>
      </c>
      <c r="N362" s="33">
        <v>6.2256489999999998</v>
      </c>
      <c r="Q362" s="24">
        <v>41</v>
      </c>
      <c r="R362" s="35">
        <f t="shared" si="20"/>
        <v>255.251609</v>
      </c>
      <c r="S362" s="35">
        <f t="shared" si="23"/>
        <v>0</v>
      </c>
      <c r="U362" s="36">
        <f t="shared" si="21"/>
        <v>1.388888888888884E-2</v>
      </c>
      <c r="V362" s="36">
        <f t="shared" si="22"/>
        <v>0.56944444444444242</v>
      </c>
      <c r="W362" s="36"/>
      <c r="X362" s="37"/>
    </row>
    <row r="363" spans="1:24" x14ac:dyDescent="0.3">
      <c r="A363" s="42">
        <v>13083</v>
      </c>
      <c r="B363" s="24">
        <v>4</v>
      </c>
      <c r="C363" s="24" t="s">
        <v>1135</v>
      </c>
      <c r="D363" s="24">
        <v>2</v>
      </c>
      <c r="E363" s="24">
        <v>210</v>
      </c>
      <c r="F363" s="24" t="s">
        <v>685</v>
      </c>
      <c r="G363" s="24" t="s">
        <v>18</v>
      </c>
      <c r="H363" s="24" t="s">
        <v>13</v>
      </c>
      <c r="J363" s="24">
        <v>1</v>
      </c>
      <c r="K363" s="24">
        <v>9172</v>
      </c>
      <c r="L363" s="32">
        <v>0.3888888888888889</v>
      </c>
      <c r="M363" s="43">
        <v>0.40277777777777773</v>
      </c>
      <c r="N363" s="33">
        <v>6.2256489999999998</v>
      </c>
      <c r="Q363" s="24">
        <v>67</v>
      </c>
      <c r="R363" s="35">
        <f t="shared" si="20"/>
        <v>417.11848299999997</v>
      </c>
      <c r="S363" s="35">
        <f t="shared" si="23"/>
        <v>0</v>
      </c>
      <c r="U363" s="36">
        <f t="shared" si="21"/>
        <v>1.388888888888884E-2</v>
      </c>
      <c r="V363" s="36">
        <f t="shared" si="22"/>
        <v>0.93055555555555225</v>
      </c>
      <c r="W363" s="36"/>
      <c r="X363" s="37"/>
    </row>
    <row r="364" spans="1:24" x14ac:dyDescent="0.3">
      <c r="A364" s="42">
        <v>12642</v>
      </c>
      <c r="B364" s="24">
        <v>4</v>
      </c>
      <c r="C364" s="24" t="s">
        <v>1135</v>
      </c>
      <c r="D364" s="24">
        <v>2</v>
      </c>
      <c r="E364" s="24">
        <v>210</v>
      </c>
      <c r="F364" s="24" t="s">
        <v>685</v>
      </c>
      <c r="G364" s="24" t="s">
        <v>19</v>
      </c>
      <c r="H364" s="44" t="s">
        <v>1146</v>
      </c>
      <c r="I364" s="44"/>
      <c r="J364" s="24">
        <v>1</v>
      </c>
      <c r="K364" s="24">
        <v>366</v>
      </c>
      <c r="L364" s="32">
        <v>0.39583333333333331</v>
      </c>
      <c r="M364" s="43">
        <v>0.40972222222222227</v>
      </c>
      <c r="N364" s="33">
        <v>6.2256489999999998</v>
      </c>
      <c r="Q364" s="24">
        <v>194</v>
      </c>
      <c r="R364" s="35">
        <f t="shared" si="20"/>
        <v>1207.7759059999998</v>
      </c>
      <c r="S364" s="35">
        <f t="shared" si="23"/>
        <v>0</v>
      </c>
      <c r="U364" s="36">
        <f t="shared" si="21"/>
        <v>1.3888888888888951E-2</v>
      </c>
      <c r="V364" s="36">
        <f t="shared" si="22"/>
        <v>2.6944444444444562</v>
      </c>
      <c r="W364" s="36"/>
      <c r="X364" s="37"/>
    </row>
    <row r="365" spans="1:24" x14ac:dyDescent="0.3">
      <c r="A365" s="42">
        <v>12617</v>
      </c>
      <c r="B365" s="24">
        <v>4</v>
      </c>
      <c r="C365" s="24" t="s">
        <v>1135</v>
      </c>
      <c r="D365" s="24">
        <v>2</v>
      </c>
      <c r="E365" s="24">
        <v>210</v>
      </c>
      <c r="F365" s="24" t="s">
        <v>685</v>
      </c>
      <c r="G365" s="24" t="s">
        <v>19</v>
      </c>
      <c r="H365" s="24">
        <v>6</v>
      </c>
      <c r="J365" s="24">
        <v>1</v>
      </c>
      <c r="K365" s="24">
        <v>379</v>
      </c>
      <c r="L365" s="32">
        <v>0.40972222222222227</v>
      </c>
      <c r="M365" s="43">
        <v>0.4236111111111111</v>
      </c>
      <c r="N365" s="33">
        <v>6.2256489999999998</v>
      </c>
      <c r="Q365" s="24">
        <v>41</v>
      </c>
      <c r="R365" s="35">
        <f t="shared" si="20"/>
        <v>255.251609</v>
      </c>
      <c r="S365" s="35">
        <f t="shared" si="23"/>
        <v>0</v>
      </c>
      <c r="U365" s="36">
        <f t="shared" si="21"/>
        <v>1.388888888888884E-2</v>
      </c>
      <c r="V365" s="36">
        <f t="shared" si="22"/>
        <v>0.56944444444444242</v>
      </c>
      <c r="W365" s="36"/>
      <c r="X365" s="37"/>
    </row>
    <row r="366" spans="1:24" x14ac:dyDescent="0.3">
      <c r="A366" s="42">
        <v>13079</v>
      </c>
      <c r="B366" s="24">
        <v>4</v>
      </c>
      <c r="C366" s="24" t="s">
        <v>1135</v>
      </c>
      <c r="D366" s="24">
        <v>2</v>
      </c>
      <c r="E366" s="24">
        <v>210</v>
      </c>
      <c r="F366" s="24" t="s">
        <v>685</v>
      </c>
      <c r="G366" s="24" t="s">
        <v>18</v>
      </c>
      <c r="H366" s="24" t="s">
        <v>13</v>
      </c>
      <c r="J366" s="24">
        <v>1</v>
      </c>
      <c r="K366" s="24">
        <v>13079</v>
      </c>
      <c r="L366" s="32">
        <v>0.40972222222222227</v>
      </c>
      <c r="M366" s="43">
        <v>0.4236111111111111</v>
      </c>
      <c r="N366" s="33">
        <v>6.2256489999999998</v>
      </c>
      <c r="Q366" s="24">
        <v>67</v>
      </c>
      <c r="R366" s="35">
        <f t="shared" si="20"/>
        <v>417.11848299999997</v>
      </c>
      <c r="S366" s="35">
        <f t="shared" si="23"/>
        <v>0</v>
      </c>
      <c r="U366" s="36">
        <f t="shared" si="21"/>
        <v>1.388888888888884E-2</v>
      </c>
      <c r="V366" s="36">
        <f t="shared" si="22"/>
        <v>0.93055555555555225</v>
      </c>
      <c r="W366" s="36"/>
      <c r="X366" s="37"/>
    </row>
    <row r="367" spans="1:24" x14ac:dyDescent="0.3">
      <c r="A367" s="42">
        <v>12643</v>
      </c>
      <c r="B367" s="24">
        <v>4</v>
      </c>
      <c r="C367" s="24" t="s">
        <v>1135</v>
      </c>
      <c r="D367" s="24">
        <v>2</v>
      </c>
      <c r="E367" s="24">
        <v>210</v>
      </c>
      <c r="F367" s="24" t="s">
        <v>685</v>
      </c>
      <c r="G367" s="24" t="s">
        <v>19</v>
      </c>
      <c r="H367" s="44" t="s">
        <v>1146</v>
      </c>
      <c r="I367" s="44"/>
      <c r="J367" s="24">
        <v>1</v>
      </c>
      <c r="K367" s="24">
        <v>355</v>
      </c>
      <c r="L367" s="32">
        <v>0.41666666666666669</v>
      </c>
      <c r="M367" s="43">
        <v>0.43055555555555558</v>
      </c>
      <c r="N367" s="33">
        <v>6.2256489999999998</v>
      </c>
      <c r="Q367" s="24">
        <v>194</v>
      </c>
      <c r="R367" s="35">
        <f t="shared" si="20"/>
        <v>1207.7759059999998</v>
      </c>
      <c r="S367" s="35">
        <f t="shared" si="23"/>
        <v>0</v>
      </c>
      <c r="U367" s="36">
        <f t="shared" si="21"/>
        <v>1.3888888888888895E-2</v>
      </c>
      <c r="V367" s="36">
        <f t="shared" si="22"/>
        <v>2.6944444444444455</v>
      </c>
      <c r="W367" s="36"/>
      <c r="X367" s="37"/>
    </row>
    <row r="368" spans="1:24" x14ac:dyDescent="0.3">
      <c r="A368" s="42">
        <v>12628</v>
      </c>
      <c r="B368" s="24">
        <v>4</v>
      </c>
      <c r="C368" s="24" t="s">
        <v>1135</v>
      </c>
      <c r="D368" s="24">
        <v>2</v>
      </c>
      <c r="E368" s="24">
        <v>210</v>
      </c>
      <c r="F368" s="24" t="s">
        <v>685</v>
      </c>
      <c r="G368" s="24" t="s">
        <v>12</v>
      </c>
      <c r="H368" s="24" t="s">
        <v>15</v>
      </c>
      <c r="J368" s="24">
        <v>1</v>
      </c>
      <c r="K368" s="24">
        <v>1841</v>
      </c>
      <c r="L368" s="32">
        <v>0.43055555555555558</v>
      </c>
      <c r="M368" s="43">
        <v>0.44444444444444442</v>
      </c>
      <c r="N368" s="33">
        <v>6.2256489999999998</v>
      </c>
      <c r="Q368" s="24">
        <v>58</v>
      </c>
      <c r="R368" s="35">
        <f t="shared" si="20"/>
        <v>361.08764199999996</v>
      </c>
      <c r="S368" s="35">
        <f t="shared" si="23"/>
        <v>0</v>
      </c>
      <c r="U368" s="36">
        <f t="shared" si="21"/>
        <v>1.388888888888884E-2</v>
      </c>
      <c r="V368" s="36">
        <f t="shared" si="22"/>
        <v>0.80555555555555269</v>
      </c>
      <c r="W368" s="36"/>
      <c r="X368" s="37"/>
    </row>
    <row r="369" spans="1:24" x14ac:dyDescent="0.3">
      <c r="A369" s="42">
        <v>12644</v>
      </c>
      <c r="B369" s="24">
        <v>4</v>
      </c>
      <c r="C369" s="24" t="s">
        <v>1135</v>
      </c>
      <c r="D369" s="24">
        <v>2</v>
      </c>
      <c r="E369" s="24">
        <v>210</v>
      </c>
      <c r="F369" s="24" t="s">
        <v>685</v>
      </c>
      <c r="G369" s="24" t="s">
        <v>19</v>
      </c>
      <c r="H369" s="24">
        <v>6</v>
      </c>
      <c r="J369" s="24">
        <v>1</v>
      </c>
      <c r="K369" s="24">
        <v>11673</v>
      </c>
      <c r="L369" s="32">
        <v>0.43055555555555558</v>
      </c>
      <c r="M369" s="43">
        <v>0.44444444444444442</v>
      </c>
      <c r="N369" s="33">
        <v>6.2256489999999998</v>
      </c>
      <c r="Q369" s="24">
        <v>41</v>
      </c>
      <c r="R369" s="35">
        <f t="shared" si="20"/>
        <v>255.251609</v>
      </c>
      <c r="S369" s="35">
        <f t="shared" si="23"/>
        <v>0</v>
      </c>
      <c r="U369" s="36">
        <f t="shared" si="21"/>
        <v>1.388888888888884E-2</v>
      </c>
      <c r="V369" s="36">
        <f t="shared" si="22"/>
        <v>0.56944444444444242</v>
      </c>
      <c r="W369" s="36"/>
      <c r="X369" s="37"/>
    </row>
    <row r="370" spans="1:24" x14ac:dyDescent="0.3">
      <c r="A370" s="42">
        <v>13084</v>
      </c>
      <c r="B370" s="24">
        <v>4</v>
      </c>
      <c r="C370" s="24" t="s">
        <v>1135</v>
      </c>
      <c r="D370" s="24">
        <v>2</v>
      </c>
      <c r="E370" s="24">
        <v>210</v>
      </c>
      <c r="F370" s="24" t="s">
        <v>685</v>
      </c>
      <c r="G370" s="24" t="s">
        <v>18</v>
      </c>
      <c r="H370" s="24" t="s">
        <v>13</v>
      </c>
      <c r="J370" s="24">
        <v>1</v>
      </c>
      <c r="K370" s="24">
        <v>9173</v>
      </c>
      <c r="L370" s="32">
        <v>0.43055555555555558</v>
      </c>
      <c r="M370" s="43">
        <v>0.44444444444444442</v>
      </c>
      <c r="N370" s="33">
        <v>6.2256489999999998</v>
      </c>
      <c r="Q370" s="24">
        <v>67</v>
      </c>
      <c r="R370" s="35">
        <f t="shared" si="20"/>
        <v>417.11848299999997</v>
      </c>
      <c r="S370" s="35">
        <f t="shared" si="23"/>
        <v>0</v>
      </c>
      <c r="U370" s="36">
        <f t="shared" si="21"/>
        <v>1.388888888888884E-2</v>
      </c>
      <c r="V370" s="36">
        <f t="shared" si="22"/>
        <v>0.93055555555555225</v>
      </c>
      <c r="W370" s="36"/>
      <c r="X370" s="37"/>
    </row>
    <row r="371" spans="1:24" x14ac:dyDescent="0.3">
      <c r="A371" s="42">
        <v>12645</v>
      </c>
      <c r="B371" s="24">
        <v>4</v>
      </c>
      <c r="C371" s="24" t="s">
        <v>1135</v>
      </c>
      <c r="D371" s="24">
        <v>2</v>
      </c>
      <c r="E371" s="24">
        <v>210</v>
      </c>
      <c r="F371" s="24" t="s">
        <v>685</v>
      </c>
      <c r="G371" s="24" t="s">
        <v>19</v>
      </c>
      <c r="H371" s="44" t="s">
        <v>1146</v>
      </c>
      <c r="I371" s="44"/>
      <c r="J371" s="24">
        <v>1</v>
      </c>
      <c r="K371" s="24">
        <v>367</v>
      </c>
      <c r="L371" s="32">
        <v>0.4375</v>
      </c>
      <c r="M371" s="43">
        <v>0.4513888888888889</v>
      </c>
      <c r="N371" s="33">
        <v>6.2256489999999998</v>
      </c>
      <c r="Q371" s="24">
        <v>194</v>
      </c>
      <c r="R371" s="35">
        <f t="shared" si="20"/>
        <v>1207.7759059999998</v>
      </c>
      <c r="S371" s="35">
        <f t="shared" si="23"/>
        <v>0</v>
      </c>
      <c r="U371" s="36">
        <f t="shared" si="21"/>
        <v>1.3888888888888895E-2</v>
      </c>
      <c r="V371" s="36">
        <f t="shared" si="22"/>
        <v>2.6944444444444455</v>
      </c>
      <c r="W371" s="36"/>
      <c r="X371" s="37"/>
    </row>
    <row r="372" spans="1:24" x14ac:dyDescent="0.3">
      <c r="A372" s="42">
        <v>12618</v>
      </c>
      <c r="B372" s="24">
        <v>4</v>
      </c>
      <c r="C372" s="24" t="s">
        <v>1135</v>
      </c>
      <c r="D372" s="24">
        <v>2</v>
      </c>
      <c r="E372" s="24">
        <v>210</v>
      </c>
      <c r="F372" s="24" t="s">
        <v>685</v>
      </c>
      <c r="G372" s="24" t="s">
        <v>19</v>
      </c>
      <c r="H372" s="24">
        <v>6</v>
      </c>
      <c r="J372" s="24">
        <v>1</v>
      </c>
      <c r="K372" s="24">
        <v>380</v>
      </c>
      <c r="L372" s="32">
        <v>0.4513888888888889</v>
      </c>
      <c r="M372" s="43">
        <v>0.46527777777777773</v>
      </c>
      <c r="N372" s="33">
        <v>6.2256489999999998</v>
      </c>
      <c r="Q372" s="24">
        <v>41</v>
      </c>
      <c r="R372" s="35">
        <f t="shared" si="20"/>
        <v>255.251609</v>
      </c>
      <c r="S372" s="35">
        <f t="shared" si="23"/>
        <v>0</v>
      </c>
      <c r="U372" s="36">
        <f t="shared" si="21"/>
        <v>1.388888888888884E-2</v>
      </c>
      <c r="V372" s="36">
        <f t="shared" si="22"/>
        <v>0.56944444444444242</v>
      </c>
      <c r="W372" s="36"/>
      <c r="X372" s="37"/>
    </row>
    <row r="373" spans="1:24" x14ac:dyDescent="0.3">
      <c r="A373" s="42">
        <v>13080</v>
      </c>
      <c r="B373" s="24">
        <v>4</v>
      </c>
      <c r="C373" s="24" t="s">
        <v>1135</v>
      </c>
      <c r="D373" s="24">
        <v>2</v>
      </c>
      <c r="E373" s="24">
        <v>210</v>
      </c>
      <c r="F373" s="24" t="s">
        <v>685</v>
      </c>
      <c r="G373" s="24" t="s">
        <v>18</v>
      </c>
      <c r="H373" s="24" t="s">
        <v>13</v>
      </c>
      <c r="J373" s="24">
        <v>1</v>
      </c>
      <c r="K373" s="24">
        <v>13080</v>
      </c>
      <c r="L373" s="32">
        <v>0.4513888888888889</v>
      </c>
      <c r="M373" s="43">
        <v>0.46527777777777773</v>
      </c>
      <c r="N373" s="33">
        <v>6.2256489999999998</v>
      </c>
      <c r="Q373" s="24">
        <v>67</v>
      </c>
      <c r="R373" s="35">
        <f t="shared" si="20"/>
        <v>417.11848299999997</v>
      </c>
      <c r="S373" s="35">
        <f t="shared" si="23"/>
        <v>0</v>
      </c>
      <c r="U373" s="36">
        <f t="shared" si="21"/>
        <v>1.388888888888884E-2</v>
      </c>
      <c r="V373" s="36">
        <f t="shared" si="22"/>
        <v>0.93055555555555225</v>
      </c>
      <c r="W373" s="36"/>
      <c r="X373" s="37"/>
    </row>
    <row r="374" spans="1:24" x14ac:dyDescent="0.3">
      <c r="A374" s="42">
        <v>12646</v>
      </c>
      <c r="B374" s="24">
        <v>4</v>
      </c>
      <c r="C374" s="24" t="s">
        <v>1135</v>
      </c>
      <c r="D374" s="24">
        <v>2</v>
      </c>
      <c r="E374" s="24">
        <v>210</v>
      </c>
      <c r="F374" s="24" t="s">
        <v>685</v>
      </c>
      <c r="G374" s="24" t="s">
        <v>19</v>
      </c>
      <c r="H374" s="44" t="s">
        <v>1146</v>
      </c>
      <c r="I374" s="44"/>
      <c r="J374" s="24">
        <v>1</v>
      </c>
      <c r="K374" s="24">
        <v>356</v>
      </c>
      <c r="L374" s="32">
        <v>0.45833333333333331</v>
      </c>
      <c r="M374" s="43">
        <v>0.47222222222222227</v>
      </c>
      <c r="N374" s="33">
        <v>6.2256489999999998</v>
      </c>
      <c r="Q374" s="24">
        <v>194</v>
      </c>
      <c r="R374" s="35">
        <f t="shared" si="20"/>
        <v>1207.7759059999998</v>
      </c>
      <c r="S374" s="35">
        <f t="shared" si="23"/>
        <v>0</v>
      </c>
      <c r="U374" s="36">
        <f t="shared" si="21"/>
        <v>1.3888888888888951E-2</v>
      </c>
      <c r="V374" s="36">
        <f t="shared" si="22"/>
        <v>2.6944444444444562</v>
      </c>
      <c r="W374" s="36"/>
      <c r="X374" s="37"/>
    </row>
    <row r="375" spans="1:24" x14ac:dyDescent="0.3">
      <c r="A375" s="42">
        <v>12634</v>
      </c>
      <c r="B375" s="24">
        <v>4</v>
      </c>
      <c r="C375" s="24" t="s">
        <v>1135</v>
      </c>
      <c r="D375" s="24">
        <v>2</v>
      </c>
      <c r="E375" s="24">
        <v>210</v>
      </c>
      <c r="F375" s="24" t="s">
        <v>685</v>
      </c>
      <c r="G375" s="24" t="s">
        <v>12</v>
      </c>
      <c r="H375" s="24" t="s">
        <v>15</v>
      </c>
      <c r="J375" s="24">
        <v>1</v>
      </c>
      <c r="K375" s="24">
        <v>2444</v>
      </c>
      <c r="L375" s="32">
        <v>0.47222222222222227</v>
      </c>
      <c r="M375" s="43">
        <v>0.4861111111111111</v>
      </c>
      <c r="N375" s="33">
        <v>6.2256489999999998</v>
      </c>
      <c r="Q375" s="24">
        <v>58</v>
      </c>
      <c r="R375" s="35">
        <f t="shared" si="20"/>
        <v>361.08764199999996</v>
      </c>
      <c r="S375" s="35">
        <f t="shared" si="23"/>
        <v>0</v>
      </c>
      <c r="U375" s="36">
        <f t="shared" si="21"/>
        <v>1.388888888888884E-2</v>
      </c>
      <c r="V375" s="36">
        <f t="shared" si="22"/>
        <v>0.80555555555555269</v>
      </c>
      <c r="W375" s="36"/>
      <c r="X375" s="37"/>
    </row>
    <row r="376" spans="1:24" x14ac:dyDescent="0.3">
      <c r="A376" s="42">
        <v>12647</v>
      </c>
      <c r="B376" s="24">
        <v>4</v>
      </c>
      <c r="C376" s="24" t="s">
        <v>1135</v>
      </c>
      <c r="D376" s="24">
        <v>2</v>
      </c>
      <c r="E376" s="24">
        <v>210</v>
      </c>
      <c r="F376" s="24" t="s">
        <v>685</v>
      </c>
      <c r="G376" s="24" t="s">
        <v>19</v>
      </c>
      <c r="H376" s="24">
        <v>6</v>
      </c>
      <c r="J376" s="24">
        <v>1</v>
      </c>
      <c r="K376" s="24">
        <v>11676</v>
      </c>
      <c r="L376" s="32">
        <v>0.47222222222222227</v>
      </c>
      <c r="M376" s="43">
        <v>0.4861111111111111</v>
      </c>
      <c r="N376" s="33">
        <v>6.2256489999999998</v>
      </c>
      <c r="Q376" s="24">
        <v>41</v>
      </c>
      <c r="R376" s="35">
        <f t="shared" si="20"/>
        <v>255.251609</v>
      </c>
      <c r="S376" s="35">
        <f t="shared" si="23"/>
        <v>0</v>
      </c>
      <c r="U376" s="36">
        <f t="shared" si="21"/>
        <v>1.388888888888884E-2</v>
      </c>
      <c r="V376" s="36">
        <f t="shared" si="22"/>
        <v>0.56944444444444242</v>
      </c>
      <c r="W376" s="36"/>
      <c r="X376" s="37"/>
    </row>
    <row r="377" spans="1:24" x14ac:dyDescent="0.3">
      <c r="A377" s="42">
        <v>13085</v>
      </c>
      <c r="B377" s="24">
        <v>4</v>
      </c>
      <c r="C377" s="24" t="s">
        <v>1135</v>
      </c>
      <c r="D377" s="24">
        <v>2</v>
      </c>
      <c r="E377" s="24">
        <v>210</v>
      </c>
      <c r="F377" s="24" t="s">
        <v>685</v>
      </c>
      <c r="G377" s="24" t="s">
        <v>18</v>
      </c>
      <c r="H377" s="24" t="s">
        <v>13</v>
      </c>
      <c r="J377" s="24">
        <v>1</v>
      </c>
      <c r="K377" s="24">
        <v>9174</v>
      </c>
      <c r="L377" s="32">
        <v>0.47222222222222227</v>
      </c>
      <c r="M377" s="43">
        <v>0.4861111111111111</v>
      </c>
      <c r="N377" s="33">
        <v>6.2256489999999998</v>
      </c>
      <c r="Q377" s="24">
        <v>67</v>
      </c>
      <c r="R377" s="35">
        <f t="shared" si="20"/>
        <v>417.11848299999997</v>
      </c>
      <c r="S377" s="35">
        <f t="shared" si="23"/>
        <v>0</v>
      </c>
      <c r="U377" s="36">
        <f t="shared" si="21"/>
        <v>1.388888888888884E-2</v>
      </c>
      <c r="V377" s="36">
        <f t="shared" si="22"/>
        <v>0.93055555555555225</v>
      </c>
      <c r="W377" s="36"/>
      <c r="X377" s="37"/>
    </row>
    <row r="378" spans="1:24" x14ac:dyDescent="0.3">
      <c r="A378" s="42">
        <v>12648</v>
      </c>
      <c r="B378" s="24">
        <v>4</v>
      </c>
      <c r="C378" s="24" t="s">
        <v>1135</v>
      </c>
      <c r="D378" s="24">
        <v>2</v>
      </c>
      <c r="E378" s="24">
        <v>210</v>
      </c>
      <c r="F378" s="24" t="s">
        <v>685</v>
      </c>
      <c r="G378" s="24" t="s">
        <v>19</v>
      </c>
      <c r="H378" s="44" t="s">
        <v>1146</v>
      </c>
      <c r="I378" s="44"/>
      <c r="J378" s="24">
        <v>1</v>
      </c>
      <c r="K378" s="24">
        <v>368</v>
      </c>
      <c r="L378" s="32">
        <v>0.47916666666666669</v>
      </c>
      <c r="M378" s="43">
        <v>0.49305555555555558</v>
      </c>
      <c r="N378" s="33">
        <v>6.2256489999999998</v>
      </c>
      <c r="Q378" s="24">
        <v>194</v>
      </c>
      <c r="R378" s="35">
        <f t="shared" si="20"/>
        <v>1207.7759059999998</v>
      </c>
      <c r="S378" s="35">
        <f t="shared" si="23"/>
        <v>0</v>
      </c>
      <c r="U378" s="36">
        <f t="shared" si="21"/>
        <v>1.3888888888888895E-2</v>
      </c>
      <c r="V378" s="36">
        <f t="shared" si="22"/>
        <v>2.6944444444444455</v>
      </c>
      <c r="W378" s="36"/>
      <c r="X378" s="37"/>
    </row>
    <row r="379" spans="1:24" x14ac:dyDescent="0.3">
      <c r="A379" s="42">
        <v>12877</v>
      </c>
      <c r="B379" s="24">
        <v>4</v>
      </c>
      <c r="C379" s="24" t="s">
        <v>1135</v>
      </c>
      <c r="D379" s="24">
        <v>2</v>
      </c>
      <c r="E379" s="24">
        <v>210</v>
      </c>
      <c r="F379" s="24" t="s">
        <v>685</v>
      </c>
      <c r="G379" s="24" t="s">
        <v>19</v>
      </c>
      <c r="H379" s="24">
        <v>6</v>
      </c>
      <c r="J379" s="24">
        <v>1</v>
      </c>
      <c r="K379" s="24">
        <v>12877</v>
      </c>
      <c r="L379" s="32">
        <v>0.49305555555555558</v>
      </c>
      <c r="M379" s="43">
        <v>0.50694444444444442</v>
      </c>
      <c r="N379" s="33">
        <v>6.2256489999999998</v>
      </c>
      <c r="Q379" s="24">
        <v>41</v>
      </c>
      <c r="R379" s="35">
        <f t="shared" si="20"/>
        <v>255.251609</v>
      </c>
      <c r="S379" s="35">
        <f t="shared" si="23"/>
        <v>0</v>
      </c>
      <c r="U379" s="36">
        <f t="shared" si="21"/>
        <v>1.388888888888884E-2</v>
      </c>
      <c r="V379" s="36">
        <f t="shared" si="22"/>
        <v>0.56944444444444242</v>
      </c>
      <c r="W379" s="36"/>
      <c r="X379" s="37"/>
    </row>
    <row r="380" spans="1:24" x14ac:dyDescent="0.3">
      <c r="A380" s="42">
        <v>13081</v>
      </c>
      <c r="B380" s="24">
        <v>4</v>
      </c>
      <c r="C380" s="24" t="s">
        <v>1135</v>
      </c>
      <c r="D380" s="24">
        <v>2</v>
      </c>
      <c r="E380" s="24">
        <v>210</v>
      </c>
      <c r="F380" s="24" t="s">
        <v>685</v>
      </c>
      <c r="G380" s="24" t="s">
        <v>18</v>
      </c>
      <c r="H380" s="24" t="s">
        <v>13</v>
      </c>
      <c r="J380" s="24">
        <v>1</v>
      </c>
      <c r="K380" s="24">
        <v>13081</v>
      </c>
      <c r="L380" s="32">
        <v>0.49305555555555558</v>
      </c>
      <c r="M380" s="43">
        <v>0.50694444444444442</v>
      </c>
      <c r="N380" s="33">
        <v>6.2256489999999998</v>
      </c>
      <c r="Q380" s="24">
        <v>67</v>
      </c>
      <c r="R380" s="35">
        <f t="shared" si="20"/>
        <v>417.11848299999997</v>
      </c>
      <c r="S380" s="35">
        <f t="shared" si="23"/>
        <v>0</v>
      </c>
      <c r="U380" s="36">
        <f t="shared" si="21"/>
        <v>1.388888888888884E-2</v>
      </c>
      <c r="V380" s="36">
        <f t="shared" si="22"/>
        <v>0.93055555555555225</v>
      </c>
      <c r="W380" s="36"/>
      <c r="X380" s="37"/>
    </row>
    <row r="381" spans="1:24" x14ac:dyDescent="0.3">
      <c r="A381" s="42">
        <v>12649</v>
      </c>
      <c r="B381" s="24">
        <v>4</v>
      </c>
      <c r="C381" s="24" t="s">
        <v>1135</v>
      </c>
      <c r="D381" s="24">
        <v>2</v>
      </c>
      <c r="E381" s="24">
        <v>210</v>
      </c>
      <c r="F381" s="24" t="s">
        <v>685</v>
      </c>
      <c r="G381" s="24" t="s">
        <v>19</v>
      </c>
      <c r="H381" s="44" t="s">
        <v>1146</v>
      </c>
      <c r="I381" s="44"/>
      <c r="J381" s="24">
        <v>1</v>
      </c>
      <c r="K381" s="24">
        <v>357</v>
      </c>
      <c r="L381" s="32">
        <v>0.5</v>
      </c>
      <c r="M381" s="43">
        <v>0.51388888888888895</v>
      </c>
      <c r="N381" s="33">
        <v>6.2256489999999998</v>
      </c>
      <c r="Q381" s="24">
        <v>194</v>
      </c>
      <c r="R381" s="35">
        <f t="shared" si="20"/>
        <v>1207.7759059999998</v>
      </c>
      <c r="S381" s="35">
        <f t="shared" si="23"/>
        <v>0</v>
      </c>
      <c r="U381" s="36">
        <f t="shared" si="21"/>
        <v>1.3888888888888951E-2</v>
      </c>
      <c r="V381" s="36">
        <f t="shared" si="22"/>
        <v>2.6944444444444562</v>
      </c>
      <c r="W381" s="36"/>
      <c r="X381" s="37"/>
    </row>
    <row r="382" spans="1:24" x14ac:dyDescent="0.3">
      <c r="A382" s="42">
        <v>12629</v>
      </c>
      <c r="B382" s="24">
        <v>4</v>
      </c>
      <c r="C382" s="24" t="s">
        <v>1135</v>
      </c>
      <c r="D382" s="24">
        <v>2</v>
      </c>
      <c r="E382" s="24">
        <v>210</v>
      </c>
      <c r="F382" s="24" t="s">
        <v>685</v>
      </c>
      <c r="G382" s="24" t="s">
        <v>12</v>
      </c>
      <c r="H382" s="24" t="s">
        <v>15</v>
      </c>
      <c r="J382" s="24">
        <v>1</v>
      </c>
      <c r="K382" s="24">
        <v>1843</v>
      </c>
      <c r="L382" s="32">
        <v>0.51388888888888895</v>
      </c>
      <c r="M382" s="43">
        <v>0.52777777777777779</v>
      </c>
      <c r="N382" s="33">
        <v>6.2256489999999998</v>
      </c>
      <c r="Q382" s="24">
        <v>58</v>
      </c>
      <c r="R382" s="35">
        <f t="shared" si="20"/>
        <v>361.08764199999996</v>
      </c>
      <c r="S382" s="35">
        <f t="shared" si="23"/>
        <v>0</v>
      </c>
      <c r="U382" s="36">
        <f t="shared" si="21"/>
        <v>1.388888888888884E-2</v>
      </c>
      <c r="V382" s="36">
        <f t="shared" si="22"/>
        <v>0.80555555555555269</v>
      </c>
      <c r="W382" s="36"/>
      <c r="X382" s="37"/>
    </row>
    <row r="383" spans="1:24" x14ac:dyDescent="0.3">
      <c r="A383" s="42">
        <v>12650</v>
      </c>
      <c r="B383" s="24">
        <v>4</v>
      </c>
      <c r="C383" s="24" t="s">
        <v>1135</v>
      </c>
      <c r="D383" s="24">
        <v>2</v>
      </c>
      <c r="E383" s="24">
        <v>210</v>
      </c>
      <c r="F383" s="24" t="s">
        <v>685</v>
      </c>
      <c r="G383" s="24" t="s">
        <v>19</v>
      </c>
      <c r="H383" s="24">
        <v>6</v>
      </c>
      <c r="J383" s="24">
        <v>1</v>
      </c>
      <c r="K383" s="24">
        <v>11679</v>
      </c>
      <c r="L383" s="32">
        <v>0.51388888888888895</v>
      </c>
      <c r="M383" s="43">
        <v>0.52777777777777779</v>
      </c>
      <c r="N383" s="33">
        <v>6.2256489999999998</v>
      </c>
      <c r="Q383" s="24">
        <v>41</v>
      </c>
      <c r="R383" s="35">
        <f t="shared" si="20"/>
        <v>255.251609</v>
      </c>
      <c r="S383" s="35">
        <f t="shared" si="23"/>
        <v>0</v>
      </c>
      <c r="U383" s="36">
        <f t="shared" si="21"/>
        <v>1.388888888888884E-2</v>
      </c>
      <c r="V383" s="36">
        <f t="shared" si="22"/>
        <v>0.56944444444444242</v>
      </c>
      <c r="W383" s="36"/>
      <c r="X383" s="37"/>
    </row>
    <row r="384" spans="1:24" x14ac:dyDescent="0.3">
      <c r="A384" s="42">
        <v>13086</v>
      </c>
      <c r="B384" s="24">
        <v>4</v>
      </c>
      <c r="C384" s="24" t="s">
        <v>1135</v>
      </c>
      <c r="D384" s="24">
        <v>2</v>
      </c>
      <c r="E384" s="24">
        <v>210</v>
      </c>
      <c r="F384" s="24" t="s">
        <v>685</v>
      </c>
      <c r="G384" s="24" t="s">
        <v>18</v>
      </c>
      <c r="H384" s="24" t="s">
        <v>13</v>
      </c>
      <c r="J384" s="24">
        <v>1</v>
      </c>
      <c r="K384" s="24">
        <v>9175</v>
      </c>
      <c r="L384" s="32">
        <v>0.51388888888888895</v>
      </c>
      <c r="M384" s="43">
        <v>0.52777777777777779</v>
      </c>
      <c r="N384" s="33">
        <v>6.2256489999999998</v>
      </c>
      <c r="Q384" s="24">
        <v>67</v>
      </c>
      <c r="R384" s="35">
        <f t="shared" si="20"/>
        <v>417.11848299999997</v>
      </c>
      <c r="S384" s="35">
        <f t="shared" si="23"/>
        <v>0</v>
      </c>
      <c r="U384" s="36">
        <f t="shared" si="21"/>
        <v>1.388888888888884E-2</v>
      </c>
      <c r="V384" s="36">
        <f t="shared" si="22"/>
        <v>0.93055555555555225</v>
      </c>
      <c r="W384" s="36"/>
      <c r="X384" s="37"/>
    </row>
    <row r="385" spans="1:24" x14ac:dyDescent="0.3">
      <c r="A385" s="42">
        <v>12651</v>
      </c>
      <c r="B385" s="24">
        <v>4</v>
      </c>
      <c r="C385" s="24" t="s">
        <v>1135</v>
      </c>
      <c r="D385" s="24">
        <v>2</v>
      </c>
      <c r="E385" s="24">
        <v>210</v>
      </c>
      <c r="F385" s="24" t="s">
        <v>685</v>
      </c>
      <c r="G385" s="24" t="s">
        <v>19</v>
      </c>
      <c r="H385" s="44" t="s">
        <v>1146</v>
      </c>
      <c r="I385" s="44"/>
      <c r="J385" s="24">
        <v>1</v>
      </c>
      <c r="K385" s="24">
        <v>369</v>
      </c>
      <c r="L385" s="32">
        <v>0.52083333333333337</v>
      </c>
      <c r="M385" s="43">
        <v>0.53472222222222221</v>
      </c>
      <c r="N385" s="33">
        <v>6.2256489999999998</v>
      </c>
      <c r="Q385" s="24">
        <v>194</v>
      </c>
      <c r="R385" s="35">
        <f t="shared" si="20"/>
        <v>1207.7759059999998</v>
      </c>
      <c r="S385" s="35">
        <f t="shared" si="23"/>
        <v>0</v>
      </c>
      <c r="U385" s="36">
        <f t="shared" si="21"/>
        <v>1.388888888888884E-2</v>
      </c>
      <c r="V385" s="36">
        <f t="shared" si="22"/>
        <v>2.6944444444444349</v>
      </c>
      <c r="W385" s="36"/>
      <c r="X385" s="37"/>
    </row>
    <row r="386" spans="1:24" x14ac:dyDescent="0.3">
      <c r="A386" s="42">
        <v>12620</v>
      </c>
      <c r="B386" s="24">
        <v>4</v>
      </c>
      <c r="C386" s="24" t="s">
        <v>1135</v>
      </c>
      <c r="D386" s="24">
        <v>2</v>
      </c>
      <c r="E386" s="24">
        <v>210</v>
      </c>
      <c r="F386" s="24" t="s">
        <v>685</v>
      </c>
      <c r="G386" s="24" t="s">
        <v>12</v>
      </c>
      <c r="H386" s="24" t="s">
        <v>13</v>
      </c>
      <c r="J386" s="24">
        <v>1</v>
      </c>
      <c r="K386" s="24">
        <v>382</v>
      </c>
      <c r="L386" s="32">
        <v>0.53472222222222221</v>
      </c>
      <c r="M386" s="43">
        <v>0.54861111111111105</v>
      </c>
      <c r="N386" s="33">
        <v>6.2256489999999998</v>
      </c>
      <c r="Q386" s="24">
        <v>302</v>
      </c>
      <c r="R386" s="35">
        <f t="shared" ref="R386:R449" si="24">+N386*Q386</f>
        <v>1880.145998</v>
      </c>
      <c r="S386" s="35">
        <f t="shared" si="23"/>
        <v>0</v>
      </c>
      <c r="U386" s="36">
        <f t="shared" ref="U386:U449" si="25">+M386-L386</f>
        <v>1.388888888888884E-2</v>
      </c>
      <c r="V386" s="36">
        <f t="shared" ref="V386:V449" si="26">+U386*Q386</f>
        <v>4.1944444444444295</v>
      </c>
      <c r="W386" s="36"/>
      <c r="X386" s="37"/>
    </row>
    <row r="387" spans="1:24" x14ac:dyDescent="0.3">
      <c r="A387" s="42">
        <v>12652</v>
      </c>
      <c r="B387" s="24">
        <v>4</v>
      </c>
      <c r="C387" s="24" t="s">
        <v>1135</v>
      </c>
      <c r="D387" s="24">
        <v>2</v>
      </c>
      <c r="E387" s="24">
        <v>210</v>
      </c>
      <c r="F387" s="24" t="s">
        <v>685</v>
      </c>
      <c r="G387" s="24" t="s">
        <v>19</v>
      </c>
      <c r="H387" s="44" t="s">
        <v>1146</v>
      </c>
      <c r="I387" s="44"/>
      <c r="J387" s="24">
        <v>1</v>
      </c>
      <c r="K387" s="24">
        <v>358</v>
      </c>
      <c r="L387" s="32">
        <v>0.54861111111111105</v>
      </c>
      <c r="M387" s="43">
        <v>0.5625</v>
      </c>
      <c r="N387" s="33">
        <v>6.2256489999999998</v>
      </c>
      <c r="Q387" s="24">
        <v>194</v>
      </c>
      <c r="R387" s="35">
        <f t="shared" si="24"/>
        <v>1207.7759059999998</v>
      </c>
      <c r="S387" s="35">
        <f t="shared" ref="S387:S450" si="27">+O387*Q387</f>
        <v>0</v>
      </c>
      <c r="U387" s="36">
        <f t="shared" si="25"/>
        <v>1.3888888888888951E-2</v>
      </c>
      <c r="V387" s="36">
        <f t="shared" si="26"/>
        <v>2.6944444444444562</v>
      </c>
      <c r="W387" s="36"/>
      <c r="X387" s="37"/>
    </row>
    <row r="388" spans="1:24" x14ac:dyDescent="0.3">
      <c r="A388" s="42">
        <v>12630</v>
      </c>
      <c r="B388" s="24">
        <v>4</v>
      </c>
      <c r="C388" s="24" t="s">
        <v>1135</v>
      </c>
      <c r="D388" s="24">
        <v>2</v>
      </c>
      <c r="E388" s="24">
        <v>210</v>
      </c>
      <c r="F388" s="24" t="s">
        <v>685</v>
      </c>
      <c r="G388" s="24" t="s">
        <v>12</v>
      </c>
      <c r="H388" s="24" t="s">
        <v>15</v>
      </c>
      <c r="J388" s="24">
        <v>1</v>
      </c>
      <c r="K388" s="24">
        <v>1844</v>
      </c>
      <c r="L388" s="32">
        <v>0.55555555555555558</v>
      </c>
      <c r="M388" s="43">
        <v>0.56944444444444442</v>
      </c>
      <c r="N388" s="33">
        <v>6.2256489999999998</v>
      </c>
      <c r="Q388" s="24">
        <v>58</v>
      </c>
      <c r="R388" s="35">
        <f t="shared" si="24"/>
        <v>361.08764199999996</v>
      </c>
      <c r="S388" s="35">
        <f t="shared" si="27"/>
        <v>0</v>
      </c>
      <c r="U388" s="36">
        <f t="shared" si="25"/>
        <v>1.388888888888884E-2</v>
      </c>
      <c r="V388" s="36">
        <f t="shared" si="26"/>
        <v>0.80555555555555269</v>
      </c>
      <c r="W388" s="36"/>
      <c r="X388" s="37"/>
    </row>
    <row r="389" spans="1:24" x14ac:dyDescent="0.3">
      <c r="A389" s="42">
        <v>12653</v>
      </c>
      <c r="B389" s="24">
        <v>4</v>
      </c>
      <c r="C389" s="24" t="s">
        <v>1135</v>
      </c>
      <c r="D389" s="24">
        <v>2</v>
      </c>
      <c r="E389" s="24">
        <v>210</v>
      </c>
      <c r="F389" s="24" t="s">
        <v>685</v>
      </c>
      <c r="G389" s="24" t="s">
        <v>19</v>
      </c>
      <c r="H389" s="24">
        <v>6</v>
      </c>
      <c r="J389" s="24">
        <v>1</v>
      </c>
      <c r="K389" s="24">
        <v>11682</v>
      </c>
      <c r="L389" s="32">
        <v>0.55555555555555558</v>
      </c>
      <c r="M389" s="43">
        <v>0.56944444444444442</v>
      </c>
      <c r="N389" s="33">
        <v>6.2256489999999998</v>
      </c>
      <c r="Q389" s="24">
        <v>41</v>
      </c>
      <c r="R389" s="35">
        <f t="shared" si="24"/>
        <v>255.251609</v>
      </c>
      <c r="S389" s="35">
        <f t="shared" si="27"/>
        <v>0</v>
      </c>
      <c r="U389" s="36">
        <f t="shared" si="25"/>
        <v>1.388888888888884E-2</v>
      </c>
      <c r="V389" s="36">
        <f t="shared" si="26"/>
        <v>0.56944444444444242</v>
      </c>
      <c r="W389" s="36"/>
      <c r="X389" s="37"/>
    </row>
    <row r="390" spans="1:24" x14ac:dyDescent="0.3">
      <c r="A390" s="42">
        <v>13087</v>
      </c>
      <c r="B390" s="24">
        <v>4</v>
      </c>
      <c r="C390" s="24" t="s">
        <v>1135</v>
      </c>
      <c r="D390" s="24">
        <v>2</v>
      </c>
      <c r="E390" s="24">
        <v>210</v>
      </c>
      <c r="F390" s="24" t="s">
        <v>685</v>
      </c>
      <c r="G390" s="24" t="s">
        <v>18</v>
      </c>
      <c r="H390" s="24" t="s">
        <v>13</v>
      </c>
      <c r="J390" s="24">
        <v>1</v>
      </c>
      <c r="K390" s="24">
        <v>9176</v>
      </c>
      <c r="L390" s="32">
        <v>0.55555555555555558</v>
      </c>
      <c r="M390" s="43">
        <v>0.56944444444444442</v>
      </c>
      <c r="N390" s="33">
        <v>6.2256489999999998</v>
      </c>
      <c r="Q390" s="24">
        <v>67</v>
      </c>
      <c r="R390" s="35">
        <f t="shared" si="24"/>
        <v>417.11848299999997</v>
      </c>
      <c r="S390" s="35">
        <f t="shared" si="27"/>
        <v>0</v>
      </c>
      <c r="U390" s="36">
        <f t="shared" si="25"/>
        <v>1.388888888888884E-2</v>
      </c>
      <c r="V390" s="36">
        <f t="shared" si="26"/>
        <v>0.93055555555555225</v>
      </c>
      <c r="W390" s="36"/>
      <c r="X390" s="37"/>
    </row>
    <row r="391" spans="1:24" x14ac:dyDescent="0.3">
      <c r="A391" s="42">
        <v>12654</v>
      </c>
      <c r="B391" s="24">
        <v>4</v>
      </c>
      <c r="C391" s="24" t="s">
        <v>1135</v>
      </c>
      <c r="D391" s="24">
        <v>2</v>
      </c>
      <c r="E391" s="24">
        <v>210</v>
      </c>
      <c r="F391" s="24" t="s">
        <v>685</v>
      </c>
      <c r="G391" s="24" t="s">
        <v>19</v>
      </c>
      <c r="H391" s="44" t="s">
        <v>1146</v>
      </c>
      <c r="I391" s="44"/>
      <c r="J391" s="24">
        <v>1</v>
      </c>
      <c r="K391" s="24">
        <v>370</v>
      </c>
      <c r="L391" s="32">
        <v>0.5625</v>
      </c>
      <c r="M391" s="43">
        <v>0.57638888888888895</v>
      </c>
      <c r="N391" s="33">
        <v>6.2256489999999998</v>
      </c>
      <c r="Q391" s="24">
        <v>194</v>
      </c>
      <c r="R391" s="35">
        <f t="shared" si="24"/>
        <v>1207.7759059999998</v>
      </c>
      <c r="S391" s="35">
        <f t="shared" si="27"/>
        <v>0</v>
      </c>
      <c r="U391" s="36">
        <f t="shared" si="25"/>
        <v>1.3888888888888951E-2</v>
      </c>
      <c r="V391" s="36">
        <f t="shared" si="26"/>
        <v>2.6944444444444562</v>
      </c>
      <c r="W391" s="36"/>
      <c r="X391" s="37"/>
    </row>
    <row r="392" spans="1:24" x14ac:dyDescent="0.3">
      <c r="A392" s="42">
        <v>12621</v>
      </c>
      <c r="B392" s="24">
        <v>4</v>
      </c>
      <c r="C392" s="24" t="s">
        <v>1135</v>
      </c>
      <c r="D392" s="24">
        <v>2</v>
      </c>
      <c r="E392" s="24">
        <v>210</v>
      </c>
      <c r="F392" s="24" t="s">
        <v>685</v>
      </c>
      <c r="G392" s="24" t="s">
        <v>12</v>
      </c>
      <c r="H392" s="24" t="s">
        <v>13</v>
      </c>
      <c r="J392" s="24">
        <v>1</v>
      </c>
      <c r="K392" s="24">
        <v>383</v>
      </c>
      <c r="L392" s="32">
        <v>0.57638888888888895</v>
      </c>
      <c r="M392" s="43">
        <v>0.59027777777777779</v>
      </c>
      <c r="N392" s="33">
        <v>6.2256489999999998</v>
      </c>
      <c r="Q392" s="24">
        <v>302</v>
      </c>
      <c r="R392" s="35">
        <f t="shared" si="24"/>
        <v>1880.145998</v>
      </c>
      <c r="S392" s="35">
        <f t="shared" si="27"/>
        <v>0</v>
      </c>
      <c r="U392" s="36">
        <f t="shared" si="25"/>
        <v>1.388888888888884E-2</v>
      </c>
      <c r="V392" s="36">
        <f t="shared" si="26"/>
        <v>4.1944444444444295</v>
      </c>
      <c r="W392" s="36"/>
      <c r="X392" s="37"/>
    </row>
    <row r="393" spans="1:24" x14ac:dyDescent="0.3">
      <c r="A393" s="42">
        <v>12655</v>
      </c>
      <c r="B393" s="24">
        <v>4</v>
      </c>
      <c r="C393" s="24" t="s">
        <v>1135</v>
      </c>
      <c r="D393" s="24">
        <v>2</v>
      </c>
      <c r="E393" s="24">
        <v>210</v>
      </c>
      <c r="F393" s="24" t="s">
        <v>685</v>
      </c>
      <c r="G393" s="24" t="s">
        <v>19</v>
      </c>
      <c r="H393" s="44" t="s">
        <v>1146</v>
      </c>
      <c r="I393" s="44"/>
      <c r="J393" s="24">
        <v>1</v>
      </c>
      <c r="K393" s="24">
        <v>359</v>
      </c>
      <c r="L393" s="32">
        <v>0.59027777777777779</v>
      </c>
      <c r="M393" s="43">
        <v>0.60416666666666663</v>
      </c>
      <c r="N393" s="33">
        <v>6.2256489999999998</v>
      </c>
      <c r="Q393" s="24">
        <v>194</v>
      </c>
      <c r="R393" s="35">
        <f t="shared" si="24"/>
        <v>1207.7759059999998</v>
      </c>
      <c r="S393" s="35">
        <f t="shared" si="27"/>
        <v>0</v>
      </c>
      <c r="U393" s="36">
        <f t="shared" si="25"/>
        <v>1.388888888888884E-2</v>
      </c>
      <c r="V393" s="36">
        <f t="shared" si="26"/>
        <v>2.6944444444444349</v>
      </c>
      <c r="W393" s="36"/>
      <c r="X393" s="37"/>
    </row>
    <row r="394" spans="1:24" x14ac:dyDescent="0.3">
      <c r="A394" s="42">
        <v>12631</v>
      </c>
      <c r="B394" s="24">
        <v>4</v>
      </c>
      <c r="C394" s="24" t="s">
        <v>1135</v>
      </c>
      <c r="D394" s="24">
        <v>2</v>
      </c>
      <c r="E394" s="24">
        <v>210</v>
      </c>
      <c r="F394" s="24" t="s">
        <v>685</v>
      </c>
      <c r="G394" s="24" t="s">
        <v>12</v>
      </c>
      <c r="H394" s="24" t="s">
        <v>15</v>
      </c>
      <c r="J394" s="24">
        <v>1</v>
      </c>
      <c r="K394" s="24">
        <v>1845</v>
      </c>
      <c r="L394" s="32">
        <v>0.59722222222222221</v>
      </c>
      <c r="M394" s="43">
        <v>0.61111111111111105</v>
      </c>
      <c r="N394" s="33">
        <v>6.2256489999999998</v>
      </c>
      <c r="Q394" s="24">
        <v>58</v>
      </c>
      <c r="R394" s="35">
        <f t="shared" si="24"/>
        <v>361.08764199999996</v>
      </c>
      <c r="S394" s="35">
        <f t="shared" si="27"/>
        <v>0</v>
      </c>
      <c r="U394" s="36">
        <f t="shared" si="25"/>
        <v>1.388888888888884E-2</v>
      </c>
      <c r="V394" s="36">
        <f t="shared" si="26"/>
        <v>0.80555555555555269</v>
      </c>
      <c r="W394" s="36"/>
      <c r="X394" s="37"/>
    </row>
    <row r="395" spans="1:24" x14ac:dyDescent="0.3">
      <c r="A395" s="42">
        <v>12656</v>
      </c>
      <c r="B395" s="24">
        <v>4</v>
      </c>
      <c r="C395" s="24" t="s">
        <v>1135</v>
      </c>
      <c r="D395" s="24">
        <v>2</v>
      </c>
      <c r="E395" s="24">
        <v>210</v>
      </c>
      <c r="F395" s="24" t="s">
        <v>685</v>
      </c>
      <c r="G395" s="24" t="s">
        <v>19</v>
      </c>
      <c r="H395" s="24">
        <v>6</v>
      </c>
      <c r="J395" s="24">
        <v>1</v>
      </c>
      <c r="K395" s="24">
        <v>11685</v>
      </c>
      <c r="L395" s="32">
        <v>0.59722222222222221</v>
      </c>
      <c r="M395" s="43">
        <v>0.61111111111111105</v>
      </c>
      <c r="N395" s="33">
        <v>6.2256489999999998</v>
      </c>
      <c r="Q395" s="24">
        <v>41</v>
      </c>
      <c r="R395" s="35">
        <f t="shared" si="24"/>
        <v>255.251609</v>
      </c>
      <c r="S395" s="35">
        <f t="shared" si="27"/>
        <v>0</v>
      </c>
      <c r="U395" s="36">
        <f t="shared" si="25"/>
        <v>1.388888888888884E-2</v>
      </c>
      <c r="V395" s="36">
        <f t="shared" si="26"/>
        <v>0.56944444444444242</v>
      </c>
      <c r="W395" s="36"/>
      <c r="X395" s="37"/>
    </row>
    <row r="396" spans="1:24" x14ac:dyDescent="0.3">
      <c r="A396" s="42">
        <v>13088</v>
      </c>
      <c r="B396" s="24">
        <v>4</v>
      </c>
      <c r="C396" s="24" t="s">
        <v>1135</v>
      </c>
      <c r="D396" s="24">
        <v>2</v>
      </c>
      <c r="E396" s="24">
        <v>210</v>
      </c>
      <c r="F396" s="24" t="s">
        <v>685</v>
      </c>
      <c r="G396" s="24" t="s">
        <v>18</v>
      </c>
      <c r="H396" s="24" t="s">
        <v>13</v>
      </c>
      <c r="J396" s="24">
        <v>1</v>
      </c>
      <c r="K396" s="24">
        <v>9177</v>
      </c>
      <c r="L396" s="32">
        <v>0.59722222222222221</v>
      </c>
      <c r="M396" s="43">
        <v>0.61111111111111105</v>
      </c>
      <c r="N396" s="33">
        <v>6.2256489999999998</v>
      </c>
      <c r="Q396" s="24">
        <v>67</v>
      </c>
      <c r="R396" s="35">
        <f t="shared" si="24"/>
        <v>417.11848299999997</v>
      </c>
      <c r="S396" s="35">
        <f t="shared" si="27"/>
        <v>0</v>
      </c>
      <c r="U396" s="36">
        <f t="shared" si="25"/>
        <v>1.388888888888884E-2</v>
      </c>
      <c r="V396" s="36">
        <f t="shared" si="26"/>
        <v>0.93055555555555225</v>
      </c>
      <c r="W396" s="36"/>
      <c r="X396" s="37"/>
    </row>
    <row r="397" spans="1:24" x14ac:dyDescent="0.3">
      <c r="A397" s="42">
        <v>12657</v>
      </c>
      <c r="B397" s="24">
        <v>4</v>
      </c>
      <c r="C397" s="24" t="s">
        <v>1135</v>
      </c>
      <c r="D397" s="24">
        <v>2</v>
      </c>
      <c r="E397" s="24">
        <v>210</v>
      </c>
      <c r="F397" s="24" t="s">
        <v>685</v>
      </c>
      <c r="G397" s="24" t="s">
        <v>19</v>
      </c>
      <c r="H397" s="44" t="s">
        <v>1146</v>
      </c>
      <c r="I397" s="44"/>
      <c r="J397" s="24">
        <v>1</v>
      </c>
      <c r="K397" s="24">
        <v>36</v>
      </c>
      <c r="L397" s="32">
        <v>0.60416666666666663</v>
      </c>
      <c r="M397" s="43">
        <v>0.61805555555555558</v>
      </c>
      <c r="N397" s="33">
        <v>6.2256489999999998</v>
      </c>
      <c r="Q397" s="24">
        <v>194</v>
      </c>
      <c r="R397" s="35">
        <f t="shared" si="24"/>
        <v>1207.7759059999998</v>
      </c>
      <c r="S397" s="35">
        <f t="shared" si="27"/>
        <v>0</v>
      </c>
      <c r="U397" s="36">
        <f t="shared" si="25"/>
        <v>1.3888888888888951E-2</v>
      </c>
      <c r="V397" s="36">
        <f t="shared" si="26"/>
        <v>2.6944444444444562</v>
      </c>
      <c r="W397" s="36"/>
      <c r="X397" s="37"/>
    </row>
    <row r="398" spans="1:24" x14ac:dyDescent="0.3">
      <c r="A398" s="42">
        <v>12622</v>
      </c>
      <c r="B398" s="24">
        <v>4</v>
      </c>
      <c r="C398" s="24" t="s">
        <v>1135</v>
      </c>
      <c r="D398" s="24">
        <v>2</v>
      </c>
      <c r="E398" s="24">
        <v>210</v>
      </c>
      <c r="F398" s="24" t="s">
        <v>685</v>
      </c>
      <c r="G398" s="24" t="s">
        <v>12</v>
      </c>
      <c r="H398" s="24" t="s">
        <v>13</v>
      </c>
      <c r="J398" s="24">
        <v>1</v>
      </c>
      <c r="K398" s="24">
        <v>384</v>
      </c>
      <c r="L398" s="32">
        <v>0.61805555555555558</v>
      </c>
      <c r="M398" s="43">
        <v>0.63194444444444442</v>
      </c>
      <c r="N398" s="33">
        <v>6.2256489999999998</v>
      </c>
      <c r="Q398" s="24">
        <v>302</v>
      </c>
      <c r="R398" s="35">
        <f t="shared" si="24"/>
        <v>1880.145998</v>
      </c>
      <c r="S398" s="35">
        <f t="shared" si="27"/>
        <v>0</v>
      </c>
      <c r="U398" s="36">
        <f t="shared" si="25"/>
        <v>1.388888888888884E-2</v>
      </c>
      <c r="V398" s="36">
        <f t="shared" si="26"/>
        <v>4.1944444444444295</v>
      </c>
      <c r="W398" s="36"/>
      <c r="X398" s="37"/>
    </row>
    <row r="399" spans="1:24" x14ac:dyDescent="0.3">
      <c r="A399" s="42">
        <v>12632</v>
      </c>
      <c r="B399" s="24">
        <v>4</v>
      </c>
      <c r="C399" s="24" t="s">
        <v>1135</v>
      </c>
      <c r="D399" s="24">
        <v>2</v>
      </c>
      <c r="E399" s="24">
        <v>210</v>
      </c>
      <c r="F399" s="24" t="s">
        <v>685</v>
      </c>
      <c r="G399" s="24" t="s">
        <v>12</v>
      </c>
      <c r="H399" s="24" t="s">
        <v>15</v>
      </c>
      <c r="J399" s="24">
        <v>1</v>
      </c>
      <c r="K399" s="24">
        <v>1846</v>
      </c>
      <c r="L399" s="32">
        <v>0.63888888888888895</v>
      </c>
      <c r="M399" s="43">
        <v>0.65277777777777779</v>
      </c>
      <c r="N399" s="33">
        <v>6.2256489999999998</v>
      </c>
      <c r="Q399" s="24">
        <v>58</v>
      </c>
      <c r="R399" s="35">
        <f t="shared" si="24"/>
        <v>361.08764199999996</v>
      </c>
      <c r="S399" s="35">
        <f t="shared" si="27"/>
        <v>0</v>
      </c>
      <c r="U399" s="36">
        <f t="shared" si="25"/>
        <v>1.388888888888884E-2</v>
      </c>
      <c r="V399" s="36">
        <f t="shared" si="26"/>
        <v>0.80555555555555269</v>
      </c>
      <c r="W399" s="36"/>
      <c r="X399" s="37"/>
    </row>
    <row r="400" spans="1:24" x14ac:dyDescent="0.3">
      <c r="A400" s="42">
        <v>13089</v>
      </c>
      <c r="B400" s="24">
        <v>4</v>
      </c>
      <c r="C400" s="24" t="s">
        <v>1135</v>
      </c>
      <c r="D400" s="24">
        <v>2</v>
      </c>
      <c r="E400" s="24">
        <v>210</v>
      </c>
      <c r="F400" s="24" t="s">
        <v>685</v>
      </c>
      <c r="G400" s="24" t="s">
        <v>12</v>
      </c>
      <c r="H400" s="24" t="s">
        <v>13</v>
      </c>
      <c r="J400" s="24">
        <v>1</v>
      </c>
      <c r="K400" s="24">
        <v>2569</v>
      </c>
      <c r="L400" s="32">
        <v>0.63888888888888895</v>
      </c>
      <c r="M400" s="43">
        <v>0.65277777777777779</v>
      </c>
      <c r="N400" s="33">
        <v>6.2256489999999998</v>
      </c>
      <c r="Q400" s="24">
        <v>302</v>
      </c>
      <c r="R400" s="35">
        <f t="shared" si="24"/>
        <v>1880.145998</v>
      </c>
      <c r="S400" s="35">
        <f t="shared" si="27"/>
        <v>0</v>
      </c>
      <c r="U400" s="36">
        <f t="shared" si="25"/>
        <v>1.388888888888884E-2</v>
      </c>
      <c r="V400" s="36">
        <f t="shared" si="26"/>
        <v>4.1944444444444295</v>
      </c>
      <c r="W400" s="36"/>
      <c r="X400" s="37"/>
    </row>
    <row r="401" spans="1:24" x14ac:dyDescent="0.3">
      <c r="A401" s="42">
        <v>12623</v>
      </c>
      <c r="B401" s="24">
        <v>4</v>
      </c>
      <c r="C401" s="24" t="s">
        <v>1135</v>
      </c>
      <c r="D401" s="24">
        <v>2</v>
      </c>
      <c r="E401" s="24">
        <v>210</v>
      </c>
      <c r="F401" s="24" t="s">
        <v>685</v>
      </c>
      <c r="G401" s="24" t="s">
        <v>12</v>
      </c>
      <c r="H401" s="24" t="s">
        <v>13</v>
      </c>
      <c r="J401" s="24">
        <v>1</v>
      </c>
      <c r="K401" s="24">
        <v>385</v>
      </c>
      <c r="L401" s="32">
        <v>0.65972222222222221</v>
      </c>
      <c r="M401" s="43">
        <v>0.67361111111111116</v>
      </c>
      <c r="N401" s="33">
        <v>6.2256489999999998</v>
      </c>
      <c r="Q401" s="24">
        <v>302</v>
      </c>
      <c r="R401" s="35">
        <f t="shared" si="24"/>
        <v>1880.145998</v>
      </c>
      <c r="S401" s="35">
        <f t="shared" si="27"/>
        <v>0</v>
      </c>
      <c r="U401" s="36">
        <f t="shared" si="25"/>
        <v>1.3888888888888951E-2</v>
      </c>
      <c r="V401" s="36">
        <f t="shared" si="26"/>
        <v>4.1944444444444633</v>
      </c>
      <c r="W401" s="36"/>
      <c r="X401" s="37"/>
    </row>
    <row r="402" spans="1:24" x14ac:dyDescent="0.3">
      <c r="A402" s="42">
        <v>12633</v>
      </c>
      <c r="B402" s="24">
        <v>4</v>
      </c>
      <c r="C402" s="24" t="s">
        <v>1135</v>
      </c>
      <c r="D402" s="24">
        <v>2</v>
      </c>
      <c r="E402" s="24">
        <v>210</v>
      </c>
      <c r="F402" s="24" t="s">
        <v>685</v>
      </c>
      <c r="G402" s="24" t="s">
        <v>12</v>
      </c>
      <c r="H402" s="24" t="s">
        <v>15</v>
      </c>
      <c r="J402" s="24">
        <v>1</v>
      </c>
      <c r="K402" s="24">
        <v>1847</v>
      </c>
      <c r="L402" s="32">
        <v>0.68055555555555547</v>
      </c>
      <c r="M402" s="43">
        <v>0.69444444444444453</v>
      </c>
      <c r="N402" s="33">
        <v>6.2256489999999998</v>
      </c>
      <c r="Q402" s="24">
        <v>58</v>
      </c>
      <c r="R402" s="35">
        <f t="shared" si="24"/>
        <v>361.08764199999996</v>
      </c>
      <c r="S402" s="35">
        <f t="shared" si="27"/>
        <v>0</v>
      </c>
      <c r="U402" s="36">
        <f t="shared" si="25"/>
        <v>1.3888888888889062E-2</v>
      </c>
      <c r="V402" s="36">
        <f t="shared" si="26"/>
        <v>0.80555555555556557</v>
      </c>
      <c r="W402" s="36"/>
      <c r="X402" s="37"/>
    </row>
    <row r="403" spans="1:24" x14ac:dyDescent="0.3">
      <c r="A403" s="42">
        <v>13090</v>
      </c>
      <c r="B403" s="24">
        <v>4</v>
      </c>
      <c r="C403" s="24" t="s">
        <v>1135</v>
      </c>
      <c r="D403" s="24">
        <v>2</v>
      </c>
      <c r="E403" s="24">
        <v>210</v>
      </c>
      <c r="F403" s="24" t="s">
        <v>685</v>
      </c>
      <c r="G403" s="24" t="s">
        <v>12</v>
      </c>
      <c r="H403" s="24" t="s">
        <v>13</v>
      </c>
      <c r="J403" s="24">
        <v>1</v>
      </c>
      <c r="K403" s="24">
        <v>2570</v>
      </c>
      <c r="L403" s="32">
        <v>0.68055555555555547</v>
      </c>
      <c r="M403" s="43">
        <v>0.69444444444444453</v>
      </c>
      <c r="N403" s="33">
        <v>6.2256489999999998</v>
      </c>
      <c r="Q403" s="24">
        <v>302</v>
      </c>
      <c r="R403" s="35">
        <f t="shared" si="24"/>
        <v>1880.145998</v>
      </c>
      <c r="S403" s="35">
        <f t="shared" si="27"/>
        <v>0</v>
      </c>
      <c r="U403" s="36">
        <f t="shared" si="25"/>
        <v>1.3888888888889062E-2</v>
      </c>
      <c r="V403" s="36">
        <f t="shared" si="26"/>
        <v>4.1944444444444962</v>
      </c>
      <c r="W403" s="36"/>
      <c r="X403" s="37"/>
    </row>
    <row r="404" spans="1:24" x14ac:dyDescent="0.3">
      <c r="A404" s="42">
        <v>13093</v>
      </c>
      <c r="B404" s="24">
        <v>4</v>
      </c>
      <c r="C404" s="24" t="s">
        <v>1135</v>
      </c>
      <c r="D404" s="24">
        <v>2</v>
      </c>
      <c r="E404" s="24">
        <v>210</v>
      </c>
      <c r="F404" s="24" t="s">
        <v>685</v>
      </c>
      <c r="G404" s="24" t="s">
        <v>19</v>
      </c>
      <c r="H404" s="44" t="s">
        <v>1146</v>
      </c>
      <c r="I404" s="44"/>
      <c r="J404" s="24">
        <v>1</v>
      </c>
      <c r="K404" s="24">
        <v>386</v>
      </c>
      <c r="L404" s="32">
        <v>0.69444444444444453</v>
      </c>
      <c r="M404" s="43">
        <v>0.70833333333333337</v>
      </c>
      <c r="N404" s="33">
        <v>6.2256489999999998</v>
      </c>
      <c r="Q404" s="24">
        <v>194</v>
      </c>
      <c r="R404" s="35">
        <f t="shared" si="24"/>
        <v>1207.7759059999998</v>
      </c>
      <c r="S404" s="35">
        <f t="shared" si="27"/>
        <v>0</v>
      </c>
      <c r="U404" s="36">
        <f t="shared" si="25"/>
        <v>1.388888888888884E-2</v>
      </c>
      <c r="V404" s="36">
        <f t="shared" si="26"/>
        <v>2.6944444444444349</v>
      </c>
      <c r="W404" s="36"/>
      <c r="X404" s="37"/>
    </row>
    <row r="405" spans="1:24" x14ac:dyDescent="0.3">
      <c r="A405" s="42">
        <v>13091</v>
      </c>
      <c r="B405" s="24">
        <v>4</v>
      </c>
      <c r="C405" s="24" t="s">
        <v>1135</v>
      </c>
      <c r="D405" s="24">
        <v>2</v>
      </c>
      <c r="E405" s="24">
        <v>210</v>
      </c>
      <c r="F405" s="24" t="s">
        <v>685</v>
      </c>
      <c r="G405" s="24" t="s">
        <v>19</v>
      </c>
      <c r="H405" s="24">
        <v>6</v>
      </c>
      <c r="J405" s="24">
        <v>1</v>
      </c>
      <c r="K405" s="24">
        <v>12878</v>
      </c>
      <c r="L405" s="32">
        <v>0.70138888888888884</v>
      </c>
      <c r="M405" s="43">
        <v>0.71527777777777779</v>
      </c>
      <c r="N405" s="33">
        <v>6.2256489999999998</v>
      </c>
      <c r="Q405" s="24">
        <v>41</v>
      </c>
      <c r="R405" s="35">
        <f t="shared" si="24"/>
        <v>255.251609</v>
      </c>
      <c r="S405" s="35">
        <f t="shared" si="27"/>
        <v>0</v>
      </c>
      <c r="U405" s="36">
        <f t="shared" si="25"/>
        <v>1.3888888888888951E-2</v>
      </c>
      <c r="V405" s="36">
        <f t="shared" si="26"/>
        <v>0.56944444444444697</v>
      </c>
      <c r="W405" s="36"/>
      <c r="X405" s="37"/>
    </row>
    <row r="406" spans="1:24" x14ac:dyDescent="0.3">
      <c r="A406" s="42">
        <v>13092</v>
      </c>
      <c r="B406" s="24">
        <v>4</v>
      </c>
      <c r="C406" s="24" t="s">
        <v>1135</v>
      </c>
      <c r="D406" s="24">
        <v>2</v>
      </c>
      <c r="E406" s="24">
        <v>210</v>
      </c>
      <c r="F406" s="24" t="s">
        <v>685</v>
      </c>
      <c r="G406" s="24" t="s">
        <v>18</v>
      </c>
      <c r="H406" s="24" t="s">
        <v>13</v>
      </c>
      <c r="J406" s="24">
        <v>1</v>
      </c>
      <c r="K406" s="24">
        <v>13092</v>
      </c>
      <c r="L406" s="32">
        <v>0.70138888888888884</v>
      </c>
      <c r="M406" s="43">
        <v>0.71527777777777779</v>
      </c>
      <c r="N406" s="33">
        <v>6.2256489999999998</v>
      </c>
      <c r="Q406" s="24">
        <v>67</v>
      </c>
      <c r="R406" s="35">
        <f t="shared" si="24"/>
        <v>417.11848299999997</v>
      </c>
      <c r="S406" s="35">
        <f t="shared" si="27"/>
        <v>0</v>
      </c>
      <c r="U406" s="36">
        <f t="shared" si="25"/>
        <v>1.3888888888888951E-2</v>
      </c>
      <c r="V406" s="36">
        <f t="shared" si="26"/>
        <v>0.93055555555555969</v>
      </c>
      <c r="W406" s="36"/>
      <c r="X406" s="37"/>
    </row>
    <row r="407" spans="1:24" x14ac:dyDescent="0.3">
      <c r="A407" s="42">
        <v>13094</v>
      </c>
      <c r="B407" s="24">
        <v>4</v>
      </c>
      <c r="C407" s="24" t="s">
        <v>1135</v>
      </c>
      <c r="D407" s="24">
        <v>2</v>
      </c>
      <c r="E407" s="24">
        <v>210</v>
      </c>
      <c r="F407" s="24" t="s">
        <v>685</v>
      </c>
      <c r="G407" s="24" t="s">
        <v>19</v>
      </c>
      <c r="H407" s="44" t="s">
        <v>1146</v>
      </c>
      <c r="I407" s="44"/>
      <c r="J407" s="24">
        <v>1</v>
      </c>
      <c r="K407" s="24">
        <v>381</v>
      </c>
      <c r="L407" s="32">
        <v>0.70833333333333337</v>
      </c>
      <c r="M407" s="43">
        <v>0.72222222222222221</v>
      </c>
      <c r="N407" s="33">
        <v>6.2256489999999998</v>
      </c>
      <c r="Q407" s="24">
        <v>194</v>
      </c>
      <c r="R407" s="35">
        <f t="shared" si="24"/>
        <v>1207.7759059999998</v>
      </c>
      <c r="S407" s="35">
        <f t="shared" si="27"/>
        <v>0</v>
      </c>
      <c r="U407" s="36">
        <f t="shared" si="25"/>
        <v>1.388888888888884E-2</v>
      </c>
      <c r="V407" s="36">
        <f t="shared" si="26"/>
        <v>2.6944444444444349</v>
      </c>
      <c r="W407" s="36"/>
      <c r="X407" s="37"/>
    </row>
    <row r="408" spans="1:24" x14ac:dyDescent="0.3">
      <c r="A408" s="42">
        <v>12664</v>
      </c>
      <c r="B408" s="24">
        <v>4</v>
      </c>
      <c r="C408" s="24" t="s">
        <v>1135</v>
      </c>
      <c r="D408" s="24">
        <v>2</v>
      </c>
      <c r="E408" s="24">
        <v>210</v>
      </c>
      <c r="F408" s="24" t="s">
        <v>685</v>
      </c>
      <c r="G408" s="24" t="s">
        <v>12</v>
      </c>
      <c r="H408" s="24" t="s">
        <v>15</v>
      </c>
      <c r="J408" s="24">
        <v>1</v>
      </c>
      <c r="K408" s="24">
        <v>9185</v>
      </c>
      <c r="L408" s="32">
        <v>0.72222222222222221</v>
      </c>
      <c r="M408" s="43">
        <v>0.73611111111111116</v>
      </c>
      <c r="N408" s="33">
        <v>6.2256489999999998</v>
      </c>
      <c r="Q408" s="24">
        <v>58</v>
      </c>
      <c r="R408" s="35">
        <f t="shared" si="24"/>
        <v>361.08764199999996</v>
      </c>
      <c r="S408" s="35">
        <f t="shared" si="27"/>
        <v>0</v>
      </c>
      <c r="U408" s="36">
        <f t="shared" si="25"/>
        <v>1.3888888888888951E-2</v>
      </c>
      <c r="V408" s="36">
        <f t="shared" si="26"/>
        <v>0.80555555555555913</v>
      </c>
      <c r="W408" s="36"/>
      <c r="X408" s="37"/>
    </row>
    <row r="409" spans="1:24" x14ac:dyDescent="0.3">
      <c r="A409" s="42">
        <v>13095</v>
      </c>
      <c r="B409" s="24">
        <v>4</v>
      </c>
      <c r="C409" s="24" t="s">
        <v>1135</v>
      </c>
      <c r="D409" s="24">
        <v>2</v>
      </c>
      <c r="E409" s="24">
        <v>210</v>
      </c>
      <c r="F409" s="24" t="s">
        <v>685</v>
      </c>
      <c r="G409" s="24" t="s">
        <v>12</v>
      </c>
      <c r="H409" s="24" t="s">
        <v>13</v>
      </c>
      <c r="J409" s="24">
        <v>1</v>
      </c>
      <c r="K409" s="24">
        <v>2460</v>
      </c>
      <c r="L409" s="32">
        <v>0.72222222222222221</v>
      </c>
      <c r="M409" s="43">
        <v>0.73611111111111116</v>
      </c>
      <c r="N409" s="33">
        <v>6.2256489999999998</v>
      </c>
      <c r="Q409" s="24">
        <v>302</v>
      </c>
      <c r="R409" s="35">
        <f t="shared" si="24"/>
        <v>1880.145998</v>
      </c>
      <c r="S409" s="35">
        <f t="shared" si="27"/>
        <v>0</v>
      </c>
      <c r="U409" s="36">
        <f t="shared" si="25"/>
        <v>1.3888888888888951E-2</v>
      </c>
      <c r="V409" s="36">
        <f t="shared" si="26"/>
        <v>4.1944444444444633</v>
      </c>
      <c r="W409" s="36"/>
      <c r="X409" s="37"/>
    </row>
    <row r="410" spans="1:24" x14ac:dyDescent="0.3">
      <c r="A410" s="42">
        <v>12625</v>
      </c>
      <c r="B410" s="24">
        <v>4</v>
      </c>
      <c r="C410" s="24" t="s">
        <v>1135</v>
      </c>
      <c r="D410" s="24">
        <v>2</v>
      </c>
      <c r="E410" s="24">
        <v>210</v>
      </c>
      <c r="F410" s="24" t="s">
        <v>685</v>
      </c>
      <c r="G410" s="24" t="s">
        <v>12</v>
      </c>
      <c r="H410" s="24" t="s">
        <v>13</v>
      </c>
      <c r="J410" s="24">
        <v>1</v>
      </c>
      <c r="K410" s="24">
        <v>387</v>
      </c>
      <c r="L410" s="32">
        <v>0.74305555555555547</v>
      </c>
      <c r="M410" s="43">
        <v>0.75694444444444453</v>
      </c>
      <c r="N410" s="33">
        <v>6.2256489999999998</v>
      </c>
      <c r="Q410" s="24">
        <v>302</v>
      </c>
      <c r="R410" s="35">
        <f t="shared" si="24"/>
        <v>1880.145998</v>
      </c>
      <c r="S410" s="35">
        <f t="shared" si="27"/>
        <v>0</v>
      </c>
      <c r="U410" s="36">
        <f t="shared" si="25"/>
        <v>1.3888888888889062E-2</v>
      </c>
      <c r="V410" s="36">
        <f t="shared" si="26"/>
        <v>4.1944444444444962</v>
      </c>
      <c r="W410" s="36"/>
      <c r="X410" s="37"/>
    </row>
    <row r="411" spans="1:24" x14ac:dyDescent="0.3">
      <c r="A411" s="42">
        <v>12665</v>
      </c>
      <c r="B411" s="24">
        <v>4</v>
      </c>
      <c r="C411" s="24" t="s">
        <v>1135</v>
      </c>
      <c r="D411" s="24">
        <v>2</v>
      </c>
      <c r="E411" s="24">
        <v>210</v>
      </c>
      <c r="F411" s="24" t="s">
        <v>685</v>
      </c>
      <c r="G411" s="24" t="s">
        <v>12</v>
      </c>
      <c r="H411" s="24" t="s">
        <v>15</v>
      </c>
      <c r="J411" s="24">
        <v>1</v>
      </c>
      <c r="K411" s="24">
        <v>3315</v>
      </c>
      <c r="L411" s="32">
        <v>0.76388888888888884</v>
      </c>
      <c r="M411" s="43">
        <v>0.77777777777777779</v>
      </c>
      <c r="N411" s="33">
        <v>6.2256489999999998</v>
      </c>
      <c r="Q411" s="24">
        <v>58</v>
      </c>
      <c r="R411" s="35">
        <f t="shared" si="24"/>
        <v>361.08764199999996</v>
      </c>
      <c r="S411" s="35">
        <f t="shared" si="27"/>
        <v>0</v>
      </c>
      <c r="U411" s="36">
        <f t="shared" si="25"/>
        <v>1.3888888888888951E-2</v>
      </c>
      <c r="V411" s="36">
        <f t="shared" si="26"/>
        <v>0.80555555555555913</v>
      </c>
      <c r="W411" s="36"/>
      <c r="X411" s="37"/>
    </row>
    <row r="412" spans="1:24" x14ac:dyDescent="0.3">
      <c r="A412" s="42">
        <v>13096</v>
      </c>
      <c r="B412" s="24">
        <v>4</v>
      </c>
      <c r="C412" s="24" t="s">
        <v>1135</v>
      </c>
      <c r="D412" s="24">
        <v>2</v>
      </c>
      <c r="E412" s="24">
        <v>210</v>
      </c>
      <c r="F412" s="24" t="s">
        <v>685</v>
      </c>
      <c r="G412" s="24" t="s">
        <v>12</v>
      </c>
      <c r="H412" s="24" t="s">
        <v>13</v>
      </c>
      <c r="J412" s="24">
        <v>1</v>
      </c>
      <c r="K412" s="24">
        <v>2461</v>
      </c>
      <c r="L412" s="32">
        <v>0.76388888888888884</v>
      </c>
      <c r="M412" s="43">
        <v>0.77777777777777779</v>
      </c>
      <c r="N412" s="33">
        <v>6.2256489999999998</v>
      </c>
      <c r="Q412" s="24">
        <v>302</v>
      </c>
      <c r="R412" s="35">
        <f t="shared" si="24"/>
        <v>1880.145998</v>
      </c>
      <c r="S412" s="35">
        <f t="shared" si="27"/>
        <v>0</v>
      </c>
      <c r="U412" s="36">
        <f t="shared" si="25"/>
        <v>1.3888888888888951E-2</v>
      </c>
      <c r="V412" s="36">
        <f t="shared" si="26"/>
        <v>4.1944444444444633</v>
      </c>
      <c r="W412" s="36"/>
      <c r="X412" s="37"/>
    </row>
    <row r="413" spans="1:24" x14ac:dyDescent="0.3">
      <c r="A413" s="42">
        <v>13097</v>
      </c>
      <c r="B413" s="24">
        <v>4</v>
      </c>
      <c r="C413" s="24" t="s">
        <v>1135</v>
      </c>
      <c r="D413" s="24">
        <v>2</v>
      </c>
      <c r="E413" s="24">
        <v>210</v>
      </c>
      <c r="F413" s="24" t="s">
        <v>685</v>
      </c>
      <c r="G413" s="24" t="s">
        <v>12</v>
      </c>
      <c r="H413" s="24" t="s">
        <v>13</v>
      </c>
      <c r="J413" s="24">
        <v>1</v>
      </c>
      <c r="K413" s="24">
        <v>388</v>
      </c>
      <c r="L413" s="32">
        <v>0.78472222222222221</v>
      </c>
      <c r="M413" s="43">
        <v>0.79861111111111116</v>
      </c>
      <c r="N413" s="33">
        <v>6.2256489999999998</v>
      </c>
      <c r="Q413" s="24">
        <v>302</v>
      </c>
      <c r="R413" s="35">
        <f t="shared" si="24"/>
        <v>1880.145998</v>
      </c>
      <c r="S413" s="35">
        <f t="shared" si="27"/>
        <v>0</v>
      </c>
      <c r="U413" s="36">
        <f t="shared" si="25"/>
        <v>1.3888888888888951E-2</v>
      </c>
      <c r="V413" s="36">
        <f t="shared" si="26"/>
        <v>4.1944444444444633</v>
      </c>
      <c r="W413" s="36"/>
      <c r="X413" s="37"/>
    </row>
    <row r="414" spans="1:24" x14ac:dyDescent="0.3">
      <c r="A414" s="42">
        <v>12666</v>
      </c>
      <c r="B414" s="24">
        <v>4</v>
      </c>
      <c r="C414" s="24" t="s">
        <v>1135</v>
      </c>
      <c r="D414" s="24">
        <v>2</v>
      </c>
      <c r="E414" s="24">
        <v>210</v>
      </c>
      <c r="F414" s="24" t="s">
        <v>685</v>
      </c>
      <c r="G414" s="24" t="s">
        <v>12</v>
      </c>
      <c r="H414" s="24" t="s">
        <v>15</v>
      </c>
      <c r="J414" s="24">
        <v>1</v>
      </c>
      <c r="K414" s="24">
        <v>1849</v>
      </c>
      <c r="L414" s="32">
        <v>0.79861111111111116</v>
      </c>
      <c r="M414" s="43">
        <v>0.8125</v>
      </c>
      <c r="N414" s="33">
        <v>6.2256489999999998</v>
      </c>
      <c r="Q414" s="24">
        <v>58</v>
      </c>
      <c r="R414" s="35">
        <f t="shared" si="24"/>
        <v>361.08764199999996</v>
      </c>
      <c r="S414" s="35">
        <f t="shared" si="27"/>
        <v>0</v>
      </c>
      <c r="U414" s="36">
        <f t="shared" si="25"/>
        <v>1.388888888888884E-2</v>
      </c>
      <c r="V414" s="36">
        <f t="shared" si="26"/>
        <v>0.80555555555555269</v>
      </c>
      <c r="W414" s="36"/>
      <c r="X414" s="37"/>
    </row>
    <row r="415" spans="1:24" x14ac:dyDescent="0.3">
      <c r="A415" s="42">
        <v>12879</v>
      </c>
      <c r="B415" s="24">
        <v>4</v>
      </c>
      <c r="C415" s="24" t="s">
        <v>1135</v>
      </c>
      <c r="D415" s="24">
        <v>2</v>
      </c>
      <c r="E415" s="24">
        <v>210</v>
      </c>
      <c r="F415" s="24" t="s">
        <v>685</v>
      </c>
      <c r="G415" s="24" t="s">
        <v>19</v>
      </c>
      <c r="H415" s="24">
        <v>6</v>
      </c>
      <c r="J415" s="24">
        <v>1</v>
      </c>
      <c r="K415" s="24">
        <v>12879</v>
      </c>
      <c r="L415" s="32">
        <v>0.80555555555555547</v>
      </c>
      <c r="M415" s="43">
        <v>0.81944444444444453</v>
      </c>
      <c r="N415" s="33">
        <v>6.2256489999999998</v>
      </c>
      <c r="Q415" s="24">
        <v>41</v>
      </c>
      <c r="R415" s="35">
        <f t="shared" si="24"/>
        <v>255.251609</v>
      </c>
      <c r="S415" s="35">
        <f t="shared" si="27"/>
        <v>0</v>
      </c>
      <c r="U415" s="36">
        <f t="shared" si="25"/>
        <v>1.3888888888889062E-2</v>
      </c>
      <c r="V415" s="36">
        <f t="shared" si="26"/>
        <v>0.56944444444445153</v>
      </c>
      <c r="W415" s="36"/>
      <c r="X415" s="37"/>
    </row>
    <row r="416" spans="1:24" x14ac:dyDescent="0.3">
      <c r="A416" s="42">
        <v>13098</v>
      </c>
      <c r="B416" s="24">
        <v>4</v>
      </c>
      <c r="C416" s="24" t="s">
        <v>1135</v>
      </c>
      <c r="D416" s="24">
        <v>2</v>
      </c>
      <c r="E416" s="24">
        <v>210</v>
      </c>
      <c r="F416" s="24" t="s">
        <v>685</v>
      </c>
      <c r="G416" s="24" t="s">
        <v>18</v>
      </c>
      <c r="H416" s="24" t="s">
        <v>13</v>
      </c>
      <c r="J416" s="24">
        <v>1</v>
      </c>
      <c r="K416" s="24">
        <v>9183</v>
      </c>
      <c r="L416" s="32">
        <v>0.80555555555555547</v>
      </c>
      <c r="M416" s="43">
        <v>0.81944444444444453</v>
      </c>
      <c r="N416" s="33">
        <v>6.2256489999999998</v>
      </c>
      <c r="Q416" s="24">
        <v>67</v>
      </c>
      <c r="R416" s="35">
        <f t="shared" si="24"/>
        <v>417.11848299999997</v>
      </c>
      <c r="S416" s="35">
        <f t="shared" si="27"/>
        <v>0</v>
      </c>
      <c r="U416" s="36">
        <f t="shared" si="25"/>
        <v>1.3888888888889062E-2</v>
      </c>
      <c r="V416" s="36">
        <f t="shared" si="26"/>
        <v>0.93055555555556713</v>
      </c>
      <c r="W416" s="36"/>
      <c r="X416" s="37"/>
    </row>
    <row r="417" spans="1:24" x14ac:dyDescent="0.3">
      <c r="A417" s="42">
        <v>12663</v>
      </c>
      <c r="B417" s="24">
        <v>4</v>
      </c>
      <c r="C417" s="24" t="s">
        <v>1135</v>
      </c>
      <c r="D417" s="24">
        <v>2</v>
      </c>
      <c r="E417" s="24">
        <v>210</v>
      </c>
      <c r="F417" s="24" t="s">
        <v>685</v>
      </c>
      <c r="G417" s="24" t="s">
        <v>19</v>
      </c>
      <c r="H417" s="44" t="s">
        <v>1146</v>
      </c>
      <c r="I417" s="44"/>
      <c r="J417" s="24">
        <v>1</v>
      </c>
      <c r="K417" s="24">
        <v>376</v>
      </c>
      <c r="L417" s="32">
        <v>0.8125</v>
      </c>
      <c r="M417" s="43">
        <v>0.82638888888888884</v>
      </c>
      <c r="N417" s="33">
        <v>6.2256489999999998</v>
      </c>
      <c r="Q417" s="24">
        <v>194</v>
      </c>
      <c r="R417" s="35">
        <f t="shared" si="24"/>
        <v>1207.7759059999998</v>
      </c>
      <c r="S417" s="35">
        <f t="shared" si="27"/>
        <v>0</v>
      </c>
      <c r="U417" s="36">
        <f t="shared" si="25"/>
        <v>1.388888888888884E-2</v>
      </c>
      <c r="V417" s="36">
        <f t="shared" si="26"/>
        <v>2.6944444444444349</v>
      </c>
      <c r="W417" s="36"/>
      <c r="X417" s="37"/>
    </row>
    <row r="418" spans="1:24" x14ac:dyDescent="0.3">
      <c r="A418" s="42">
        <v>18492</v>
      </c>
      <c r="B418" s="24">
        <v>4</v>
      </c>
      <c r="C418" s="24" t="s">
        <v>1135</v>
      </c>
      <c r="D418" s="24">
        <v>1</v>
      </c>
      <c r="E418" s="24">
        <v>249</v>
      </c>
      <c r="F418" s="24" t="s">
        <v>680</v>
      </c>
      <c r="G418" s="24" t="s">
        <v>52</v>
      </c>
      <c r="H418" s="44" t="s">
        <v>1146</v>
      </c>
      <c r="I418" s="44"/>
      <c r="J418" s="24">
        <v>1</v>
      </c>
      <c r="K418" s="24">
        <v>18492</v>
      </c>
      <c r="L418" s="32">
        <v>0.34027777777777773</v>
      </c>
      <c r="M418" s="43">
        <v>0.34722222222222227</v>
      </c>
      <c r="N418" s="33">
        <v>2.61856503906301</v>
      </c>
      <c r="Q418" s="24">
        <v>173</v>
      </c>
      <c r="R418" s="35">
        <f t="shared" si="24"/>
        <v>453.0117517579007</v>
      </c>
      <c r="S418" s="35">
        <f t="shared" si="27"/>
        <v>0</v>
      </c>
      <c r="U418" s="36">
        <f t="shared" si="25"/>
        <v>6.9444444444445308E-3</v>
      </c>
      <c r="V418" s="36">
        <f t="shared" si="26"/>
        <v>1.2013888888889039</v>
      </c>
      <c r="W418" s="36"/>
      <c r="X418" s="37"/>
    </row>
    <row r="419" spans="1:24" x14ac:dyDescent="0.3">
      <c r="A419" s="42">
        <v>14064</v>
      </c>
      <c r="B419" s="24">
        <v>4</v>
      </c>
      <c r="C419" s="24" t="s">
        <v>1135</v>
      </c>
      <c r="D419" s="24">
        <v>1</v>
      </c>
      <c r="E419" s="24">
        <v>249</v>
      </c>
      <c r="F419" s="24" t="s">
        <v>680</v>
      </c>
      <c r="G419" s="24" t="s">
        <v>52</v>
      </c>
      <c r="H419" s="44" t="s">
        <v>1146</v>
      </c>
      <c r="I419" s="44"/>
      <c r="J419" s="24">
        <v>1</v>
      </c>
      <c r="K419" s="24">
        <v>2449</v>
      </c>
      <c r="L419" s="32">
        <v>0.3576388888888889</v>
      </c>
      <c r="M419" s="43">
        <v>0.36458333333333331</v>
      </c>
      <c r="N419" s="33">
        <v>2.61856503906301</v>
      </c>
      <c r="Q419" s="24">
        <v>173</v>
      </c>
      <c r="R419" s="35">
        <f t="shared" si="24"/>
        <v>453.0117517579007</v>
      </c>
      <c r="S419" s="35">
        <f t="shared" si="27"/>
        <v>0</v>
      </c>
      <c r="U419" s="36">
        <f t="shared" si="25"/>
        <v>6.9444444444444198E-3</v>
      </c>
      <c r="V419" s="36">
        <f t="shared" si="26"/>
        <v>1.2013888888888846</v>
      </c>
      <c r="W419" s="36"/>
      <c r="X419" s="37"/>
    </row>
    <row r="420" spans="1:24" x14ac:dyDescent="0.3">
      <c r="A420" s="42">
        <v>18493</v>
      </c>
      <c r="B420" s="24">
        <v>4</v>
      </c>
      <c r="C420" s="24" t="s">
        <v>1135</v>
      </c>
      <c r="D420" s="24">
        <v>1</v>
      </c>
      <c r="E420" s="24">
        <v>249</v>
      </c>
      <c r="F420" s="24" t="s">
        <v>680</v>
      </c>
      <c r="G420" s="24" t="s">
        <v>52</v>
      </c>
      <c r="H420" s="44" t="s">
        <v>1146</v>
      </c>
      <c r="I420" s="44"/>
      <c r="J420" s="24">
        <v>1</v>
      </c>
      <c r="K420" s="24">
        <v>18493</v>
      </c>
      <c r="L420" s="32">
        <v>0.375</v>
      </c>
      <c r="M420" s="43">
        <v>0.38194444444444442</v>
      </c>
      <c r="N420" s="33">
        <v>2.61856503906301</v>
      </c>
      <c r="Q420" s="24">
        <v>173</v>
      </c>
      <c r="R420" s="35">
        <f t="shared" si="24"/>
        <v>453.0117517579007</v>
      </c>
      <c r="S420" s="35">
        <f t="shared" si="27"/>
        <v>0</v>
      </c>
      <c r="U420" s="36">
        <f t="shared" si="25"/>
        <v>6.9444444444444198E-3</v>
      </c>
      <c r="V420" s="36">
        <f t="shared" si="26"/>
        <v>1.2013888888888846</v>
      </c>
      <c r="W420" s="36"/>
      <c r="X420" s="37"/>
    </row>
    <row r="421" spans="1:24" x14ac:dyDescent="0.3">
      <c r="A421" s="42">
        <v>13646</v>
      </c>
      <c r="B421" s="24">
        <v>4</v>
      </c>
      <c r="C421" s="24" t="s">
        <v>1135</v>
      </c>
      <c r="D421" s="24">
        <v>1</v>
      </c>
      <c r="E421" s="24">
        <v>249</v>
      </c>
      <c r="F421" s="24" t="s">
        <v>680</v>
      </c>
      <c r="G421" s="24" t="s">
        <v>52</v>
      </c>
      <c r="H421" s="44" t="s">
        <v>1146</v>
      </c>
      <c r="I421" s="44"/>
      <c r="J421" s="24">
        <v>1</v>
      </c>
      <c r="K421" s="24">
        <v>13646</v>
      </c>
      <c r="L421" s="32">
        <v>0.39583333333333331</v>
      </c>
      <c r="M421" s="43">
        <v>0.40277777777777773</v>
      </c>
      <c r="N421" s="33">
        <v>2.61856503906301</v>
      </c>
      <c r="Q421" s="24">
        <v>173</v>
      </c>
      <c r="R421" s="35">
        <f t="shared" si="24"/>
        <v>453.0117517579007</v>
      </c>
      <c r="S421" s="35">
        <f t="shared" si="27"/>
        <v>0</v>
      </c>
      <c r="U421" s="36">
        <f t="shared" si="25"/>
        <v>6.9444444444444198E-3</v>
      </c>
      <c r="V421" s="36">
        <f t="shared" si="26"/>
        <v>1.2013888888888846</v>
      </c>
      <c r="W421" s="36"/>
      <c r="X421" s="37"/>
    </row>
    <row r="422" spans="1:24" x14ac:dyDescent="0.3">
      <c r="A422" s="42">
        <v>13099</v>
      </c>
      <c r="B422" s="24">
        <v>4</v>
      </c>
      <c r="C422" s="24" t="s">
        <v>1135</v>
      </c>
      <c r="D422" s="24">
        <v>1</v>
      </c>
      <c r="E422" s="24">
        <v>250</v>
      </c>
      <c r="F422" s="24" t="s">
        <v>692</v>
      </c>
      <c r="G422" s="24" t="s">
        <v>12</v>
      </c>
      <c r="H422" s="44" t="s">
        <v>1146</v>
      </c>
      <c r="I422" s="44"/>
      <c r="J422" s="24">
        <v>1</v>
      </c>
      <c r="K422" s="24">
        <v>32</v>
      </c>
      <c r="L422" s="32">
        <v>0.28125</v>
      </c>
      <c r="M422" s="43">
        <v>0.2986111111111111</v>
      </c>
      <c r="N422" s="33">
        <v>7.2550195814260201</v>
      </c>
      <c r="Q422" s="24">
        <v>250</v>
      </c>
      <c r="R422" s="35">
        <f t="shared" si="24"/>
        <v>1813.7548953565051</v>
      </c>
      <c r="S422" s="35">
        <f t="shared" si="27"/>
        <v>0</v>
      </c>
      <c r="U422" s="36">
        <f t="shared" si="25"/>
        <v>1.7361111111111105E-2</v>
      </c>
      <c r="V422" s="36">
        <f t="shared" si="26"/>
        <v>4.3402777777777759</v>
      </c>
      <c r="W422" s="36"/>
      <c r="X422" s="37"/>
    </row>
    <row r="423" spans="1:24" x14ac:dyDescent="0.3">
      <c r="A423" s="42">
        <v>12559</v>
      </c>
      <c r="B423" s="24">
        <v>4</v>
      </c>
      <c r="C423" s="24" t="s">
        <v>1135</v>
      </c>
      <c r="D423" s="24">
        <v>1</v>
      </c>
      <c r="E423" s="24">
        <v>251</v>
      </c>
      <c r="F423" s="24" t="s">
        <v>682</v>
      </c>
      <c r="G423" s="24" t="s">
        <v>19</v>
      </c>
      <c r="H423" s="44" t="s">
        <v>1146</v>
      </c>
      <c r="I423" s="44"/>
      <c r="J423" s="24">
        <v>1</v>
      </c>
      <c r="K423" s="24">
        <v>390</v>
      </c>
      <c r="L423" s="32">
        <v>0.2986111111111111</v>
      </c>
      <c r="M423" s="43">
        <v>0.3125</v>
      </c>
      <c r="N423" s="33">
        <v>6.577</v>
      </c>
      <c r="Q423" s="24">
        <v>194</v>
      </c>
      <c r="R423" s="35">
        <f t="shared" si="24"/>
        <v>1275.9380000000001</v>
      </c>
      <c r="S423" s="35">
        <f t="shared" si="27"/>
        <v>0</v>
      </c>
      <c r="U423" s="36">
        <f t="shared" si="25"/>
        <v>1.3888888888888895E-2</v>
      </c>
      <c r="V423" s="36">
        <f t="shared" si="26"/>
        <v>2.6944444444444455</v>
      </c>
      <c r="W423" s="36"/>
      <c r="X423" s="37"/>
    </row>
    <row r="424" spans="1:24" x14ac:dyDescent="0.3">
      <c r="A424" s="42">
        <v>12598</v>
      </c>
      <c r="B424" s="24">
        <v>4</v>
      </c>
      <c r="C424" s="24" t="s">
        <v>1135</v>
      </c>
      <c r="D424" s="24">
        <v>1</v>
      </c>
      <c r="E424" s="24">
        <v>251</v>
      </c>
      <c r="F424" s="24" t="s">
        <v>682</v>
      </c>
      <c r="G424" s="24" t="s">
        <v>19</v>
      </c>
      <c r="H424" s="24">
        <v>6</v>
      </c>
      <c r="J424" s="24">
        <v>1</v>
      </c>
      <c r="K424" s="24">
        <v>11693</v>
      </c>
      <c r="L424" s="32">
        <v>0.3125</v>
      </c>
      <c r="M424" s="43">
        <v>0.3263888888888889</v>
      </c>
      <c r="N424" s="33">
        <v>6.577</v>
      </c>
      <c r="Q424" s="24">
        <v>41</v>
      </c>
      <c r="R424" s="35">
        <f t="shared" si="24"/>
        <v>269.65699999999998</v>
      </c>
      <c r="S424" s="35">
        <f t="shared" si="27"/>
        <v>0</v>
      </c>
      <c r="U424" s="36">
        <f t="shared" si="25"/>
        <v>1.3888888888888895E-2</v>
      </c>
      <c r="V424" s="36">
        <f t="shared" si="26"/>
        <v>0.56944444444444464</v>
      </c>
      <c r="W424" s="36"/>
      <c r="X424" s="37"/>
    </row>
    <row r="425" spans="1:24" x14ac:dyDescent="0.3">
      <c r="A425" s="42">
        <v>13100</v>
      </c>
      <c r="B425" s="24">
        <v>4</v>
      </c>
      <c r="C425" s="24" t="s">
        <v>1135</v>
      </c>
      <c r="D425" s="24">
        <v>1</v>
      </c>
      <c r="E425" s="24">
        <v>251</v>
      </c>
      <c r="F425" s="24" t="s">
        <v>682</v>
      </c>
      <c r="G425" s="24" t="s">
        <v>18</v>
      </c>
      <c r="H425" s="24" t="s">
        <v>13</v>
      </c>
      <c r="J425" s="24">
        <v>1</v>
      </c>
      <c r="K425" s="24">
        <v>9148</v>
      </c>
      <c r="L425" s="32">
        <v>0.3125</v>
      </c>
      <c r="M425" s="43">
        <v>0.3263888888888889</v>
      </c>
      <c r="N425" s="33">
        <v>6.577</v>
      </c>
      <c r="Q425" s="24">
        <v>67</v>
      </c>
      <c r="R425" s="35">
        <f t="shared" si="24"/>
        <v>440.65899999999999</v>
      </c>
      <c r="S425" s="35">
        <f t="shared" si="27"/>
        <v>0</v>
      </c>
      <c r="U425" s="36">
        <f t="shared" si="25"/>
        <v>1.3888888888888895E-2</v>
      </c>
      <c r="V425" s="36">
        <f t="shared" si="26"/>
        <v>0.93055555555555602</v>
      </c>
      <c r="W425" s="36"/>
      <c r="X425" s="37"/>
    </row>
    <row r="426" spans="1:24" x14ac:dyDescent="0.3">
      <c r="A426" s="42">
        <v>13101</v>
      </c>
      <c r="B426" s="24">
        <v>4</v>
      </c>
      <c r="C426" s="24" t="s">
        <v>1135</v>
      </c>
      <c r="D426" s="24">
        <v>1</v>
      </c>
      <c r="E426" s="24">
        <v>251</v>
      </c>
      <c r="F426" s="24" t="s">
        <v>682</v>
      </c>
      <c r="G426" s="24" t="s">
        <v>12</v>
      </c>
      <c r="H426" s="24" t="s">
        <v>13</v>
      </c>
      <c r="J426" s="24">
        <v>1</v>
      </c>
      <c r="K426" s="24">
        <v>389</v>
      </c>
      <c r="L426" s="32">
        <v>0.3263888888888889</v>
      </c>
      <c r="M426" s="43">
        <v>0.34027777777777773</v>
      </c>
      <c r="N426" s="33">
        <v>6.577</v>
      </c>
      <c r="Q426" s="24">
        <v>302</v>
      </c>
      <c r="R426" s="35">
        <f t="shared" si="24"/>
        <v>1986.2539999999999</v>
      </c>
      <c r="S426" s="35">
        <f t="shared" si="27"/>
        <v>0</v>
      </c>
      <c r="U426" s="36">
        <f t="shared" si="25"/>
        <v>1.388888888888884E-2</v>
      </c>
      <c r="V426" s="36">
        <f t="shared" si="26"/>
        <v>4.1944444444444295</v>
      </c>
      <c r="W426" s="36"/>
      <c r="X426" s="37"/>
    </row>
    <row r="427" spans="1:24" x14ac:dyDescent="0.3">
      <c r="A427" s="42">
        <v>12575</v>
      </c>
      <c r="B427" s="24">
        <v>4</v>
      </c>
      <c r="C427" s="24" t="s">
        <v>1135</v>
      </c>
      <c r="D427" s="24">
        <v>1</v>
      </c>
      <c r="E427" s="24">
        <v>251</v>
      </c>
      <c r="F427" s="24" t="s">
        <v>682</v>
      </c>
      <c r="G427" s="24" t="s">
        <v>12</v>
      </c>
      <c r="H427" s="24" t="s">
        <v>15</v>
      </c>
      <c r="J427" s="24">
        <v>1</v>
      </c>
      <c r="K427" s="24">
        <v>1850</v>
      </c>
      <c r="L427" s="32">
        <v>0.33333333333333331</v>
      </c>
      <c r="M427" s="43">
        <v>0.34722222222222227</v>
      </c>
      <c r="N427" s="33">
        <v>6.577</v>
      </c>
      <c r="Q427" s="24">
        <v>58</v>
      </c>
      <c r="R427" s="35">
        <f t="shared" si="24"/>
        <v>381.46600000000001</v>
      </c>
      <c r="S427" s="35">
        <f t="shared" si="27"/>
        <v>0</v>
      </c>
      <c r="U427" s="36">
        <f t="shared" si="25"/>
        <v>1.3888888888888951E-2</v>
      </c>
      <c r="V427" s="36">
        <f t="shared" si="26"/>
        <v>0.80555555555555913</v>
      </c>
      <c r="W427" s="36"/>
      <c r="X427" s="37"/>
    </row>
    <row r="428" spans="1:24" x14ac:dyDescent="0.3">
      <c r="A428" s="42">
        <v>13102</v>
      </c>
      <c r="B428" s="24">
        <v>4</v>
      </c>
      <c r="C428" s="24" t="s">
        <v>1135</v>
      </c>
      <c r="D428" s="24">
        <v>1</v>
      </c>
      <c r="E428" s="24">
        <v>251</v>
      </c>
      <c r="F428" s="24" t="s">
        <v>682</v>
      </c>
      <c r="G428" s="24" t="s">
        <v>12</v>
      </c>
      <c r="H428" s="24" t="s">
        <v>13</v>
      </c>
      <c r="J428" s="24">
        <v>1</v>
      </c>
      <c r="K428" s="24">
        <v>391</v>
      </c>
      <c r="L428" s="32">
        <v>0.34027777777777773</v>
      </c>
      <c r="M428" s="43">
        <v>0.35416666666666669</v>
      </c>
      <c r="N428" s="33">
        <v>6.577</v>
      </c>
      <c r="Q428" s="24">
        <v>302</v>
      </c>
      <c r="R428" s="35">
        <f t="shared" si="24"/>
        <v>1986.2539999999999</v>
      </c>
      <c r="S428" s="35">
        <f t="shared" si="27"/>
        <v>0</v>
      </c>
      <c r="U428" s="36">
        <f t="shared" si="25"/>
        <v>1.3888888888888951E-2</v>
      </c>
      <c r="V428" s="36">
        <f t="shared" si="26"/>
        <v>4.1944444444444633</v>
      </c>
      <c r="W428" s="36"/>
      <c r="X428" s="37"/>
    </row>
    <row r="429" spans="1:24" x14ac:dyDescent="0.3">
      <c r="A429" s="42">
        <v>12576</v>
      </c>
      <c r="B429" s="24">
        <v>4</v>
      </c>
      <c r="C429" s="24" t="s">
        <v>1135</v>
      </c>
      <c r="D429" s="24">
        <v>1</v>
      </c>
      <c r="E429" s="24">
        <v>251</v>
      </c>
      <c r="F429" s="24" t="s">
        <v>682</v>
      </c>
      <c r="G429" s="24" t="s">
        <v>12</v>
      </c>
      <c r="H429" s="24" t="s">
        <v>15</v>
      </c>
      <c r="J429" s="24">
        <v>1</v>
      </c>
      <c r="K429" s="24">
        <v>1851</v>
      </c>
      <c r="L429" s="32">
        <v>0.3611111111111111</v>
      </c>
      <c r="M429" s="43">
        <v>0.375</v>
      </c>
      <c r="N429" s="33">
        <v>6.577</v>
      </c>
      <c r="Q429" s="24">
        <v>58</v>
      </c>
      <c r="R429" s="35">
        <f t="shared" si="24"/>
        <v>381.46600000000001</v>
      </c>
      <c r="S429" s="35">
        <f t="shared" si="27"/>
        <v>0</v>
      </c>
      <c r="U429" s="36">
        <f t="shared" si="25"/>
        <v>1.3888888888888895E-2</v>
      </c>
      <c r="V429" s="36">
        <f t="shared" si="26"/>
        <v>0.80555555555555591</v>
      </c>
      <c r="W429" s="36"/>
      <c r="X429" s="37"/>
    </row>
    <row r="430" spans="1:24" x14ac:dyDescent="0.3">
      <c r="A430" s="42">
        <v>12599</v>
      </c>
      <c r="B430" s="24">
        <v>4</v>
      </c>
      <c r="C430" s="24" t="s">
        <v>1135</v>
      </c>
      <c r="D430" s="24">
        <v>1</v>
      </c>
      <c r="E430" s="24">
        <v>251</v>
      </c>
      <c r="F430" s="24" t="s">
        <v>682</v>
      </c>
      <c r="G430" s="24" t="s">
        <v>19</v>
      </c>
      <c r="H430" s="24">
        <v>6</v>
      </c>
      <c r="J430" s="24">
        <v>1</v>
      </c>
      <c r="K430" s="24">
        <v>11695</v>
      </c>
      <c r="L430" s="32">
        <v>0.3611111111111111</v>
      </c>
      <c r="M430" s="43">
        <v>0.375</v>
      </c>
      <c r="N430" s="33">
        <v>6.577</v>
      </c>
      <c r="Q430" s="24">
        <v>41</v>
      </c>
      <c r="R430" s="35">
        <f t="shared" si="24"/>
        <v>269.65699999999998</v>
      </c>
      <c r="S430" s="35">
        <f t="shared" si="27"/>
        <v>0</v>
      </c>
      <c r="U430" s="36">
        <f t="shared" si="25"/>
        <v>1.3888888888888895E-2</v>
      </c>
      <c r="V430" s="36">
        <f t="shared" si="26"/>
        <v>0.56944444444444464</v>
      </c>
      <c r="W430" s="36"/>
      <c r="X430" s="37"/>
    </row>
    <row r="431" spans="1:24" x14ac:dyDescent="0.3">
      <c r="A431" s="42">
        <v>13103</v>
      </c>
      <c r="B431" s="24">
        <v>4</v>
      </c>
      <c r="C431" s="24" t="s">
        <v>1135</v>
      </c>
      <c r="D431" s="24">
        <v>1</v>
      </c>
      <c r="E431" s="24">
        <v>251</v>
      </c>
      <c r="F431" s="24" t="s">
        <v>682</v>
      </c>
      <c r="G431" s="24" t="s">
        <v>18</v>
      </c>
      <c r="H431" s="24" t="s">
        <v>13</v>
      </c>
      <c r="J431" s="24">
        <v>1</v>
      </c>
      <c r="K431" s="24">
        <v>9150</v>
      </c>
      <c r="L431" s="32">
        <v>0.3611111111111111</v>
      </c>
      <c r="M431" s="43">
        <v>0.375</v>
      </c>
      <c r="N431" s="33">
        <v>6.577</v>
      </c>
      <c r="Q431" s="24">
        <v>67</v>
      </c>
      <c r="R431" s="35">
        <f t="shared" si="24"/>
        <v>440.65899999999999</v>
      </c>
      <c r="S431" s="35">
        <f t="shared" si="27"/>
        <v>0</v>
      </c>
      <c r="U431" s="36">
        <f t="shared" si="25"/>
        <v>1.3888888888888895E-2</v>
      </c>
      <c r="V431" s="36">
        <f t="shared" si="26"/>
        <v>0.93055555555555602</v>
      </c>
      <c r="W431" s="36"/>
      <c r="X431" s="37"/>
    </row>
    <row r="432" spans="1:24" x14ac:dyDescent="0.3">
      <c r="A432" s="42">
        <v>12563</v>
      </c>
      <c r="B432" s="24">
        <v>4</v>
      </c>
      <c r="C432" s="24" t="s">
        <v>1135</v>
      </c>
      <c r="D432" s="24">
        <v>1</v>
      </c>
      <c r="E432" s="24">
        <v>251</v>
      </c>
      <c r="F432" s="24" t="s">
        <v>682</v>
      </c>
      <c r="G432" s="24" t="s">
        <v>19</v>
      </c>
      <c r="H432" s="44" t="s">
        <v>1146</v>
      </c>
      <c r="I432" s="44"/>
      <c r="J432" s="24">
        <v>1</v>
      </c>
      <c r="K432" s="24">
        <v>403</v>
      </c>
      <c r="L432" s="32">
        <v>0.36805555555555558</v>
      </c>
      <c r="M432" s="43">
        <v>0.38194444444444442</v>
      </c>
      <c r="N432" s="33">
        <v>6.577</v>
      </c>
      <c r="Q432" s="24">
        <v>194</v>
      </c>
      <c r="R432" s="35">
        <f t="shared" si="24"/>
        <v>1275.9380000000001</v>
      </c>
      <c r="S432" s="35">
        <f t="shared" si="27"/>
        <v>0</v>
      </c>
      <c r="U432" s="36">
        <f t="shared" si="25"/>
        <v>1.388888888888884E-2</v>
      </c>
      <c r="V432" s="36">
        <f t="shared" si="26"/>
        <v>2.6944444444444349</v>
      </c>
      <c r="W432" s="36"/>
      <c r="X432" s="37"/>
    </row>
    <row r="433" spans="1:24" x14ac:dyDescent="0.3">
      <c r="A433" s="42">
        <v>13104</v>
      </c>
      <c r="B433" s="24">
        <v>4</v>
      </c>
      <c r="C433" s="24" t="s">
        <v>1135</v>
      </c>
      <c r="D433" s="24">
        <v>1</v>
      </c>
      <c r="E433" s="24">
        <v>251</v>
      </c>
      <c r="F433" s="24" t="s">
        <v>682</v>
      </c>
      <c r="G433" s="24" t="s">
        <v>12</v>
      </c>
      <c r="H433" s="24" t="s">
        <v>13</v>
      </c>
      <c r="J433" s="24">
        <v>1</v>
      </c>
      <c r="K433" s="24">
        <v>392</v>
      </c>
      <c r="L433" s="32">
        <v>0.38194444444444442</v>
      </c>
      <c r="M433" s="43">
        <v>0.39583333333333331</v>
      </c>
      <c r="N433" s="33">
        <v>6.577</v>
      </c>
      <c r="Q433" s="24">
        <v>302</v>
      </c>
      <c r="R433" s="35">
        <f t="shared" si="24"/>
        <v>1986.2539999999999</v>
      </c>
      <c r="S433" s="35">
        <f t="shared" si="27"/>
        <v>0</v>
      </c>
      <c r="U433" s="36">
        <f t="shared" si="25"/>
        <v>1.3888888888888895E-2</v>
      </c>
      <c r="V433" s="36">
        <f t="shared" si="26"/>
        <v>4.1944444444444464</v>
      </c>
      <c r="W433" s="36"/>
      <c r="X433" s="37"/>
    </row>
    <row r="434" spans="1:24" x14ac:dyDescent="0.3">
      <c r="A434" s="42">
        <v>12577</v>
      </c>
      <c r="B434" s="24">
        <v>4</v>
      </c>
      <c r="C434" s="24" t="s">
        <v>1135</v>
      </c>
      <c r="D434" s="24">
        <v>1</v>
      </c>
      <c r="E434" s="24">
        <v>251</v>
      </c>
      <c r="F434" s="24" t="s">
        <v>682</v>
      </c>
      <c r="G434" s="24" t="s">
        <v>12</v>
      </c>
      <c r="H434" s="24" t="s">
        <v>15</v>
      </c>
      <c r="J434" s="24">
        <v>1</v>
      </c>
      <c r="K434" s="24">
        <v>1852</v>
      </c>
      <c r="L434" s="32">
        <v>0.40277777777777773</v>
      </c>
      <c r="M434" s="43">
        <v>0.41666666666666669</v>
      </c>
      <c r="N434" s="33">
        <v>6.577</v>
      </c>
      <c r="Q434" s="24">
        <v>58</v>
      </c>
      <c r="R434" s="35">
        <f t="shared" si="24"/>
        <v>381.46600000000001</v>
      </c>
      <c r="S434" s="35">
        <f t="shared" si="27"/>
        <v>0</v>
      </c>
      <c r="U434" s="36">
        <f t="shared" si="25"/>
        <v>1.3888888888888951E-2</v>
      </c>
      <c r="V434" s="36">
        <f t="shared" si="26"/>
        <v>0.80555555555555913</v>
      </c>
      <c r="W434" s="36"/>
      <c r="X434" s="37"/>
    </row>
    <row r="435" spans="1:24" x14ac:dyDescent="0.3">
      <c r="A435" s="42">
        <v>12601</v>
      </c>
      <c r="B435" s="24">
        <v>4</v>
      </c>
      <c r="C435" s="24" t="s">
        <v>1135</v>
      </c>
      <c r="D435" s="24">
        <v>1</v>
      </c>
      <c r="E435" s="24">
        <v>251</v>
      </c>
      <c r="F435" s="24" t="s">
        <v>682</v>
      </c>
      <c r="G435" s="24" t="s">
        <v>19</v>
      </c>
      <c r="H435" s="24">
        <v>6</v>
      </c>
      <c r="J435" s="24">
        <v>1</v>
      </c>
      <c r="K435" s="24">
        <v>11697</v>
      </c>
      <c r="L435" s="32">
        <v>0.40277777777777773</v>
      </c>
      <c r="M435" s="43">
        <v>0.41666666666666669</v>
      </c>
      <c r="N435" s="33">
        <v>6.577</v>
      </c>
      <c r="Q435" s="24">
        <v>41</v>
      </c>
      <c r="R435" s="35">
        <f t="shared" si="24"/>
        <v>269.65699999999998</v>
      </c>
      <c r="S435" s="35">
        <f t="shared" si="27"/>
        <v>0</v>
      </c>
      <c r="U435" s="36">
        <f t="shared" si="25"/>
        <v>1.3888888888888951E-2</v>
      </c>
      <c r="V435" s="36">
        <f t="shared" si="26"/>
        <v>0.56944444444444697</v>
      </c>
      <c r="W435" s="36"/>
      <c r="X435" s="37"/>
    </row>
    <row r="436" spans="1:24" x14ac:dyDescent="0.3">
      <c r="A436" s="42">
        <v>13105</v>
      </c>
      <c r="B436" s="24">
        <v>4</v>
      </c>
      <c r="C436" s="24" t="s">
        <v>1135</v>
      </c>
      <c r="D436" s="24">
        <v>1</v>
      </c>
      <c r="E436" s="24">
        <v>251</v>
      </c>
      <c r="F436" s="24" t="s">
        <v>682</v>
      </c>
      <c r="G436" s="24" t="s">
        <v>18</v>
      </c>
      <c r="H436" s="24" t="s">
        <v>13</v>
      </c>
      <c r="J436" s="24">
        <v>1</v>
      </c>
      <c r="K436" s="24">
        <v>9152</v>
      </c>
      <c r="L436" s="32">
        <v>0.40277777777777773</v>
      </c>
      <c r="M436" s="43">
        <v>0.41666666666666669</v>
      </c>
      <c r="N436" s="33">
        <v>6.577</v>
      </c>
      <c r="Q436" s="24">
        <v>67</v>
      </c>
      <c r="R436" s="35">
        <f t="shared" si="24"/>
        <v>440.65899999999999</v>
      </c>
      <c r="S436" s="35">
        <f t="shared" si="27"/>
        <v>0</v>
      </c>
      <c r="U436" s="36">
        <f t="shared" si="25"/>
        <v>1.3888888888888951E-2</v>
      </c>
      <c r="V436" s="36">
        <f t="shared" si="26"/>
        <v>0.93055555555555969</v>
      </c>
      <c r="W436" s="36"/>
      <c r="X436" s="37"/>
    </row>
    <row r="437" spans="1:24" x14ac:dyDescent="0.3">
      <c r="A437" s="42">
        <v>12565</v>
      </c>
      <c r="B437" s="24">
        <v>4</v>
      </c>
      <c r="C437" s="24" t="s">
        <v>1135</v>
      </c>
      <c r="D437" s="24">
        <v>1</v>
      </c>
      <c r="E437" s="24">
        <v>251</v>
      </c>
      <c r="F437" s="24" t="s">
        <v>682</v>
      </c>
      <c r="G437" s="24" t="s">
        <v>19</v>
      </c>
      <c r="H437" s="44" t="s">
        <v>1146</v>
      </c>
      <c r="I437" s="44"/>
      <c r="J437" s="24">
        <v>1</v>
      </c>
      <c r="K437" s="24">
        <v>404</v>
      </c>
      <c r="L437" s="32">
        <v>0.40972222222222227</v>
      </c>
      <c r="M437" s="43">
        <v>0.4236111111111111</v>
      </c>
      <c r="N437" s="33">
        <v>6.577</v>
      </c>
      <c r="Q437" s="24">
        <v>194</v>
      </c>
      <c r="R437" s="35">
        <f t="shared" si="24"/>
        <v>1275.9380000000001</v>
      </c>
      <c r="S437" s="35">
        <f t="shared" si="27"/>
        <v>0</v>
      </c>
      <c r="U437" s="36">
        <f t="shared" si="25"/>
        <v>1.388888888888884E-2</v>
      </c>
      <c r="V437" s="36">
        <f t="shared" si="26"/>
        <v>2.6944444444444349</v>
      </c>
      <c r="W437" s="36"/>
      <c r="X437" s="37"/>
    </row>
    <row r="438" spans="1:24" x14ac:dyDescent="0.3">
      <c r="A438" s="42">
        <v>12602</v>
      </c>
      <c r="B438" s="24">
        <v>4</v>
      </c>
      <c r="C438" s="24" t="s">
        <v>1135</v>
      </c>
      <c r="D438" s="24">
        <v>1</v>
      </c>
      <c r="E438" s="24">
        <v>251</v>
      </c>
      <c r="F438" s="24" t="s">
        <v>682</v>
      </c>
      <c r="G438" s="24" t="s">
        <v>19</v>
      </c>
      <c r="H438" s="24">
        <v>6</v>
      </c>
      <c r="J438" s="24">
        <v>1</v>
      </c>
      <c r="K438" s="24">
        <v>11698</v>
      </c>
      <c r="L438" s="32">
        <v>0.4236111111111111</v>
      </c>
      <c r="M438" s="43">
        <v>0.4375</v>
      </c>
      <c r="N438" s="33">
        <v>6.577</v>
      </c>
      <c r="Q438" s="24">
        <v>41</v>
      </c>
      <c r="R438" s="35">
        <f t="shared" si="24"/>
        <v>269.65699999999998</v>
      </c>
      <c r="S438" s="35">
        <f t="shared" si="27"/>
        <v>0</v>
      </c>
      <c r="U438" s="36">
        <f t="shared" si="25"/>
        <v>1.3888888888888895E-2</v>
      </c>
      <c r="V438" s="36">
        <f t="shared" si="26"/>
        <v>0.56944444444444464</v>
      </c>
      <c r="W438" s="36"/>
      <c r="X438" s="37"/>
    </row>
    <row r="439" spans="1:24" x14ac:dyDescent="0.3">
      <c r="A439" s="42">
        <v>13106</v>
      </c>
      <c r="B439" s="24">
        <v>4</v>
      </c>
      <c r="C439" s="24" t="s">
        <v>1135</v>
      </c>
      <c r="D439" s="24">
        <v>1</v>
      </c>
      <c r="E439" s="24">
        <v>251</v>
      </c>
      <c r="F439" s="24" t="s">
        <v>682</v>
      </c>
      <c r="G439" s="24" t="s">
        <v>18</v>
      </c>
      <c r="H439" s="24" t="s">
        <v>13</v>
      </c>
      <c r="J439" s="24">
        <v>1</v>
      </c>
      <c r="K439" s="24">
        <v>9153</v>
      </c>
      <c r="L439" s="32">
        <v>0.4236111111111111</v>
      </c>
      <c r="M439" s="43">
        <v>0.4375</v>
      </c>
      <c r="N439" s="33">
        <v>6.577</v>
      </c>
      <c r="Q439" s="24">
        <v>67</v>
      </c>
      <c r="R439" s="35">
        <f t="shared" si="24"/>
        <v>440.65899999999999</v>
      </c>
      <c r="S439" s="35">
        <f t="shared" si="27"/>
        <v>0</v>
      </c>
      <c r="U439" s="36">
        <f t="shared" si="25"/>
        <v>1.3888888888888895E-2</v>
      </c>
      <c r="V439" s="36">
        <f t="shared" si="26"/>
        <v>0.93055555555555602</v>
      </c>
      <c r="W439" s="36"/>
      <c r="X439" s="37"/>
    </row>
    <row r="440" spans="1:24" x14ac:dyDescent="0.3">
      <c r="A440" s="42">
        <v>12585</v>
      </c>
      <c r="B440" s="24">
        <v>4</v>
      </c>
      <c r="C440" s="24" t="s">
        <v>1135</v>
      </c>
      <c r="D440" s="24">
        <v>1</v>
      </c>
      <c r="E440" s="24">
        <v>251</v>
      </c>
      <c r="F440" s="24" t="s">
        <v>682</v>
      </c>
      <c r="G440" s="24" t="s">
        <v>12</v>
      </c>
      <c r="H440" s="24" t="s">
        <v>15</v>
      </c>
      <c r="J440" s="24">
        <v>1</v>
      </c>
      <c r="K440" s="24">
        <v>3317</v>
      </c>
      <c r="L440" s="32">
        <v>0.44444444444444442</v>
      </c>
      <c r="M440" s="43">
        <v>0.45833333333333331</v>
      </c>
      <c r="N440" s="33">
        <v>6.577</v>
      </c>
      <c r="Q440" s="24">
        <v>58</v>
      </c>
      <c r="R440" s="35">
        <f t="shared" si="24"/>
        <v>381.46600000000001</v>
      </c>
      <c r="S440" s="35">
        <f t="shared" si="27"/>
        <v>0</v>
      </c>
      <c r="U440" s="36">
        <f t="shared" si="25"/>
        <v>1.3888888888888895E-2</v>
      </c>
      <c r="V440" s="36">
        <f t="shared" si="26"/>
        <v>0.80555555555555591</v>
      </c>
      <c r="W440" s="36"/>
      <c r="X440" s="37"/>
    </row>
    <row r="441" spans="1:24" x14ac:dyDescent="0.3">
      <c r="A441" s="42">
        <v>12603</v>
      </c>
      <c r="B441" s="24">
        <v>4</v>
      </c>
      <c r="C441" s="24" t="s">
        <v>1135</v>
      </c>
      <c r="D441" s="24">
        <v>1</v>
      </c>
      <c r="E441" s="24">
        <v>251</v>
      </c>
      <c r="F441" s="24" t="s">
        <v>682</v>
      </c>
      <c r="G441" s="24" t="s">
        <v>19</v>
      </c>
      <c r="H441" s="24">
        <v>6</v>
      </c>
      <c r="J441" s="24">
        <v>1</v>
      </c>
      <c r="K441" s="24">
        <v>11699</v>
      </c>
      <c r="L441" s="32">
        <v>0.44444444444444442</v>
      </c>
      <c r="M441" s="43">
        <v>0.45833333333333331</v>
      </c>
      <c r="N441" s="33">
        <v>6.577</v>
      </c>
      <c r="Q441" s="24">
        <v>41</v>
      </c>
      <c r="R441" s="35">
        <f t="shared" si="24"/>
        <v>269.65699999999998</v>
      </c>
      <c r="S441" s="35">
        <f t="shared" si="27"/>
        <v>0</v>
      </c>
      <c r="U441" s="36">
        <f t="shared" si="25"/>
        <v>1.3888888888888895E-2</v>
      </c>
      <c r="V441" s="36">
        <f t="shared" si="26"/>
        <v>0.56944444444444464</v>
      </c>
      <c r="W441" s="36"/>
      <c r="X441" s="37"/>
    </row>
    <row r="442" spans="1:24" x14ac:dyDescent="0.3">
      <c r="A442" s="42">
        <v>13107</v>
      </c>
      <c r="B442" s="24">
        <v>4</v>
      </c>
      <c r="C442" s="24" t="s">
        <v>1135</v>
      </c>
      <c r="D442" s="24">
        <v>1</v>
      </c>
      <c r="E442" s="24">
        <v>251</v>
      </c>
      <c r="F442" s="24" t="s">
        <v>682</v>
      </c>
      <c r="G442" s="24" t="s">
        <v>18</v>
      </c>
      <c r="H442" s="24" t="s">
        <v>13</v>
      </c>
      <c r="J442" s="24">
        <v>1</v>
      </c>
      <c r="K442" s="24">
        <v>9154</v>
      </c>
      <c r="L442" s="32">
        <v>0.44444444444444442</v>
      </c>
      <c r="M442" s="43">
        <v>0.45833333333333331</v>
      </c>
      <c r="N442" s="33">
        <v>6.577</v>
      </c>
      <c r="Q442" s="24">
        <v>67</v>
      </c>
      <c r="R442" s="35">
        <f t="shared" si="24"/>
        <v>440.65899999999999</v>
      </c>
      <c r="S442" s="35">
        <f t="shared" si="27"/>
        <v>0</v>
      </c>
      <c r="U442" s="36">
        <f t="shared" si="25"/>
        <v>1.3888888888888895E-2</v>
      </c>
      <c r="V442" s="36">
        <f t="shared" si="26"/>
        <v>0.93055555555555602</v>
      </c>
      <c r="W442" s="36"/>
      <c r="X442" s="37"/>
    </row>
    <row r="443" spans="1:24" x14ac:dyDescent="0.3">
      <c r="A443" s="42">
        <v>12567</v>
      </c>
      <c r="B443" s="24">
        <v>4</v>
      </c>
      <c r="C443" s="24" t="s">
        <v>1135</v>
      </c>
      <c r="D443" s="24">
        <v>1</v>
      </c>
      <c r="E443" s="24">
        <v>251</v>
      </c>
      <c r="F443" s="24" t="s">
        <v>682</v>
      </c>
      <c r="G443" s="24" t="s">
        <v>19</v>
      </c>
      <c r="H443" s="44" t="s">
        <v>1146</v>
      </c>
      <c r="I443" s="44"/>
      <c r="J443" s="24">
        <v>1</v>
      </c>
      <c r="K443" s="24">
        <v>405</v>
      </c>
      <c r="L443" s="32">
        <v>0.4513888888888889</v>
      </c>
      <c r="M443" s="43">
        <v>0.46527777777777773</v>
      </c>
      <c r="N443" s="33">
        <v>6.577</v>
      </c>
      <c r="Q443" s="24">
        <v>194</v>
      </c>
      <c r="R443" s="35">
        <f t="shared" si="24"/>
        <v>1275.9380000000001</v>
      </c>
      <c r="S443" s="35">
        <f t="shared" si="27"/>
        <v>0</v>
      </c>
      <c r="U443" s="36">
        <f t="shared" si="25"/>
        <v>1.388888888888884E-2</v>
      </c>
      <c r="V443" s="36">
        <f t="shared" si="26"/>
        <v>2.6944444444444349</v>
      </c>
      <c r="W443" s="36"/>
      <c r="X443" s="37"/>
    </row>
    <row r="444" spans="1:24" x14ac:dyDescent="0.3">
      <c r="A444" s="42">
        <v>12604</v>
      </c>
      <c r="B444" s="24">
        <v>4</v>
      </c>
      <c r="C444" s="24" t="s">
        <v>1135</v>
      </c>
      <c r="D444" s="24">
        <v>1</v>
      </c>
      <c r="E444" s="24">
        <v>251</v>
      </c>
      <c r="F444" s="24" t="s">
        <v>682</v>
      </c>
      <c r="G444" s="24" t="s">
        <v>19</v>
      </c>
      <c r="H444" s="24">
        <v>6</v>
      </c>
      <c r="J444" s="24">
        <v>1</v>
      </c>
      <c r="K444" s="24">
        <v>11700</v>
      </c>
      <c r="L444" s="32">
        <v>0.46527777777777773</v>
      </c>
      <c r="M444" s="43">
        <v>0.47916666666666669</v>
      </c>
      <c r="N444" s="33">
        <v>6.577</v>
      </c>
      <c r="Q444" s="24">
        <v>41</v>
      </c>
      <c r="R444" s="35">
        <f t="shared" si="24"/>
        <v>269.65699999999998</v>
      </c>
      <c r="S444" s="35">
        <f t="shared" si="27"/>
        <v>0</v>
      </c>
      <c r="U444" s="36">
        <f t="shared" si="25"/>
        <v>1.3888888888888951E-2</v>
      </c>
      <c r="V444" s="36">
        <f t="shared" si="26"/>
        <v>0.56944444444444697</v>
      </c>
      <c r="W444" s="36"/>
      <c r="X444" s="37"/>
    </row>
    <row r="445" spans="1:24" x14ac:dyDescent="0.3">
      <c r="A445" s="42">
        <v>13108</v>
      </c>
      <c r="B445" s="24">
        <v>4</v>
      </c>
      <c r="C445" s="24" t="s">
        <v>1135</v>
      </c>
      <c r="D445" s="24">
        <v>1</v>
      </c>
      <c r="E445" s="24">
        <v>251</v>
      </c>
      <c r="F445" s="24" t="s">
        <v>682</v>
      </c>
      <c r="G445" s="24" t="s">
        <v>18</v>
      </c>
      <c r="H445" s="24" t="s">
        <v>13</v>
      </c>
      <c r="J445" s="24">
        <v>1</v>
      </c>
      <c r="K445" s="24">
        <v>9155</v>
      </c>
      <c r="L445" s="32">
        <v>0.46527777777777773</v>
      </c>
      <c r="M445" s="43">
        <v>0.47916666666666669</v>
      </c>
      <c r="N445" s="33">
        <v>6.577</v>
      </c>
      <c r="Q445" s="24">
        <v>67</v>
      </c>
      <c r="R445" s="35">
        <f t="shared" si="24"/>
        <v>440.65899999999999</v>
      </c>
      <c r="S445" s="35">
        <f t="shared" si="27"/>
        <v>0</v>
      </c>
      <c r="U445" s="36">
        <f t="shared" si="25"/>
        <v>1.3888888888888951E-2</v>
      </c>
      <c r="V445" s="36">
        <f t="shared" si="26"/>
        <v>0.93055555555555969</v>
      </c>
      <c r="W445" s="36"/>
      <c r="X445" s="37"/>
    </row>
    <row r="446" spans="1:24" x14ac:dyDescent="0.3">
      <c r="A446" s="42">
        <v>12578</v>
      </c>
      <c r="B446" s="24">
        <v>4</v>
      </c>
      <c r="C446" s="24" t="s">
        <v>1135</v>
      </c>
      <c r="D446" s="24">
        <v>1</v>
      </c>
      <c r="E446" s="24">
        <v>251</v>
      </c>
      <c r="F446" s="24" t="s">
        <v>682</v>
      </c>
      <c r="G446" s="24" t="s">
        <v>12</v>
      </c>
      <c r="H446" s="24" t="s">
        <v>15</v>
      </c>
      <c r="J446" s="24">
        <v>1</v>
      </c>
      <c r="K446" s="24">
        <v>1853</v>
      </c>
      <c r="L446" s="32">
        <v>0.4861111111111111</v>
      </c>
      <c r="M446" s="43">
        <v>0.5</v>
      </c>
      <c r="N446" s="33">
        <v>6.577</v>
      </c>
      <c r="Q446" s="24">
        <v>58</v>
      </c>
      <c r="R446" s="35">
        <f t="shared" si="24"/>
        <v>381.46600000000001</v>
      </c>
      <c r="S446" s="35">
        <f t="shared" si="27"/>
        <v>0</v>
      </c>
      <c r="U446" s="36">
        <f t="shared" si="25"/>
        <v>1.3888888888888895E-2</v>
      </c>
      <c r="V446" s="36">
        <f t="shared" si="26"/>
        <v>0.80555555555555591</v>
      </c>
      <c r="W446" s="36"/>
      <c r="X446" s="37"/>
    </row>
    <row r="447" spans="1:24" x14ac:dyDescent="0.3">
      <c r="A447" s="42">
        <v>12605</v>
      </c>
      <c r="B447" s="24">
        <v>4</v>
      </c>
      <c r="C447" s="24" t="s">
        <v>1135</v>
      </c>
      <c r="D447" s="24">
        <v>1</v>
      </c>
      <c r="E447" s="24">
        <v>251</v>
      </c>
      <c r="F447" s="24" t="s">
        <v>682</v>
      </c>
      <c r="G447" s="24" t="s">
        <v>19</v>
      </c>
      <c r="H447" s="24">
        <v>6</v>
      </c>
      <c r="J447" s="24">
        <v>1</v>
      </c>
      <c r="K447" s="24">
        <v>11701</v>
      </c>
      <c r="L447" s="32">
        <v>0.4861111111111111</v>
      </c>
      <c r="M447" s="43">
        <v>0.5</v>
      </c>
      <c r="N447" s="33">
        <v>6.577</v>
      </c>
      <c r="Q447" s="24">
        <v>41</v>
      </c>
      <c r="R447" s="35">
        <f t="shared" si="24"/>
        <v>269.65699999999998</v>
      </c>
      <c r="S447" s="35">
        <f t="shared" si="27"/>
        <v>0</v>
      </c>
      <c r="U447" s="36">
        <f t="shared" si="25"/>
        <v>1.3888888888888895E-2</v>
      </c>
      <c r="V447" s="36">
        <f t="shared" si="26"/>
        <v>0.56944444444444464</v>
      </c>
      <c r="W447" s="36"/>
      <c r="X447" s="37"/>
    </row>
    <row r="448" spans="1:24" x14ac:dyDescent="0.3">
      <c r="A448" s="42">
        <v>13109</v>
      </c>
      <c r="B448" s="24">
        <v>4</v>
      </c>
      <c r="C448" s="24" t="s">
        <v>1135</v>
      </c>
      <c r="D448" s="24">
        <v>1</v>
      </c>
      <c r="E448" s="24">
        <v>251</v>
      </c>
      <c r="F448" s="24" t="s">
        <v>682</v>
      </c>
      <c r="G448" s="24" t="s">
        <v>18</v>
      </c>
      <c r="H448" s="24" t="s">
        <v>13</v>
      </c>
      <c r="J448" s="24">
        <v>1</v>
      </c>
      <c r="K448" s="24">
        <v>9156</v>
      </c>
      <c r="L448" s="32">
        <v>0.4861111111111111</v>
      </c>
      <c r="M448" s="43">
        <v>0.5</v>
      </c>
      <c r="N448" s="33">
        <v>6.577</v>
      </c>
      <c r="Q448" s="24">
        <v>67</v>
      </c>
      <c r="R448" s="35">
        <f t="shared" si="24"/>
        <v>440.65899999999999</v>
      </c>
      <c r="S448" s="35">
        <f t="shared" si="27"/>
        <v>0</v>
      </c>
      <c r="U448" s="36">
        <f t="shared" si="25"/>
        <v>1.3888888888888895E-2</v>
      </c>
      <c r="V448" s="36">
        <f t="shared" si="26"/>
        <v>0.93055555555555602</v>
      </c>
      <c r="W448" s="36"/>
      <c r="X448" s="37"/>
    </row>
    <row r="449" spans="1:24" x14ac:dyDescent="0.3">
      <c r="A449" s="42">
        <v>12569</v>
      </c>
      <c r="B449" s="24">
        <v>4</v>
      </c>
      <c r="C449" s="24" t="s">
        <v>1135</v>
      </c>
      <c r="D449" s="24">
        <v>1</v>
      </c>
      <c r="E449" s="24">
        <v>251</v>
      </c>
      <c r="F449" s="24" t="s">
        <v>682</v>
      </c>
      <c r="G449" s="24" t="s">
        <v>19</v>
      </c>
      <c r="H449" s="44" t="s">
        <v>1146</v>
      </c>
      <c r="I449" s="44"/>
      <c r="J449" s="24">
        <v>1</v>
      </c>
      <c r="K449" s="24">
        <v>406</v>
      </c>
      <c r="L449" s="32">
        <v>0.49305555555555558</v>
      </c>
      <c r="M449" s="43">
        <v>0.50694444444444442</v>
      </c>
      <c r="N449" s="33">
        <v>6.577</v>
      </c>
      <c r="Q449" s="24">
        <v>194</v>
      </c>
      <c r="R449" s="35">
        <f t="shared" si="24"/>
        <v>1275.9380000000001</v>
      </c>
      <c r="S449" s="35">
        <f t="shared" si="27"/>
        <v>0</v>
      </c>
      <c r="U449" s="36">
        <f t="shared" si="25"/>
        <v>1.388888888888884E-2</v>
      </c>
      <c r="V449" s="36">
        <f t="shared" si="26"/>
        <v>2.6944444444444349</v>
      </c>
      <c r="W449" s="36"/>
      <c r="X449" s="37"/>
    </row>
    <row r="450" spans="1:24" x14ac:dyDescent="0.3">
      <c r="A450" s="42">
        <v>12570</v>
      </c>
      <c r="B450" s="24">
        <v>4</v>
      </c>
      <c r="C450" s="24" t="s">
        <v>1135</v>
      </c>
      <c r="D450" s="24">
        <v>1</v>
      </c>
      <c r="E450" s="24">
        <v>251</v>
      </c>
      <c r="F450" s="24" t="s">
        <v>682</v>
      </c>
      <c r="G450" s="24" t="s">
        <v>19</v>
      </c>
      <c r="H450" s="24">
        <v>6</v>
      </c>
      <c r="J450" s="24">
        <v>1</v>
      </c>
      <c r="K450" s="24">
        <v>395</v>
      </c>
      <c r="L450" s="32">
        <v>0.50694444444444442</v>
      </c>
      <c r="M450" s="43">
        <v>0.52083333333333337</v>
      </c>
      <c r="N450" s="33">
        <v>6.577</v>
      </c>
      <c r="Q450" s="24">
        <v>41</v>
      </c>
      <c r="R450" s="35">
        <f t="shared" ref="R450:R513" si="28">+N450*Q450</f>
        <v>269.65699999999998</v>
      </c>
      <c r="S450" s="35">
        <f t="shared" si="27"/>
        <v>0</v>
      </c>
      <c r="U450" s="36">
        <f t="shared" ref="U450:U513" si="29">+M450-L450</f>
        <v>1.3888888888888951E-2</v>
      </c>
      <c r="V450" s="36">
        <f t="shared" ref="V450:V513" si="30">+U450*Q450</f>
        <v>0.56944444444444697</v>
      </c>
      <c r="W450" s="36"/>
      <c r="X450" s="37"/>
    </row>
    <row r="451" spans="1:24" x14ac:dyDescent="0.3">
      <c r="A451" s="42">
        <v>13110</v>
      </c>
      <c r="B451" s="24">
        <v>4</v>
      </c>
      <c r="C451" s="24" t="s">
        <v>1135</v>
      </c>
      <c r="D451" s="24">
        <v>1</v>
      </c>
      <c r="E451" s="24">
        <v>251</v>
      </c>
      <c r="F451" s="24" t="s">
        <v>682</v>
      </c>
      <c r="G451" s="24" t="s">
        <v>18</v>
      </c>
      <c r="H451" s="24" t="s">
        <v>13</v>
      </c>
      <c r="J451" s="24">
        <v>1</v>
      </c>
      <c r="K451" s="24">
        <v>9157</v>
      </c>
      <c r="L451" s="32">
        <v>0.50694444444444442</v>
      </c>
      <c r="M451" s="43">
        <v>0.52083333333333337</v>
      </c>
      <c r="N451" s="33">
        <v>6.577</v>
      </c>
      <c r="Q451" s="24">
        <v>67</v>
      </c>
      <c r="R451" s="35">
        <f t="shared" si="28"/>
        <v>440.65899999999999</v>
      </c>
      <c r="S451" s="35">
        <f t="shared" ref="S451:S514" si="31">+O451*Q451</f>
        <v>0</v>
      </c>
      <c r="U451" s="36">
        <f t="shared" si="29"/>
        <v>1.3888888888888951E-2</v>
      </c>
      <c r="V451" s="36">
        <f t="shared" si="30"/>
        <v>0.93055555555555969</v>
      </c>
      <c r="W451" s="36"/>
      <c r="X451" s="37"/>
    </row>
    <row r="452" spans="1:24" x14ac:dyDescent="0.3">
      <c r="A452" s="42">
        <v>12579</v>
      </c>
      <c r="B452" s="24">
        <v>4</v>
      </c>
      <c r="C452" s="24" t="s">
        <v>1135</v>
      </c>
      <c r="D452" s="24">
        <v>1</v>
      </c>
      <c r="E452" s="24">
        <v>251</v>
      </c>
      <c r="F452" s="24" t="s">
        <v>682</v>
      </c>
      <c r="G452" s="24" t="s">
        <v>12</v>
      </c>
      <c r="H452" s="24" t="s">
        <v>15</v>
      </c>
      <c r="J452" s="24">
        <v>1</v>
      </c>
      <c r="K452" s="24">
        <v>1854</v>
      </c>
      <c r="L452" s="32">
        <v>0.52777777777777779</v>
      </c>
      <c r="M452" s="43">
        <v>0.54166666666666663</v>
      </c>
      <c r="N452" s="33">
        <v>6.577</v>
      </c>
      <c r="Q452" s="24">
        <v>58</v>
      </c>
      <c r="R452" s="35">
        <f t="shared" si="28"/>
        <v>381.46600000000001</v>
      </c>
      <c r="S452" s="35">
        <f t="shared" si="31"/>
        <v>0</v>
      </c>
      <c r="U452" s="36">
        <f t="shared" si="29"/>
        <v>1.388888888888884E-2</v>
      </c>
      <c r="V452" s="36">
        <f t="shared" si="30"/>
        <v>0.80555555555555269</v>
      </c>
      <c r="W452" s="36"/>
      <c r="X452" s="37"/>
    </row>
    <row r="453" spans="1:24" x14ac:dyDescent="0.3">
      <c r="A453" s="42">
        <v>12607</v>
      </c>
      <c r="B453" s="24">
        <v>4</v>
      </c>
      <c r="C453" s="24" t="s">
        <v>1135</v>
      </c>
      <c r="D453" s="24">
        <v>1</v>
      </c>
      <c r="E453" s="24">
        <v>251</v>
      </c>
      <c r="F453" s="24" t="s">
        <v>682</v>
      </c>
      <c r="G453" s="24" t="s">
        <v>19</v>
      </c>
      <c r="H453" s="24">
        <v>6</v>
      </c>
      <c r="J453" s="24">
        <v>1</v>
      </c>
      <c r="K453" s="24">
        <v>11703</v>
      </c>
      <c r="L453" s="32">
        <v>0.52777777777777779</v>
      </c>
      <c r="M453" s="43">
        <v>0.54166666666666663</v>
      </c>
      <c r="N453" s="33">
        <v>6.577</v>
      </c>
      <c r="Q453" s="24">
        <v>41</v>
      </c>
      <c r="R453" s="35">
        <f t="shared" si="28"/>
        <v>269.65699999999998</v>
      </c>
      <c r="S453" s="35">
        <f t="shared" si="31"/>
        <v>0</v>
      </c>
      <c r="U453" s="36">
        <f t="shared" si="29"/>
        <v>1.388888888888884E-2</v>
      </c>
      <c r="V453" s="36">
        <f t="shared" si="30"/>
        <v>0.56944444444444242</v>
      </c>
      <c r="W453" s="36"/>
      <c r="X453" s="37"/>
    </row>
    <row r="454" spans="1:24" x14ac:dyDescent="0.3">
      <c r="A454" s="42">
        <v>13111</v>
      </c>
      <c r="B454" s="24">
        <v>4</v>
      </c>
      <c r="C454" s="24" t="s">
        <v>1135</v>
      </c>
      <c r="D454" s="24">
        <v>1</v>
      </c>
      <c r="E454" s="24">
        <v>251</v>
      </c>
      <c r="F454" s="24" t="s">
        <v>682</v>
      </c>
      <c r="G454" s="24" t="s">
        <v>18</v>
      </c>
      <c r="H454" s="24" t="s">
        <v>13</v>
      </c>
      <c r="J454" s="24">
        <v>1</v>
      </c>
      <c r="K454" s="24">
        <v>9158</v>
      </c>
      <c r="L454" s="32">
        <v>0.52777777777777779</v>
      </c>
      <c r="M454" s="43">
        <v>0.54166666666666663</v>
      </c>
      <c r="N454" s="33">
        <v>6.577</v>
      </c>
      <c r="Q454" s="24">
        <v>67</v>
      </c>
      <c r="R454" s="35">
        <f t="shared" si="28"/>
        <v>440.65899999999999</v>
      </c>
      <c r="S454" s="35">
        <f t="shared" si="31"/>
        <v>0</v>
      </c>
      <c r="U454" s="36">
        <f t="shared" si="29"/>
        <v>1.388888888888884E-2</v>
      </c>
      <c r="V454" s="36">
        <f t="shared" si="30"/>
        <v>0.93055555555555225</v>
      </c>
      <c r="W454" s="36"/>
      <c r="X454" s="37"/>
    </row>
    <row r="455" spans="1:24" x14ac:dyDescent="0.3">
      <c r="A455" s="42">
        <v>12571</v>
      </c>
      <c r="B455" s="24">
        <v>4</v>
      </c>
      <c r="C455" s="24" t="s">
        <v>1135</v>
      </c>
      <c r="D455" s="24">
        <v>1</v>
      </c>
      <c r="E455" s="24">
        <v>251</v>
      </c>
      <c r="F455" s="24" t="s">
        <v>682</v>
      </c>
      <c r="G455" s="24" t="s">
        <v>19</v>
      </c>
      <c r="H455" s="44" t="s">
        <v>1146</v>
      </c>
      <c r="I455" s="44"/>
      <c r="J455" s="24">
        <v>1</v>
      </c>
      <c r="K455" s="24">
        <v>407</v>
      </c>
      <c r="L455" s="32">
        <v>0.53472222222222221</v>
      </c>
      <c r="M455" s="43">
        <v>0.54861111111111105</v>
      </c>
      <c r="N455" s="33">
        <v>6.577</v>
      </c>
      <c r="Q455" s="24">
        <v>194</v>
      </c>
      <c r="R455" s="35">
        <f t="shared" si="28"/>
        <v>1275.9380000000001</v>
      </c>
      <c r="S455" s="35">
        <f t="shared" si="31"/>
        <v>0</v>
      </c>
      <c r="U455" s="36">
        <f t="shared" si="29"/>
        <v>1.388888888888884E-2</v>
      </c>
      <c r="V455" s="36">
        <f t="shared" si="30"/>
        <v>2.6944444444444349</v>
      </c>
      <c r="W455" s="36"/>
      <c r="X455" s="37"/>
    </row>
    <row r="456" spans="1:24" x14ac:dyDescent="0.3">
      <c r="A456" s="42">
        <v>13112</v>
      </c>
      <c r="B456" s="24">
        <v>4</v>
      </c>
      <c r="C456" s="24" t="s">
        <v>1135</v>
      </c>
      <c r="D456" s="24">
        <v>1</v>
      </c>
      <c r="E456" s="24">
        <v>251</v>
      </c>
      <c r="F456" s="24" t="s">
        <v>682</v>
      </c>
      <c r="G456" s="24" t="s">
        <v>12</v>
      </c>
      <c r="H456" s="24" t="s">
        <v>13</v>
      </c>
      <c r="J456" s="24">
        <v>1</v>
      </c>
      <c r="K456" s="24">
        <v>396</v>
      </c>
      <c r="L456" s="32">
        <v>0.54861111111111105</v>
      </c>
      <c r="M456" s="43">
        <v>0.5625</v>
      </c>
      <c r="N456" s="33">
        <v>6.577</v>
      </c>
      <c r="Q456" s="24">
        <v>302</v>
      </c>
      <c r="R456" s="35">
        <f t="shared" si="28"/>
        <v>1986.2539999999999</v>
      </c>
      <c r="S456" s="35">
        <f t="shared" si="31"/>
        <v>0</v>
      </c>
      <c r="U456" s="36">
        <f t="shared" si="29"/>
        <v>1.3888888888888951E-2</v>
      </c>
      <c r="V456" s="36">
        <f t="shared" si="30"/>
        <v>4.1944444444444633</v>
      </c>
      <c r="W456" s="36"/>
      <c r="X456" s="37"/>
    </row>
    <row r="457" spans="1:24" x14ac:dyDescent="0.3">
      <c r="A457" s="42">
        <v>12580</v>
      </c>
      <c r="B457" s="24">
        <v>4</v>
      </c>
      <c r="C457" s="24" t="s">
        <v>1135</v>
      </c>
      <c r="D457" s="24">
        <v>1</v>
      </c>
      <c r="E457" s="24">
        <v>251</v>
      </c>
      <c r="F457" s="24" t="s">
        <v>682</v>
      </c>
      <c r="G457" s="24" t="s">
        <v>12</v>
      </c>
      <c r="H457" s="24" t="s">
        <v>15</v>
      </c>
      <c r="J457" s="24">
        <v>1</v>
      </c>
      <c r="K457" s="24">
        <v>1855</v>
      </c>
      <c r="L457" s="32">
        <v>0.56944444444444442</v>
      </c>
      <c r="M457" s="43">
        <v>0.58333333333333337</v>
      </c>
      <c r="N457" s="33">
        <v>6.577</v>
      </c>
      <c r="Q457" s="24">
        <v>58</v>
      </c>
      <c r="R457" s="35">
        <f t="shared" si="28"/>
        <v>381.46600000000001</v>
      </c>
      <c r="S457" s="35">
        <f t="shared" si="31"/>
        <v>0</v>
      </c>
      <c r="U457" s="36">
        <f t="shared" si="29"/>
        <v>1.3888888888888951E-2</v>
      </c>
      <c r="V457" s="36">
        <f t="shared" si="30"/>
        <v>0.80555555555555913</v>
      </c>
      <c r="W457" s="36"/>
      <c r="X457" s="37"/>
    </row>
    <row r="458" spans="1:24" x14ac:dyDescent="0.3">
      <c r="A458" s="42">
        <v>12609</v>
      </c>
      <c r="B458" s="24">
        <v>4</v>
      </c>
      <c r="C458" s="24" t="s">
        <v>1135</v>
      </c>
      <c r="D458" s="24">
        <v>1</v>
      </c>
      <c r="E458" s="24">
        <v>251</v>
      </c>
      <c r="F458" s="24" t="s">
        <v>682</v>
      </c>
      <c r="G458" s="24" t="s">
        <v>19</v>
      </c>
      <c r="H458" s="24">
        <v>6</v>
      </c>
      <c r="J458" s="24">
        <v>1</v>
      </c>
      <c r="K458" s="24">
        <v>11705</v>
      </c>
      <c r="L458" s="32">
        <v>0.56944444444444442</v>
      </c>
      <c r="M458" s="43">
        <v>0.58333333333333337</v>
      </c>
      <c r="N458" s="33">
        <v>6.577</v>
      </c>
      <c r="Q458" s="24">
        <v>41</v>
      </c>
      <c r="R458" s="35">
        <f t="shared" si="28"/>
        <v>269.65699999999998</v>
      </c>
      <c r="S458" s="35">
        <f t="shared" si="31"/>
        <v>0</v>
      </c>
      <c r="U458" s="36">
        <f t="shared" si="29"/>
        <v>1.3888888888888951E-2</v>
      </c>
      <c r="V458" s="36">
        <f t="shared" si="30"/>
        <v>0.56944444444444697</v>
      </c>
      <c r="W458" s="36"/>
      <c r="X458" s="37"/>
    </row>
    <row r="459" spans="1:24" x14ac:dyDescent="0.3">
      <c r="A459" s="42">
        <v>13113</v>
      </c>
      <c r="B459" s="24">
        <v>4</v>
      </c>
      <c r="C459" s="24" t="s">
        <v>1135</v>
      </c>
      <c r="D459" s="24">
        <v>1</v>
      </c>
      <c r="E459" s="24">
        <v>251</v>
      </c>
      <c r="F459" s="24" t="s">
        <v>682</v>
      </c>
      <c r="G459" s="24" t="s">
        <v>18</v>
      </c>
      <c r="H459" s="24" t="s">
        <v>13</v>
      </c>
      <c r="J459" s="24">
        <v>1</v>
      </c>
      <c r="K459" s="24">
        <v>9160</v>
      </c>
      <c r="L459" s="32">
        <v>0.56944444444444442</v>
      </c>
      <c r="M459" s="43">
        <v>0.58333333333333337</v>
      </c>
      <c r="N459" s="33">
        <v>6.577</v>
      </c>
      <c r="Q459" s="24">
        <v>67</v>
      </c>
      <c r="R459" s="35">
        <f t="shared" si="28"/>
        <v>440.65899999999999</v>
      </c>
      <c r="S459" s="35">
        <f t="shared" si="31"/>
        <v>0</v>
      </c>
      <c r="U459" s="36">
        <f t="shared" si="29"/>
        <v>1.3888888888888951E-2</v>
      </c>
      <c r="V459" s="36">
        <f t="shared" si="30"/>
        <v>0.93055555555555969</v>
      </c>
      <c r="W459" s="36"/>
      <c r="X459" s="37"/>
    </row>
    <row r="460" spans="1:24" x14ac:dyDescent="0.3">
      <c r="A460" s="42">
        <v>12573</v>
      </c>
      <c r="B460" s="24">
        <v>4</v>
      </c>
      <c r="C460" s="24" t="s">
        <v>1135</v>
      </c>
      <c r="D460" s="24">
        <v>1</v>
      </c>
      <c r="E460" s="24">
        <v>251</v>
      </c>
      <c r="F460" s="24" t="s">
        <v>682</v>
      </c>
      <c r="G460" s="24" t="s">
        <v>19</v>
      </c>
      <c r="H460" s="44" t="s">
        <v>1146</v>
      </c>
      <c r="I460" s="44"/>
      <c r="J460" s="24">
        <v>1</v>
      </c>
      <c r="K460" s="24">
        <v>408</v>
      </c>
      <c r="L460" s="32">
        <v>0.57638888888888895</v>
      </c>
      <c r="M460" s="43">
        <v>0.59027777777777779</v>
      </c>
      <c r="N460" s="33">
        <v>6.577</v>
      </c>
      <c r="Q460" s="24">
        <v>194</v>
      </c>
      <c r="R460" s="35">
        <f t="shared" si="28"/>
        <v>1275.9380000000001</v>
      </c>
      <c r="S460" s="35">
        <f t="shared" si="31"/>
        <v>0</v>
      </c>
      <c r="U460" s="36">
        <f t="shared" si="29"/>
        <v>1.388888888888884E-2</v>
      </c>
      <c r="V460" s="36">
        <f t="shared" si="30"/>
        <v>2.6944444444444349</v>
      </c>
      <c r="W460" s="36"/>
      <c r="X460" s="37"/>
    </row>
    <row r="461" spans="1:24" x14ac:dyDescent="0.3">
      <c r="A461" s="42">
        <v>13114</v>
      </c>
      <c r="B461" s="24">
        <v>4</v>
      </c>
      <c r="C461" s="24" t="s">
        <v>1135</v>
      </c>
      <c r="D461" s="24">
        <v>1</v>
      </c>
      <c r="E461" s="24">
        <v>251</v>
      </c>
      <c r="F461" s="24" t="s">
        <v>682</v>
      </c>
      <c r="G461" s="24" t="s">
        <v>12</v>
      </c>
      <c r="H461" s="24" t="s">
        <v>13</v>
      </c>
      <c r="J461" s="24">
        <v>1</v>
      </c>
      <c r="K461" s="24">
        <v>35</v>
      </c>
      <c r="L461" s="32">
        <v>0.59027777777777779</v>
      </c>
      <c r="M461" s="43">
        <v>0.60416666666666663</v>
      </c>
      <c r="N461" s="33">
        <v>6.577</v>
      </c>
      <c r="Q461" s="24">
        <v>302</v>
      </c>
      <c r="R461" s="35">
        <f t="shared" si="28"/>
        <v>1986.2539999999999</v>
      </c>
      <c r="S461" s="35">
        <f t="shared" si="31"/>
        <v>0</v>
      </c>
      <c r="U461" s="36">
        <f t="shared" si="29"/>
        <v>1.388888888888884E-2</v>
      </c>
      <c r="V461" s="36">
        <f t="shared" si="30"/>
        <v>4.1944444444444295</v>
      </c>
      <c r="W461" s="36"/>
      <c r="X461" s="37"/>
    </row>
    <row r="462" spans="1:24" x14ac:dyDescent="0.3">
      <c r="A462" s="42">
        <v>12581</v>
      </c>
      <c r="B462" s="24">
        <v>4</v>
      </c>
      <c r="C462" s="24" t="s">
        <v>1135</v>
      </c>
      <c r="D462" s="24">
        <v>1</v>
      </c>
      <c r="E462" s="24">
        <v>251</v>
      </c>
      <c r="F462" s="24" t="s">
        <v>682</v>
      </c>
      <c r="G462" s="24" t="s">
        <v>12</v>
      </c>
      <c r="H462" s="24" t="s">
        <v>15</v>
      </c>
      <c r="J462" s="24">
        <v>1</v>
      </c>
      <c r="K462" s="24">
        <v>1856</v>
      </c>
      <c r="L462" s="32">
        <v>0.61111111111111105</v>
      </c>
      <c r="M462" s="43">
        <v>0.625</v>
      </c>
      <c r="N462" s="33">
        <v>6.577</v>
      </c>
      <c r="Q462" s="24">
        <v>58</v>
      </c>
      <c r="R462" s="35">
        <f t="shared" si="28"/>
        <v>381.46600000000001</v>
      </c>
      <c r="S462" s="35">
        <f t="shared" si="31"/>
        <v>0</v>
      </c>
      <c r="U462" s="36">
        <f t="shared" si="29"/>
        <v>1.3888888888888951E-2</v>
      </c>
      <c r="V462" s="36">
        <f t="shared" si="30"/>
        <v>0.80555555555555913</v>
      </c>
      <c r="W462" s="36"/>
      <c r="X462" s="37"/>
    </row>
    <row r="463" spans="1:24" x14ac:dyDescent="0.3">
      <c r="A463" s="42">
        <v>12611</v>
      </c>
      <c r="B463" s="24">
        <v>4</v>
      </c>
      <c r="C463" s="24" t="s">
        <v>1135</v>
      </c>
      <c r="D463" s="24">
        <v>1</v>
      </c>
      <c r="E463" s="24">
        <v>251</v>
      </c>
      <c r="F463" s="24" t="s">
        <v>682</v>
      </c>
      <c r="G463" s="24" t="s">
        <v>19</v>
      </c>
      <c r="H463" s="24">
        <v>6</v>
      </c>
      <c r="J463" s="24">
        <v>1</v>
      </c>
      <c r="K463" s="24">
        <v>11707</v>
      </c>
      <c r="L463" s="32">
        <v>0.61111111111111105</v>
      </c>
      <c r="M463" s="43">
        <v>0.625</v>
      </c>
      <c r="N463" s="33">
        <v>6.577</v>
      </c>
      <c r="Q463" s="24">
        <v>41</v>
      </c>
      <c r="R463" s="35">
        <f t="shared" si="28"/>
        <v>269.65699999999998</v>
      </c>
      <c r="S463" s="35">
        <f t="shared" si="31"/>
        <v>0</v>
      </c>
      <c r="U463" s="36">
        <f t="shared" si="29"/>
        <v>1.3888888888888951E-2</v>
      </c>
      <c r="V463" s="36">
        <f t="shared" si="30"/>
        <v>0.56944444444444697</v>
      </c>
      <c r="W463" s="36"/>
      <c r="X463" s="37"/>
    </row>
    <row r="464" spans="1:24" x14ac:dyDescent="0.3">
      <c r="A464" s="42">
        <v>13115</v>
      </c>
      <c r="B464" s="24">
        <v>4</v>
      </c>
      <c r="C464" s="24" t="s">
        <v>1135</v>
      </c>
      <c r="D464" s="24">
        <v>1</v>
      </c>
      <c r="E464" s="24">
        <v>251</v>
      </c>
      <c r="F464" s="24" t="s">
        <v>682</v>
      </c>
      <c r="G464" s="24" t="s">
        <v>18</v>
      </c>
      <c r="H464" s="24" t="s">
        <v>13</v>
      </c>
      <c r="J464" s="24">
        <v>1</v>
      </c>
      <c r="K464" s="24">
        <v>9162</v>
      </c>
      <c r="L464" s="32">
        <v>0.61111111111111105</v>
      </c>
      <c r="M464" s="43">
        <v>0.625</v>
      </c>
      <c r="N464" s="33">
        <v>6.577</v>
      </c>
      <c r="Q464" s="24">
        <v>67</v>
      </c>
      <c r="R464" s="35">
        <f t="shared" si="28"/>
        <v>440.65899999999999</v>
      </c>
      <c r="S464" s="35">
        <f t="shared" si="31"/>
        <v>0</v>
      </c>
      <c r="U464" s="36">
        <f t="shared" si="29"/>
        <v>1.3888888888888951E-2</v>
      </c>
      <c r="V464" s="36">
        <f t="shared" si="30"/>
        <v>0.93055555555555969</v>
      </c>
      <c r="W464" s="36"/>
      <c r="X464" s="37"/>
    </row>
    <row r="465" spans="1:24" x14ac:dyDescent="0.3">
      <c r="A465" s="42">
        <v>12587</v>
      </c>
      <c r="B465" s="24">
        <v>4</v>
      </c>
      <c r="C465" s="24" t="s">
        <v>1135</v>
      </c>
      <c r="D465" s="24">
        <v>1</v>
      </c>
      <c r="E465" s="24">
        <v>251</v>
      </c>
      <c r="F465" s="24" t="s">
        <v>682</v>
      </c>
      <c r="G465" s="24" t="s">
        <v>19</v>
      </c>
      <c r="H465" s="44" t="s">
        <v>1146</v>
      </c>
      <c r="I465" s="44"/>
      <c r="J465" s="24">
        <v>1</v>
      </c>
      <c r="K465" s="24">
        <v>409</v>
      </c>
      <c r="L465" s="32">
        <v>0.61805555555555558</v>
      </c>
      <c r="M465" s="43">
        <v>0.63194444444444442</v>
      </c>
      <c r="N465" s="33">
        <v>6.577</v>
      </c>
      <c r="Q465" s="24">
        <v>194</v>
      </c>
      <c r="R465" s="35">
        <f t="shared" si="28"/>
        <v>1275.9380000000001</v>
      </c>
      <c r="S465" s="35">
        <f t="shared" si="31"/>
        <v>0</v>
      </c>
      <c r="U465" s="36">
        <f t="shared" si="29"/>
        <v>1.388888888888884E-2</v>
      </c>
      <c r="V465" s="36">
        <f t="shared" si="30"/>
        <v>2.6944444444444349</v>
      </c>
      <c r="W465" s="36"/>
      <c r="X465" s="37"/>
    </row>
    <row r="466" spans="1:24" x14ac:dyDescent="0.3">
      <c r="A466" s="42">
        <v>13116</v>
      </c>
      <c r="B466" s="24">
        <v>4</v>
      </c>
      <c r="C466" s="24" t="s">
        <v>1135</v>
      </c>
      <c r="D466" s="24">
        <v>1</v>
      </c>
      <c r="E466" s="24">
        <v>251</v>
      </c>
      <c r="F466" s="24" t="s">
        <v>682</v>
      </c>
      <c r="G466" s="24" t="s">
        <v>12</v>
      </c>
      <c r="H466" s="24" t="s">
        <v>13</v>
      </c>
      <c r="J466" s="24">
        <v>1</v>
      </c>
      <c r="K466" s="24">
        <v>360</v>
      </c>
      <c r="L466" s="32">
        <v>0.63194444444444442</v>
      </c>
      <c r="M466" s="43">
        <v>0.64583333333333337</v>
      </c>
      <c r="N466" s="33">
        <v>6.577</v>
      </c>
      <c r="Q466" s="24">
        <v>302</v>
      </c>
      <c r="R466" s="35">
        <f t="shared" si="28"/>
        <v>1986.2539999999999</v>
      </c>
      <c r="S466" s="35">
        <f t="shared" si="31"/>
        <v>0</v>
      </c>
      <c r="U466" s="36">
        <f t="shared" si="29"/>
        <v>1.3888888888888951E-2</v>
      </c>
      <c r="V466" s="36">
        <f t="shared" si="30"/>
        <v>4.1944444444444633</v>
      </c>
      <c r="W466" s="36"/>
      <c r="X466" s="37"/>
    </row>
    <row r="467" spans="1:24" x14ac:dyDescent="0.3">
      <c r="A467" s="42">
        <v>12582</v>
      </c>
      <c r="B467" s="24">
        <v>4</v>
      </c>
      <c r="C467" s="24" t="s">
        <v>1135</v>
      </c>
      <c r="D467" s="24">
        <v>1</v>
      </c>
      <c r="E467" s="24">
        <v>251</v>
      </c>
      <c r="F467" s="24" t="s">
        <v>682</v>
      </c>
      <c r="G467" s="24" t="s">
        <v>12</v>
      </c>
      <c r="H467" s="24" t="s">
        <v>15</v>
      </c>
      <c r="J467" s="24">
        <v>1</v>
      </c>
      <c r="K467" s="24">
        <v>1857</v>
      </c>
      <c r="L467" s="32">
        <v>0.65277777777777779</v>
      </c>
      <c r="M467" s="43">
        <v>0.66666666666666663</v>
      </c>
      <c r="N467" s="33">
        <v>6.577</v>
      </c>
      <c r="Q467" s="24">
        <v>58</v>
      </c>
      <c r="R467" s="35">
        <f t="shared" si="28"/>
        <v>381.46600000000001</v>
      </c>
      <c r="S467" s="35">
        <f t="shared" si="31"/>
        <v>0</v>
      </c>
      <c r="U467" s="36">
        <f t="shared" si="29"/>
        <v>1.388888888888884E-2</v>
      </c>
      <c r="V467" s="36">
        <f t="shared" si="30"/>
        <v>0.80555555555555269</v>
      </c>
      <c r="W467" s="36"/>
      <c r="X467" s="37"/>
    </row>
    <row r="468" spans="1:24" x14ac:dyDescent="0.3">
      <c r="A468" s="42">
        <v>13117</v>
      </c>
      <c r="B468" s="24">
        <v>4</v>
      </c>
      <c r="C468" s="24" t="s">
        <v>1135</v>
      </c>
      <c r="D468" s="24">
        <v>1</v>
      </c>
      <c r="E468" s="24">
        <v>251</v>
      </c>
      <c r="F468" s="24" t="s">
        <v>682</v>
      </c>
      <c r="G468" s="24" t="s">
        <v>12</v>
      </c>
      <c r="H468" s="24" t="s">
        <v>13</v>
      </c>
      <c r="J468" s="24">
        <v>1</v>
      </c>
      <c r="K468" s="24">
        <v>410</v>
      </c>
      <c r="L468" s="32">
        <v>0.65277777777777779</v>
      </c>
      <c r="M468" s="43">
        <v>0.66666666666666663</v>
      </c>
      <c r="N468" s="33">
        <v>6.577</v>
      </c>
      <c r="Q468" s="24">
        <v>302</v>
      </c>
      <c r="R468" s="35">
        <f t="shared" si="28"/>
        <v>1986.2539999999999</v>
      </c>
      <c r="S468" s="35">
        <f t="shared" si="31"/>
        <v>0</v>
      </c>
      <c r="U468" s="36">
        <f t="shared" si="29"/>
        <v>1.388888888888884E-2</v>
      </c>
      <c r="V468" s="36">
        <f t="shared" si="30"/>
        <v>4.1944444444444295</v>
      </c>
      <c r="W468" s="36"/>
      <c r="X468" s="37"/>
    </row>
    <row r="469" spans="1:24" x14ac:dyDescent="0.3">
      <c r="A469" s="42">
        <v>13118</v>
      </c>
      <c r="B469" s="24">
        <v>4</v>
      </c>
      <c r="C469" s="24" t="s">
        <v>1135</v>
      </c>
      <c r="D469" s="24">
        <v>1</v>
      </c>
      <c r="E469" s="24">
        <v>251</v>
      </c>
      <c r="F469" s="24" t="s">
        <v>682</v>
      </c>
      <c r="G469" s="24" t="s">
        <v>12</v>
      </c>
      <c r="H469" s="24" t="s">
        <v>13</v>
      </c>
      <c r="J469" s="24">
        <v>1</v>
      </c>
      <c r="K469" s="24">
        <v>361</v>
      </c>
      <c r="L469" s="32">
        <v>0.67361111111111116</v>
      </c>
      <c r="M469" s="43">
        <v>0.6875</v>
      </c>
      <c r="N469" s="33">
        <v>6.577</v>
      </c>
      <c r="Q469" s="24">
        <v>302</v>
      </c>
      <c r="R469" s="35">
        <f t="shared" si="28"/>
        <v>1986.2539999999999</v>
      </c>
      <c r="S469" s="35">
        <f t="shared" si="31"/>
        <v>0</v>
      </c>
      <c r="U469" s="36">
        <f t="shared" si="29"/>
        <v>1.388888888888884E-2</v>
      </c>
      <c r="V469" s="36">
        <f t="shared" si="30"/>
        <v>4.1944444444444295</v>
      </c>
      <c r="W469" s="36"/>
      <c r="X469" s="37"/>
    </row>
    <row r="470" spans="1:24" x14ac:dyDescent="0.3">
      <c r="A470" s="42">
        <v>12583</v>
      </c>
      <c r="B470" s="24">
        <v>4</v>
      </c>
      <c r="C470" s="24" t="s">
        <v>1135</v>
      </c>
      <c r="D470" s="24">
        <v>1</v>
      </c>
      <c r="E470" s="24">
        <v>251</v>
      </c>
      <c r="F470" s="24" t="s">
        <v>682</v>
      </c>
      <c r="G470" s="24" t="s">
        <v>12</v>
      </c>
      <c r="H470" s="24" t="s">
        <v>15</v>
      </c>
      <c r="J470" s="24">
        <v>1</v>
      </c>
      <c r="K470" s="24">
        <v>1858</v>
      </c>
      <c r="L470" s="32">
        <v>0.69444444444444453</v>
      </c>
      <c r="M470" s="43">
        <v>0.70833333333333337</v>
      </c>
      <c r="N470" s="33">
        <v>6.577</v>
      </c>
      <c r="Q470" s="24">
        <v>58</v>
      </c>
      <c r="R470" s="35">
        <f t="shared" si="28"/>
        <v>381.46600000000001</v>
      </c>
      <c r="S470" s="35">
        <f t="shared" si="31"/>
        <v>0</v>
      </c>
      <c r="U470" s="36">
        <f t="shared" si="29"/>
        <v>1.388888888888884E-2</v>
      </c>
      <c r="V470" s="36">
        <f t="shared" si="30"/>
        <v>0.80555555555555269</v>
      </c>
      <c r="W470" s="36"/>
      <c r="X470" s="37"/>
    </row>
    <row r="471" spans="1:24" x14ac:dyDescent="0.3">
      <c r="A471" s="42">
        <v>12606</v>
      </c>
      <c r="B471" s="24">
        <v>4</v>
      </c>
      <c r="C471" s="24" t="s">
        <v>1135</v>
      </c>
      <c r="D471" s="24">
        <v>1</v>
      </c>
      <c r="E471" s="24">
        <v>251</v>
      </c>
      <c r="F471" s="24" t="s">
        <v>682</v>
      </c>
      <c r="G471" s="24" t="s">
        <v>19</v>
      </c>
      <c r="H471" s="24">
        <v>6</v>
      </c>
      <c r="J471" s="24">
        <v>1</v>
      </c>
      <c r="K471" s="24">
        <v>11702</v>
      </c>
      <c r="L471" s="32">
        <v>0.69444444444444453</v>
      </c>
      <c r="M471" s="43">
        <v>0.70833333333333337</v>
      </c>
      <c r="N471" s="33">
        <v>6.577</v>
      </c>
      <c r="Q471" s="24">
        <v>41</v>
      </c>
      <c r="R471" s="35">
        <f t="shared" si="28"/>
        <v>269.65699999999998</v>
      </c>
      <c r="S471" s="35">
        <f t="shared" si="31"/>
        <v>0</v>
      </c>
      <c r="U471" s="36">
        <f t="shared" si="29"/>
        <v>1.388888888888884E-2</v>
      </c>
      <c r="V471" s="36">
        <f t="shared" si="30"/>
        <v>0.56944444444444242</v>
      </c>
      <c r="W471" s="36"/>
      <c r="X471" s="37"/>
    </row>
    <row r="472" spans="1:24" x14ac:dyDescent="0.3">
      <c r="A472" s="42">
        <v>13119</v>
      </c>
      <c r="B472" s="24">
        <v>4</v>
      </c>
      <c r="C472" s="24" t="s">
        <v>1135</v>
      </c>
      <c r="D472" s="24">
        <v>1</v>
      </c>
      <c r="E472" s="24">
        <v>251</v>
      </c>
      <c r="F472" s="24" t="s">
        <v>682</v>
      </c>
      <c r="G472" s="24" t="s">
        <v>18</v>
      </c>
      <c r="H472" s="24" t="s">
        <v>13</v>
      </c>
      <c r="J472" s="24">
        <v>1</v>
      </c>
      <c r="K472" s="24">
        <v>9166</v>
      </c>
      <c r="L472" s="32">
        <v>0.69444444444444453</v>
      </c>
      <c r="M472" s="43">
        <v>0.70833333333333337</v>
      </c>
      <c r="N472" s="33">
        <v>6.577</v>
      </c>
      <c r="Q472" s="24">
        <v>67</v>
      </c>
      <c r="R472" s="35">
        <f t="shared" si="28"/>
        <v>440.65899999999999</v>
      </c>
      <c r="S472" s="35">
        <f t="shared" si="31"/>
        <v>0</v>
      </c>
      <c r="U472" s="36">
        <f t="shared" si="29"/>
        <v>1.388888888888884E-2</v>
      </c>
      <c r="V472" s="36">
        <f t="shared" si="30"/>
        <v>0.93055555555555225</v>
      </c>
      <c r="W472" s="36"/>
      <c r="X472" s="37"/>
    </row>
    <row r="473" spans="1:24" x14ac:dyDescent="0.3">
      <c r="A473" s="42">
        <v>12591</v>
      </c>
      <c r="B473" s="24">
        <v>4</v>
      </c>
      <c r="C473" s="24" t="s">
        <v>1135</v>
      </c>
      <c r="D473" s="24">
        <v>1</v>
      </c>
      <c r="E473" s="24">
        <v>251</v>
      </c>
      <c r="F473" s="24" t="s">
        <v>682</v>
      </c>
      <c r="G473" s="24" t="s">
        <v>19</v>
      </c>
      <c r="H473" s="44" t="s">
        <v>1146</v>
      </c>
      <c r="I473" s="44"/>
      <c r="J473" s="24">
        <v>1</v>
      </c>
      <c r="K473" s="24">
        <v>411</v>
      </c>
      <c r="L473" s="32">
        <v>0.70833333333333337</v>
      </c>
      <c r="M473" s="43">
        <v>0.72222222222222221</v>
      </c>
      <c r="N473" s="33">
        <v>6.577</v>
      </c>
      <c r="Q473" s="24">
        <v>194</v>
      </c>
      <c r="R473" s="35">
        <f t="shared" si="28"/>
        <v>1275.9380000000001</v>
      </c>
      <c r="S473" s="35">
        <f t="shared" si="31"/>
        <v>0</v>
      </c>
      <c r="U473" s="36">
        <f t="shared" si="29"/>
        <v>1.388888888888884E-2</v>
      </c>
      <c r="V473" s="36">
        <f t="shared" si="30"/>
        <v>2.6944444444444349</v>
      </c>
      <c r="W473" s="36"/>
      <c r="X473" s="37"/>
    </row>
    <row r="474" spans="1:24" x14ac:dyDescent="0.3">
      <c r="A474" s="42">
        <v>12608</v>
      </c>
      <c r="B474" s="24">
        <v>4</v>
      </c>
      <c r="C474" s="24" t="s">
        <v>1135</v>
      </c>
      <c r="D474" s="24">
        <v>1</v>
      </c>
      <c r="E474" s="24">
        <v>251</v>
      </c>
      <c r="F474" s="24" t="s">
        <v>682</v>
      </c>
      <c r="G474" s="24" t="s">
        <v>19</v>
      </c>
      <c r="H474" s="24">
        <v>6</v>
      </c>
      <c r="J474" s="24">
        <v>1</v>
      </c>
      <c r="K474" s="24">
        <v>11704</v>
      </c>
      <c r="L474" s="32">
        <v>0.71527777777777779</v>
      </c>
      <c r="M474" s="43">
        <v>0.72916666666666663</v>
      </c>
      <c r="N474" s="33">
        <v>6.577</v>
      </c>
      <c r="Q474" s="24">
        <v>41</v>
      </c>
      <c r="R474" s="35">
        <f t="shared" si="28"/>
        <v>269.65699999999998</v>
      </c>
      <c r="S474" s="35">
        <f t="shared" si="31"/>
        <v>0</v>
      </c>
      <c r="U474" s="36">
        <f t="shared" si="29"/>
        <v>1.388888888888884E-2</v>
      </c>
      <c r="V474" s="36">
        <f t="shared" si="30"/>
        <v>0.56944444444444242</v>
      </c>
      <c r="W474" s="36"/>
      <c r="X474" s="37"/>
    </row>
    <row r="475" spans="1:24" x14ac:dyDescent="0.3">
      <c r="A475" s="42">
        <v>13120</v>
      </c>
      <c r="B475" s="24">
        <v>4</v>
      </c>
      <c r="C475" s="24" t="s">
        <v>1135</v>
      </c>
      <c r="D475" s="24">
        <v>1</v>
      </c>
      <c r="E475" s="24">
        <v>251</v>
      </c>
      <c r="F475" s="24" t="s">
        <v>682</v>
      </c>
      <c r="G475" s="24" t="s">
        <v>18</v>
      </c>
      <c r="H475" s="24" t="s">
        <v>13</v>
      </c>
      <c r="J475" s="24">
        <v>1</v>
      </c>
      <c r="K475" s="24">
        <v>9167</v>
      </c>
      <c r="L475" s="32">
        <v>0.71527777777777779</v>
      </c>
      <c r="M475" s="43">
        <v>0.72916666666666663</v>
      </c>
      <c r="N475" s="33">
        <v>6.577</v>
      </c>
      <c r="Q475" s="24">
        <v>67</v>
      </c>
      <c r="R475" s="35">
        <f t="shared" si="28"/>
        <v>440.65899999999999</v>
      </c>
      <c r="S475" s="35">
        <f t="shared" si="31"/>
        <v>0</v>
      </c>
      <c r="U475" s="36">
        <f t="shared" si="29"/>
        <v>1.388888888888884E-2</v>
      </c>
      <c r="V475" s="36">
        <f t="shared" si="30"/>
        <v>0.93055555555555225</v>
      </c>
      <c r="W475" s="36"/>
      <c r="X475" s="37"/>
    </row>
    <row r="476" spans="1:24" x14ac:dyDescent="0.3">
      <c r="A476" s="42">
        <v>12592</v>
      </c>
      <c r="B476" s="24">
        <v>4</v>
      </c>
      <c r="C476" s="24" t="s">
        <v>1135</v>
      </c>
      <c r="D476" s="24">
        <v>1</v>
      </c>
      <c r="E476" s="24">
        <v>251</v>
      </c>
      <c r="F476" s="24" t="s">
        <v>682</v>
      </c>
      <c r="G476" s="24" t="s">
        <v>19</v>
      </c>
      <c r="H476" s="44" t="s">
        <v>1146</v>
      </c>
      <c r="I476" s="44"/>
      <c r="J476" s="24">
        <v>1</v>
      </c>
      <c r="K476" s="24">
        <v>362</v>
      </c>
      <c r="L476" s="32">
        <v>0.72222222222222221</v>
      </c>
      <c r="M476" s="43">
        <v>0.73611111111111116</v>
      </c>
      <c r="N476" s="33">
        <v>6.577</v>
      </c>
      <c r="Q476" s="24">
        <v>194</v>
      </c>
      <c r="R476" s="35">
        <f t="shared" si="28"/>
        <v>1275.9380000000001</v>
      </c>
      <c r="S476" s="35">
        <f t="shared" si="31"/>
        <v>0</v>
      </c>
      <c r="U476" s="36">
        <f t="shared" si="29"/>
        <v>1.3888888888888951E-2</v>
      </c>
      <c r="V476" s="36">
        <f t="shared" si="30"/>
        <v>2.6944444444444562</v>
      </c>
      <c r="W476" s="36"/>
      <c r="X476" s="37"/>
    </row>
    <row r="477" spans="1:24" x14ac:dyDescent="0.3">
      <c r="A477" s="42">
        <v>12584</v>
      </c>
      <c r="B477" s="24">
        <v>4</v>
      </c>
      <c r="C477" s="24" t="s">
        <v>1135</v>
      </c>
      <c r="D477" s="24">
        <v>1</v>
      </c>
      <c r="E477" s="24">
        <v>251</v>
      </c>
      <c r="F477" s="24" t="s">
        <v>682</v>
      </c>
      <c r="G477" s="24" t="s">
        <v>12</v>
      </c>
      <c r="H477" s="24" t="s">
        <v>15</v>
      </c>
      <c r="J477" s="24">
        <v>1</v>
      </c>
      <c r="K477" s="24">
        <v>1859</v>
      </c>
      <c r="L477" s="32">
        <v>0.73611111111111116</v>
      </c>
      <c r="M477" s="43">
        <v>0.75</v>
      </c>
      <c r="N477" s="33">
        <v>6.577</v>
      </c>
      <c r="Q477" s="24">
        <v>58</v>
      </c>
      <c r="R477" s="35">
        <f t="shared" si="28"/>
        <v>381.46600000000001</v>
      </c>
      <c r="S477" s="35">
        <f t="shared" si="31"/>
        <v>0</v>
      </c>
      <c r="U477" s="36">
        <f t="shared" si="29"/>
        <v>1.388888888888884E-2</v>
      </c>
      <c r="V477" s="36">
        <f t="shared" si="30"/>
        <v>0.80555555555555269</v>
      </c>
      <c r="W477" s="36"/>
      <c r="X477" s="37"/>
    </row>
    <row r="478" spans="1:24" x14ac:dyDescent="0.3">
      <c r="A478" s="42">
        <v>12610</v>
      </c>
      <c r="B478" s="24">
        <v>4</v>
      </c>
      <c r="C478" s="24" t="s">
        <v>1135</v>
      </c>
      <c r="D478" s="24">
        <v>1</v>
      </c>
      <c r="E478" s="24">
        <v>251</v>
      </c>
      <c r="F478" s="24" t="s">
        <v>682</v>
      </c>
      <c r="G478" s="24" t="s">
        <v>19</v>
      </c>
      <c r="H478" s="24">
        <v>6</v>
      </c>
      <c r="J478" s="24">
        <v>1</v>
      </c>
      <c r="K478" s="24">
        <v>11706</v>
      </c>
      <c r="L478" s="32">
        <v>0.73611111111111116</v>
      </c>
      <c r="M478" s="43">
        <v>0.75</v>
      </c>
      <c r="N478" s="33">
        <v>6.577</v>
      </c>
      <c r="Q478" s="24">
        <v>41</v>
      </c>
      <c r="R478" s="35">
        <f t="shared" si="28"/>
        <v>269.65699999999998</v>
      </c>
      <c r="S478" s="35">
        <f t="shared" si="31"/>
        <v>0</v>
      </c>
      <c r="U478" s="36">
        <f t="shared" si="29"/>
        <v>1.388888888888884E-2</v>
      </c>
      <c r="V478" s="36">
        <f t="shared" si="30"/>
        <v>0.56944444444444242</v>
      </c>
      <c r="W478" s="36"/>
      <c r="X478" s="37"/>
    </row>
    <row r="479" spans="1:24" x14ac:dyDescent="0.3">
      <c r="A479" s="42">
        <v>13121</v>
      </c>
      <c r="B479" s="24">
        <v>4</v>
      </c>
      <c r="C479" s="24" t="s">
        <v>1135</v>
      </c>
      <c r="D479" s="24">
        <v>1</v>
      </c>
      <c r="E479" s="24">
        <v>251</v>
      </c>
      <c r="F479" s="24" t="s">
        <v>682</v>
      </c>
      <c r="G479" s="24" t="s">
        <v>18</v>
      </c>
      <c r="H479" s="24" t="s">
        <v>13</v>
      </c>
      <c r="J479" s="24">
        <v>1</v>
      </c>
      <c r="K479" s="24">
        <v>9168</v>
      </c>
      <c r="L479" s="32">
        <v>0.73611111111111116</v>
      </c>
      <c r="M479" s="43">
        <v>0.75</v>
      </c>
      <c r="N479" s="33">
        <v>6.577</v>
      </c>
      <c r="Q479" s="24">
        <v>67</v>
      </c>
      <c r="R479" s="35">
        <f t="shared" si="28"/>
        <v>440.65899999999999</v>
      </c>
      <c r="S479" s="35">
        <f t="shared" si="31"/>
        <v>0</v>
      </c>
      <c r="U479" s="36">
        <f t="shared" si="29"/>
        <v>1.388888888888884E-2</v>
      </c>
      <c r="V479" s="36">
        <f t="shared" si="30"/>
        <v>0.93055555555555225</v>
      </c>
      <c r="W479" s="36"/>
      <c r="X479" s="37"/>
    </row>
    <row r="480" spans="1:24" x14ac:dyDescent="0.3">
      <c r="A480" s="42">
        <v>13122</v>
      </c>
      <c r="B480" s="24">
        <v>4</v>
      </c>
      <c r="C480" s="24" t="s">
        <v>1135</v>
      </c>
      <c r="D480" s="24">
        <v>1</v>
      </c>
      <c r="E480" s="24">
        <v>251</v>
      </c>
      <c r="F480" s="24" t="s">
        <v>682</v>
      </c>
      <c r="G480" s="24" t="s">
        <v>12</v>
      </c>
      <c r="H480" s="24" t="s">
        <v>13</v>
      </c>
      <c r="J480" s="24">
        <v>1</v>
      </c>
      <c r="K480" s="24">
        <v>412</v>
      </c>
      <c r="L480" s="32">
        <v>0.75694444444444453</v>
      </c>
      <c r="M480" s="43">
        <v>0.77083333333333337</v>
      </c>
      <c r="N480" s="33">
        <v>6.577</v>
      </c>
      <c r="Q480" s="24">
        <v>302</v>
      </c>
      <c r="R480" s="35">
        <f t="shared" si="28"/>
        <v>1986.2539999999999</v>
      </c>
      <c r="S480" s="35">
        <f t="shared" si="31"/>
        <v>0</v>
      </c>
      <c r="U480" s="36">
        <f t="shared" si="29"/>
        <v>1.388888888888884E-2</v>
      </c>
      <c r="V480" s="36">
        <f t="shared" si="30"/>
        <v>4.1944444444444295</v>
      </c>
      <c r="W480" s="36"/>
      <c r="X480" s="37"/>
    </row>
    <row r="481" spans="1:24" x14ac:dyDescent="0.3">
      <c r="A481" s="42">
        <v>12594</v>
      </c>
      <c r="B481" s="24">
        <v>4</v>
      </c>
      <c r="C481" s="24" t="s">
        <v>1135</v>
      </c>
      <c r="D481" s="24">
        <v>1</v>
      </c>
      <c r="E481" s="24">
        <v>251</v>
      </c>
      <c r="F481" s="24" t="s">
        <v>682</v>
      </c>
      <c r="G481" s="24" t="s">
        <v>19</v>
      </c>
      <c r="H481" s="24">
        <v>6</v>
      </c>
      <c r="J481" s="24">
        <v>1</v>
      </c>
      <c r="K481" s="24">
        <v>363</v>
      </c>
      <c r="L481" s="32">
        <v>0.77777777777777779</v>
      </c>
      <c r="M481" s="43">
        <v>0.79166666666666663</v>
      </c>
      <c r="N481" s="33">
        <v>6.577</v>
      </c>
      <c r="Q481" s="24">
        <v>41</v>
      </c>
      <c r="R481" s="35">
        <f t="shared" si="28"/>
        <v>269.65699999999998</v>
      </c>
      <c r="S481" s="35">
        <f t="shared" si="31"/>
        <v>0</v>
      </c>
      <c r="U481" s="36">
        <f t="shared" si="29"/>
        <v>1.388888888888884E-2</v>
      </c>
      <c r="V481" s="36">
        <f t="shared" si="30"/>
        <v>0.56944444444444242</v>
      </c>
      <c r="W481" s="36"/>
      <c r="X481" s="37"/>
    </row>
    <row r="482" spans="1:24" x14ac:dyDescent="0.3">
      <c r="A482" s="42">
        <v>12612</v>
      </c>
      <c r="B482" s="24">
        <v>4</v>
      </c>
      <c r="C482" s="24" t="s">
        <v>1135</v>
      </c>
      <c r="D482" s="24">
        <v>1</v>
      </c>
      <c r="E482" s="24">
        <v>251</v>
      </c>
      <c r="F482" s="24" t="s">
        <v>682</v>
      </c>
      <c r="G482" s="24" t="s">
        <v>12</v>
      </c>
      <c r="H482" s="24" t="s">
        <v>15</v>
      </c>
      <c r="J482" s="24">
        <v>1</v>
      </c>
      <c r="K482" s="24">
        <v>11708</v>
      </c>
      <c r="L482" s="32">
        <v>0.77777777777777779</v>
      </c>
      <c r="M482" s="43">
        <v>0.79166666666666663</v>
      </c>
      <c r="N482" s="33">
        <v>6.577</v>
      </c>
      <c r="Q482" s="24">
        <v>58</v>
      </c>
      <c r="R482" s="35">
        <f t="shared" si="28"/>
        <v>381.46600000000001</v>
      </c>
      <c r="S482" s="35">
        <f t="shared" si="31"/>
        <v>0</v>
      </c>
      <c r="U482" s="36">
        <f t="shared" si="29"/>
        <v>1.388888888888884E-2</v>
      </c>
      <c r="V482" s="36">
        <f t="shared" si="30"/>
        <v>0.80555555555555269</v>
      </c>
      <c r="W482" s="36"/>
      <c r="X482" s="37"/>
    </row>
    <row r="483" spans="1:24" x14ac:dyDescent="0.3">
      <c r="A483" s="42">
        <v>13123</v>
      </c>
      <c r="B483" s="24">
        <v>4</v>
      </c>
      <c r="C483" s="24" t="s">
        <v>1135</v>
      </c>
      <c r="D483" s="24">
        <v>1</v>
      </c>
      <c r="E483" s="24">
        <v>251</v>
      </c>
      <c r="F483" s="24" t="s">
        <v>682</v>
      </c>
      <c r="G483" s="24" t="s">
        <v>18</v>
      </c>
      <c r="H483" s="24" t="s">
        <v>13</v>
      </c>
      <c r="J483" s="24">
        <v>1</v>
      </c>
      <c r="K483" s="24">
        <v>9170</v>
      </c>
      <c r="L483" s="32">
        <v>0.77777777777777779</v>
      </c>
      <c r="M483" s="43">
        <v>0.79166666666666663</v>
      </c>
      <c r="N483" s="33">
        <v>6.577</v>
      </c>
      <c r="Q483" s="24">
        <v>67</v>
      </c>
      <c r="R483" s="35">
        <f t="shared" si="28"/>
        <v>440.65899999999999</v>
      </c>
      <c r="S483" s="35">
        <f t="shared" si="31"/>
        <v>0</v>
      </c>
      <c r="U483" s="36">
        <f t="shared" si="29"/>
        <v>1.388888888888884E-2</v>
      </c>
      <c r="V483" s="36">
        <f t="shared" si="30"/>
        <v>0.93055555555555225</v>
      </c>
      <c r="W483" s="36"/>
      <c r="X483" s="37"/>
    </row>
    <row r="484" spans="1:24" x14ac:dyDescent="0.3">
      <c r="A484" s="42">
        <v>13124</v>
      </c>
      <c r="B484" s="24">
        <v>4</v>
      </c>
      <c r="C484" s="24" t="s">
        <v>1135</v>
      </c>
      <c r="D484" s="24">
        <v>1</v>
      </c>
      <c r="E484" s="24">
        <v>251</v>
      </c>
      <c r="F484" s="24" t="s">
        <v>682</v>
      </c>
      <c r="G484" s="24" t="s">
        <v>12</v>
      </c>
      <c r="H484" s="24" t="s">
        <v>13</v>
      </c>
      <c r="J484" s="24">
        <v>1</v>
      </c>
      <c r="K484" s="24">
        <v>402</v>
      </c>
      <c r="L484" s="32">
        <v>0.79861111111111116</v>
      </c>
      <c r="M484" s="43">
        <v>0.8125</v>
      </c>
      <c r="N484" s="33">
        <v>6.577</v>
      </c>
      <c r="Q484" s="24">
        <v>302</v>
      </c>
      <c r="R484" s="35">
        <f t="shared" si="28"/>
        <v>1986.2539999999999</v>
      </c>
      <c r="S484" s="35">
        <f t="shared" si="31"/>
        <v>0</v>
      </c>
      <c r="U484" s="36">
        <f t="shared" si="29"/>
        <v>1.388888888888884E-2</v>
      </c>
      <c r="V484" s="36">
        <f t="shared" si="30"/>
        <v>4.1944444444444295</v>
      </c>
      <c r="W484" s="36"/>
      <c r="X484" s="37"/>
    </row>
    <row r="485" spans="1:24" x14ac:dyDescent="0.3">
      <c r="A485" s="42">
        <v>12586</v>
      </c>
      <c r="B485" s="24">
        <v>4</v>
      </c>
      <c r="C485" s="24" t="s">
        <v>1135</v>
      </c>
      <c r="D485" s="24">
        <v>1</v>
      </c>
      <c r="E485" s="24">
        <v>251</v>
      </c>
      <c r="F485" s="24" t="s">
        <v>682</v>
      </c>
      <c r="G485" s="24" t="s">
        <v>12</v>
      </c>
      <c r="H485" s="24" t="s">
        <v>15</v>
      </c>
      <c r="J485" s="24">
        <v>1</v>
      </c>
      <c r="K485" s="24">
        <v>1860</v>
      </c>
      <c r="L485" s="32">
        <v>0.8125</v>
      </c>
      <c r="M485" s="43">
        <v>0.82638888888888884</v>
      </c>
      <c r="N485" s="33">
        <v>6.577</v>
      </c>
      <c r="Q485" s="24">
        <v>58</v>
      </c>
      <c r="R485" s="35">
        <f t="shared" si="28"/>
        <v>381.46600000000001</v>
      </c>
      <c r="S485" s="35">
        <f t="shared" si="31"/>
        <v>0</v>
      </c>
      <c r="U485" s="36">
        <f t="shared" si="29"/>
        <v>1.388888888888884E-2</v>
      </c>
      <c r="V485" s="36">
        <f t="shared" si="30"/>
        <v>0.80555555555555269</v>
      </c>
      <c r="W485" s="36"/>
      <c r="X485" s="37"/>
    </row>
    <row r="486" spans="1:24" x14ac:dyDescent="0.3">
      <c r="A486" s="42">
        <v>12595</v>
      </c>
      <c r="B486" s="24">
        <v>4</v>
      </c>
      <c r="C486" s="24" t="s">
        <v>1135</v>
      </c>
      <c r="D486" s="24">
        <v>1</v>
      </c>
      <c r="E486" s="24">
        <v>251</v>
      </c>
      <c r="F486" s="24" t="s">
        <v>682</v>
      </c>
      <c r="G486" s="24" t="s">
        <v>19</v>
      </c>
      <c r="H486" s="24">
        <v>6</v>
      </c>
      <c r="J486" s="24">
        <v>1</v>
      </c>
      <c r="K486" s="24">
        <v>413</v>
      </c>
      <c r="L486" s="32">
        <v>0.81944444444444453</v>
      </c>
      <c r="M486" s="43">
        <v>0.83333333333333337</v>
      </c>
      <c r="N486" s="33">
        <v>6.577</v>
      </c>
      <c r="Q486" s="24">
        <v>41</v>
      </c>
      <c r="R486" s="35">
        <f t="shared" si="28"/>
        <v>269.65699999999998</v>
      </c>
      <c r="S486" s="35">
        <f t="shared" si="31"/>
        <v>0</v>
      </c>
      <c r="U486" s="36">
        <f t="shared" si="29"/>
        <v>1.388888888888884E-2</v>
      </c>
      <c r="V486" s="36">
        <f t="shared" si="30"/>
        <v>0.56944444444444242</v>
      </c>
      <c r="W486" s="36"/>
      <c r="X486" s="37"/>
    </row>
    <row r="487" spans="1:24" x14ac:dyDescent="0.3">
      <c r="A487" s="42">
        <v>13125</v>
      </c>
      <c r="B487" s="24">
        <v>4</v>
      </c>
      <c r="C487" s="24" t="s">
        <v>1135</v>
      </c>
      <c r="D487" s="24">
        <v>1</v>
      </c>
      <c r="E487" s="24">
        <v>251</v>
      </c>
      <c r="F487" s="24" t="s">
        <v>682</v>
      </c>
      <c r="G487" s="24" t="s">
        <v>18</v>
      </c>
      <c r="H487" s="24" t="s">
        <v>13</v>
      </c>
      <c r="J487" s="24">
        <v>1</v>
      </c>
      <c r="K487" s="24">
        <v>13125</v>
      </c>
      <c r="L487" s="32">
        <v>0.81944444444444453</v>
      </c>
      <c r="M487" s="43">
        <v>0.83333333333333337</v>
      </c>
      <c r="N487" s="33">
        <v>6.577</v>
      </c>
      <c r="Q487" s="24">
        <v>67</v>
      </c>
      <c r="R487" s="35">
        <f t="shared" si="28"/>
        <v>440.65899999999999</v>
      </c>
      <c r="S487" s="35">
        <f t="shared" si="31"/>
        <v>0</v>
      </c>
      <c r="U487" s="36">
        <f t="shared" si="29"/>
        <v>1.388888888888884E-2</v>
      </c>
      <c r="V487" s="36">
        <f t="shared" si="30"/>
        <v>0.93055555555555225</v>
      </c>
      <c r="W487" s="36"/>
      <c r="X487" s="37"/>
    </row>
    <row r="488" spans="1:24" x14ac:dyDescent="0.3">
      <c r="A488" s="42">
        <v>12597</v>
      </c>
      <c r="B488" s="24">
        <v>4</v>
      </c>
      <c r="C488" s="24" t="s">
        <v>1135</v>
      </c>
      <c r="D488" s="24">
        <v>1</v>
      </c>
      <c r="E488" s="24">
        <v>251</v>
      </c>
      <c r="F488" s="24" t="s">
        <v>682</v>
      </c>
      <c r="G488" s="24" t="s">
        <v>19</v>
      </c>
      <c r="H488" s="44" t="s">
        <v>1146</v>
      </c>
      <c r="I488" s="44"/>
      <c r="J488" s="24">
        <v>1</v>
      </c>
      <c r="K488" s="24">
        <v>11664</v>
      </c>
      <c r="L488" s="32">
        <v>0.82638888888888884</v>
      </c>
      <c r="M488" s="43">
        <v>0.84027777777777779</v>
      </c>
      <c r="N488" s="33">
        <v>6.577</v>
      </c>
      <c r="Q488" s="24">
        <v>194</v>
      </c>
      <c r="R488" s="35">
        <f t="shared" si="28"/>
        <v>1275.9380000000001</v>
      </c>
      <c r="S488" s="35">
        <f t="shared" si="31"/>
        <v>0</v>
      </c>
      <c r="U488" s="36">
        <f t="shared" si="29"/>
        <v>1.3888888888888951E-2</v>
      </c>
      <c r="V488" s="36">
        <f t="shared" si="30"/>
        <v>2.6944444444444562</v>
      </c>
      <c r="W488" s="36"/>
      <c r="X488" s="37"/>
    </row>
    <row r="489" spans="1:24" x14ac:dyDescent="0.3">
      <c r="A489" s="42">
        <v>18757</v>
      </c>
      <c r="B489" s="24">
        <v>4</v>
      </c>
      <c r="C489" s="24" t="s">
        <v>1135</v>
      </c>
      <c r="D489" s="24">
        <v>2</v>
      </c>
      <c r="E489" s="24">
        <v>311</v>
      </c>
      <c r="F489" s="24" t="s">
        <v>715</v>
      </c>
      <c r="G489" s="24" t="s">
        <v>12</v>
      </c>
      <c r="H489" s="24" t="s">
        <v>13</v>
      </c>
      <c r="J489" s="24">
        <v>1</v>
      </c>
      <c r="K489" s="24">
        <v>13634</v>
      </c>
      <c r="L489" s="32">
        <v>0.26666666666666666</v>
      </c>
      <c r="M489" s="43">
        <v>0.27083333333333331</v>
      </c>
      <c r="N489" s="33">
        <v>2.03637297830051</v>
      </c>
      <c r="Q489" s="24">
        <v>302</v>
      </c>
      <c r="R489" s="35">
        <f t="shared" si="28"/>
        <v>614.98463944675404</v>
      </c>
      <c r="S489" s="35">
        <f t="shared" si="31"/>
        <v>0</v>
      </c>
      <c r="U489" s="36">
        <f t="shared" si="29"/>
        <v>4.1666666666666519E-3</v>
      </c>
      <c r="V489" s="36">
        <f t="shared" si="30"/>
        <v>1.2583333333333289</v>
      </c>
      <c r="W489" s="36"/>
      <c r="X489" s="37"/>
    </row>
    <row r="490" spans="1:24" x14ac:dyDescent="0.3">
      <c r="A490" s="42">
        <v>17572</v>
      </c>
      <c r="B490" s="24">
        <v>4</v>
      </c>
      <c r="C490" s="24" t="s">
        <v>1135</v>
      </c>
      <c r="D490" s="24">
        <v>2</v>
      </c>
      <c r="E490" s="24">
        <v>757</v>
      </c>
      <c r="F490" s="24" t="s">
        <v>179</v>
      </c>
      <c r="G490" s="24" t="s">
        <v>52</v>
      </c>
      <c r="H490" s="44" t="s">
        <v>1146</v>
      </c>
      <c r="I490" s="44"/>
      <c r="J490" s="24">
        <v>1</v>
      </c>
      <c r="K490" s="24">
        <v>2619</v>
      </c>
      <c r="L490" s="32">
        <v>0.56041666666666667</v>
      </c>
      <c r="M490" s="43">
        <v>0.5625</v>
      </c>
      <c r="N490" s="33">
        <v>1.4582759999999999</v>
      </c>
      <c r="Q490" s="24">
        <v>173</v>
      </c>
      <c r="R490" s="35">
        <f t="shared" si="28"/>
        <v>252.28174799999999</v>
      </c>
      <c r="S490" s="35">
        <f t="shared" si="31"/>
        <v>0</v>
      </c>
      <c r="U490" s="36">
        <f t="shared" si="29"/>
        <v>2.0833333333333259E-3</v>
      </c>
      <c r="V490" s="36">
        <f t="shared" si="30"/>
        <v>0.36041666666666539</v>
      </c>
      <c r="W490" s="36"/>
      <c r="X490" s="37"/>
    </row>
    <row r="491" spans="1:24" x14ac:dyDescent="0.3">
      <c r="A491" s="42">
        <v>17475</v>
      </c>
      <c r="B491" s="24">
        <v>4</v>
      </c>
      <c r="C491" s="24" t="s">
        <v>1135</v>
      </c>
      <c r="D491" s="24">
        <v>2</v>
      </c>
      <c r="E491" s="24">
        <v>757</v>
      </c>
      <c r="F491" s="24" t="s">
        <v>179</v>
      </c>
      <c r="G491" s="24" t="s">
        <v>52</v>
      </c>
      <c r="H491" s="44" t="s">
        <v>1146</v>
      </c>
      <c r="I491" s="44"/>
      <c r="J491" s="24">
        <v>1</v>
      </c>
      <c r="K491" s="24">
        <v>2554</v>
      </c>
      <c r="L491" s="32">
        <v>0.5625</v>
      </c>
      <c r="M491" s="43">
        <v>0.56458333333333333</v>
      </c>
      <c r="N491" s="33">
        <v>1.4582759999999999</v>
      </c>
      <c r="Q491" s="24">
        <v>173</v>
      </c>
      <c r="R491" s="35">
        <f t="shared" si="28"/>
        <v>252.28174799999999</v>
      </c>
      <c r="S491" s="35">
        <f t="shared" si="31"/>
        <v>0</v>
      </c>
      <c r="U491" s="36">
        <f t="shared" si="29"/>
        <v>2.0833333333333259E-3</v>
      </c>
      <c r="V491" s="36">
        <f t="shared" si="30"/>
        <v>0.36041666666666539</v>
      </c>
      <c r="W491" s="36"/>
      <c r="X491" s="37"/>
    </row>
    <row r="492" spans="1:24" x14ac:dyDescent="0.3">
      <c r="A492" s="42">
        <v>9375</v>
      </c>
      <c r="B492" s="24">
        <v>4</v>
      </c>
      <c r="C492" s="24" t="s">
        <v>1135</v>
      </c>
      <c r="D492" s="24">
        <v>2</v>
      </c>
      <c r="E492" s="24">
        <v>757</v>
      </c>
      <c r="F492" s="24" t="s">
        <v>179</v>
      </c>
      <c r="G492" s="24" t="s">
        <v>52</v>
      </c>
      <c r="H492" s="44" t="s">
        <v>1146</v>
      </c>
      <c r="I492" s="44"/>
      <c r="J492" s="24">
        <v>1</v>
      </c>
      <c r="K492" s="24">
        <v>4214</v>
      </c>
      <c r="L492" s="32">
        <v>0.56597222222222221</v>
      </c>
      <c r="M492" s="43">
        <v>0.56944444444444442</v>
      </c>
      <c r="N492" s="33">
        <v>1.4582759999999999</v>
      </c>
      <c r="Q492" s="24">
        <v>173</v>
      </c>
      <c r="R492" s="35">
        <f t="shared" si="28"/>
        <v>252.28174799999999</v>
      </c>
      <c r="S492" s="35">
        <f t="shared" si="31"/>
        <v>0</v>
      </c>
      <c r="U492" s="36">
        <f t="shared" si="29"/>
        <v>3.4722222222222099E-3</v>
      </c>
      <c r="V492" s="36">
        <f t="shared" si="30"/>
        <v>0.60069444444444231</v>
      </c>
      <c r="W492" s="36"/>
      <c r="X492" s="37"/>
    </row>
    <row r="493" spans="1:24" x14ac:dyDescent="0.3">
      <c r="A493" s="42">
        <v>17939</v>
      </c>
      <c r="B493" s="24">
        <v>4</v>
      </c>
      <c r="C493" s="24" t="s">
        <v>1135</v>
      </c>
      <c r="D493" s="24">
        <v>2</v>
      </c>
      <c r="E493" s="24">
        <v>757</v>
      </c>
      <c r="F493" s="24" t="s">
        <v>179</v>
      </c>
      <c r="G493" s="24" t="s">
        <v>52</v>
      </c>
      <c r="H493" s="44" t="s">
        <v>1146</v>
      </c>
      <c r="I493" s="44"/>
      <c r="J493" s="24">
        <v>1</v>
      </c>
      <c r="K493" s="24">
        <v>17939</v>
      </c>
      <c r="L493" s="32">
        <v>0.57430555555555551</v>
      </c>
      <c r="M493" s="43">
        <v>0.57638888888888895</v>
      </c>
      <c r="N493" s="33">
        <v>1.4582759999999999</v>
      </c>
      <c r="Q493" s="24">
        <v>173</v>
      </c>
      <c r="R493" s="35">
        <f t="shared" si="28"/>
        <v>252.28174799999999</v>
      </c>
      <c r="S493" s="35">
        <f t="shared" si="31"/>
        <v>0</v>
      </c>
      <c r="U493" s="36">
        <f t="shared" si="29"/>
        <v>2.083333333333437E-3</v>
      </c>
      <c r="V493" s="36">
        <f t="shared" si="30"/>
        <v>0.36041666666668459</v>
      </c>
      <c r="W493" s="36"/>
      <c r="X493" s="37"/>
    </row>
    <row r="494" spans="1:24" x14ac:dyDescent="0.3">
      <c r="A494" s="42">
        <v>18531</v>
      </c>
      <c r="B494" s="24">
        <v>4</v>
      </c>
      <c r="C494" s="24" t="s">
        <v>1135</v>
      </c>
      <c r="D494" s="24">
        <v>2</v>
      </c>
      <c r="E494" s="24">
        <v>757</v>
      </c>
      <c r="F494" s="24" t="s">
        <v>179</v>
      </c>
      <c r="G494" s="24" t="s">
        <v>52</v>
      </c>
      <c r="H494" s="44" t="s">
        <v>1146</v>
      </c>
      <c r="I494" s="44"/>
      <c r="J494" s="24">
        <v>1</v>
      </c>
      <c r="K494" s="24">
        <v>18531</v>
      </c>
      <c r="L494" s="32">
        <v>0.60069444444444442</v>
      </c>
      <c r="M494" s="43">
        <v>0.60416666666666663</v>
      </c>
      <c r="N494" s="33">
        <v>1.4582759999999999</v>
      </c>
      <c r="Q494" s="24">
        <v>173</v>
      </c>
      <c r="R494" s="35">
        <f t="shared" si="28"/>
        <v>252.28174799999999</v>
      </c>
      <c r="S494" s="35">
        <f t="shared" si="31"/>
        <v>0</v>
      </c>
      <c r="U494" s="36">
        <f t="shared" si="29"/>
        <v>3.4722222222222099E-3</v>
      </c>
      <c r="V494" s="36">
        <f t="shared" si="30"/>
        <v>0.60069444444444231</v>
      </c>
      <c r="W494" s="36"/>
      <c r="X494" s="37"/>
    </row>
    <row r="495" spans="1:24" x14ac:dyDescent="0.3">
      <c r="A495" s="42">
        <v>9367</v>
      </c>
      <c r="B495" s="24">
        <v>4</v>
      </c>
      <c r="C495" s="24" t="s">
        <v>1135</v>
      </c>
      <c r="D495" s="24">
        <v>2</v>
      </c>
      <c r="E495" s="24">
        <v>757</v>
      </c>
      <c r="F495" s="24" t="s">
        <v>179</v>
      </c>
      <c r="G495" s="24" t="s">
        <v>52</v>
      </c>
      <c r="H495" s="24">
        <v>2</v>
      </c>
      <c r="J495" s="24">
        <v>1</v>
      </c>
      <c r="K495" s="24">
        <v>2614</v>
      </c>
      <c r="L495" s="32">
        <v>0.69097222222222221</v>
      </c>
      <c r="M495" s="43">
        <v>0.69444444444444453</v>
      </c>
      <c r="N495" s="33">
        <v>1.4582759999999999</v>
      </c>
      <c r="Q495" s="24">
        <v>34</v>
      </c>
      <c r="R495" s="35">
        <f t="shared" si="28"/>
        <v>49.581384</v>
      </c>
      <c r="S495" s="35">
        <f t="shared" si="31"/>
        <v>0</v>
      </c>
      <c r="U495" s="36">
        <f t="shared" si="29"/>
        <v>3.4722222222223209E-3</v>
      </c>
      <c r="V495" s="36">
        <f t="shared" si="30"/>
        <v>0.11805555555555891</v>
      </c>
      <c r="W495" s="36"/>
      <c r="X495" s="37"/>
    </row>
    <row r="496" spans="1:24" x14ac:dyDescent="0.3">
      <c r="A496" s="42">
        <v>17549</v>
      </c>
      <c r="B496" s="24">
        <v>4</v>
      </c>
      <c r="C496" s="24" t="s">
        <v>1135</v>
      </c>
      <c r="D496" s="24">
        <v>1</v>
      </c>
      <c r="E496" s="24">
        <v>770</v>
      </c>
      <c r="F496" s="24" t="s">
        <v>173</v>
      </c>
      <c r="G496" s="24" t="s">
        <v>52</v>
      </c>
      <c r="H496" s="44" t="s">
        <v>1146</v>
      </c>
      <c r="I496" s="44"/>
      <c r="J496" s="24">
        <v>1</v>
      </c>
      <c r="K496" s="24">
        <v>2447</v>
      </c>
      <c r="L496" s="32">
        <v>0.32291666666666669</v>
      </c>
      <c r="M496" s="43">
        <v>0.3298611111111111</v>
      </c>
      <c r="N496" s="33">
        <v>2.0049999999999999</v>
      </c>
      <c r="Q496" s="24">
        <v>173</v>
      </c>
      <c r="R496" s="35">
        <f t="shared" si="28"/>
        <v>346.86500000000001</v>
      </c>
      <c r="S496" s="35">
        <f t="shared" si="31"/>
        <v>0</v>
      </c>
      <c r="U496" s="36">
        <f t="shared" si="29"/>
        <v>6.9444444444444198E-3</v>
      </c>
      <c r="V496" s="36">
        <f t="shared" si="30"/>
        <v>1.2013888888888846</v>
      </c>
      <c r="W496" s="36"/>
      <c r="X496" s="37"/>
    </row>
    <row r="497" spans="1:24" x14ac:dyDescent="0.3">
      <c r="A497" s="42">
        <v>17284</v>
      </c>
      <c r="B497" s="24">
        <v>4</v>
      </c>
      <c r="C497" s="24" t="s">
        <v>1135</v>
      </c>
      <c r="D497" s="24">
        <v>1</v>
      </c>
      <c r="E497" s="24">
        <v>770</v>
      </c>
      <c r="F497" s="24" t="s">
        <v>173</v>
      </c>
      <c r="G497" s="24" t="s">
        <v>18</v>
      </c>
      <c r="H497" s="24" t="s">
        <v>15</v>
      </c>
      <c r="J497" s="24">
        <v>1</v>
      </c>
      <c r="K497" s="24">
        <v>17284</v>
      </c>
      <c r="L497" s="32">
        <v>0.9375</v>
      </c>
      <c r="M497" s="43">
        <v>0.94444444444444453</v>
      </c>
      <c r="N497" s="33">
        <v>2.0049999999999999</v>
      </c>
      <c r="Q497" s="24">
        <v>12</v>
      </c>
      <c r="R497" s="35">
        <f t="shared" si="28"/>
        <v>24.06</v>
      </c>
      <c r="S497" s="35">
        <f t="shared" si="31"/>
        <v>0</v>
      </c>
      <c r="U497" s="36">
        <f t="shared" si="29"/>
        <v>6.9444444444445308E-3</v>
      </c>
      <c r="V497" s="36">
        <f t="shared" si="30"/>
        <v>8.333333333333437E-2</v>
      </c>
      <c r="W497" s="36"/>
      <c r="X497" s="37"/>
    </row>
    <row r="498" spans="1:24" x14ac:dyDescent="0.3">
      <c r="A498" s="42">
        <v>9353</v>
      </c>
      <c r="B498" s="24">
        <v>4</v>
      </c>
      <c r="C498" s="24" t="s">
        <v>1135</v>
      </c>
      <c r="D498" s="24">
        <v>1</v>
      </c>
      <c r="E498" s="24">
        <v>770</v>
      </c>
      <c r="F498" s="24" t="s">
        <v>173</v>
      </c>
      <c r="G498" s="24" t="s">
        <v>19</v>
      </c>
      <c r="H498" s="24" t="s">
        <v>13</v>
      </c>
      <c r="J498" s="24">
        <v>1</v>
      </c>
      <c r="K498" s="24">
        <v>2568</v>
      </c>
      <c r="L498" s="32">
        <v>0.95138888888888884</v>
      </c>
      <c r="M498" s="43">
        <v>0.95833333333333337</v>
      </c>
      <c r="N498" s="33">
        <v>2.0049999999999999</v>
      </c>
      <c r="Q498" s="24">
        <v>235</v>
      </c>
      <c r="R498" s="35">
        <f t="shared" si="28"/>
        <v>471.17499999999995</v>
      </c>
      <c r="S498" s="35">
        <f t="shared" si="31"/>
        <v>0</v>
      </c>
      <c r="U498" s="36">
        <f t="shared" si="29"/>
        <v>6.9444444444445308E-3</v>
      </c>
      <c r="V498" s="36">
        <f t="shared" si="30"/>
        <v>1.6319444444444646</v>
      </c>
      <c r="W498" s="36"/>
      <c r="X498" s="37"/>
    </row>
    <row r="499" spans="1:24" x14ac:dyDescent="0.3">
      <c r="A499" s="42">
        <v>17005</v>
      </c>
      <c r="B499" s="24">
        <v>5</v>
      </c>
      <c r="C499" s="24" t="s">
        <v>1135</v>
      </c>
      <c r="D499" s="24">
        <v>2</v>
      </c>
      <c r="E499" s="24">
        <v>443</v>
      </c>
      <c r="F499" s="24" t="s">
        <v>36</v>
      </c>
      <c r="G499" s="24" t="s">
        <v>18</v>
      </c>
      <c r="H499" s="24" t="s">
        <v>13</v>
      </c>
      <c r="J499" s="24">
        <v>1</v>
      </c>
      <c r="K499" s="24">
        <v>17005</v>
      </c>
      <c r="L499" s="32">
        <v>0.96180555555555547</v>
      </c>
      <c r="M499" s="43">
        <v>0.97152777777777777</v>
      </c>
      <c r="N499" s="33">
        <v>5.33343334642126</v>
      </c>
      <c r="Q499" s="24">
        <v>67</v>
      </c>
      <c r="R499" s="35">
        <f t="shared" si="28"/>
        <v>357.34003421022442</v>
      </c>
      <c r="S499" s="35">
        <f t="shared" si="31"/>
        <v>0</v>
      </c>
      <c r="U499" s="36">
        <f t="shared" si="29"/>
        <v>9.7222222222222987E-3</v>
      </c>
      <c r="V499" s="36">
        <f t="shared" si="30"/>
        <v>0.65138888888889401</v>
      </c>
      <c r="W499" s="36"/>
      <c r="X499" s="37"/>
    </row>
    <row r="500" spans="1:24" x14ac:dyDescent="0.3">
      <c r="A500" s="42">
        <v>17273</v>
      </c>
      <c r="B500" s="24">
        <v>5</v>
      </c>
      <c r="C500" s="24" t="s">
        <v>1135</v>
      </c>
      <c r="D500" s="24">
        <v>2</v>
      </c>
      <c r="E500" s="24">
        <v>443</v>
      </c>
      <c r="F500" s="24" t="s">
        <v>36</v>
      </c>
      <c r="G500" s="24" t="s">
        <v>18</v>
      </c>
      <c r="H500" s="24" t="s">
        <v>15</v>
      </c>
      <c r="J500" s="24">
        <v>1</v>
      </c>
      <c r="K500" s="24">
        <v>17273</v>
      </c>
      <c r="L500" s="32">
        <v>0.96180555555555547</v>
      </c>
      <c r="M500" s="43">
        <v>0.97152777777777777</v>
      </c>
      <c r="N500" s="33">
        <v>5.33343334642126</v>
      </c>
      <c r="Q500" s="24">
        <v>12</v>
      </c>
      <c r="R500" s="35">
        <f t="shared" si="28"/>
        <v>64.001200157055123</v>
      </c>
      <c r="S500" s="35">
        <f t="shared" si="31"/>
        <v>0</v>
      </c>
      <c r="U500" s="36">
        <f t="shared" si="29"/>
        <v>9.7222222222222987E-3</v>
      </c>
      <c r="V500" s="36">
        <f t="shared" si="30"/>
        <v>0.11666666666666758</v>
      </c>
      <c r="W500" s="36"/>
      <c r="X500" s="37"/>
    </row>
    <row r="501" spans="1:24" x14ac:dyDescent="0.3">
      <c r="A501" s="42">
        <v>13439</v>
      </c>
      <c r="B501" s="24">
        <v>5</v>
      </c>
      <c r="C501" s="24" t="s">
        <v>1135</v>
      </c>
      <c r="D501" s="24">
        <v>2</v>
      </c>
      <c r="E501" s="24">
        <v>444</v>
      </c>
      <c r="F501" s="24" t="s">
        <v>35</v>
      </c>
      <c r="G501" s="24" t="s">
        <v>19</v>
      </c>
      <c r="H501" s="24" t="s">
        <v>20</v>
      </c>
      <c r="J501" s="24">
        <v>1</v>
      </c>
      <c r="K501" s="24">
        <v>13439</v>
      </c>
      <c r="L501" s="32">
        <v>0.51111111111111118</v>
      </c>
      <c r="M501" s="43">
        <v>0.52430555555555558</v>
      </c>
      <c r="N501" s="33">
        <v>4.8193822896107399</v>
      </c>
      <c r="Q501" s="24">
        <v>5</v>
      </c>
      <c r="R501" s="35">
        <f t="shared" si="28"/>
        <v>24.096911448053699</v>
      </c>
      <c r="S501" s="35">
        <f t="shared" si="31"/>
        <v>0</v>
      </c>
      <c r="U501" s="36">
        <f t="shared" si="29"/>
        <v>1.3194444444444398E-2</v>
      </c>
      <c r="V501" s="36">
        <f t="shared" si="30"/>
        <v>6.5972222222221988E-2</v>
      </c>
      <c r="W501" s="36"/>
      <c r="X501" s="37"/>
    </row>
    <row r="502" spans="1:24" x14ac:dyDescent="0.3">
      <c r="A502" s="42">
        <v>17003</v>
      </c>
      <c r="B502" s="24">
        <v>5</v>
      </c>
      <c r="C502" s="24" t="s">
        <v>1135</v>
      </c>
      <c r="D502" s="24">
        <v>2</v>
      </c>
      <c r="E502" s="24">
        <v>444</v>
      </c>
      <c r="F502" s="24" t="s">
        <v>35</v>
      </c>
      <c r="G502" s="24" t="s">
        <v>18</v>
      </c>
      <c r="H502" s="24" t="s">
        <v>13</v>
      </c>
      <c r="J502" s="24">
        <v>1</v>
      </c>
      <c r="K502" s="24">
        <v>17003</v>
      </c>
      <c r="L502" s="32">
        <v>0.93819444444444444</v>
      </c>
      <c r="M502" s="43">
        <v>0.95138888888888884</v>
      </c>
      <c r="N502" s="33">
        <v>4.8193822896107399</v>
      </c>
      <c r="Q502" s="24">
        <v>67</v>
      </c>
      <c r="R502" s="35">
        <f t="shared" si="28"/>
        <v>322.89861340391957</v>
      </c>
      <c r="S502" s="35">
        <f t="shared" si="31"/>
        <v>0</v>
      </c>
      <c r="U502" s="36">
        <f t="shared" si="29"/>
        <v>1.3194444444444398E-2</v>
      </c>
      <c r="V502" s="36">
        <f t="shared" si="30"/>
        <v>0.88402777777777464</v>
      </c>
      <c r="W502" s="36"/>
      <c r="X502" s="37"/>
    </row>
    <row r="503" spans="1:24" x14ac:dyDescent="0.3">
      <c r="A503" s="42">
        <v>18719</v>
      </c>
      <c r="B503" s="24">
        <v>5</v>
      </c>
      <c r="C503" s="24" t="s">
        <v>1135</v>
      </c>
      <c r="D503" s="24">
        <v>2</v>
      </c>
      <c r="E503" s="24">
        <v>444</v>
      </c>
      <c r="F503" s="24" t="s">
        <v>35</v>
      </c>
      <c r="G503" s="24" t="s">
        <v>18</v>
      </c>
      <c r="H503" s="24" t="s">
        <v>15</v>
      </c>
      <c r="J503" s="24">
        <v>1</v>
      </c>
      <c r="K503" s="24">
        <v>17271</v>
      </c>
      <c r="L503" s="32">
        <v>0.93819444444444444</v>
      </c>
      <c r="M503" s="43">
        <v>0.95138888888888884</v>
      </c>
      <c r="N503" s="33">
        <v>4.8193822896107399</v>
      </c>
      <c r="Q503" s="24">
        <v>12</v>
      </c>
      <c r="R503" s="35">
        <f t="shared" si="28"/>
        <v>57.832587475328879</v>
      </c>
      <c r="S503" s="35">
        <f t="shared" si="31"/>
        <v>0</v>
      </c>
      <c r="U503" s="36">
        <f t="shared" si="29"/>
        <v>1.3194444444444398E-2</v>
      </c>
      <c r="V503" s="36">
        <f t="shared" si="30"/>
        <v>0.15833333333333277</v>
      </c>
      <c r="W503" s="36"/>
      <c r="X503" s="37"/>
    </row>
    <row r="504" spans="1:24" x14ac:dyDescent="0.3">
      <c r="A504" s="42">
        <v>17004</v>
      </c>
      <c r="B504" s="24">
        <v>5</v>
      </c>
      <c r="C504" s="24" t="s">
        <v>1135</v>
      </c>
      <c r="D504" s="24">
        <v>1</v>
      </c>
      <c r="E504" s="24">
        <v>445</v>
      </c>
      <c r="F504" s="24" t="s">
        <v>697</v>
      </c>
      <c r="G504" s="24" t="s">
        <v>18</v>
      </c>
      <c r="H504" s="24" t="s">
        <v>13</v>
      </c>
      <c r="J504" s="24">
        <v>1</v>
      </c>
      <c r="K504" s="24">
        <v>17004</v>
      </c>
      <c r="L504" s="32">
        <v>0.95486111111111116</v>
      </c>
      <c r="M504" s="43">
        <v>0.9604166666666667</v>
      </c>
      <c r="N504" s="33">
        <v>2.5710000000000002</v>
      </c>
      <c r="Q504" s="24">
        <v>67</v>
      </c>
      <c r="R504" s="35">
        <f t="shared" si="28"/>
        <v>172.25700000000001</v>
      </c>
      <c r="S504" s="35">
        <f t="shared" si="31"/>
        <v>0</v>
      </c>
      <c r="U504" s="36">
        <f t="shared" si="29"/>
        <v>5.5555555555555358E-3</v>
      </c>
      <c r="V504" s="36">
        <f t="shared" si="30"/>
        <v>0.3722222222222209</v>
      </c>
      <c r="W504" s="36"/>
      <c r="X504" s="37"/>
    </row>
    <row r="505" spans="1:24" x14ac:dyDescent="0.3">
      <c r="A505" s="42">
        <v>17272</v>
      </c>
      <c r="B505" s="24">
        <v>5</v>
      </c>
      <c r="C505" s="24" t="s">
        <v>1135</v>
      </c>
      <c r="D505" s="24">
        <v>1</v>
      </c>
      <c r="E505" s="24">
        <v>445</v>
      </c>
      <c r="F505" s="24" t="s">
        <v>697</v>
      </c>
      <c r="G505" s="24" t="s">
        <v>18</v>
      </c>
      <c r="H505" s="24" t="s">
        <v>15</v>
      </c>
      <c r="J505" s="24">
        <v>1</v>
      </c>
      <c r="K505" s="24">
        <v>17272</v>
      </c>
      <c r="L505" s="32">
        <v>0.95486111111111116</v>
      </c>
      <c r="M505" s="43">
        <v>0.9604166666666667</v>
      </c>
      <c r="N505" s="33">
        <v>2.5710000000000002</v>
      </c>
      <c r="Q505" s="24">
        <v>12</v>
      </c>
      <c r="R505" s="35">
        <f t="shared" si="28"/>
        <v>30.852000000000004</v>
      </c>
      <c r="S505" s="35">
        <f t="shared" si="31"/>
        <v>0</v>
      </c>
      <c r="U505" s="36">
        <f t="shared" si="29"/>
        <v>5.5555555555555358E-3</v>
      </c>
      <c r="V505" s="36">
        <f t="shared" si="30"/>
        <v>6.666666666666643E-2</v>
      </c>
      <c r="W505" s="36"/>
      <c r="X505" s="37"/>
    </row>
    <row r="506" spans="1:24" x14ac:dyDescent="0.3">
      <c r="A506" s="42">
        <v>18159</v>
      </c>
      <c r="B506" s="24">
        <v>5</v>
      </c>
      <c r="C506" s="24" t="s">
        <v>1135</v>
      </c>
      <c r="D506" s="24">
        <v>1</v>
      </c>
      <c r="E506" s="24">
        <v>446</v>
      </c>
      <c r="F506" s="24" t="s">
        <v>38</v>
      </c>
      <c r="G506" s="24" t="s">
        <v>12</v>
      </c>
      <c r="H506" s="24" t="s">
        <v>13</v>
      </c>
      <c r="J506" s="24">
        <v>1</v>
      </c>
      <c r="K506" s="24">
        <v>468</v>
      </c>
      <c r="L506" s="32">
        <v>0.2388888888888889</v>
      </c>
      <c r="M506" s="43">
        <v>0.24791666666666667</v>
      </c>
      <c r="N506" s="33">
        <v>3.351</v>
      </c>
      <c r="Q506" s="24">
        <v>302</v>
      </c>
      <c r="R506" s="35">
        <f t="shared" si="28"/>
        <v>1012.002</v>
      </c>
      <c r="S506" s="35">
        <f t="shared" si="31"/>
        <v>0</v>
      </c>
      <c r="U506" s="36">
        <f t="shared" si="29"/>
        <v>9.0277777777777735E-3</v>
      </c>
      <c r="V506" s="36">
        <f t="shared" si="30"/>
        <v>2.7263888888888874</v>
      </c>
      <c r="W506" s="36"/>
      <c r="X506" s="37"/>
    </row>
    <row r="507" spans="1:24" x14ac:dyDescent="0.3">
      <c r="A507" s="42">
        <v>6968</v>
      </c>
      <c r="B507" s="24">
        <v>5</v>
      </c>
      <c r="C507" s="24" t="s">
        <v>1135</v>
      </c>
      <c r="D507" s="24">
        <v>1</v>
      </c>
      <c r="E507" s="24">
        <v>446</v>
      </c>
      <c r="F507" s="24" t="s">
        <v>38</v>
      </c>
      <c r="G507" s="24" t="s">
        <v>19</v>
      </c>
      <c r="H507" s="24" t="s">
        <v>20</v>
      </c>
      <c r="J507" s="24">
        <v>1</v>
      </c>
      <c r="K507" s="24">
        <v>6968</v>
      </c>
      <c r="L507" s="32">
        <v>0.2590277777777778</v>
      </c>
      <c r="M507" s="43">
        <v>0.26805555555555555</v>
      </c>
      <c r="N507" s="33">
        <v>3.351</v>
      </c>
      <c r="Q507" s="24">
        <v>5</v>
      </c>
      <c r="R507" s="35">
        <f t="shared" si="28"/>
        <v>16.754999999999999</v>
      </c>
      <c r="S507" s="35">
        <f t="shared" si="31"/>
        <v>0</v>
      </c>
      <c r="U507" s="36">
        <f t="shared" si="29"/>
        <v>9.0277777777777457E-3</v>
      </c>
      <c r="V507" s="36">
        <f t="shared" si="30"/>
        <v>4.5138888888888729E-2</v>
      </c>
      <c r="W507" s="36"/>
      <c r="X507" s="37"/>
    </row>
    <row r="508" spans="1:24" x14ac:dyDescent="0.3">
      <c r="A508" s="42">
        <v>18161</v>
      </c>
      <c r="B508" s="24">
        <v>5</v>
      </c>
      <c r="C508" s="24" t="s">
        <v>1135</v>
      </c>
      <c r="D508" s="24">
        <v>1</v>
      </c>
      <c r="E508" s="24">
        <v>446</v>
      </c>
      <c r="F508" s="24" t="s">
        <v>38</v>
      </c>
      <c r="G508" s="24" t="s">
        <v>12</v>
      </c>
      <c r="H508" s="24" t="s">
        <v>13</v>
      </c>
      <c r="J508" s="24">
        <v>1</v>
      </c>
      <c r="K508" s="24">
        <v>469</v>
      </c>
      <c r="L508" s="32">
        <v>0.26319444444444445</v>
      </c>
      <c r="M508" s="43">
        <v>0.2722222222222222</v>
      </c>
      <c r="N508" s="33">
        <v>3.351</v>
      </c>
      <c r="Q508" s="24">
        <v>302</v>
      </c>
      <c r="R508" s="35">
        <f t="shared" si="28"/>
        <v>1012.002</v>
      </c>
      <c r="S508" s="35">
        <f t="shared" si="31"/>
        <v>0</v>
      </c>
      <c r="U508" s="36">
        <f t="shared" si="29"/>
        <v>9.0277777777777457E-3</v>
      </c>
      <c r="V508" s="36">
        <f t="shared" si="30"/>
        <v>2.726388888888879</v>
      </c>
      <c r="W508" s="36"/>
      <c r="X508" s="37"/>
    </row>
    <row r="509" spans="1:24" x14ac:dyDescent="0.3">
      <c r="A509" s="42">
        <v>17977</v>
      </c>
      <c r="B509" s="24">
        <v>5</v>
      </c>
      <c r="C509" s="24" t="s">
        <v>1135</v>
      </c>
      <c r="D509" s="24">
        <v>1</v>
      </c>
      <c r="E509" s="24">
        <v>446</v>
      </c>
      <c r="F509" s="24" t="s">
        <v>38</v>
      </c>
      <c r="G509" s="24" t="s">
        <v>12</v>
      </c>
      <c r="H509" s="44" t="s">
        <v>1146</v>
      </c>
      <c r="I509" s="44"/>
      <c r="J509" s="24">
        <v>1</v>
      </c>
      <c r="K509" s="24">
        <v>17977</v>
      </c>
      <c r="L509" s="32">
        <v>0.27708333333333335</v>
      </c>
      <c r="M509" s="43">
        <v>0.28611111111111115</v>
      </c>
      <c r="N509" s="33">
        <v>3.351</v>
      </c>
      <c r="Q509" s="24">
        <v>250</v>
      </c>
      <c r="R509" s="35">
        <f t="shared" si="28"/>
        <v>837.75</v>
      </c>
      <c r="S509" s="35">
        <f t="shared" si="31"/>
        <v>0</v>
      </c>
      <c r="U509" s="36">
        <f t="shared" si="29"/>
        <v>9.0277777777778012E-3</v>
      </c>
      <c r="V509" s="36">
        <f t="shared" si="30"/>
        <v>2.2569444444444504</v>
      </c>
      <c r="W509" s="36"/>
      <c r="X509" s="37"/>
    </row>
    <row r="510" spans="1:24" x14ac:dyDescent="0.3">
      <c r="A510" s="42">
        <v>18163</v>
      </c>
      <c r="B510" s="24">
        <v>5</v>
      </c>
      <c r="C510" s="24" t="s">
        <v>1135</v>
      </c>
      <c r="D510" s="24">
        <v>1</v>
      </c>
      <c r="E510" s="24">
        <v>446</v>
      </c>
      <c r="F510" s="24" t="s">
        <v>38</v>
      </c>
      <c r="G510" s="24" t="s">
        <v>12</v>
      </c>
      <c r="H510" s="24">
        <v>6</v>
      </c>
      <c r="J510" s="24">
        <v>1</v>
      </c>
      <c r="K510" s="24">
        <v>11713</v>
      </c>
      <c r="L510" s="32">
        <v>0.28055555555555556</v>
      </c>
      <c r="M510" s="43">
        <v>0.28958333333333336</v>
      </c>
      <c r="N510" s="33">
        <v>3.351</v>
      </c>
      <c r="Q510" s="24">
        <v>52</v>
      </c>
      <c r="R510" s="35">
        <f t="shared" si="28"/>
        <v>174.25200000000001</v>
      </c>
      <c r="S510" s="35">
        <f t="shared" si="31"/>
        <v>0</v>
      </c>
      <c r="U510" s="36">
        <f t="shared" si="29"/>
        <v>9.0277777777778012E-3</v>
      </c>
      <c r="V510" s="36">
        <f t="shared" si="30"/>
        <v>0.46944444444444566</v>
      </c>
      <c r="W510" s="36"/>
      <c r="X510" s="37"/>
    </row>
    <row r="511" spans="1:24" x14ac:dyDescent="0.3">
      <c r="A511" s="42">
        <v>18166</v>
      </c>
      <c r="B511" s="24">
        <v>5</v>
      </c>
      <c r="C511" s="24" t="s">
        <v>1135</v>
      </c>
      <c r="D511" s="24">
        <v>1</v>
      </c>
      <c r="E511" s="24">
        <v>446</v>
      </c>
      <c r="F511" s="24" t="s">
        <v>38</v>
      </c>
      <c r="G511" s="24" t="s">
        <v>12</v>
      </c>
      <c r="H511" s="44" t="s">
        <v>1146</v>
      </c>
      <c r="I511" s="44"/>
      <c r="J511" s="24">
        <v>1</v>
      </c>
      <c r="K511" s="24">
        <v>1</v>
      </c>
      <c r="L511" s="32">
        <v>0.29097222222222224</v>
      </c>
      <c r="M511" s="43">
        <v>0.3</v>
      </c>
      <c r="N511" s="33">
        <v>3.351</v>
      </c>
      <c r="Q511" s="24">
        <v>250</v>
      </c>
      <c r="R511" s="35">
        <f t="shared" si="28"/>
        <v>837.75</v>
      </c>
      <c r="S511" s="35">
        <f t="shared" si="31"/>
        <v>0</v>
      </c>
      <c r="U511" s="36">
        <f t="shared" si="29"/>
        <v>9.0277777777777457E-3</v>
      </c>
      <c r="V511" s="36">
        <f t="shared" si="30"/>
        <v>2.2569444444444366</v>
      </c>
      <c r="W511" s="36"/>
      <c r="X511" s="37"/>
    </row>
    <row r="512" spans="1:24" x14ac:dyDescent="0.3">
      <c r="A512" s="42">
        <v>18080</v>
      </c>
      <c r="B512" s="24">
        <v>5</v>
      </c>
      <c r="C512" s="24" t="s">
        <v>1135</v>
      </c>
      <c r="D512" s="24">
        <v>1</v>
      </c>
      <c r="E512" s="24">
        <v>446</v>
      </c>
      <c r="F512" s="24" t="s">
        <v>38</v>
      </c>
      <c r="G512" s="24" t="s">
        <v>12</v>
      </c>
      <c r="H512" s="24">
        <v>6</v>
      </c>
      <c r="J512" s="24">
        <v>1</v>
      </c>
      <c r="K512" s="24">
        <v>18080</v>
      </c>
      <c r="L512" s="32">
        <v>0.29444444444444445</v>
      </c>
      <c r="M512" s="43">
        <v>0.3034722222222222</v>
      </c>
      <c r="N512" s="33">
        <v>3.351</v>
      </c>
      <c r="Q512" s="24">
        <v>52</v>
      </c>
      <c r="R512" s="35">
        <f t="shared" si="28"/>
        <v>174.25200000000001</v>
      </c>
      <c r="S512" s="35">
        <f t="shared" si="31"/>
        <v>0</v>
      </c>
      <c r="U512" s="36">
        <f t="shared" si="29"/>
        <v>9.0277777777777457E-3</v>
      </c>
      <c r="V512" s="36">
        <f t="shared" si="30"/>
        <v>0.46944444444444278</v>
      </c>
      <c r="W512" s="36"/>
      <c r="X512" s="37"/>
    </row>
    <row r="513" spans="1:24" x14ac:dyDescent="0.3">
      <c r="A513" s="42">
        <v>18168</v>
      </c>
      <c r="B513" s="24">
        <v>5</v>
      </c>
      <c r="C513" s="24" t="s">
        <v>1135</v>
      </c>
      <c r="D513" s="24">
        <v>1</v>
      </c>
      <c r="E513" s="24">
        <v>446</v>
      </c>
      <c r="F513" s="24" t="s">
        <v>38</v>
      </c>
      <c r="G513" s="24" t="s">
        <v>12</v>
      </c>
      <c r="H513" s="44" t="s">
        <v>1146</v>
      </c>
      <c r="I513" s="44"/>
      <c r="J513" s="24">
        <v>1</v>
      </c>
      <c r="K513" s="24">
        <v>471</v>
      </c>
      <c r="L513" s="32">
        <v>0.30138888888888887</v>
      </c>
      <c r="M513" s="43">
        <v>0.31041666666666667</v>
      </c>
      <c r="N513" s="33">
        <v>3.351</v>
      </c>
      <c r="Q513" s="24">
        <v>250</v>
      </c>
      <c r="R513" s="35">
        <f t="shared" si="28"/>
        <v>837.75</v>
      </c>
      <c r="S513" s="35">
        <f t="shared" si="31"/>
        <v>0</v>
      </c>
      <c r="U513" s="36">
        <f t="shared" si="29"/>
        <v>9.0277777777778012E-3</v>
      </c>
      <c r="V513" s="36">
        <f t="shared" si="30"/>
        <v>2.2569444444444504</v>
      </c>
      <c r="W513" s="36"/>
      <c r="X513" s="37"/>
    </row>
    <row r="514" spans="1:24" x14ac:dyDescent="0.3">
      <c r="A514" s="42">
        <v>18067</v>
      </c>
      <c r="B514" s="24">
        <v>5</v>
      </c>
      <c r="C514" s="24" t="s">
        <v>1135</v>
      </c>
      <c r="D514" s="24">
        <v>1</v>
      </c>
      <c r="E514" s="24">
        <v>446</v>
      </c>
      <c r="F514" s="24" t="s">
        <v>38</v>
      </c>
      <c r="G514" s="24" t="s">
        <v>12</v>
      </c>
      <c r="H514" s="24">
        <v>6</v>
      </c>
      <c r="J514" s="24">
        <v>1</v>
      </c>
      <c r="K514" s="24">
        <v>18067</v>
      </c>
      <c r="L514" s="32">
        <v>0.31111111111111112</v>
      </c>
      <c r="M514" s="43">
        <v>0.32013888888888892</v>
      </c>
      <c r="N514" s="33">
        <v>3.351</v>
      </c>
      <c r="Q514" s="24">
        <v>52</v>
      </c>
      <c r="R514" s="35">
        <f t="shared" ref="R514:R577" si="32">+N514*Q514</f>
        <v>174.25200000000001</v>
      </c>
      <c r="S514" s="35">
        <f t="shared" si="31"/>
        <v>0</v>
      </c>
      <c r="U514" s="36">
        <f t="shared" ref="U514:U577" si="33">+M514-L514</f>
        <v>9.0277777777778012E-3</v>
      </c>
      <c r="V514" s="36">
        <f t="shared" ref="V514:V577" si="34">+U514*Q514</f>
        <v>0.46944444444444566</v>
      </c>
      <c r="W514" s="36"/>
      <c r="X514" s="37"/>
    </row>
    <row r="515" spans="1:24" x14ac:dyDescent="0.3">
      <c r="A515" s="42">
        <v>18269</v>
      </c>
      <c r="B515" s="24">
        <v>5</v>
      </c>
      <c r="C515" s="24" t="s">
        <v>1135</v>
      </c>
      <c r="D515" s="24">
        <v>1</v>
      </c>
      <c r="E515" s="24">
        <v>446</v>
      </c>
      <c r="F515" s="24" t="s">
        <v>38</v>
      </c>
      <c r="G515" s="24" t="s">
        <v>12</v>
      </c>
      <c r="H515" s="24" t="s">
        <v>15</v>
      </c>
      <c r="J515" s="24">
        <v>1</v>
      </c>
      <c r="K515" s="24">
        <v>1793</v>
      </c>
      <c r="L515" s="32">
        <v>0.31111111111111112</v>
      </c>
      <c r="M515" s="43">
        <v>0.32013888888888892</v>
      </c>
      <c r="N515" s="33">
        <v>3.351</v>
      </c>
      <c r="Q515" s="24">
        <v>58</v>
      </c>
      <c r="R515" s="35">
        <f t="shared" si="32"/>
        <v>194.358</v>
      </c>
      <c r="S515" s="35">
        <f t="shared" ref="S515:S578" si="35">+O515*Q515</f>
        <v>0</v>
      </c>
      <c r="U515" s="36">
        <f t="shared" si="33"/>
        <v>9.0277777777778012E-3</v>
      </c>
      <c r="V515" s="36">
        <f t="shared" si="34"/>
        <v>0.52361111111111247</v>
      </c>
      <c r="W515" s="36"/>
      <c r="X515" s="37"/>
    </row>
    <row r="516" spans="1:24" x14ac:dyDescent="0.3">
      <c r="A516" s="42">
        <v>17933</v>
      </c>
      <c r="B516" s="24">
        <v>5</v>
      </c>
      <c r="C516" s="24" t="s">
        <v>1135</v>
      </c>
      <c r="D516" s="24">
        <v>1</v>
      </c>
      <c r="E516" s="24">
        <v>446</v>
      </c>
      <c r="F516" s="24" t="s">
        <v>38</v>
      </c>
      <c r="G516" s="24" t="s">
        <v>12</v>
      </c>
      <c r="H516" s="44" t="s">
        <v>1146</v>
      </c>
      <c r="I516" s="44"/>
      <c r="J516" s="24">
        <v>1</v>
      </c>
      <c r="K516" s="24">
        <v>17933</v>
      </c>
      <c r="L516" s="32">
        <v>0.31180555555555556</v>
      </c>
      <c r="M516" s="43">
        <v>0.32083333333333336</v>
      </c>
      <c r="N516" s="33">
        <v>3.351</v>
      </c>
      <c r="Q516" s="24">
        <v>250</v>
      </c>
      <c r="R516" s="35">
        <f t="shared" si="32"/>
        <v>837.75</v>
      </c>
      <c r="S516" s="35">
        <f t="shared" si="35"/>
        <v>0</v>
      </c>
      <c r="U516" s="36">
        <f t="shared" si="33"/>
        <v>9.0277777777778012E-3</v>
      </c>
      <c r="V516" s="36">
        <f t="shared" si="34"/>
        <v>2.2569444444444504</v>
      </c>
      <c r="W516" s="36"/>
      <c r="X516" s="37"/>
    </row>
    <row r="517" spans="1:24" x14ac:dyDescent="0.3">
      <c r="A517" s="42">
        <v>18532</v>
      </c>
      <c r="B517" s="24">
        <v>5</v>
      </c>
      <c r="C517" s="24" t="s">
        <v>1135</v>
      </c>
      <c r="D517" s="24">
        <v>1</v>
      </c>
      <c r="E517" s="24">
        <v>446</v>
      </c>
      <c r="F517" s="24" t="s">
        <v>38</v>
      </c>
      <c r="G517" s="24" t="s">
        <v>52</v>
      </c>
      <c r="H517" s="44" t="s">
        <v>1146</v>
      </c>
      <c r="I517" s="44"/>
      <c r="J517" s="24">
        <v>1</v>
      </c>
      <c r="K517" s="24">
        <v>18532</v>
      </c>
      <c r="L517" s="32">
        <v>0.31180555555555556</v>
      </c>
      <c r="M517" s="43">
        <v>0.32083333333333336</v>
      </c>
      <c r="N517" s="33">
        <v>3.351</v>
      </c>
      <c r="Q517" s="24">
        <v>173</v>
      </c>
      <c r="R517" s="35">
        <f t="shared" si="32"/>
        <v>579.72299999999996</v>
      </c>
      <c r="S517" s="35">
        <f t="shared" si="35"/>
        <v>0</v>
      </c>
      <c r="U517" s="36">
        <f t="shared" si="33"/>
        <v>9.0277777777778012E-3</v>
      </c>
      <c r="V517" s="36">
        <f t="shared" si="34"/>
        <v>1.5618055555555597</v>
      </c>
      <c r="W517" s="36"/>
      <c r="X517" s="37"/>
    </row>
    <row r="518" spans="1:24" x14ac:dyDescent="0.3">
      <c r="A518" s="42">
        <v>17986</v>
      </c>
      <c r="B518" s="24">
        <v>5</v>
      </c>
      <c r="C518" s="24" t="s">
        <v>1135</v>
      </c>
      <c r="D518" s="24">
        <v>1</v>
      </c>
      <c r="E518" s="24">
        <v>446</v>
      </c>
      <c r="F518" s="24" t="s">
        <v>38</v>
      </c>
      <c r="G518" s="24" t="s">
        <v>12</v>
      </c>
      <c r="H518" s="44" t="s">
        <v>1146</v>
      </c>
      <c r="I518" s="44"/>
      <c r="J518" s="24">
        <v>1</v>
      </c>
      <c r="K518" s="24">
        <v>17986</v>
      </c>
      <c r="L518" s="32">
        <v>0.3215277777777778</v>
      </c>
      <c r="M518" s="43">
        <v>0.33055555555555555</v>
      </c>
      <c r="N518" s="33">
        <v>3.351</v>
      </c>
      <c r="Q518" s="24">
        <v>250</v>
      </c>
      <c r="R518" s="35">
        <f t="shared" si="32"/>
        <v>837.75</v>
      </c>
      <c r="S518" s="35">
        <f t="shared" si="35"/>
        <v>0</v>
      </c>
      <c r="U518" s="36">
        <f t="shared" si="33"/>
        <v>9.0277777777777457E-3</v>
      </c>
      <c r="V518" s="36">
        <f t="shared" si="34"/>
        <v>2.2569444444444366</v>
      </c>
      <c r="W518" s="36"/>
      <c r="X518" s="37"/>
    </row>
    <row r="519" spans="1:24" x14ac:dyDescent="0.3">
      <c r="A519" s="42">
        <v>18098</v>
      </c>
      <c r="B519" s="24">
        <v>5</v>
      </c>
      <c r="C519" s="24" t="s">
        <v>1135</v>
      </c>
      <c r="D519" s="24">
        <v>1</v>
      </c>
      <c r="E519" s="24">
        <v>446</v>
      </c>
      <c r="F519" s="24" t="s">
        <v>38</v>
      </c>
      <c r="G519" s="24" t="s">
        <v>12</v>
      </c>
      <c r="H519" s="24">
        <v>6</v>
      </c>
      <c r="J519" s="24">
        <v>1</v>
      </c>
      <c r="K519" s="24">
        <v>18098</v>
      </c>
      <c r="L519" s="32">
        <v>0.32500000000000001</v>
      </c>
      <c r="M519" s="43">
        <v>0.33402777777777781</v>
      </c>
      <c r="N519" s="33">
        <v>3.351</v>
      </c>
      <c r="Q519" s="24">
        <v>52</v>
      </c>
      <c r="R519" s="35">
        <f t="shared" si="32"/>
        <v>174.25200000000001</v>
      </c>
      <c r="S519" s="35">
        <f t="shared" si="35"/>
        <v>0</v>
      </c>
      <c r="U519" s="36">
        <f t="shared" si="33"/>
        <v>9.0277777777778012E-3</v>
      </c>
      <c r="V519" s="36">
        <f t="shared" si="34"/>
        <v>0.46944444444444566</v>
      </c>
      <c r="W519" s="36"/>
      <c r="X519" s="37"/>
    </row>
    <row r="520" spans="1:24" x14ac:dyDescent="0.3">
      <c r="A520" s="42">
        <v>17970</v>
      </c>
      <c r="B520" s="24">
        <v>5</v>
      </c>
      <c r="C520" s="24" t="s">
        <v>1135</v>
      </c>
      <c r="D520" s="24">
        <v>1</v>
      </c>
      <c r="E520" s="24">
        <v>446</v>
      </c>
      <c r="F520" s="24" t="s">
        <v>38</v>
      </c>
      <c r="G520" s="24" t="s">
        <v>12</v>
      </c>
      <c r="H520" s="44" t="s">
        <v>1146</v>
      </c>
      <c r="I520" s="44"/>
      <c r="J520" s="24">
        <v>1</v>
      </c>
      <c r="K520" s="24">
        <v>17970</v>
      </c>
      <c r="L520" s="32">
        <v>0.33194444444444443</v>
      </c>
      <c r="M520" s="43">
        <v>0.34097222222222223</v>
      </c>
      <c r="N520" s="33">
        <v>3.351</v>
      </c>
      <c r="Q520" s="24">
        <v>250</v>
      </c>
      <c r="R520" s="35">
        <f t="shared" si="32"/>
        <v>837.75</v>
      </c>
      <c r="S520" s="35">
        <f t="shared" si="35"/>
        <v>0</v>
      </c>
      <c r="U520" s="36">
        <f t="shared" si="33"/>
        <v>9.0277777777778012E-3</v>
      </c>
      <c r="V520" s="36">
        <f t="shared" si="34"/>
        <v>2.2569444444444504</v>
      </c>
      <c r="W520" s="36"/>
      <c r="X520" s="37"/>
    </row>
    <row r="521" spans="1:24" x14ac:dyDescent="0.3">
      <c r="A521" s="42">
        <v>18248</v>
      </c>
      <c r="B521" s="24">
        <v>5</v>
      </c>
      <c r="C521" s="24" t="s">
        <v>1135</v>
      </c>
      <c r="D521" s="24">
        <v>1</v>
      </c>
      <c r="E521" s="24">
        <v>446</v>
      </c>
      <c r="F521" s="24" t="s">
        <v>38</v>
      </c>
      <c r="G521" s="24" t="s">
        <v>12</v>
      </c>
      <c r="H521" s="24" t="s">
        <v>15</v>
      </c>
      <c r="J521" s="24">
        <v>1</v>
      </c>
      <c r="K521" s="24">
        <v>1807</v>
      </c>
      <c r="L521" s="32">
        <v>0.33194444444444443</v>
      </c>
      <c r="M521" s="43">
        <v>0.34097222222222223</v>
      </c>
      <c r="N521" s="33">
        <v>3.351</v>
      </c>
      <c r="Q521" s="24">
        <v>58</v>
      </c>
      <c r="R521" s="35">
        <f t="shared" si="32"/>
        <v>194.358</v>
      </c>
      <c r="S521" s="35">
        <f t="shared" si="35"/>
        <v>0</v>
      </c>
      <c r="U521" s="36">
        <f t="shared" si="33"/>
        <v>9.0277777777778012E-3</v>
      </c>
      <c r="V521" s="36">
        <f t="shared" si="34"/>
        <v>0.52361111111111247</v>
      </c>
      <c r="W521" s="36"/>
      <c r="X521" s="37"/>
    </row>
    <row r="522" spans="1:24" x14ac:dyDescent="0.3">
      <c r="A522" s="42">
        <v>18081</v>
      </c>
      <c r="B522" s="24">
        <v>5</v>
      </c>
      <c r="C522" s="24" t="s">
        <v>1135</v>
      </c>
      <c r="D522" s="24">
        <v>1</v>
      </c>
      <c r="E522" s="24">
        <v>446</v>
      </c>
      <c r="F522" s="24" t="s">
        <v>38</v>
      </c>
      <c r="G522" s="24" t="s">
        <v>12</v>
      </c>
      <c r="H522" s="24">
        <v>6</v>
      </c>
      <c r="J522" s="24">
        <v>1</v>
      </c>
      <c r="K522" s="24">
        <v>18081</v>
      </c>
      <c r="L522" s="32">
        <v>0.34166666666666662</v>
      </c>
      <c r="M522" s="43">
        <v>0.35069444444444442</v>
      </c>
      <c r="N522" s="33">
        <v>3.351</v>
      </c>
      <c r="Q522" s="24">
        <v>52</v>
      </c>
      <c r="R522" s="35">
        <f t="shared" si="32"/>
        <v>174.25200000000001</v>
      </c>
      <c r="S522" s="35">
        <f t="shared" si="35"/>
        <v>0</v>
      </c>
      <c r="U522" s="36">
        <f t="shared" si="33"/>
        <v>9.0277777777778012E-3</v>
      </c>
      <c r="V522" s="36">
        <f t="shared" si="34"/>
        <v>0.46944444444444566</v>
      </c>
      <c r="W522" s="36"/>
      <c r="X522" s="37"/>
    </row>
    <row r="523" spans="1:24" x14ac:dyDescent="0.3">
      <c r="A523" s="42">
        <v>17997</v>
      </c>
      <c r="B523" s="24">
        <v>5</v>
      </c>
      <c r="C523" s="24" t="s">
        <v>1135</v>
      </c>
      <c r="D523" s="24">
        <v>1</v>
      </c>
      <c r="E523" s="24">
        <v>446</v>
      </c>
      <c r="F523" s="24" t="s">
        <v>38</v>
      </c>
      <c r="G523" s="24" t="s">
        <v>12</v>
      </c>
      <c r="H523" s="44" t="s">
        <v>1146</v>
      </c>
      <c r="I523" s="44"/>
      <c r="J523" s="24">
        <v>1</v>
      </c>
      <c r="K523" s="24">
        <v>17997</v>
      </c>
      <c r="L523" s="32">
        <v>0.34236111111111112</v>
      </c>
      <c r="M523" s="43">
        <v>0.35138888888888892</v>
      </c>
      <c r="N523" s="33">
        <v>3.351</v>
      </c>
      <c r="Q523" s="24">
        <v>250</v>
      </c>
      <c r="R523" s="35">
        <f t="shared" si="32"/>
        <v>837.75</v>
      </c>
      <c r="S523" s="35">
        <f t="shared" si="35"/>
        <v>0</v>
      </c>
      <c r="U523" s="36">
        <f t="shared" si="33"/>
        <v>9.0277777777778012E-3</v>
      </c>
      <c r="V523" s="36">
        <f t="shared" si="34"/>
        <v>2.2569444444444504</v>
      </c>
      <c r="W523" s="36"/>
      <c r="X523" s="37"/>
    </row>
    <row r="524" spans="1:24" x14ac:dyDescent="0.3">
      <c r="A524" s="42">
        <v>17978</v>
      </c>
      <c r="B524" s="24">
        <v>5</v>
      </c>
      <c r="C524" s="24" t="s">
        <v>1135</v>
      </c>
      <c r="D524" s="24">
        <v>1</v>
      </c>
      <c r="E524" s="24">
        <v>446</v>
      </c>
      <c r="F524" s="24" t="s">
        <v>38</v>
      </c>
      <c r="G524" s="24" t="s">
        <v>12</v>
      </c>
      <c r="H524" s="44" t="s">
        <v>1146</v>
      </c>
      <c r="I524" s="44"/>
      <c r="J524" s="24">
        <v>1</v>
      </c>
      <c r="K524" s="24">
        <v>17978</v>
      </c>
      <c r="L524" s="32">
        <v>0.3527777777777778</v>
      </c>
      <c r="M524" s="43">
        <v>0.36180555555555555</v>
      </c>
      <c r="N524" s="33">
        <v>3.351</v>
      </c>
      <c r="Q524" s="24">
        <v>250</v>
      </c>
      <c r="R524" s="35">
        <f t="shared" si="32"/>
        <v>837.75</v>
      </c>
      <c r="S524" s="35">
        <f t="shared" si="35"/>
        <v>0</v>
      </c>
      <c r="U524" s="36">
        <f t="shared" si="33"/>
        <v>9.0277777777777457E-3</v>
      </c>
      <c r="V524" s="36">
        <f t="shared" si="34"/>
        <v>2.2569444444444366</v>
      </c>
      <c r="W524" s="36"/>
      <c r="X524" s="37"/>
    </row>
    <row r="525" spans="1:24" x14ac:dyDescent="0.3">
      <c r="A525" s="42">
        <v>18257</v>
      </c>
      <c r="B525" s="24">
        <v>5</v>
      </c>
      <c r="C525" s="24" t="s">
        <v>1135</v>
      </c>
      <c r="D525" s="24">
        <v>1</v>
      </c>
      <c r="E525" s="24">
        <v>446</v>
      </c>
      <c r="F525" s="24" t="s">
        <v>38</v>
      </c>
      <c r="G525" s="24" t="s">
        <v>12</v>
      </c>
      <c r="H525" s="24" t="s">
        <v>15</v>
      </c>
      <c r="J525" s="24">
        <v>1</v>
      </c>
      <c r="K525" s="24">
        <v>1794</v>
      </c>
      <c r="L525" s="32">
        <v>0.3527777777777778</v>
      </c>
      <c r="M525" s="43">
        <v>0.36180555555555555</v>
      </c>
      <c r="N525" s="33">
        <v>3.351</v>
      </c>
      <c r="Q525" s="24">
        <v>58</v>
      </c>
      <c r="R525" s="35">
        <f t="shared" si="32"/>
        <v>194.358</v>
      </c>
      <c r="S525" s="35">
        <f t="shared" si="35"/>
        <v>0</v>
      </c>
      <c r="U525" s="36">
        <f t="shared" si="33"/>
        <v>9.0277777777777457E-3</v>
      </c>
      <c r="V525" s="36">
        <f t="shared" si="34"/>
        <v>0.52361111111110925</v>
      </c>
      <c r="W525" s="36"/>
      <c r="X525" s="37"/>
    </row>
    <row r="526" spans="1:24" x14ac:dyDescent="0.3">
      <c r="A526" s="42">
        <v>18068</v>
      </c>
      <c r="B526" s="24">
        <v>5</v>
      </c>
      <c r="C526" s="24" t="s">
        <v>1135</v>
      </c>
      <c r="D526" s="24">
        <v>1</v>
      </c>
      <c r="E526" s="24">
        <v>446</v>
      </c>
      <c r="F526" s="24" t="s">
        <v>38</v>
      </c>
      <c r="G526" s="24" t="s">
        <v>12</v>
      </c>
      <c r="H526" s="24">
        <v>6</v>
      </c>
      <c r="J526" s="24">
        <v>1</v>
      </c>
      <c r="K526" s="24">
        <v>18068</v>
      </c>
      <c r="L526" s="32">
        <v>0.35555555555555557</v>
      </c>
      <c r="M526" s="43">
        <v>0.36458333333333331</v>
      </c>
      <c r="N526" s="33">
        <v>3.351</v>
      </c>
      <c r="Q526" s="24">
        <v>52</v>
      </c>
      <c r="R526" s="35">
        <f t="shared" si="32"/>
        <v>174.25200000000001</v>
      </c>
      <c r="S526" s="35">
        <f t="shared" si="35"/>
        <v>0</v>
      </c>
      <c r="U526" s="36">
        <f t="shared" si="33"/>
        <v>9.0277777777777457E-3</v>
      </c>
      <c r="V526" s="36">
        <f t="shared" si="34"/>
        <v>0.46944444444444278</v>
      </c>
      <c r="W526" s="36"/>
      <c r="X526" s="37"/>
    </row>
    <row r="527" spans="1:24" x14ac:dyDescent="0.3">
      <c r="A527" s="42">
        <v>17987</v>
      </c>
      <c r="B527" s="24">
        <v>5</v>
      </c>
      <c r="C527" s="24" t="s">
        <v>1135</v>
      </c>
      <c r="D527" s="24">
        <v>1</v>
      </c>
      <c r="E527" s="24">
        <v>446</v>
      </c>
      <c r="F527" s="24" t="s">
        <v>38</v>
      </c>
      <c r="G527" s="24" t="s">
        <v>12</v>
      </c>
      <c r="H527" s="44" t="s">
        <v>1146</v>
      </c>
      <c r="I527" s="44"/>
      <c r="J527" s="24">
        <v>1</v>
      </c>
      <c r="K527" s="24">
        <v>17987</v>
      </c>
      <c r="L527" s="32">
        <v>0.36319444444444443</v>
      </c>
      <c r="M527" s="43">
        <v>0.37222222222222223</v>
      </c>
      <c r="N527" s="33">
        <v>3.351</v>
      </c>
      <c r="Q527" s="24">
        <v>250</v>
      </c>
      <c r="R527" s="35">
        <f t="shared" si="32"/>
        <v>837.75</v>
      </c>
      <c r="S527" s="35">
        <f t="shared" si="35"/>
        <v>0</v>
      </c>
      <c r="U527" s="36">
        <f t="shared" si="33"/>
        <v>9.0277777777778012E-3</v>
      </c>
      <c r="V527" s="36">
        <f t="shared" si="34"/>
        <v>2.2569444444444504</v>
      </c>
      <c r="W527" s="36"/>
      <c r="X527" s="37"/>
    </row>
    <row r="528" spans="1:24" x14ac:dyDescent="0.3">
      <c r="A528" s="42">
        <v>18099</v>
      </c>
      <c r="B528" s="24">
        <v>5</v>
      </c>
      <c r="C528" s="24" t="s">
        <v>1135</v>
      </c>
      <c r="D528" s="24">
        <v>1</v>
      </c>
      <c r="E528" s="24">
        <v>446</v>
      </c>
      <c r="F528" s="24" t="s">
        <v>38</v>
      </c>
      <c r="G528" s="24" t="s">
        <v>12</v>
      </c>
      <c r="H528" s="24">
        <v>6</v>
      </c>
      <c r="J528" s="24">
        <v>1</v>
      </c>
      <c r="K528" s="24">
        <v>18099</v>
      </c>
      <c r="L528" s="32">
        <v>0.37222222222222223</v>
      </c>
      <c r="M528" s="43">
        <v>0.38125000000000003</v>
      </c>
      <c r="N528" s="33">
        <v>3.351</v>
      </c>
      <c r="Q528" s="24">
        <v>52</v>
      </c>
      <c r="R528" s="35">
        <f t="shared" si="32"/>
        <v>174.25200000000001</v>
      </c>
      <c r="S528" s="35">
        <f t="shared" si="35"/>
        <v>0</v>
      </c>
      <c r="U528" s="36">
        <f t="shared" si="33"/>
        <v>9.0277777777778012E-3</v>
      </c>
      <c r="V528" s="36">
        <f t="shared" si="34"/>
        <v>0.46944444444444566</v>
      </c>
      <c r="W528" s="36"/>
      <c r="X528" s="37"/>
    </row>
    <row r="529" spans="1:24" x14ac:dyDescent="0.3">
      <c r="A529" s="42">
        <v>17971</v>
      </c>
      <c r="B529" s="24">
        <v>5</v>
      </c>
      <c r="C529" s="24" t="s">
        <v>1135</v>
      </c>
      <c r="D529" s="24">
        <v>1</v>
      </c>
      <c r="E529" s="24">
        <v>446</v>
      </c>
      <c r="F529" s="24" t="s">
        <v>38</v>
      </c>
      <c r="G529" s="24" t="s">
        <v>12</v>
      </c>
      <c r="H529" s="44" t="s">
        <v>1146</v>
      </c>
      <c r="I529" s="44"/>
      <c r="J529" s="24">
        <v>1</v>
      </c>
      <c r="K529" s="24">
        <v>17971</v>
      </c>
      <c r="L529" s="32">
        <v>0.37361111111111112</v>
      </c>
      <c r="M529" s="43">
        <v>0.38263888888888892</v>
      </c>
      <c r="N529" s="33">
        <v>3.351</v>
      </c>
      <c r="Q529" s="24">
        <v>250</v>
      </c>
      <c r="R529" s="35">
        <f t="shared" si="32"/>
        <v>837.75</v>
      </c>
      <c r="S529" s="35">
        <f t="shared" si="35"/>
        <v>0</v>
      </c>
      <c r="U529" s="36">
        <f t="shared" si="33"/>
        <v>9.0277777777778012E-3</v>
      </c>
      <c r="V529" s="36">
        <f t="shared" si="34"/>
        <v>2.2569444444444504</v>
      </c>
      <c r="W529" s="36"/>
      <c r="X529" s="37"/>
    </row>
    <row r="530" spans="1:24" x14ac:dyDescent="0.3">
      <c r="A530" s="42">
        <v>18249</v>
      </c>
      <c r="B530" s="24">
        <v>5</v>
      </c>
      <c r="C530" s="24" t="s">
        <v>1135</v>
      </c>
      <c r="D530" s="24">
        <v>1</v>
      </c>
      <c r="E530" s="24">
        <v>446</v>
      </c>
      <c r="F530" s="24" t="s">
        <v>38</v>
      </c>
      <c r="G530" s="24" t="s">
        <v>12</v>
      </c>
      <c r="H530" s="24" t="s">
        <v>15</v>
      </c>
      <c r="J530" s="24">
        <v>1</v>
      </c>
      <c r="K530" s="24">
        <v>1808</v>
      </c>
      <c r="L530" s="32">
        <v>0.37361111111111112</v>
      </c>
      <c r="M530" s="43">
        <v>0.38263888888888892</v>
      </c>
      <c r="N530" s="33">
        <v>3.351</v>
      </c>
      <c r="Q530" s="24">
        <v>58</v>
      </c>
      <c r="R530" s="35">
        <f t="shared" si="32"/>
        <v>194.358</v>
      </c>
      <c r="S530" s="35">
        <f t="shared" si="35"/>
        <v>0</v>
      </c>
      <c r="U530" s="36">
        <f t="shared" si="33"/>
        <v>9.0277777777778012E-3</v>
      </c>
      <c r="V530" s="36">
        <f t="shared" si="34"/>
        <v>0.52361111111111247</v>
      </c>
      <c r="W530" s="36"/>
      <c r="X530" s="37"/>
    </row>
    <row r="531" spans="1:24" x14ac:dyDescent="0.3">
      <c r="A531" s="42">
        <v>17998</v>
      </c>
      <c r="B531" s="24">
        <v>5</v>
      </c>
      <c r="C531" s="24" t="s">
        <v>1135</v>
      </c>
      <c r="D531" s="24">
        <v>1</v>
      </c>
      <c r="E531" s="24">
        <v>446</v>
      </c>
      <c r="F531" s="24" t="s">
        <v>38</v>
      </c>
      <c r="G531" s="24" t="s">
        <v>12</v>
      </c>
      <c r="H531" s="44" t="s">
        <v>1146</v>
      </c>
      <c r="I531" s="44"/>
      <c r="J531" s="24">
        <v>1</v>
      </c>
      <c r="K531" s="24">
        <v>17998</v>
      </c>
      <c r="L531" s="32">
        <v>0.3840277777777778</v>
      </c>
      <c r="M531" s="43">
        <v>0.39305555555555555</v>
      </c>
      <c r="N531" s="33">
        <v>3.351</v>
      </c>
      <c r="Q531" s="24">
        <v>250</v>
      </c>
      <c r="R531" s="35">
        <f t="shared" si="32"/>
        <v>837.75</v>
      </c>
      <c r="S531" s="35">
        <f t="shared" si="35"/>
        <v>0</v>
      </c>
      <c r="U531" s="36">
        <f t="shared" si="33"/>
        <v>9.0277777777777457E-3</v>
      </c>
      <c r="V531" s="36">
        <f t="shared" si="34"/>
        <v>2.2569444444444366</v>
      </c>
      <c r="W531" s="36"/>
      <c r="X531" s="37"/>
    </row>
    <row r="532" spans="1:24" x14ac:dyDescent="0.3">
      <c r="A532" s="42">
        <v>18082</v>
      </c>
      <c r="B532" s="24">
        <v>5</v>
      </c>
      <c r="C532" s="24" t="s">
        <v>1135</v>
      </c>
      <c r="D532" s="24">
        <v>1</v>
      </c>
      <c r="E532" s="24">
        <v>446</v>
      </c>
      <c r="F532" s="24" t="s">
        <v>38</v>
      </c>
      <c r="G532" s="24" t="s">
        <v>12</v>
      </c>
      <c r="H532" s="24">
        <v>6</v>
      </c>
      <c r="J532" s="24">
        <v>1</v>
      </c>
      <c r="K532" s="24">
        <v>18082</v>
      </c>
      <c r="L532" s="32">
        <v>0.38611111111111113</v>
      </c>
      <c r="M532" s="43">
        <v>0.39513888888888887</v>
      </c>
      <c r="N532" s="33">
        <v>3.351</v>
      </c>
      <c r="Q532" s="24">
        <v>52</v>
      </c>
      <c r="R532" s="35">
        <f t="shared" si="32"/>
        <v>174.25200000000001</v>
      </c>
      <c r="S532" s="35">
        <f t="shared" si="35"/>
        <v>0</v>
      </c>
      <c r="U532" s="36">
        <f t="shared" si="33"/>
        <v>9.0277777777777457E-3</v>
      </c>
      <c r="V532" s="36">
        <f t="shared" si="34"/>
        <v>0.46944444444444278</v>
      </c>
      <c r="W532" s="36"/>
      <c r="X532" s="37"/>
    </row>
    <row r="533" spans="1:24" x14ac:dyDescent="0.3">
      <c r="A533" s="42">
        <v>17979</v>
      </c>
      <c r="B533" s="24">
        <v>5</v>
      </c>
      <c r="C533" s="24" t="s">
        <v>1135</v>
      </c>
      <c r="D533" s="24">
        <v>1</v>
      </c>
      <c r="E533" s="24">
        <v>446</v>
      </c>
      <c r="F533" s="24" t="s">
        <v>38</v>
      </c>
      <c r="G533" s="24" t="s">
        <v>12</v>
      </c>
      <c r="H533" s="44" t="s">
        <v>1146</v>
      </c>
      <c r="I533" s="44"/>
      <c r="J533" s="24">
        <v>1</v>
      </c>
      <c r="K533" s="24">
        <v>17979</v>
      </c>
      <c r="L533" s="32">
        <v>0.39444444444444443</v>
      </c>
      <c r="M533" s="43">
        <v>0.40347222222222223</v>
      </c>
      <c r="N533" s="33">
        <v>3.351</v>
      </c>
      <c r="Q533" s="24">
        <v>250</v>
      </c>
      <c r="R533" s="35">
        <f t="shared" si="32"/>
        <v>837.75</v>
      </c>
      <c r="S533" s="35">
        <f t="shared" si="35"/>
        <v>0</v>
      </c>
      <c r="U533" s="36">
        <f t="shared" si="33"/>
        <v>9.0277777777778012E-3</v>
      </c>
      <c r="V533" s="36">
        <f t="shared" si="34"/>
        <v>2.2569444444444504</v>
      </c>
      <c r="W533" s="36"/>
      <c r="X533" s="37"/>
    </row>
    <row r="534" spans="1:24" x14ac:dyDescent="0.3">
      <c r="A534" s="42">
        <v>18264</v>
      </c>
      <c r="B534" s="24">
        <v>5</v>
      </c>
      <c r="C534" s="24" t="s">
        <v>1135</v>
      </c>
      <c r="D534" s="24">
        <v>1</v>
      </c>
      <c r="E534" s="24">
        <v>446</v>
      </c>
      <c r="F534" s="24" t="s">
        <v>38</v>
      </c>
      <c r="G534" s="24" t="s">
        <v>12</v>
      </c>
      <c r="H534" s="24" t="s">
        <v>15</v>
      </c>
      <c r="J534" s="24">
        <v>1</v>
      </c>
      <c r="K534" s="24">
        <v>1795</v>
      </c>
      <c r="L534" s="32">
        <v>0.39444444444444443</v>
      </c>
      <c r="M534" s="43">
        <v>0.40347222222222223</v>
      </c>
      <c r="N534" s="33">
        <v>3.351</v>
      </c>
      <c r="Q534" s="24">
        <v>58</v>
      </c>
      <c r="R534" s="35">
        <f t="shared" si="32"/>
        <v>194.358</v>
      </c>
      <c r="S534" s="35">
        <f t="shared" si="35"/>
        <v>0</v>
      </c>
      <c r="U534" s="36">
        <f t="shared" si="33"/>
        <v>9.0277777777778012E-3</v>
      </c>
      <c r="V534" s="36">
        <f t="shared" si="34"/>
        <v>0.52361111111111247</v>
      </c>
      <c r="W534" s="36"/>
      <c r="X534" s="37"/>
    </row>
    <row r="535" spans="1:24" x14ac:dyDescent="0.3">
      <c r="A535" s="42">
        <v>18069</v>
      </c>
      <c r="B535" s="24">
        <v>5</v>
      </c>
      <c r="C535" s="24" t="s">
        <v>1135</v>
      </c>
      <c r="D535" s="24">
        <v>1</v>
      </c>
      <c r="E535" s="24">
        <v>446</v>
      </c>
      <c r="F535" s="24" t="s">
        <v>38</v>
      </c>
      <c r="G535" s="24" t="s">
        <v>12</v>
      </c>
      <c r="H535" s="24">
        <v>6</v>
      </c>
      <c r="J535" s="24">
        <v>1</v>
      </c>
      <c r="K535" s="24">
        <v>18069</v>
      </c>
      <c r="L535" s="32">
        <v>0.40277777777777773</v>
      </c>
      <c r="M535" s="43">
        <v>0.41180555555555554</v>
      </c>
      <c r="N535" s="33">
        <v>3.351</v>
      </c>
      <c r="Q535" s="24">
        <v>52</v>
      </c>
      <c r="R535" s="35">
        <f t="shared" si="32"/>
        <v>174.25200000000001</v>
      </c>
      <c r="S535" s="35">
        <f t="shared" si="35"/>
        <v>0</v>
      </c>
      <c r="U535" s="36">
        <f t="shared" si="33"/>
        <v>9.0277777777778012E-3</v>
      </c>
      <c r="V535" s="36">
        <f t="shared" si="34"/>
        <v>0.46944444444444566</v>
      </c>
      <c r="W535" s="36"/>
      <c r="X535" s="37"/>
    </row>
    <row r="536" spans="1:24" x14ac:dyDescent="0.3">
      <c r="A536" s="42">
        <v>17988</v>
      </c>
      <c r="B536" s="24">
        <v>5</v>
      </c>
      <c r="C536" s="24" t="s">
        <v>1135</v>
      </c>
      <c r="D536" s="24">
        <v>1</v>
      </c>
      <c r="E536" s="24">
        <v>446</v>
      </c>
      <c r="F536" s="24" t="s">
        <v>38</v>
      </c>
      <c r="G536" s="24" t="s">
        <v>12</v>
      </c>
      <c r="H536" s="44" t="s">
        <v>1146</v>
      </c>
      <c r="I536" s="44"/>
      <c r="J536" s="24">
        <v>1</v>
      </c>
      <c r="K536" s="24">
        <v>17988</v>
      </c>
      <c r="L536" s="32">
        <v>0.40486111111111112</v>
      </c>
      <c r="M536" s="43">
        <v>0.41388888888888892</v>
      </c>
      <c r="N536" s="33">
        <v>3.351</v>
      </c>
      <c r="Q536" s="24">
        <v>250</v>
      </c>
      <c r="R536" s="35">
        <f t="shared" si="32"/>
        <v>837.75</v>
      </c>
      <c r="S536" s="35">
        <f t="shared" si="35"/>
        <v>0</v>
      </c>
      <c r="U536" s="36">
        <f t="shared" si="33"/>
        <v>9.0277777777778012E-3</v>
      </c>
      <c r="V536" s="36">
        <f t="shared" si="34"/>
        <v>2.2569444444444504</v>
      </c>
      <c r="W536" s="36"/>
      <c r="X536" s="37"/>
    </row>
    <row r="537" spans="1:24" x14ac:dyDescent="0.3">
      <c r="A537" s="42">
        <v>17972</v>
      </c>
      <c r="B537" s="24">
        <v>5</v>
      </c>
      <c r="C537" s="24" t="s">
        <v>1135</v>
      </c>
      <c r="D537" s="24">
        <v>1</v>
      </c>
      <c r="E537" s="24">
        <v>446</v>
      </c>
      <c r="F537" s="24" t="s">
        <v>38</v>
      </c>
      <c r="G537" s="24" t="s">
        <v>12</v>
      </c>
      <c r="H537" s="44" t="s">
        <v>1146</v>
      </c>
      <c r="I537" s="44"/>
      <c r="J537" s="24">
        <v>1</v>
      </c>
      <c r="K537" s="24">
        <v>17972</v>
      </c>
      <c r="L537" s="32">
        <v>0.4152777777777778</v>
      </c>
      <c r="M537" s="43">
        <v>0.42430555555555555</v>
      </c>
      <c r="N537" s="33">
        <v>3.351</v>
      </c>
      <c r="Q537" s="24">
        <v>250</v>
      </c>
      <c r="R537" s="35">
        <f t="shared" si="32"/>
        <v>837.75</v>
      </c>
      <c r="S537" s="35">
        <f t="shared" si="35"/>
        <v>0</v>
      </c>
      <c r="U537" s="36">
        <f t="shared" si="33"/>
        <v>9.0277777777777457E-3</v>
      </c>
      <c r="V537" s="36">
        <f t="shared" si="34"/>
        <v>2.2569444444444366</v>
      </c>
      <c r="W537" s="36"/>
      <c r="X537" s="37"/>
    </row>
    <row r="538" spans="1:24" x14ac:dyDescent="0.3">
      <c r="A538" s="42">
        <v>18250</v>
      </c>
      <c r="B538" s="24">
        <v>5</v>
      </c>
      <c r="C538" s="24" t="s">
        <v>1135</v>
      </c>
      <c r="D538" s="24">
        <v>1</v>
      </c>
      <c r="E538" s="24">
        <v>446</v>
      </c>
      <c r="F538" s="24" t="s">
        <v>38</v>
      </c>
      <c r="G538" s="24" t="s">
        <v>12</v>
      </c>
      <c r="H538" s="24" t="s">
        <v>15</v>
      </c>
      <c r="J538" s="24">
        <v>1</v>
      </c>
      <c r="K538" s="24">
        <v>1809</v>
      </c>
      <c r="L538" s="32">
        <v>0.4152777777777778</v>
      </c>
      <c r="M538" s="43">
        <v>0.42430555555555555</v>
      </c>
      <c r="N538" s="33">
        <v>3.351</v>
      </c>
      <c r="Q538" s="24">
        <v>58</v>
      </c>
      <c r="R538" s="35">
        <f t="shared" si="32"/>
        <v>194.358</v>
      </c>
      <c r="S538" s="35">
        <f t="shared" si="35"/>
        <v>0</v>
      </c>
      <c r="U538" s="36">
        <f t="shared" si="33"/>
        <v>9.0277777777777457E-3</v>
      </c>
      <c r="V538" s="36">
        <f t="shared" si="34"/>
        <v>0.52361111111110925</v>
      </c>
      <c r="W538" s="36"/>
      <c r="X538" s="37"/>
    </row>
    <row r="539" spans="1:24" x14ac:dyDescent="0.3">
      <c r="A539" s="42">
        <v>18100</v>
      </c>
      <c r="B539" s="24">
        <v>5</v>
      </c>
      <c r="C539" s="24" t="s">
        <v>1135</v>
      </c>
      <c r="D539" s="24">
        <v>1</v>
      </c>
      <c r="E539" s="24">
        <v>446</v>
      </c>
      <c r="F539" s="24" t="s">
        <v>38</v>
      </c>
      <c r="G539" s="24" t="s">
        <v>12</v>
      </c>
      <c r="H539" s="24">
        <v>6</v>
      </c>
      <c r="J539" s="24">
        <v>1</v>
      </c>
      <c r="K539" s="24">
        <v>18100</v>
      </c>
      <c r="L539" s="32">
        <v>0.41666666666666669</v>
      </c>
      <c r="M539" s="43">
        <v>0.42569444444444443</v>
      </c>
      <c r="N539" s="33">
        <v>3.351</v>
      </c>
      <c r="Q539" s="24">
        <v>52</v>
      </c>
      <c r="R539" s="35">
        <f t="shared" si="32"/>
        <v>174.25200000000001</v>
      </c>
      <c r="S539" s="35">
        <f t="shared" si="35"/>
        <v>0</v>
      </c>
      <c r="U539" s="36">
        <f t="shared" si="33"/>
        <v>9.0277777777777457E-3</v>
      </c>
      <c r="V539" s="36">
        <f t="shared" si="34"/>
        <v>0.46944444444444278</v>
      </c>
      <c r="W539" s="36"/>
      <c r="X539" s="37"/>
    </row>
    <row r="540" spans="1:24" x14ac:dyDescent="0.3">
      <c r="A540" s="42">
        <v>17999</v>
      </c>
      <c r="B540" s="24">
        <v>5</v>
      </c>
      <c r="C540" s="24" t="s">
        <v>1135</v>
      </c>
      <c r="D540" s="24">
        <v>1</v>
      </c>
      <c r="E540" s="24">
        <v>446</v>
      </c>
      <c r="F540" s="24" t="s">
        <v>38</v>
      </c>
      <c r="G540" s="24" t="s">
        <v>12</v>
      </c>
      <c r="H540" s="44" t="s">
        <v>1146</v>
      </c>
      <c r="I540" s="44"/>
      <c r="J540" s="24">
        <v>1</v>
      </c>
      <c r="K540" s="24">
        <v>17999</v>
      </c>
      <c r="L540" s="32">
        <v>0.42569444444444443</v>
      </c>
      <c r="M540" s="43">
        <v>0.43472222222222223</v>
      </c>
      <c r="N540" s="33">
        <v>3.351</v>
      </c>
      <c r="Q540" s="24">
        <v>250</v>
      </c>
      <c r="R540" s="35">
        <f t="shared" si="32"/>
        <v>837.75</v>
      </c>
      <c r="S540" s="35">
        <f t="shared" si="35"/>
        <v>0</v>
      </c>
      <c r="U540" s="36">
        <f t="shared" si="33"/>
        <v>9.0277777777778012E-3</v>
      </c>
      <c r="V540" s="36">
        <f t="shared" si="34"/>
        <v>2.2569444444444504</v>
      </c>
      <c r="W540" s="36"/>
      <c r="X540" s="37"/>
    </row>
    <row r="541" spans="1:24" x14ac:dyDescent="0.3">
      <c r="A541" s="42">
        <v>18083</v>
      </c>
      <c r="B541" s="24">
        <v>5</v>
      </c>
      <c r="C541" s="24" t="s">
        <v>1135</v>
      </c>
      <c r="D541" s="24">
        <v>1</v>
      </c>
      <c r="E541" s="24">
        <v>446</v>
      </c>
      <c r="F541" s="24" t="s">
        <v>38</v>
      </c>
      <c r="G541" s="24" t="s">
        <v>12</v>
      </c>
      <c r="H541" s="24">
        <v>6</v>
      </c>
      <c r="J541" s="24">
        <v>1</v>
      </c>
      <c r="K541" s="24">
        <v>18083</v>
      </c>
      <c r="L541" s="32">
        <v>0.43333333333333335</v>
      </c>
      <c r="M541" s="43">
        <v>0.44236111111111115</v>
      </c>
      <c r="N541" s="33">
        <v>3.351</v>
      </c>
      <c r="Q541" s="24">
        <v>52</v>
      </c>
      <c r="R541" s="35">
        <f t="shared" si="32"/>
        <v>174.25200000000001</v>
      </c>
      <c r="S541" s="35">
        <f t="shared" si="35"/>
        <v>0</v>
      </c>
      <c r="U541" s="36">
        <f t="shared" si="33"/>
        <v>9.0277777777778012E-3</v>
      </c>
      <c r="V541" s="36">
        <f t="shared" si="34"/>
        <v>0.46944444444444566</v>
      </c>
      <c r="W541" s="36"/>
      <c r="X541" s="37"/>
    </row>
    <row r="542" spans="1:24" x14ac:dyDescent="0.3">
      <c r="A542" s="42">
        <v>17980</v>
      </c>
      <c r="B542" s="24">
        <v>5</v>
      </c>
      <c r="C542" s="24" t="s">
        <v>1135</v>
      </c>
      <c r="D542" s="24">
        <v>1</v>
      </c>
      <c r="E542" s="24">
        <v>446</v>
      </c>
      <c r="F542" s="24" t="s">
        <v>38</v>
      </c>
      <c r="G542" s="24" t="s">
        <v>12</v>
      </c>
      <c r="H542" s="44" t="s">
        <v>1146</v>
      </c>
      <c r="I542" s="44"/>
      <c r="J542" s="24">
        <v>1</v>
      </c>
      <c r="K542" s="24">
        <v>17980</v>
      </c>
      <c r="L542" s="32">
        <v>0.43611111111111112</v>
      </c>
      <c r="M542" s="43">
        <v>0.44513888888888892</v>
      </c>
      <c r="N542" s="33">
        <v>3.351</v>
      </c>
      <c r="Q542" s="24">
        <v>250</v>
      </c>
      <c r="R542" s="35">
        <f t="shared" si="32"/>
        <v>837.75</v>
      </c>
      <c r="S542" s="35">
        <f t="shared" si="35"/>
        <v>0</v>
      </c>
      <c r="U542" s="36">
        <f t="shared" si="33"/>
        <v>9.0277777777778012E-3</v>
      </c>
      <c r="V542" s="36">
        <f t="shared" si="34"/>
        <v>2.2569444444444504</v>
      </c>
      <c r="W542" s="36"/>
      <c r="X542" s="37"/>
    </row>
    <row r="543" spans="1:24" x14ac:dyDescent="0.3">
      <c r="A543" s="42">
        <v>18265</v>
      </c>
      <c r="B543" s="24">
        <v>5</v>
      </c>
      <c r="C543" s="24" t="s">
        <v>1135</v>
      </c>
      <c r="D543" s="24">
        <v>1</v>
      </c>
      <c r="E543" s="24">
        <v>446</v>
      </c>
      <c r="F543" s="24" t="s">
        <v>38</v>
      </c>
      <c r="G543" s="24" t="s">
        <v>12</v>
      </c>
      <c r="H543" s="24" t="s">
        <v>15</v>
      </c>
      <c r="J543" s="24">
        <v>1</v>
      </c>
      <c r="K543" s="24">
        <v>1796</v>
      </c>
      <c r="L543" s="32">
        <v>0.43611111111111112</v>
      </c>
      <c r="M543" s="43">
        <v>0.44513888888888892</v>
      </c>
      <c r="N543" s="33">
        <v>3.351</v>
      </c>
      <c r="Q543" s="24">
        <v>58</v>
      </c>
      <c r="R543" s="35">
        <f t="shared" si="32"/>
        <v>194.358</v>
      </c>
      <c r="S543" s="35">
        <f t="shared" si="35"/>
        <v>0</v>
      </c>
      <c r="U543" s="36">
        <f t="shared" si="33"/>
        <v>9.0277777777778012E-3</v>
      </c>
      <c r="V543" s="36">
        <f t="shared" si="34"/>
        <v>0.52361111111111247</v>
      </c>
      <c r="W543" s="36"/>
      <c r="X543" s="37"/>
    </row>
    <row r="544" spans="1:24" x14ac:dyDescent="0.3">
      <c r="A544" s="42">
        <v>17989</v>
      </c>
      <c r="B544" s="24">
        <v>5</v>
      </c>
      <c r="C544" s="24" t="s">
        <v>1135</v>
      </c>
      <c r="D544" s="24">
        <v>1</v>
      </c>
      <c r="E544" s="24">
        <v>446</v>
      </c>
      <c r="F544" s="24" t="s">
        <v>38</v>
      </c>
      <c r="G544" s="24" t="s">
        <v>12</v>
      </c>
      <c r="H544" s="44" t="s">
        <v>1146</v>
      </c>
      <c r="I544" s="44"/>
      <c r="J544" s="24">
        <v>1</v>
      </c>
      <c r="K544" s="24">
        <v>17989</v>
      </c>
      <c r="L544" s="32">
        <v>0.4465277777777778</v>
      </c>
      <c r="M544" s="43">
        <v>0.45555555555555555</v>
      </c>
      <c r="N544" s="33">
        <v>3.351</v>
      </c>
      <c r="Q544" s="24">
        <v>250</v>
      </c>
      <c r="R544" s="35">
        <f t="shared" si="32"/>
        <v>837.75</v>
      </c>
      <c r="S544" s="35">
        <f t="shared" si="35"/>
        <v>0</v>
      </c>
      <c r="U544" s="36">
        <f t="shared" si="33"/>
        <v>9.0277777777777457E-3</v>
      </c>
      <c r="V544" s="36">
        <f t="shared" si="34"/>
        <v>2.2569444444444366</v>
      </c>
      <c r="W544" s="36"/>
      <c r="X544" s="37"/>
    </row>
    <row r="545" spans="1:24" x14ac:dyDescent="0.3">
      <c r="A545" s="42">
        <v>18070</v>
      </c>
      <c r="B545" s="24">
        <v>5</v>
      </c>
      <c r="C545" s="24" t="s">
        <v>1135</v>
      </c>
      <c r="D545" s="24">
        <v>1</v>
      </c>
      <c r="E545" s="24">
        <v>446</v>
      </c>
      <c r="F545" s="24" t="s">
        <v>38</v>
      </c>
      <c r="G545" s="24" t="s">
        <v>12</v>
      </c>
      <c r="H545" s="24">
        <v>6</v>
      </c>
      <c r="J545" s="24">
        <v>1</v>
      </c>
      <c r="K545" s="24">
        <v>18070</v>
      </c>
      <c r="L545" s="32">
        <v>0.44722222222222219</v>
      </c>
      <c r="M545" s="43">
        <v>0.45624999999999999</v>
      </c>
      <c r="N545" s="33">
        <v>3.351</v>
      </c>
      <c r="Q545" s="24">
        <v>52</v>
      </c>
      <c r="R545" s="35">
        <f t="shared" si="32"/>
        <v>174.25200000000001</v>
      </c>
      <c r="S545" s="35">
        <f t="shared" si="35"/>
        <v>0</v>
      </c>
      <c r="U545" s="36">
        <f t="shared" si="33"/>
        <v>9.0277777777778012E-3</v>
      </c>
      <c r="V545" s="36">
        <f t="shared" si="34"/>
        <v>0.46944444444444566</v>
      </c>
      <c r="W545" s="36"/>
      <c r="X545" s="37"/>
    </row>
    <row r="546" spans="1:24" x14ac:dyDescent="0.3">
      <c r="A546" s="42">
        <v>17973</v>
      </c>
      <c r="B546" s="24">
        <v>5</v>
      </c>
      <c r="C546" s="24" t="s">
        <v>1135</v>
      </c>
      <c r="D546" s="24">
        <v>1</v>
      </c>
      <c r="E546" s="24">
        <v>446</v>
      </c>
      <c r="F546" s="24" t="s">
        <v>38</v>
      </c>
      <c r="G546" s="24" t="s">
        <v>12</v>
      </c>
      <c r="H546" s="44" t="s">
        <v>1146</v>
      </c>
      <c r="I546" s="44"/>
      <c r="J546" s="24">
        <v>1</v>
      </c>
      <c r="K546" s="24">
        <v>17973</v>
      </c>
      <c r="L546" s="32">
        <v>0.45694444444444443</v>
      </c>
      <c r="M546" s="43">
        <v>0.46597222222222223</v>
      </c>
      <c r="N546" s="33">
        <v>3.351</v>
      </c>
      <c r="Q546" s="24">
        <v>250</v>
      </c>
      <c r="R546" s="35">
        <f t="shared" si="32"/>
        <v>837.75</v>
      </c>
      <c r="S546" s="35">
        <f t="shared" si="35"/>
        <v>0</v>
      </c>
      <c r="U546" s="36">
        <f t="shared" si="33"/>
        <v>9.0277777777778012E-3</v>
      </c>
      <c r="V546" s="36">
        <f t="shared" si="34"/>
        <v>2.2569444444444504</v>
      </c>
      <c r="W546" s="36"/>
      <c r="X546" s="37"/>
    </row>
    <row r="547" spans="1:24" x14ac:dyDescent="0.3">
      <c r="A547" s="42">
        <v>18251</v>
      </c>
      <c r="B547" s="24">
        <v>5</v>
      </c>
      <c r="C547" s="24" t="s">
        <v>1135</v>
      </c>
      <c r="D547" s="24">
        <v>1</v>
      </c>
      <c r="E547" s="24">
        <v>446</v>
      </c>
      <c r="F547" s="24" t="s">
        <v>38</v>
      </c>
      <c r="G547" s="24" t="s">
        <v>12</v>
      </c>
      <c r="H547" s="24" t="s">
        <v>15</v>
      </c>
      <c r="J547" s="24">
        <v>1</v>
      </c>
      <c r="K547" s="24">
        <v>1810</v>
      </c>
      <c r="L547" s="32">
        <v>0.45694444444444443</v>
      </c>
      <c r="M547" s="43">
        <v>0.46597222222222223</v>
      </c>
      <c r="N547" s="33">
        <v>3.351</v>
      </c>
      <c r="Q547" s="24">
        <v>58</v>
      </c>
      <c r="R547" s="35">
        <f t="shared" si="32"/>
        <v>194.358</v>
      </c>
      <c r="S547" s="35">
        <f t="shared" si="35"/>
        <v>0</v>
      </c>
      <c r="U547" s="36">
        <f t="shared" si="33"/>
        <v>9.0277777777778012E-3</v>
      </c>
      <c r="V547" s="36">
        <f t="shared" si="34"/>
        <v>0.52361111111111247</v>
      </c>
      <c r="W547" s="36"/>
      <c r="X547" s="37"/>
    </row>
    <row r="548" spans="1:24" x14ac:dyDescent="0.3">
      <c r="A548" s="42">
        <v>18101</v>
      </c>
      <c r="B548" s="24">
        <v>5</v>
      </c>
      <c r="C548" s="24" t="s">
        <v>1135</v>
      </c>
      <c r="D548" s="24">
        <v>1</v>
      </c>
      <c r="E548" s="24">
        <v>446</v>
      </c>
      <c r="F548" s="24" t="s">
        <v>38</v>
      </c>
      <c r="G548" s="24" t="s">
        <v>12</v>
      </c>
      <c r="H548" s="24">
        <v>6</v>
      </c>
      <c r="J548" s="24">
        <v>1</v>
      </c>
      <c r="K548" s="24">
        <v>18101</v>
      </c>
      <c r="L548" s="32">
        <v>0.46388888888888885</v>
      </c>
      <c r="M548" s="43">
        <v>0.47291666666666665</v>
      </c>
      <c r="N548" s="33">
        <v>3.351</v>
      </c>
      <c r="Q548" s="24">
        <v>52</v>
      </c>
      <c r="R548" s="35">
        <f t="shared" si="32"/>
        <v>174.25200000000001</v>
      </c>
      <c r="S548" s="35">
        <f t="shared" si="35"/>
        <v>0</v>
      </c>
      <c r="U548" s="36">
        <f t="shared" si="33"/>
        <v>9.0277777777778012E-3</v>
      </c>
      <c r="V548" s="36">
        <f t="shared" si="34"/>
        <v>0.46944444444444566</v>
      </c>
      <c r="W548" s="36"/>
      <c r="X548" s="37"/>
    </row>
    <row r="549" spans="1:24" x14ac:dyDescent="0.3">
      <c r="A549" s="42">
        <v>18000</v>
      </c>
      <c r="B549" s="24">
        <v>5</v>
      </c>
      <c r="C549" s="24" t="s">
        <v>1135</v>
      </c>
      <c r="D549" s="24">
        <v>1</v>
      </c>
      <c r="E549" s="24">
        <v>446</v>
      </c>
      <c r="F549" s="24" t="s">
        <v>38</v>
      </c>
      <c r="G549" s="24" t="s">
        <v>12</v>
      </c>
      <c r="H549" s="44" t="s">
        <v>1146</v>
      </c>
      <c r="I549" s="44"/>
      <c r="J549" s="24">
        <v>1</v>
      </c>
      <c r="K549" s="24">
        <v>18000</v>
      </c>
      <c r="L549" s="32">
        <v>0.46736111111111112</v>
      </c>
      <c r="M549" s="43">
        <v>0.47638888888888892</v>
      </c>
      <c r="N549" s="33">
        <v>3.351</v>
      </c>
      <c r="Q549" s="24">
        <v>250</v>
      </c>
      <c r="R549" s="35">
        <f t="shared" si="32"/>
        <v>837.75</v>
      </c>
      <c r="S549" s="35">
        <f t="shared" si="35"/>
        <v>0</v>
      </c>
      <c r="U549" s="36">
        <f t="shared" si="33"/>
        <v>9.0277777777778012E-3</v>
      </c>
      <c r="V549" s="36">
        <f t="shared" si="34"/>
        <v>2.2569444444444504</v>
      </c>
      <c r="W549" s="36"/>
      <c r="X549" s="37"/>
    </row>
    <row r="550" spans="1:24" x14ac:dyDescent="0.3">
      <c r="A550" s="42">
        <v>17981</v>
      </c>
      <c r="B550" s="24">
        <v>5</v>
      </c>
      <c r="C550" s="24" t="s">
        <v>1135</v>
      </c>
      <c r="D550" s="24">
        <v>1</v>
      </c>
      <c r="E550" s="24">
        <v>446</v>
      </c>
      <c r="F550" s="24" t="s">
        <v>38</v>
      </c>
      <c r="G550" s="24" t="s">
        <v>12</v>
      </c>
      <c r="H550" s="24" t="s">
        <v>13</v>
      </c>
      <c r="J550" s="24">
        <v>1</v>
      </c>
      <c r="K550" s="24">
        <v>17981</v>
      </c>
      <c r="L550" s="32">
        <v>0.4777777777777778</v>
      </c>
      <c r="M550" s="43">
        <v>0.48680555555555555</v>
      </c>
      <c r="N550" s="33">
        <v>3.351</v>
      </c>
      <c r="Q550" s="24">
        <v>302</v>
      </c>
      <c r="R550" s="35">
        <f t="shared" si="32"/>
        <v>1012.002</v>
      </c>
      <c r="S550" s="35">
        <f t="shared" si="35"/>
        <v>0</v>
      </c>
      <c r="U550" s="36">
        <f t="shared" si="33"/>
        <v>9.0277777777777457E-3</v>
      </c>
      <c r="V550" s="36">
        <f t="shared" si="34"/>
        <v>2.726388888888879</v>
      </c>
      <c r="W550" s="36"/>
      <c r="X550" s="37"/>
    </row>
    <row r="551" spans="1:24" x14ac:dyDescent="0.3">
      <c r="A551" s="42">
        <v>18266</v>
      </c>
      <c r="B551" s="24">
        <v>5</v>
      </c>
      <c r="C551" s="24" t="s">
        <v>1135</v>
      </c>
      <c r="D551" s="24">
        <v>1</v>
      </c>
      <c r="E551" s="24">
        <v>446</v>
      </c>
      <c r="F551" s="24" t="s">
        <v>38</v>
      </c>
      <c r="G551" s="24" t="s">
        <v>12</v>
      </c>
      <c r="H551" s="24" t="s">
        <v>15</v>
      </c>
      <c r="J551" s="24">
        <v>1</v>
      </c>
      <c r="K551" s="24">
        <v>1797</v>
      </c>
      <c r="L551" s="32">
        <v>0.4777777777777778</v>
      </c>
      <c r="M551" s="43">
        <v>0.48680555555555555</v>
      </c>
      <c r="N551" s="33">
        <v>3.351</v>
      </c>
      <c r="Q551" s="24">
        <v>58</v>
      </c>
      <c r="R551" s="35">
        <f t="shared" si="32"/>
        <v>194.358</v>
      </c>
      <c r="S551" s="35">
        <f t="shared" si="35"/>
        <v>0</v>
      </c>
      <c r="U551" s="36">
        <f t="shared" si="33"/>
        <v>9.0277777777777457E-3</v>
      </c>
      <c r="V551" s="36">
        <f t="shared" si="34"/>
        <v>0.52361111111110925</v>
      </c>
      <c r="W551" s="36"/>
      <c r="X551" s="37"/>
    </row>
    <row r="552" spans="1:24" x14ac:dyDescent="0.3">
      <c r="A552" s="42">
        <v>17990</v>
      </c>
      <c r="B552" s="24">
        <v>5</v>
      </c>
      <c r="C552" s="24" t="s">
        <v>1135</v>
      </c>
      <c r="D552" s="24">
        <v>1</v>
      </c>
      <c r="E552" s="24">
        <v>446</v>
      </c>
      <c r="F552" s="24" t="s">
        <v>38</v>
      </c>
      <c r="G552" s="24" t="s">
        <v>12</v>
      </c>
      <c r="H552" s="44" t="s">
        <v>1146</v>
      </c>
      <c r="I552" s="44"/>
      <c r="J552" s="24">
        <v>1</v>
      </c>
      <c r="K552" s="24">
        <v>17990</v>
      </c>
      <c r="L552" s="32">
        <v>0.48819444444444443</v>
      </c>
      <c r="M552" s="43">
        <v>0.49722222222222223</v>
      </c>
      <c r="N552" s="33">
        <v>3.351</v>
      </c>
      <c r="Q552" s="24">
        <v>250</v>
      </c>
      <c r="R552" s="35">
        <f t="shared" si="32"/>
        <v>837.75</v>
      </c>
      <c r="S552" s="35">
        <f t="shared" si="35"/>
        <v>0</v>
      </c>
      <c r="U552" s="36">
        <f t="shared" si="33"/>
        <v>9.0277777777778012E-3</v>
      </c>
      <c r="V552" s="36">
        <f t="shared" si="34"/>
        <v>2.2569444444444504</v>
      </c>
      <c r="W552" s="36"/>
      <c r="X552" s="37"/>
    </row>
    <row r="553" spans="1:24" x14ac:dyDescent="0.3">
      <c r="A553" s="42">
        <v>18111</v>
      </c>
      <c r="B553" s="24">
        <v>5</v>
      </c>
      <c r="C553" s="24" t="s">
        <v>1135</v>
      </c>
      <c r="D553" s="24">
        <v>1</v>
      </c>
      <c r="E553" s="24">
        <v>446</v>
      </c>
      <c r="F553" s="24" t="s">
        <v>38</v>
      </c>
      <c r="G553" s="24" t="s">
        <v>12</v>
      </c>
      <c r="H553" s="24">
        <v>6</v>
      </c>
      <c r="J553" s="24">
        <v>1</v>
      </c>
      <c r="K553" s="24">
        <v>18111</v>
      </c>
      <c r="L553" s="32">
        <v>0.49444444444444446</v>
      </c>
      <c r="M553" s="43">
        <v>0.50347222222222221</v>
      </c>
      <c r="N553" s="33">
        <v>3.351</v>
      </c>
      <c r="Q553" s="24">
        <v>52</v>
      </c>
      <c r="R553" s="35">
        <f t="shared" si="32"/>
        <v>174.25200000000001</v>
      </c>
      <c r="S553" s="35">
        <f t="shared" si="35"/>
        <v>0</v>
      </c>
      <c r="U553" s="36">
        <f t="shared" si="33"/>
        <v>9.0277777777777457E-3</v>
      </c>
      <c r="V553" s="36">
        <f t="shared" si="34"/>
        <v>0.46944444444444278</v>
      </c>
      <c r="W553" s="36"/>
      <c r="X553" s="37"/>
    </row>
    <row r="554" spans="1:24" x14ac:dyDescent="0.3">
      <c r="A554" s="42">
        <v>17963</v>
      </c>
      <c r="B554" s="24">
        <v>5</v>
      </c>
      <c r="C554" s="24" t="s">
        <v>1135</v>
      </c>
      <c r="D554" s="24">
        <v>1</v>
      </c>
      <c r="E554" s="24">
        <v>446</v>
      </c>
      <c r="F554" s="24" t="s">
        <v>38</v>
      </c>
      <c r="G554" s="24" t="s">
        <v>12</v>
      </c>
      <c r="H554" s="44" t="s">
        <v>1146</v>
      </c>
      <c r="I554" s="44"/>
      <c r="J554" s="24">
        <v>1</v>
      </c>
      <c r="K554" s="24">
        <v>17963</v>
      </c>
      <c r="L554" s="32">
        <v>0.49861111111111112</v>
      </c>
      <c r="M554" s="43">
        <v>0.50763888888888886</v>
      </c>
      <c r="N554" s="33">
        <v>3.351</v>
      </c>
      <c r="Q554" s="24">
        <v>250</v>
      </c>
      <c r="R554" s="35">
        <f t="shared" si="32"/>
        <v>837.75</v>
      </c>
      <c r="S554" s="35">
        <f t="shared" si="35"/>
        <v>0</v>
      </c>
      <c r="U554" s="36">
        <f t="shared" si="33"/>
        <v>9.0277777777777457E-3</v>
      </c>
      <c r="V554" s="36">
        <f t="shared" si="34"/>
        <v>2.2569444444444366</v>
      </c>
      <c r="W554" s="36"/>
      <c r="X554" s="37"/>
    </row>
    <row r="555" spans="1:24" x14ac:dyDescent="0.3">
      <c r="A555" s="42">
        <v>18270</v>
      </c>
      <c r="B555" s="24">
        <v>5</v>
      </c>
      <c r="C555" s="24" t="s">
        <v>1135</v>
      </c>
      <c r="D555" s="24">
        <v>1</v>
      </c>
      <c r="E555" s="24">
        <v>446</v>
      </c>
      <c r="F555" s="24" t="s">
        <v>38</v>
      </c>
      <c r="G555" s="24" t="s">
        <v>12</v>
      </c>
      <c r="H555" s="24" t="s">
        <v>15</v>
      </c>
      <c r="J555" s="24">
        <v>1</v>
      </c>
      <c r="K555" s="24">
        <v>1811</v>
      </c>
      <c r="L555" s="32">
        <v>0.49861111111111112</v>
      </c>
      <c r="M555" s="43">
        <v>0.50763888888888886</v>
      </c>
      <c r="N555" s="33">
        <v>3.351</v>
      </c>
      <c r="Q555" s="24">
        <v>58</v>
      </c>
      <c r="R555" s="35">
        <f t="shared" si="32"/>
        <v>194.358</v>
      </c>
      <c r="S555" s="35">
        <f t="shared" si="35"/>
        <v>0</v>
      </c>
      <c r="U555" s="36">
        <f t="shared" si="33"/>
        <v>9.0277777777777457E-3</v>
      </c>
      <c r="V555" s="36">
        <f t="shared" si="34"/>
        <v>0.52361111111110925</v>
      </c>
      <c r="W555" s="36"/>
      <c r="X555" s="37"/>
    </row>
    <row r="556" spans="1:24" x14ac:dyDescent="0.3">
      <c r="A556" s="42">
        <v>18102</v>
      </c>
      <c r="B556" s="24">
        <v>5</v>
      </c>
      <c r="C556" s="24" t="s">
        <v>1135</v>
      </c>
      <c r="D556" s="24">
        <v>1</v>
      </c>
      <c r="E556" s="24">
        <v>446</v>
      </c>
      <c r="F556" s="24" t="s">
        <v>38</v>
      </c>
      <c r="G556" s="24" t="s">
        <v>12</v>
      </c>
      <c r="H556" s="24">
        <v>6</v>
      </c>
      <c r="J556" s="24">
        <v>1</v>
      </c>
      <c r="K556" s="24">
        <v>18102</v>
      </c>
      <c r="L556" s="32">
        <v>0.5083333333333333</v>
      </c>
      <c r="M556" s="43">
        <v>0.51736111111111105</v>
      </c>
      <c r="N556" s="33">
        <v>3.351</v>
      </c>
      <c r="Q556" s="24">
        <v>52</v>
      </c>
      <c r="R556" s="35">
        <f t="shared" si="32"/>
        <v>174.25200000000001</v>
      </c>
      <c r="S556" s="35">
        <f t="shared" si="35"/>
        <v>0</v>
      </c>
      <c r="U556" s="36">
        <f t="shared" si="33"/>
        <v>9.0277777777777457E-3</v>
      </c>
      <c r="V556" s="36">
        <f t="shared" si="34"/>
        <v>0.46944444444444278</v>
      </c>
      <c r="W556" s="36"/>
      <c r="X556" s="37"/>
    </row>
    <row r="557" spans="1:24" x14ac:dyDescent="0.3">
      <c r="A557" s="42">
        <v>18005</v>
      </c>
      <c r="B557" s="24">
        <v>5</v>
      </c>
      <c r="C557" s="24" t="s">
        <v>1135</v>
      </c>
      <c r="D557" s="24">
        <v>1</v>
      </c>
      <c r="E557" s="24">
        <v>446</v>
      </c>
      <c r="F557" s="24" t="s">
        <v>38</v>
      </c>
      <c r="G557" s="24" t="s">
        <v>12</v>
      </c>
      <c r="H557" s="44" t="s">
        <v>1146</v>
      </c>
      <c r="I557" s="44"/>
      <c r="J557" s="24">
        <v>1</v>
      </c>
      <c r="K557" s="24">
        <v>18005</v>
      </c>
      <c r="L557" s="32">
        <v>0.50902777777777775</v>
      </c>
      <c r="M557" s="43">
        <v>0.5180555555555556</v>
      </c>
      <c r="N557" s="33">
        <v>3.351</v>
      </c>
      <c r="Q557" s="24">
        <v>250</v>
      </c>
      <c r="R557" s="35">
        <f t="shared" si="32"/>
        <v>837.75</v>
      </c>
      <c r="S557" s="35">
        <f t="shared" si="35"/>
        <v>0</v>
      </c>
      <c r="U557" s="36">
        <f t="shared" si="33"/>
        <v>9.0277777777778567E-3</v>
      </c>
      <c r="V557" s="36">
        <f t="shared" si="34"/>
        <v>2.2569444444444642</v>
      </c>
      <c r="W557" s="36"/>
      <c r="X557" s="37"/>
    </row>
    <row r="558" spans="1:24" x14ac:dyDescent="0.3">
      <c r="A558" s="42">
        <v>17967</v>
      </c>
      <c r="B558" s="24">
        <v>5</v>
      </c>
      <c r="C558" s="24" t="s">
        <v>1135</v>
      </c>
      <c r="D558" s="24">
        <v>1</v>
      </c>
      <c r="E558" s="24">
        <v>446</v>
      </c>
      <c r="F558" s="24" t="s">
        <v>38</v>
      </c>
      <c r="G558" s="24" t="s">
        <v>12</v>
      </c>
      <c r="H558" s="44" t="s">
        <v>1146</v>
      </c>
      <c r="I558" s="44"/>
      <c r="J558" s="24">
        <v>1</v>
      </c>
      <c r="K558" s="24">
        <v>17967</v>
      </c>
      <c r="L558" s="32">
        <v>0.51944444444444449</v>
      </c>
      <c r="M558" s="43">
        <v>0.52847222222222223</v>
      </c>
      <c r="N558" s="33">
        <v>3.351</v>
      </c>
      <c r="Q558" s="24">
        <v>250</v>
      </c>
      <c r="R558" s="35">
        <f t="shared" si="32"/>
        <v>837.75</v>
      </c>
      <c r="S558" s="35">
        <f t="shared" si="35"/>
        <v>0</v>
      </c>
      <c r="U558" s="36">
        <f t="shared" si="33"/>
        <v>9.0277777777777457E-3</v>
      </c>
      <c r="V558" s="36">
        <f t="shared" si="34"/>
        <v>2.2569444444444366</v>
      </c>
      <c r="W558" s="36"/>
      <c r="X558" s="37"/>
    </row>
    <row r="559" spans="1:24" x14ac:dyDescent="0.3">
      <c r="A559" s="42">
        <v>18267</v>
      </c>
      <c r="B559" s="24">
        <v>5</v>
      </c>
      <c r="C559" s="24" t="s">
        <v>1135</v>
      </c>
      <c r="D559" s="24">
        <v>1</v>
      </c>
      <c r="E559" s="24">
        <v>446</v>
      </c>
      <c r="F559" s="24" t="s">
        <v>38</v>
      </c>
      <c r="G559" s="24" t="s">
        <v>12</v>
      </c>
      <c r="H559" s="24" t="s">
        <v>15</v>
      </c>
      <c r="J559" s="24">
        <v>1</v>
      </c>
      <c r="K559" s="24">
        <v>1798</v>
      </c>
      <c r="L559" s="32">
        <v>0.51944444444444449</v>
      </c>
      <c r="M559" s="43">
        <v>0.52847222222222223</v>
      </c>
      <c r="N559" s="33">
        <v>3.351</v>
      </c>
      <c r="Q559" s="24">
        <v>58</v>
      </c>
      <c r="R559" s="35">
        <f t="shared" si="32"/>
        <v>194.358</v>
      </c>
      <c r="S559" s="35">
        <f t="shared" si="35"/>
        <v>0</v>
      </c>
      <c r="U559" s="36">
        <f t="shared" si="33"/>
        <v>9.0277777777777457E-3</v>
      </c>
      <c r="V559" s="36">
        <f t="shared" si="34"/>
        <v>0.52361111111110925</v>
      </c>
      <c r="W559" s="36"/>
      <c r="X559" s="37"/>
    </row>
    <row r="560" spans="1:24" x14ac:dyDescent="0.3">
      <c r="A560" s="42">
        <v>18079</v>
      </c>
      <c r="B560" s="24">
        <v>5</v>
      </c>
      <c r="C560" s="24" t="s">
        <v>1135</v>
      </c>
      <c r="D560" s="24">
        <v>1</v>
      </c>
      <c r="E560" s="24">
        <v>446</v>
      </c>
      <c r="F560" s="24" t="s">
        <v>38</v>
      </c>
      <c r="G560" s="24" t="s">
        <v>12</v>
      </c>
      <c r="H560" s="24">
        <v>6</v>
      </c>
      <c r="J560" s="24">
        <v>1</v>
      </c>
      <c r="K560" s="24">
        <v>18079</v>
      </c>
      <c r="L560" s="32">
        <v>0.52500000000000002</v>
      </c>
      <c r="M560" s="43">
        <v>0.53402777777777777</v>
      </c>
      <c r="N560" s="33">
        <v>3.351</v>
      </c>
      <c r="Q560" s="24">
        <v>52</v>
      </c>
      <c r="R560" s="35">
        <f t="shared" si="32"/>
        <v>174.25200000000001</v>
      </c>
      <c r="S560" s="35">
        <f t="shared" si="35"/>
        <v>0</v>
      </c>
      <c r="U560" s="36">
        <f t="shared" si="33"/>
        <v>9.0277777777777457E-3</v>
      </c>
      <c r="V560" s="36">
        <f t="shared" si="34"/>
        <v>0.46944444444444278</v>
      </c>
      <c r="W560" s="36"/>
      <c r="X560" s="37"/>
    </row>
    <row r="561" spans="1:24" x14ac:dyDescent="0.3">
      <c r="A561" s="42">
        <v>17991</v>
      </c>
      <c r="B561" s="24">
        <v>5</v>
      </c>
      <c r="C561" s="24" t="s">
        <v>1135</v>
      </c>
      <c r="D561" s="24">
        <v>1</v>
      </c>
      <c r="E561" s="24">
        <v>446</v>
      </c>
      <c r="F561" s="24" t="s">
        <v>38</v>
      </c>
      <c r="G561" s="24" t="s">
        <v>12</v>
      </c>
      <c r="H561" s="44" t="s">
        <v>1146</v>
      </c>
      <c r="I561" s="44"/>
      <c r="J561" s="24">
        <v>1</v>
      </c>
      <c r="K561" s="24">
        <v>17991</v>
      </c>
      <c r="L561" s="32">
        <v>0.52986111111111112</v>
      </c>
      <c r="M561" s="43">
        <v>0.53888888888888886</v>
      </c>
      <c r="N561" s="33">
        <v>3.351</v>
      </c>
      <c r="Q561" s="24">
        <v>250</v>
      </c>
      <c r="R561" s="35">
        <f t="shared" si="32"/>
        <v>837.75</v>
      </c>
      <c r="S561" s="35">
        <f t="shared" si="35"/>
        <v>0</v>
      </c>
      <c r="U561" s="36">
        <f t="shared" si="33"/>
        <v>9.0277777777777457E-3</v>
      </c>
      <c r="V561" s="36">
        <f t="shared" si="34"/>
        <v>2.2569444444444366</v>
      </c>
      <c r="W561" s="36"/>
      <c r="X561" s="37"/>
    </row>
    <row r="562" spans="1:24" x14ac:dyDescent="0.3">
      <c r="A562" s="42">
        <v>18112</v>
      </c>
      <c r="B562" s="24">
        <v>5</v>
      </c>
      <c r="C562" s="24" t="s">
        <v>1135</v>
      </c>
      <c r="D562" s="24">
        <v>1</v>
      </c>
      <c r="E562" s="24">
        <v>446</v>
      </c>
      <c r="F562" s="24" t="s">
        <v>38</v>
      </c>
      <c r="G562" s="24" t="s">
        <v>12</v>
      </c>
      <c r="H562" s="24">
        <v>6</v>
      </c>
      <c r="J562" s="24">
        <v>1</v>
      </c>
      <c r="K562" s="24">
        <v>18112</v>
      </c>
      <c r="L562" s="32">
        <v>0.53888888888888886</v>
      </c>
      <c r="M562" s="43">
        <v>0.54791666666666672</v>
      </c>
      <c r="N562" s="33">
        <v>3.351</v>
      </c>
      <c r="Q562" s="24">
        <v>52</v>
      </c>
      <c r="R562" s="35">
        <f t="shared" si="32"/>
        <v>174.25200000000001</v>
      </c>
      <c r="S562" s="35">
        <f t="shared" si="35"/>
        <v>0</v>
      </c>
      <c r="U562" s="36">
        <f t="shared" si="33"/>
        <v>9.0277777777778567E-3</v>
      </c>
      <c r="V562" s="36">
        <f t="shared" si="34"/>
        <v>0.46944444444444855</v>
      </c>
      <c r="W562" s="36"/>
      <c r="X562" s="37"/>
    </row>
    <row r="563" spans="1:24" x14ac:dyDescent="0.3">
      <c r="A563" s="42">
        <v>18026</v>
      </c>
      <c r="B563" s="24">
        <v>5</v>
      </c>
      <c r="C563" s="24" t="s">
        <v>1135</v>
      </c>
      <c r="D563" s="24">
        <v>1</v>
      </c>
      <c r="E563" s="24">
        <v>446</v>
      </c>
      <c r="F563" s="24" t="s">
        <v>38</v>
      </c>
      <c r="G563" s="24" t="s">
        <v>12</v>
      </c>
      <c r="H563" s="44" t="s">
        <v>1146</v>
      </c>
      <c r="I563" s="44"/>
      <c r="J563" s="24">
        <v>1</v>
      </c>
      <c r="K563" s="24">
        <v>18026</v>
      </c>
      <c r="L563" s="32">
        <v>0.54027777777777775</v>
      </c>
      <c r="M563" s="43">
        <v>0.5493055555555556</v>
      </c>
      <c r="N563" s="33">
        <v>3.351</v>
      </c>
      <c r="Q563" s="24">
        <v>250</v>
      </c>
      <c r="R563" s="35">
        <f t="shared" si="32"/>
        <v>837.75</v>
      </c>
      <c r="S563" s="35">
        <f t="shared" si="35"/>
        <v>0</v>
      </c>
      <c r="U563" s="36">
        <f t="shared" si="33"/>
        <v>9.0277777777778567E-3</v>
      </c>
      <c r="V563" s="36">
        <f t="shared" si="34"/>
        <v>2.2569444444444642</v>
      </c>
      <c r="W563" s="36"/>
      <c r="X563" s="37"/>
    </row>
    <row r="564" spans="1:24" x14ac:dyDescent="0.3">
      <c r="A564" s="42">
        <v>18272</v>
      </c>
      <c r="B564" s="24">
        <v>5</v>
      </c>
      <c r="C564" s="24" t="s">
        <v>1135</v>
      </c>
      <c r="D564" s="24">
        <v>1</v>
      </c>
      <c r="E564" s="24">
        <v>446</v>
      </c>
      <c r="F564" s="24" t="s">
        <v>38</v>
      </c>
      <c r="G564" s="24" t="s">
        <v>12</v>
      </c>
      <c r="H564" s="24" t="s">
        <v>15</v>
      </c>
      <c r="J564" s="24">
        <v>1</v>
      </c>
      <c r="K564" s="24">
        <v>1812</v>
      </c>
      <c r="L564" s="32">
        <v>0.54027777777777775</v>
      </c>
      <c r="M564" s="43">
        <v>0.5493055555555556</v>
      </c>
      <c r="N564" s="33">
        <v>3.351</v>
      </c>
      <c r="Q564" s="24">
        <v>58</v>
      </c>
      <c r="R564" s="35">
        <f t="shared" si="32"/>
        <v>194.358</v>
      </c>
      <c r="S564" s="35">
        <f t="shared" si="35"/>
        <v>0</v>
      </c>
      <c r="U564" s="36">
        <f t="shared" si="33"/>
        <v>9.0277777777778567E-3</v>
      </c>
      <c r="V564" s="36">
        <f t="shared" si="34"/>
        <v>0.52361111111111569</v>
      </c>
      <c r="W564" s="36"/>
      <c r="X564" s="37"/>
    </row>
    <row r="565" spans="1:24" x14ac:dyDescent="0.3">
      <c r="A565" s="42">
        <v>18006</v>
      </c>
      <c r="B565" s="24">
        <v>5</v>
      </c>
      <c r="C565" s="24" t="s">
        <v>1135</v>
      </c>
      <c r="D565" s="24">
        <v>1</v>
      </c>
      <c r="E565" s="24">
        <v>446</v>
      </c>
      <c r="F565" s="24" t="s">
        <v>38</v>
      </c>
      <c r="G565" s="24" t="s">
        <v>12</v>
      </c>
      <c r="H565" s="44" t="s">
        <v>1146</v>
      </c>
      <c r="I565" s="44"/>
      <c r="J565" s="24">
        <v>1</v>
      </c>
      <c r="K565" s="24">
        <v>18006</v>
      </c>
      <c r="L565" s="32">
        <v>0.55069444444444449</v>
      </c>
      <c r="M565" s="43">
        <v>0.55972222222222223</v>
      </c>
      <c r="N565" s="33">
        <v>3.351</v>
      </c>
      <c r="Q565" s="24">
        <v>250</v>
      </c>
      <c r="R565" s="35">
        <f t="shared" si="32"/>
        <v>837.75</v>
      </c>
      <c r="S565" s="35">
        <f t="shared" si="35"/>
        <v>0</v>
      </c>
      <c r="U565" s="36">
        <f t="shared" si="33"/>
        <v>9.0277777777777457E-3</v>
      </c>
      <c r="V565" s="36">
        <f t="shared" si="34"/>
        <v>2.2569444444444366</v>
      </c>
      <c r="W565" s="36"/>
      <c r="X565" s="37"/>
    </row>
    <row r="566" spans="1:24" x14ac:dyDescent="0.3">
      <c r="A566" s="42">
        <v>18103</v>
      </c>
      <c r="B566" s="24">
        <v>5</v>
      </c>
      <c r="C566" s="24" t="s">
        <v>1135</v>
      </c>
      <c r="D566" s="24">
        <v>1</v>
      </c>
      <c r="E566" s="24">
        <v>446</v>
      </c>
      <c r="F566" s="24" t="s">
        <v>38</v>
      </c>
      <c r="G566" s="24" t="s">
        <v>12</v>
      </c>
      <c r="H566" s="24">
        <v>6</v>
      </c>
      <c r="J566" s="24">
        <v>1</v>
      </c>
      <c r="K566" s="24">
        <v>18103</v>
      </c>
      <c r="L566" s="32">
        <v>0.55555555555555558</v>
      </c>
      <c r="M566" s="43">
        <v>0.56458333333333333</v>
      </c>
      <c r="N566" s="33">
        <v>3.351</v>
      </c>
      <c r="Q566" s="24">
        <v>52</v>
      </c>
      <c r="R566" s="35">
        <f t="shared" si="32"/>
        <v>174.25200000000001</v>
      </c>
      <c r="S566" s="35">
        <f t="shared" si="35"/>
        <v>0</v>
      </c>
      <c r="U566" s="36">
        <f t="shared" si="33"/>
        <v>9.0277777777777457E-3</v>
      </c>
      <c r="V566" s="36">
        <f t="shared" si="34"/>
        <v>0.46944444444444278</v>
      </c>
      <c r="W566" s="36"/>
      <c r="X566" s="37"/>
    </row>
    <row r="567" spans="1:24" x14ac:dyDescent="0.3">
      <c r="A567" s="42">
        <v>17969</v>
      </c>
      <c r="B567" s="24">
        <v>5</v>
      </c>
      <c r="C567" s="24" t="s">
        <v>1135</v>
      </c>
      <c r="D567" s="24">
        <v>1</v>
      </c>
      <c r="E567" s="24">
        <v>446</v>
      </c>
      <c r="F567" s="24" t="s">
        <v>38</v>
      </c>
      <c r="G567" s="24" t="s">
        <v>12</v>
      </c>
      <c r="H567" s="44" t="s">
        <v>1146</v>
      </c>
      <c r="I567" s="44"/>
      <c r="J567" s="24">
        <v>1</v>
      </c>
      <c r="K567" s="24">
        <v>17969</v>
      </c>
      <c r="L567" s="32">
        <v>0.56111111111111112</v>
      </c>
      <c r="M567" s="43">
        <v>0.57013888888888886</v>
      </c>
      <c r="N567" s="33">
        <v>3.351</v>
      </c>
      <c r="Q567" s="24">
        <v>250</v>
      </c>
      <c r="R567" s="35">
        <f t="shared" si="32"/>
        <v>837.75</v>
      </c>
      <c r="S567" s="35">
        <f t="shared" si="35"/>
        <v>0</v>
      </c>
      <c r="U567" s="36">
        <f t="shared" si="33"/>
        <v>9.0277777777777457E-3</v>
      </c>
      <c r="V567" s="36">
        <f t="shared" si="34"/>
        <v>2.2569444444444366</v>
      </c>
      <c r="W567" s="36"/>
      <c r="X567" s="37"/>
    </row>
    <row r="568" spans="1:24" x14ac:dyDescent="0.3">
      <c r="A568" s="42">
        <v>18268</v>
      </c>
      <c r="B568" s="24">
        <v>5</v>
      </c>
      <c r="C568" s="24" t="s">
        <v>1135</v>
      </c>
      <c r="D568" s="24">
        <v>1</v>
      </c>
      <c r="E568" s="24">
        <v>446</v>
      </c>
      <c r="F568" s="24" t="s">
        <v>38</v>
      </c>
      <c r="G568" s="24" t="s">
        <v>12</v>
      </c>
      <c r="H568" s="24" t="s">
        <v>15</v>
      </c>
      <c r="J568" s="24">
        <v>1</v>
      </c>
      <c r="K568" s="24">
        <v>1799</v>
      </c>
      <c r="L568" s="32">
        <v>0.56111111111111112</v>
      </c>
      <c r="M568" s="43">
        <v>0.57013888888888886</v>
      </c>
      <c r="N568" s="33">
        <v>3.351</v>
      </c>
      <c r="Q568" s="24">
        <v>58</v>
      </c>
      <c r="R568" s="35">
        <f t="shared" si="32"/>
        <v>194.358</v>
      </c>
      <c r="S568" s="35">
        <f t="shared" si="35"/>
        <v>0</v>
      </c>
      <c r="U568" s="36">
        <f t="shared" si="33"/>
        <v>9.0277777777777457E-3</v>
      </c>
      <c r="V568" s="36">
        <f t="shared" si="34"/>
        <v>0.52361111111110925</v>
      </c>
      <c r="W568" s="36"/>
      <c r="X568" s="37"/>
    </row>
    <row r="569" spans="1:24" x14ac:dyDescent="0.3">
      <c r="A569" s="42">
        <v>18138</v>
      </c>
      <c r="B569" s="24">
        <v>5</v>
      </c>
      <c r="C569" s="24" t="s">
        <v>1135</v>
      </c>
      <c r="D569" s="24">
        <v>1</v>
      </c>
      <c r="E569" s="24">
        <v>446</v>
      </c>
      <c r="F569" s="24" t="s">
        <v>38</v>
      </c>
      <c r="G569" s="24" t="s">
        <v>12</v>
      </c>
      <c r="H569" s="24">
        <v>6</v>
      </c>
      <c r="J569" s="24">
        <v>1</v>
      </c>
      <c r="K569" s="24">
        <v>18138</v>
      </c>
      <c r="L569" s="32">
        <v>0.56944444444444442</v>
      </c>
      <c r="M569" s="43">
        <v>0.57847222222222217</v>
      </c>
      <c r="N569" s="33">
        <v>3.351</v>
      </c>
      <c r="Q569" s="24">
        <v>52</v>
      </c>
      <c r="R569" s="35">
        <f t="shared" si="32"/>
        <v>174.25200000000001</v>
      </c>
      <c r="S569" s="35">
        <f t="shared" si="35"/>
        <v>0</v>
      </c>
      <c r="U569" s="36">
        <f t="shared" si="33"/>
        <v>9.0277777777777457E-3</v>
      </c>
      <c r="V569" s="36">
        <f t="shared" si="34"/>
        <v>0.46944444444444278</v>
      </c>
      <c r="W569" s="36"/>
      <c r="X569" s="37"/>
    </row>
    <row r="570" spans="1:24" x14ac:dyDescent="0.3">
      <c r="A570" s="42">
        <v>18063</v>
      </c>
      <c r="B570" s="24">
        <v>5</v>
      </c>
      <c r="C570" s="24" t="s">
        <v>1135</v>
      </c>
      <c r="D570" s="24">
        <v>1</v>
      </c>
      <c r="E570" s="24">
        <v>446</v>
      </c>
      <c r="F570" s="24" t="s">
        <v>38</v>
      </c>
      <c r="G570" s="24" t="s">
        <v>12</v>
      </c>
      <c r="H570" s="44" t="s">
        <v>1146</v>
      </c>
      <c r="I570" s="44"/>
      <c r="J570" s="24">
        <v>1</v>
      </c>
      <c r="K570" s="24">
        <v>18063</v>
      </c>
      <c r="L570" s="32">
        <v>0.57152777777777775</v>
      </c>
      <c r="M570" s="43">
        <v>0.5805555555555556</v>
      </c>
      <c r="N570" s="33">
        <v>3.351</v>
      </c>
      <c r="Q570" s="24">
        <v>250</v>
      </c>
      <c r="R570" s="35">
        <f t="shared" si="32"/>
        <v>837.75</v>
      </c>
      <c r="S570" s="35">
        <f t="shared" si="35"/>
        <v>0</v>
      </c>
      <c r="U570" s="36">
        <f t="shared" si="33"/>
        <v>9.0277777777778567E-3</v>
      </c>
      <c r="V570" s="36">
        <f t="shared" si="34"/>
        <v>2.2569444444444642</v>
      </c>
      <c r="W570" s="36"/>
      <c r="X570" s="37"/>
    </row>
    <row r="571" spans="1:24" x14ac:dyDescent="0.3">
      <c r="A571" s="42">
        <v>18027</v>
      </c>
      <c r="B571" s="24">
        <v>5</v>
      </c>
      <c r="C571" s="24" t="s">
        <v>1135</v>
      </c>
      <c r="D571" s="24">
        <v>1</v>
      </c>
      <c r="E571" s="24">
        <v>446</v>
      </c>
      <c r="F571" s="24" t="s">
        <v>38</v>
      </c>
      <c r="G571" s="24" t="s">
        <v>12</v>
      </c>
      <c r="H571" s="44" t="s">
        <v>1146</v>
      </c>
      <c r="I571" s="44"/>
      <c r="J571" s="24">
        <v>1</v>
      </c>
      <c r="K571" s="24">
        <v>18027</v>
      </c>
      <c r="L571" s="32">
        <v>0.58611111111111114</v>
      </c>
      <c r="M571" s="43">
        <v>0.59513888888888888</v>
      </c>
      <c r="N571" s="33">
        <v>3.351</v>
      </c>
      <c r="Q571" s="24">
        <v>250</v>
      </c>
      <c r="R571" s="35">
        <f t="shared" si="32"/>
        <v>837.75</v>
      </c>
      <c r="S571" s="35">
        <f t="shared" si="35"/>
        <v>0</v>
      </c>
      <c r="U571" s="36">
        <f t="shared" si="33"/>
        <v>9.0277777777777457E-3</v>
      </c>
      <c r="V571" s="36">
        <f t="shared" si="34"/>
        <v>2.2569444444444366</v>
      </c>
      <c r="W571" s="36"/>
      <c r="X571" s="37"/>
    </row>
    <row r="572" spans="1:24" x14ac:dyDescent="0.3">
      <c r="A572" s="42">
        <v>18113</v>
      </c>
      <c r="B572" s="24">
        <v>5</v>
      </c>
      <c r="C572" s="24" t="s">
        <v>1135</v>
      </c>
      <c r="D572" s="24">
        <v>1</v>
      </c>
      <c r="E572" s="24">
        <v>446</v>
      </c>
      <c r="F572" s="24" t="s">
        <v>38</v>
      </c>
      <c r="G572" s="24" t="s">
        <v>12</v>
      </c>
      <c r="H572" s="24">
        <v>6</v>
      </c>
      <c r="J572" s="24">
        <v>1</v>
      </c>
      <c r="K572" s="24">
        <v>18113</v>
      </c>
      <c r="L572" s="32">
        <v>0.58611111111111114</v>
      </c>
      <c r="M572" s="43">
        <v>0.59513888888888888</v>
      </c>
      <c r="N572" s="33">
        <v>3.351</v>
      </c>
      <c r="Q572" s="24">
        <v>52</v>
      </c>
      <c r="R572" s="35">
        <f t="shared" si="32"/>
        <v>174.25200000000001</v>
      </c>
      <c r="S572" s="35">
        <f t="shared" si="35"/>
        <v>0</v>
      </c>
      <c r="U572" s="36">
        <f t="shared" si="33"/>
        <v>9.0277777777777457E-3</v>
      </c>
      <c r="V572" s="36">
        <f t="shared" si="34"/>
        <v>0.46944444444444278</v>
      </c>
      <c r="W572" s="36"/>
      <c r="X572" s="37"/>
    </row>
    <row r="573" spans="1:24" x14ac:dyDescent="0.3">
      <c r="A573" s="42">
        <v>18274</v>
      </c>
      <c r="B573" s="24">
        <v>5</v>
      </c>
      <c r="C573" s="24" t="s">
        <v>1135</v>
      </c>
      <c r="D573" s="24">
        <v>1</v>
      </c>
      <c r="E573" s="24">
        <v>446</v>
      </c>
      <c r="F573" s="24" t="s">
        <v>38</v>
      </c>
      <c r="G573" s="24" t="s">
        <v>12</v>
      </c>
      <c r="H573" s="24" t="s">
        <v>15</v>
      </c>
      <c r="J573" s="24">
        <v>1</v>
      </c>
      <c r="K573" s="24">
        <v>1813</v>
      </c>
      <c r="L573" s="32">
        <v>0.59305555555555556</v>
      </c>
      <c r="M573" s="43">
        <v>0.6020833333333333</v>
      </c>
      <c r="N573" s="33">
        <v>3.351</v>
      </c>
      <c r="Q573" s="24">
        <v>58</v>
      </c>
      <c r="R573" s="35">
        <f t="shared" si="32"/>
        <v>194.358</v>
      </c>
      <c r="S573" s="35">
        <f t="shared" si="35"/>
        <v>0</v>
      </c>
      <c r="U573" s="36">
        <f t="shared" si="33"/>
        <v>9.0277777777777457E-3</v>
      </c>
      <c r="V573" s="36">
        <f t="shared" si="34"/>
        <v>0.52361111111110925</v>
      </c>
      <c r="W573" s="36"/>
      <c r="X573" s="37"/>
    </row>
    <row r="574" spans="1:24" x14ac:dyDescent="0.3">
      <c r="A574" s="42">
        <v>18145</v>
      </c>
      <c r="B574" s="24">
        <v>5</v>
      </c>
      <c r="C574" s="24" t="s">
        <v>1135</v>
      </c>
      <c r="D574" s="24">
        <v>1</v>
      </c>
      <c r="E574" s="24">
        <v>446</v>
      </c>
      <c r="F574" s="24" t="s">
        <v>38</v>
      </c>
      <c r="G574" s="24" t="s">
        <v>12</v>
      </c>
      <c r="H574" s="24">
        <v>6</v>
      </c>
      <c r="J574" s="24">
        <v>1</v>
      </c>
      <c r="K574" s="24">
        <v>18145</v>
      </c>
      <c r="L574" s="32">
        <v>0.6</v>
      </c>
      <c r="M574" s="43">
        <v>0.60902777777777783</v>
      </c>
      <c r="N574" s="33">
        <v>3.351</v>
      </c>
      <c r="Q574" s="24">
        <v>52</v>
      </c>
      <c r="R574" s="35">
        <f t="shared" si="32"/>
        <v>174.25200000000001</v>
      </c>
      <c r="S574" s="35">
        <f t="shared" si="35"/>
        <v>0</v>
      </c>
      <c r="U574" s="36">
        <f t="shared" si="33"/>
        <v>9.0277777777778567E-3</v>
      </c>
      <c r="V574" s="36">
        <f t="shared" si="34"/>
        <v>0.46944444444444855</v>
      </c>
      <c r="W574" s="36"/>
      <c r="X574" s="37"/>
    </row>
    <row r="575" spans="1:24" x14ac:dyDescent="0.3">
      <c r="A575" s="42">
        <v>18016</v>
      </c>
      <c r="B575" s="24">
        <v>5</v>
      </c>
      <c r="C575" s="24" t="s">
        <v>1135</v>
      </c>
      <c r="D575" s="24">
        <v>1</v>
      </c>
      <c r="E575" s="24">
        <v>446</v>
      </c>
      <c r="F575" s="24" t="s">
        <v>38</v>
      </c>
      <c r="G575" s="24" t="s">
        <v>12</v>
      </c>
      <c r="H575" s="44" t="s">
        <v>1146</v>
      </c>
      <c r="I575" s="44"/>
      <c r="J575" s="24">
        <v>1</v>
      </c>
      <c r="K575" s="24">
        <v>18016</v>
      </c>
      <c r="L575" s="32">
        <v>0.60277777777777775</v>
      </c>
      <c r="M575" s="43">
        <v>0.6118055555555556</v>
      </c>
      <c r="N575" s="33">
        <v>3.351</v>
      </c>
      <c r="Q575" s="24">
        <v>250</v>
      </c>
      <c r="R575" s="35">
        <f t="shared" si="32"/>
        <v>837.75</v>
      </c>
      <c r="S575" s="35">
        <f t="shared" si="35"/>
        <v>0</v>
      </c>
      <c r="U575" s="36">
        <f t="shared" si="33"/>
        <v>9.0277777777778567E-3</v>
      </c>
      <c r="V575" s="36">
        <f t="shared" si="34"/>
        <v>2.2569444444444642</v>
      </c>
      <c r="W575" s="36"/>
      <c r="X575" s="37"/>
    </row>
    <row r="576" spans="1:24" x14ac:dyDescent="0.3">
      <c r="A576" s="42">
        <v>18279</v>
      </c>
      <c r="B576" s="24">
        <v>5</v>
      </c>
      <c r="C576" s="24" t="s">
        <v>1135</v>
      </c>
      <c r="D576" s="24">
        <v>1</v>
      </c>
      <c r="E576" s="24">
        <v>446</v>
      </c>
      <c r="F576" s="24" t="s">
        <v>38</v>
      </c>
      <c r="G576" s="24" t="s">
        <v>12</v>
      </c>
      <c r="H576" s="24" t="s">
        <v>15</v>
      </c>
      <c r="J576" s="24">
        <v>1</v>
      </c>
      <c r="K576" s="24">
        <v>1800</v>
      </c>
      <c r="L576" s="32">
        <v>0.60277777777777775</v>
      </c>
      <c r="M576" s="43">
        <v>0.6118055555555556</v>
      </c>
      <c r="N576" s="33">
        <v>3.351</v>
      </c>
      <c r="Q576" s="24">
        <v>58</v>
      </c>
      <c r="R576" s="35">
        <f t="shared" si="32"/>
        <v>194.358</v>
      </c>
      <c r="S576" s="35">
        <f t="shared" si="35"/>
        <v>0</v>
      </c>
      <c r="U576" s="36">
        <f t="shared" si="33"/>
        <v>9.0277777777778567E-3</v>
      </c>
      <c r="V576" s="36">
        <f t="shared" si="34"/>
        <v>0.52361111111111569</v>
      </c>
      <c r="W576" s="36"/>
      <c r="X576" s="37"/>
    </row>
    <row r="577" spans="1:24" x14ac:dyDescent="0.3">
      <c r="A577" s="42">
        <v>18064</v>
      </c>
      <c r="B577" s="24">
        <v>5</v>
      </c>
      <c r="C577" s="24" t="s">
        <v>1135</v>
      </c>
      <c r="D577" s="24">
        <v>1</v>
      </c>
      <c r="E577" s="24">
        <v>446</v>
      </c>
      <c r="F577" s="24" t="s">
        <v>38</v>
      </c>
      <c r="G577" s="24" t="s">
        <v>12</v>
      </c>
      <c r="H577" s="24" t="s">
        <v>13</v>
      </c>
      <c r="J577" s="24">
        <v>1</v>
      </c>
      <c r="K577" s="24">
        <v>18064</v>
      </c>
      <c r="L577" s="32">
        <v>0.6166666666666667</v>
      </c>
      <c r="M577" s="43">
        <v>0.62569444444444444</v>
      </c>
      <c r="N577" s="33">
        <v>3.351</v>
      </c>
      <c r="Q577" s="24">
        <v>302</v>
      </c>
      <c r="R577" s="35">
        <f t="shared" si="32"/>
        <v>1012.002</v>
      </c>
      <c r="S577" s="35">
        <f t="shared" si="35"/>
        <v>0</v>
      </c>
      <c r="U577" s="36">
        <f t="shared" si="33"/>
        <v>9.0277777777777457E-3</v>
      </c>
      <c r="V577" s="36">
        <f t="shared" si="34"/>
        <v>2.726388888888879</v>
      </c>
      <c r="W577" s="36"/>
      <c r="X577" s="37"/>
    </row>
    <row r="578" spans="1:24" x14ac:dyDescent="0.3">
      <c r="A578" s="42">
        <v>18276</v>
      </c>
      <c r="B578" s="24">
        <v>5</v>
      </c>
      <c r="C578" s="24" t="s">
        <v>1135</v>
      </c>
      <c r="D578" s="24">
        <v>1</v>
      </c>
      <c r="E578" s="24">
        <v>446</v>
      </c>
      <c r="F578" s="24" t="s">
        <v>38</v>
      </c>
      <c r="G578" s="24" t="s">
        <v>12</v>
      </c>
      <c r="H578" s="24" t="s">
        <v>15</v>
      </c>
      <c r="J578" s="24">
        <v>1</v>
      </c>
      <c r="K578" s="24">
        <v>1814</v>
      </c>
      <c r="L578" s="32">
        <v>0.62361111111111112</v>
      </c>
      <c r="M578" s="43">
        <v>0.63263888888888886</v>
      </c>
      <c r="N578" s="33">
        <v>3.351</v>
      </c>
      <c r="Q578" s="24">
        <v>58</v>
      </c>
      <c r="R578" s="35">
        <f t="shared" ref="R578:R641" si="36">+N578*Q578</f>
        <v>194.358</v>
      </c>
      <c r="S578" s="35">
        <f t="shared" si="35"/>
        <v>0</v>
      </c>
      <c r="U578" s="36">
        <f t="shared" ref="U578:U641" si="37">+M578-L578</f>
        <v>9.0277777777777457E-3</v>
      </c>
      <c r="V578" s="36">
        <f t="shared" ref="V578:V641" si="38">+U578*Q578</f>
        <v>0.52361111111110925</v>
      </c>
      <c r="W578" s="36"/>
      <c r="X578" s="37"/>
    </row>
    <row r="579" spans="1:24" x14ac:dyDescent="0.3">
      <c r="A579" s="42">
        <v>18128</v>
      </c>
      <c r="B579" s="24">
        <v>5</v>
      </c>
      <c r="C579" s="24" t="s">
        <v>1135</v>
      </c>
      <c r="D579" s="24">
        <v>1</v>
      </c>
      <c r="E579" s="24">
        <v>446</v>
      </c>
      <c r="F579" s="24" t="s">
        <v>38</v>
      </c>
      <c r="G579" s="24" t="s">
        <v>12</v>
      </c>
      <c r="H579" s="24">
        <v>6</v>
      </c>
      <c r="J579" s="24">
        <v>1</v>
      </c>
      <c r="K579" s="24">
        <v>18128</v>
      </c>
      <c r="L579" s="32">
        <v>0.63055555555555554</v>
      </c>
      <c r="M579" s="43">
        <v>0.63958333333333328</v>
      </c>
      <c r="N579" s="33">
        <v>3.351</v>
      </c>
      <c r="Q579" s="24">
        <v>52</v>
      </c>
      <c r="R579" s="35">
        <f t="shared" si="36"/>
        <v>174.25200000000001</v>
      </c>
      <c r="S579" s="35">
        <f t="shared" ref="S579:S642" si="39">+O579*Q579</f>
        <v>0</v>
      </c>
      <c r="U579" s="36">
        <f t="shared" si="37"/>
        <v>9.0277777777777457E-3</v>
      </c>
      <c r="V579" s="36">
        <f t="shared" si="38"/>
        <v>0.46944444444444278</v>
      </c>
      <c r="W579" s="36"/>
      <c r="X579" s="37"/>
    </row>
    <row r="580" spans="1:24" x14ac:dyDescent="0.3">
      <c r="A580" s="42">
        <v>18028</v>
      </c>
      <c r="B580" s="24">
        <v>5</v>
      </c>
      <c r="C580" s="24" t="s">
        <v>1135</v>
      </c>
      <c r="D580" s="24">
        <v>1</v>
      </c>
      <c r="E580" s="24">
        <v>446</v>
      </c>
      <c r="F580" s="24" t="s">
        <v>38</v>
      </c>
      <c r="G580" s="24" t="s">
        <v>12</v>
      </c>
      <c r="H580" s="44" t="s">
        <v>1146</v>
      </c>
      <c r="I580" s="44"/>
      <c r="J580" s="24">
        <v>1</v>
      </c>
      <c r="K580" s="24">
        <v>18028</v>
      </c>
      <c r="L580" s="32">
        <v>0.6333333333333333</v>
      </c>
      <c r="M580" s="43">
        <v>0.64236111111111105</v>
      </c>
      <c r="N580" s="33">
        <v>3.351</v>
      </c>
      <c r="Q580" s="24">
        <v>250</v>
      </c>
      <c r="R580" s="35">
        <f t="shared" si="36"/>
        <v>837.75</v>
      </c>
      <c r="S580" s="35">
        <f t="shared" si="39"/>
        <v>0</v>
      </c>
      <c r="U580" s="36">
        <f t="shared" si="37"/>
        <v>9.0277777777777457E-3</v>
      </c>
      <c r="V580" s="36">
        <f t="shared" si="38"/>
        <v>2.2569444444444366</v>
      </c>
      <c r="W580" s="36"/>
      <c r="X580" s="37"/>
    </row>
    <row r="581" spans="1:24" x14ac:dyDescent="0.3">
      <c r="A581" s="42">
        <v>18281</v>
      </c>
      <c r="B581" s="24">
        <v>5</v>
      </c>
      <c r="C581" s="24" t="s">
        <v>1135</v>
      </c>
      <c r="D581" s="24">
        <v>1</v>
      </c>
      <c r="E581" s="24">
        <v>446</v>
      </c>
      <c r="F581" s="24" t="s">
        <v>38</v>
      </c>
      <c r="G581" s="24" t="s">
        <v>12</v>
      </c>
      <c r="H581" s="24" t="s">
        <v>15</v>
      </c>
      <c r="J581" s="24">
        <v>1</v>
      </c>
      <c r="K581" s="24">
        <v>1801</v>
      </c>
      <c r="L581" s="32">
        <v>0.64444444444444449</v>
      </c>
      <c r="M581" s="43">
        <v>0.65347222222222223</v>
      </c>
      <c r="N581" s="33">
        <v>3.351</v>
      </c>
      <c r="Q581" s="24">
        <v>58</v>
      </c>
      <c r="R581" s="35">
        <f t="shared" si="36"/>
        <v>194.358</v>
      </c>
      <c r="S581" s="35">
        <f t="shared" si="39"/>
        <v>0</v>
      </c>
      <c r="U581" s="36">
        <f t="shared" si="37"/>
        <v>9.0277777777777457E-3</v>
      </c>
      <c r="V581" s="36">
        <f t="shared" si="38"/>
        <v>0.52361111111110925</v>
      </c>
      <c r="W581" s="36"/>
      <c r="X581" s="37"/>
    </row>
    <row r="582" spans="1:24" x14ac:dyDescent="0.3">
      <c r="A582" s="42">
        <v>18017</v>
      </c>
      <c r="B582" s="24">
        <v>5</v>
      </c>
      <c r="C582" s="24" t="s">
        <v>1135</v>
      </c>
      <c r="D582" s="24">
        <v>1</v>
      </c>
      <c r="E582" s="24">
        <v>446</v>
      </c>
      <c r="F582" s="24" t="s">
        <v>38</v>
      </c>
      <c r="G582" s="24" t="s">
        <v>12</v>
      </c>
      <c r="H582" s="24" t="s">
        <v>13</v>
      </c>
      <c r="J582" s="24">
        <v>1</v>
      </c>
      <c r="K582" s="24">
        <v>18017</v>
      </c>
      <c r="L582" s="32">
        <v>0.64722222222222225</v>
      </c>
      <c r="M582" s="43">
        <v>0.65625</v>
      </c>
      <c r="N582" s="33">
        <v>3.351</v>
      </c>
      <c r="Q582" s="24">
        <v>302</v>
      </c>
      <c r="R582" s="35">
        <f t="shared" si="36"/>
        <v>1012.002</v>
      </c>
      <c r="S582" s="35">
        <f t="shared" si="39"/>
        <v>0</v>
      </c>
      <c r="U582" s="36">
        <f t="shared" si="37"/>
        <v>9.0277777777777457E-3</v>
      </c>
      <c r="V582" s="36">
        <f t="shared" si="38"/>
        <v>2.726388888888879</v>
      </c>
      <c r="W582" s="36"/>
      <c r="X582" s="37"/>
    </row>
    <row r="583" spans="1:24" x14ac:dyDescent="0.3">
      <c r="A583" s="42">
        <v>18139</v>
      </c>
      <c r="B583" s="24">
        <v>5</v>
      </c>
      <c r="C583" s="24" t="s">
        <v>1135</v>
      </c>
      <c r="D583" s="24">
        <v>1</v>
      </c>
      <c r="E583" s="24">
        <v>446</v>
      </c>
      <c r="F583" s="24" t="s">
        <v>38</v>
      </c>
      <c r="G583" s="24" t="s">
        <v>12</v>
      </c>
      <c r="H583" s="24">
        <v>6</v>
      </c>
      <c r="J583" s="24">
        <v>1</v>
      </c>
      <c r="K583" s="24">
        <v>18139</v>
      </c>
      <c r="L583" s="32">
        <v>0.66111111111111109</v>
      </c>
      <c r="M583" s="43">
        <v>0.67013888888888884</v>
      </c>
      <c r="N583" s="33">
        <v>3.351</v>
      </c>
      <c r="Q583" s="24">
        <v>52</v>
      </c>
      <c r="R583" s="35">
        <f t="shared" si="36"/>
        <v>174.25200000000001</v>
      </c>
      <c r="S583" s="35">
        <f t="shared" si="39"/>
        <v>0</v>
      </c>
      <c r="U583" s="36">
        <f t="shared" si="37"/>
        <v>9.0277777777777457E-3</v>
      </c>
      <c r="V583" s="36">
        <f t="shared" si="38"/>
        <v>0.46944444444444278</v>
      </c>
      <c r="W583" s="36"/>
      <c r="X583" s="37"/>
    </row>
    <row r="584" spans="1:24" x14ac:dyDescent="0.3">
      <c r="A584" s="42">
        <v>18065</v>
      </c>
      <c r="B584" s="24">
        <v>5</v>
      </c>
      <c r="C584" s="24" t="s">
        <v>1135</v>
      </c>
      <c r="D584" s="24">
        <v>1</v>
      </c>
      <c r="E584" s="24">
        <v>446</v>
      </c>
      <c r="F584" s="24" t="s">
        <v>38</v>
      </c>
      <c r="G584" s="24" t="s">
        <v>12</v>
      </c>
      <c r="H584" s="44" t="s">
        <v>1146</v>
      </c>
      <c r="I584" s="44"/>
      <c r="J584" s="24">
        <v>1</v>
      </c>
      <c r="K584" s="24">
        <v>18065</v>
      </c>
      <c r="L584" s="32">
        <v>0.66388888888888886</v>
      </c>
      <c r="M584" s="43">
        <v>0.67291666666666661</v>
      </c>
      <c r="N584" s="33">
        <v>3.351</v>
      </c>
      <c r="Q584" s="24">
        <v>250</v>
      </c>
      <c r="R584" s="35">
        <f t="shared" si="36"/>
        <v>837.75</v>
      </c>
      <c r="S584" s="35">
        <f t="shared" si="39"/>
        <v>0</v>
      </c>
      <c r="U584" s="36">
        <f t="shared" si="37"/>
        <v>9.0277777777777457E-3</v>
      </c>
      <c r="V584" s="36">
        <f t="shared" si="38"/>
        <v>2.2569444444444366</v>
      </c>
      <c r="W584" s="36"/>
      <c r="X584" s="37"/>
    </row>
    <row r="585" spans="1:24" x14ac:dyDescent="0.3">
      <c r="A585" s="42">
        <v>18278</v>
      </c>
      <c r="B585" s="24">
        <v>5</v>
      </c>
      <c r="C585" s="24" t="s">
        <v>1135</v>
      </c>
      <c r="D585" s="24">
        <v>1</v>
      </c>
      <c r="E585" s="24">
        <v>446</v>
      </c>
      <c r="F585" s="24" t="s">
        <v>38</v>
      </c>
      <c r="G585" s="24" t="s">
        <v>12</v>
      </c>
      <c r="H585" s="24" t="s">
        <v>15</v>
      </c>
      <c r="J585" s="24">
        <v>1</v>
      </c>
      <c r="K585" s="24">
        <v>1815</v>
      </c>
      <c r="L585" s="32">
        <v>0.66527777777777775</v>
      </c>
      <c r="M585" s="43">
        <v>0.6743055555555556</v>
      </c>
      <c r="N585" s="33">
        <v>3.351</v>
      </c>
      <c r="Q585" s="24">
        <v>58</v>
      </c>
      <c r="R585" s="35">
        <f t="shared" si="36"/>
        <v>194.358</v>
      </c>
      <c r="S585" s="35">
        <f t="shared" si="39"/>
        <v>0</v>
      </c>
      <c r="U585" s="36">
        <f t="shared" si="37"/>
        <v>9.0277777777778567E-3</v>
      </c>
      <c r="V585" s="36">
        <f t="shared" si="38"/>
        <v>0.52361111111111569</v>
      </c>
      <c r="W585" s="36"/>
      <c r="X585" s="37"/>
    </row>
    <row r="586" spans="1:24" x14ac:dyDescent="0.3">
      <c r="A586" s="42">
        <v>18029</v>
      </c>
      <c r="B586" s="24">
        <v>5</v>
      </c>
      <c r="C586" s="24" t="s">
        <v>1135</v>
      </c>
      <c r="D586" s="24">
        <v>1</v>
      </c>
      <c r="E586" s="24">
        <v>446</v>
      </c>
      <c r="F586" s="24" t="s">
        <v>38</v>
      </c>
      <c r="G586" s="24" t="s">
        <v>12</v>
      </c>
      <c r="H586" s="24" t="s">
        <v>13</v>
      </c>
      <c r="J586" s="24">
        <v>1</v>
      </c>
      <c r="K586" s="24">
        <v>18029</v>
      </c>
      <c r="L586" s="32">
        <v>0.6777777777777777</v>
      </c>
      <c r="M586" s="43">
        <v>0.68680555555555556</v>
      </c>
      <c r="N586" s="33">
        <v>3.351</v>
      </c>
      <c r="Q586" s="24">
        <v>302</v>
      </c>
      <c r="R586" s="35">
        <f t="shared" si="36"/>
        <v>1012.002</v>
      </c>
      <c r="S586" s="35">
        <f t="shared" si="39"/>
        <v>0</v>
      </c>
      <c r="U586" s="36">
        <f t="shared" si="37"/>
        <v>9.0277777777778567E-3</v>
      </c>
      <c r="V586" s="36">
        <f t="shared" si="38"/>
        <v>2.7263888888889127</v>
      </c>
      <c r="W586" s="36"/>
      <c r="X586" s="37"/>
    </row>
    <row r="587" spans="1:24" x14ac:dyDescent="0.3">
      <c r="A587" s="42">
        <v>18283</v>
      </c>
      <c r="B587" s="24">
        <v>5</v>
      </c>
      <c r="C587" s="24" t="s">
        <v>1135</v>
      </c>
      <c r="D587" s="24">
        <v>1</v>
      </c>
      <c r="E587" s="24">
        <v>446</v>
      </c>
      <c r="F587" s="24" t="s">
        <v>38</v>
      </c>
      <c r="G587" s="24" t="s">
        <v>12</v>
      </c>
      <c r="H587" s="24" t="s">
        <v>15</v>
      </c>
      <c r="J587" s="24">
        <v>1</v>
      </c>
      <c r="K587" s="24">
        <v>1802</v>
      </c>
      <c r="L587" s="32">
        <v>0.68611111111111101</v>
      </c>
      <c r="M587" s="43">
        <v>0.69513888888888886</v>
      </c>
      <c r="N587" s="33">
        <v>3.351</v>
      </c>
      <c r="Q587" s="24">
        <v>58</v>
      </c>
      <c r="R587" s="35">
        <f t="shared" si="36"/>
        <v>194.358</v>
      </c>
      <c r="S587" s="35">
        <f t="shared" si="39"/>
        <v>0</v>
      </c>
      <c r="U587" s="36">
        <f t="shared" si="37"/>
        <v>9.0277777777778567E-3</v>
      </c>
      <c r="V587" s="36">
        <f t="shared" si="38"/>
        <v>0.52361111111111569</v>
      </c>
      <c r="W587" s="36"/>
      <c r="X587" s="37"/>
    </row>
    <row r="588" spans="1:24" x14ac:dyDescent="0.3">
      <c r="A588" s="42">
        <v>18146</v>
      </c>
      <c r="B588" s="24">
        <v>5</v>
      </c>
      <c r="C588" s="24" t="s">
        <v>1135</v>
      </c>
      <c r="D588" s="24">
        <v>1</v>
      </c>
      <c r="E588" s="24">
        <v>446</v>
      </c>
      <c r="F588" s="24" t="s">
        <v>38</v>
      </c>
      <c r="G588" s="24" t="s">
        <v>12</v>
      </c>
      <c r="H588" s="24">
        <v>6</v>
      </c>
      <c r="J588" s="24">
        <v>1</v>
      </c>
      <c r="K588" s="24">
        <v>18146</v>
      </c>
      <c r="L588" s="32">
        <v>0.69166666666666676</v>
      </c>
      <c r="M588" s="43">
        <v>0.7006944444444444</v>
      </c>
      <c r="N588" s="33">
        <v>3.351</v>
      </c>
      <c r="Q588" s="24">
        <v>52</v>
      </c>
      <c r="R588" s="35">
        <f t="shared" si="36"/>
        <v>174.25200000000001</v>
      </c>
      <c r="S588" s="35">
        <f t="shared" si="39"/>
        <v>0</v>
      </c>
      <c r="U588" s="36">
        <f t="shared" si="37"/>
        <v>9.0277777777776347E-3</v>
      </c>
      <c r="V588" s="36">
        <f t="shared" si="38"/>
        <v>0.469444444444437</v>
      </c>
      <c r="W588" s="36"/>
      <c r="X588" s="37"/>
    </row>
    <row r="589" spans="1:24" x14ac:dyDescent="0.3">
      <c r="A589" s="42">
        <v>18018</v>
      </c>
      <c r="B589" s="24">
        <v>5</v>
      </c>
      <c r="C589" s="24" t="s">
        <v>1135</v>
      </c>
      <c r="D589" s="24">
        <v>1</v>
      </c>
      <c r="E589" s="24">
        <v>446</v>
      </c>
      <c r="F589" s="24" t="s">
        <v>38</v>
      </c>
      <c r="G589" s="24" t="s">
        <v>12</v>
      </c>
      <c r="H589" s="44" t="s">
        <v>1146</v>
      </c>
      <c r="I589" s="44"/>
      <c r="J589" s="24">
        <v>1</v>
      </c>
      <c r="K589" s="24">
        <v>18018</v>
      </c>
      <c r="L589" s="32">
        <v>0.69444444444444453</v>
      </c>
      <c r="M589" s="43">
        <v>0.70347222222222217</v>
      </c>
      <c r="N589" s="33">
        <v>3.351</v>
      </c>
      <c r="Q589" s="24">
        <v>250</v>
      </c>
      <c r="R589" s="35">
        <f t="shared" si="36"/>
        <v>837.75</v>
      </c>
      <c r="S589" s="35">
        <f t="shared" si="39"/>
        <v>0</v>
      </c>
      <c r="U589" s="36">
        <f t="shared" si="37"/>
        <v>9.0277777777776347E-3</v>
      </c>
      <c r="V589" s="36">
        <f t="shared" si="38"/>
        <v>2.2569444444444087</v>
      </c>
      <c r="W589" s="36"/>
      <c r="X589" s="37"/>
    </row>
    <row r="590" spans="1:24" x14ac:dyDescent="0.3">
      <c r="A590" s="42">
        <v>18288</v>
      </c>
      <c r="B590" s="24">
        <v>5</v>
      </c>
      <c r="C590" s="24" t="s">
        <v>1135</v>
      </c>
      <c r="D590" s="24">
        <v>1</v>
      </c>
      <c r="E590" s="24">
        <v>446</v>
      </c>
      <c r="F590" s="24" t="s">
        <v>38</v>
      </c>
      <c r="G590" s="24" t="s">
        <v>12</v>
      </c>
      <c r="H590" s="24" t="s">
        <v>15</v>
      </c>
      <c r="J590" s="24">
        <v>1</v>
      </c>
      <c r="K590" s="24">
        <v>1816</v>
      </c>
      <c r="L590" s="32">
        <v>0.70694444444444438</v>
      </c>
      <c r="M590" s="43">
        <v>0.71597222222222223</v>
      </c>
      <c r="N590" s="33">
        <v>3.351</v>
      </c>
      <c r="Q590" s="24">
        <v>58</v>
      </c>
      <c r="R590" s="35">
        <f t="shared" si="36"/>
        <v>194.358</v>
      </c>
      <c r="S590" s="35">
        <f t="shared" si="39"/>
        <v>0</v>
      </c>
      <c r="U590" s="36">
        <f t="shared" si="37"/>
        <v>9.0277777777778567E-3</v>
      </c>
      <c r="V590" s="36">
        <f t="shared" si="38"/>
        <v>0.52361111111111569</v>
      </c>
      <c r="W590" s="36"/>
      <c r="X590" s="37"/>
    </row>
    <row r="591" spans="1:24" x14ac:dyDescent="0.3">
      <c r="A591" s="42">
        <v>18040</v>
      </c>
      <c r="B591" s="24">
        <v>5</v>
      </c>
      <c r="C591" s="24" t="s">
        <v>1135</v>
      </c>
      <c r="D591" s="24">
        <v>1</v>
      </c>
      <c r="E591" s="24">
        <v>446</v>
      </c>
      <c r="F591" s="24" t="s">
        <v>38</v>
      </c>
      <c r="G591" s="24" t="s">
        <v>12</v>
      </c>
      <c r="H591" s="24" t="s">
        <v>13</v>
      </c>
      <c r="J591" s="24">
        <v>1</v>
      </c>
      <c r="K591" s="24">
        <v>18040</v>
      </c>
      <c r="L591" s="32">
        <v>0.70833333333333337</v>
      </c>
      <c r="M591" s="43">
        <v>0.71736111111111101</v>
      </c>
      <c r="N591" s="33">
        <v>3.351</v>
      </c>
      <c r="Q591" s="24">
        <v>302</v>
      </c>
      <c r="R591" s="35">
        <f t="shared" si="36"/>
        <v>1012.002</v>
      </c>
      <c r="S591" s="35">
        <f t="shared" si="39"/>
        <v>0</v>
      </c>
      <c r="U591" s="36">
        <f t="shared" si="37"/>
        <v>9.0277777777776347E-3</v>
      </c>
      <c r="V591" s="36">
        <f t="shared" si="38"/>
        <v>2.7263888888888457</v>
      </c>
      <c r="W591" s="36"/>
      <c r="X591" s="37"/>
    </row>
    <row r="592" spans="1:24" x14ac:dyDescent="0.3">
      <c r="A592" s="42">
        <v>18129</v>
      </c>
      <c r="B592" s="24">
        <v>5</v>
      </c>
      <c r="C592" s="24" t="s">
        <v>1135</v>
      </c>
      <c r="D592" s="24">
        <v>1</v>
      </c>
      <c r="E592" s="24">
        <v>446</v>
      </c>
      <c r="F592" s="24" t="s">
        <v>38</v>
      </c>
      <c r="G592" s="24" t="s">
        <v>12</v>
      </c>
      <c r="H592" s="24">
        <v>6</v>
      </c>
      <c r="J592" s="24">
        <v>1</v>
      </c>
      <c r="K592" s="24">
        <v>18129</v>
      </c>
      <c r="L592" s="32">
        <v>0.72222222222222221</v>
      </c>
      <c r="M592" s="43">
        <v>0.73125000000000007</v>
      </c>
      <c r="N592" s="33">
        <v>3.351</v>
      </c>
      <c r="Q592" s="24">
        <v>52</v>
      </c>
      <c r="R592" s="35">
        <f t="shared" si="36"/>
        <v>174.25200000000001</v>
      </c>
      <c r="S592" s="35">
        <f t="shared" si="39"/>
        <v>0</v>
      </c>
      <c r="U592" s="36">
        <f t="shared" si="37"/>
        <v>9.0277777777778567E-3</v>
      </c>
      <c r="V592" s="36">
        <f t="shared" si="38"/>
        <v>0.46944444444444855</v>
      </c>
      <c r="W592" s="36"/>
      <c r="X592" s="37"/>
    </row>
    <row r="593" spans="1:24" x14ac:dyDescent="0.3">
      <c r="A593" s="42">
        <v>18053</v>
      </c>
      <c r="B593" s="24">
        <v>5</v>
      </c>
      <c r="C593" s="24" t="s">
        <v>1135</v>
      </c>
      <c r="D593" s="24">
        <v>1</v>
      </c>
      <c r="E593" s="24">
        <v>446</v>
      </c>
      <c r="F593" s="24" t="s">
        <v>38</v>
      </c>
      <c r="G593" s="24" t="s">
        <v>12</v>
      </c>
      <c r="H593" s="44" t="s">
        <v>1146</v>
      </c>
      <c r="I593" s="44"/>
      <c r="J593" s="24">
        <v>1</v>
      </c>
      <c r="K593" s="24">
        <v>18053</v>
      </c>
      <c r="L593" s="32">
        <v>0.72499999999999998</v>
      </c>
      <c r="M593" s="43">
        <v>0.73402777777777783</v>
      </c>
      <c r="N593" s="33">
        <v>3.351</v>
      </c>
      <c r="Q593" s="24">
        <v>250</v>
      </c>
      <c r="R593" s="35">
        <f t="shared" si="36"/>
        <v>837.75</v>
      </c>
      <c r="S593" s="35">
        <f t="shared" si="39"/>
        <v>0</v>
      </c>
      <c r="U593" s="36">
        <f t="shared" si="37"/>
        <v>9.0277777777778567E-3</v>
      </c>
      <c r="V593" s="36">
        <f t="shared" si="38"/>
        <v>2.2569444444444642</v>
      </c>
      <c r="W593" s="36"/>
      <c r="X593" s="37"/>
    </row>
    <row r="594" spans="1:24" x14ac:dyDescent="0.3">
      <c r="A594" s="42">
        <v>18285</v>
      </c>
      <c r="B594" s="24">
        <v>5</v>
      </c>
      <c r="C594" s="24" t="s">
        <v>1135</v>
      </c>
      <c r="D594" s="24">
        <v>1</v>
      </c>
      <c r="E594" s="24">
        <v>446</v>
      </c>
      <c r="F594" s="24" t="s">
        <v>38</v>
      </c>
      <c r="G594" s="24" t="s">
        <v>12</v>
      </c>
      <c r="H594" s="24" t="s">
        <v>15</v>
      </c>
      <c r="J594" s="24">
        <v>1</v>
      </c>
      <c r="K594" s="24">
        <v>1803</v>
      </c>
      <c r="L594" s="32">
        <v>0.72777777777777775</v>
      </c>
      <c r="M594" s="43">
        <v>0.7368055555555556</v>
      </c>
      <c r="N594" s="33">
        <v>3.351</v>
      </c>
      <c r="Q594" s="24">
        <v>58</v>
      </c>
      <c r="R594" s="35">
        <f t="shared" si="36"/>
        <v>194.358</v>
      </c>
      <c r="S594" s="35">
        <f t="shared" si="39"/>
        <v>0</v>
      </c>
      <c r="U594" s="36">
        <f t="shared" si="37"/>
        <v>9.0277777777778567E-3</v>
      </c>
      <c r="V594" s="36">
        <f t="shared" si="38"/>
        <v>0.52361111111111569</v>
      </c>
      <c r="W594" s="36"/>
      <c r="X594" s="37"/>
    </row>
    <row r="595" spans="1:24" x14ac:dyDescent="0.3">
      <c r="A595" s="42">
        <v>18019</v>
      </c>
      <c r="B595" s="24">
        <v>5</v>
      </c>
      <c r="C595" s="24" t="s">
        <v>1135</v>
      </c>
      <c r="D595" s="24">
        <v>1</v>
      </c>
      <c r="E595" s="24">
        <v>446</v>
      </c>
      <c r="F595" s="24" t="s">
        <v>38</v>
      </c>
      <c r="G595" s="24" t="s">
        <v>12</v>
      </c>
      <c r="H595" s="24" t="s">
        <v>13</v>
      </c>
      <c r="J595" s="24">
        <v>1</v>
      </c>
      <c r="K595" s="24">
        <v>18019</v>
      </c>
      <c r="L595" s="32">
        <v>0.73888888888888893</v>
      </c>
      <c r="M595" s="43">
        <v>0.74791666666666667</v>
      </c>
      <c r="N595" s="33">
        <v>3.351</v>
      </c>
      <c r="Q595" s="24">
        <v>302</v>
      </c>
      <c r="R595" s="35">
        <f t="shared" si="36"/>
        <v>1012.002</v>
      </c>
      <c r="S595" s="35">
        <f t="shared" si="39"/>
        <v>0</v>
      </c>
      <c r="U595" s="36">
        <f t="shared" si="37"/>
        <v>9.0277777777777457E-3</v>
      </c>
      <c r="V595" s="36">
        <f t="shared" si="38"/>
        <v>2.726388888888879</v>
      </c>
      <c r="W595" s="36"/>
      <c r="X595" s="37"/>
    </row>
    <row r="596" spans="1:24" x14ac:dyDescent="0.3">
      <c r="A596" s="42">
        <v>18290</v>
      </c>
      <c r="B596" s="24">
        <v>5</v>
      </c>
      <c r="C596" s="24" t="s">
        <v>1135</v>
      </c>
      <c r="D596" s="24">
        <v>1</v>
      </c>
      <c r="E596" s="24">
        <v>446</v>
      </c>
      <c r="F596" s="24" t="s">
        <v>38</v>
      </c>
      <c r="G596" s="24" t="s">
        <v>12</v>
      </c>
      <c r="H596" s="24" t="s">
        <v>15</v>
      </c>
      <c r="J596" s="24">
        <v>1</v>
      </c>
      <c r="K596" s="24">
        <v>1817</v>
      </c>
      <c r="L596" s="32">
        <v>0.74861111111111101</v>
      </c>
      <c r="M596" s="43">
        <v>0.75763888888888886</v>
      </c>
      <c r="N596" s="33">
        <v>3.351</v>
      </c>
      <c r="Q596" s="24">
        <v>58</v>
      </c>
      <c r="R596" s="35">
        <f t="shared" si="36"/>
        <v>194.358</v>
      </c>
      <c r="S596" s="35">
        <f t="shared" si="39"/>
        <v>0</v>
      </c>
      <c r="U596" s="36">
        <f t="shared" si="37"/>
        <v>9.0277777777778567E-3</v>
      </c>
      <c r="V596" s="36">
        <f t="shared" si="38"/>
        <v>0.52361111111111569</v>
      </c>
      <c r="W596" s="36"/>
      <c r="X596" s="37"/>
    </row>
    <row r="597" spans="1:24" x14ac:dyDescent="0.3">
      <c r="A597" s="42">
        <v>18158</v>
      </c>
      <c r="B597" s="24">
        <v>5</v>
      </c>
      <c r="C597" s="24" t="s">
        <v>1135</v>
      </c>
      <c r="D597" s="24">
        <v>1</v>
      </c>
      <c r="E597" s="24">
        <v>446</v>
      </c>
      <c r="F597" s="24" t="s">
        <v>38</v>
      </c>
      <c r="G597" s="24" t="s">
        <v>12</v>
      </c>
      <c r="H597" s="24">
        <v>6</v>
      </c>
      <c r="J597" s="24">
        <v>1</v>
      </c>
      <c r="K597" s="24">
        <v>18158</v>
      </c>
      <c r="L597" s="32">
        <v>0.75277777777777777</v>
      </c>
      <c r="M597" s="43">
        <v>0.76180555555555562</v>
      </c>
      <c r="N597" s="33">
        <v>3.351</v>
      </c>
      <c r="Q597" s="24">
        <v>52</v>
      </c>
      <c r="R597" s="35">
        <f t="shared" si="36"/>
        <v>174.25200000000001</v>
      </c>
      <c r="S597" s="35">
        <f t="shared" si="39"/>
        <v>0</v>
      </c>
      <c r="U597" s="36">
        <f t="shared" si="37"/>
        <v>9.0277777777778567E-3</v>
      </c>
      <c r="V597" s="36">
        <f t="shared" si="38"/>
        <v>0.46944444444444855</v>
      </c>
      <c r="W597" s="36"/>
      <c r="X597" s="37"/>
    </row>
    <row r="598" spans="1:24" x14ac:dyDescent="0.3">
      <c r="A598" s="42">
        <v>18041</v>
      </c>
      <c r="B598" s="24">
        <v>5</v>
      </c>
      <c r="C598" s="24" t="s">
        <v>1135</v>
      </c>
      <c r="D598" s="24">
        <v>1</v>
      </c>
      <c r="E598" s="24">
        <v>446</v>
      </c>
      <c r="F598" s="24" t="s">
        <v>38</v>
      </c>
      <c r="G598" s="24" t="s">
        <v>12</v>
      </c>
      <c r="H598" s="44" t="s">
        <v>1146</v>
      </c>
      <c r="I598" s="44"/>
      <c r="J598" s="24">
        <v>1</v>
      </c>
      <c r="K598" s="24">
        <v>18041</v>
      </c>
      <c r="L598" s="32">
        <v>0.75555555555555554</v>
      </c>
      <c r="M598" s="43">
        <v>0.76458333333333339</v>
      </c>
      <c r="N598" s="33">
        <v>3.351</v>
      </c>
      <c r="Q598" s="24">
        <v>250</v>
      </c>
      <c r="R598" s="35">
        <f t="shared" si="36"/>
        <v>837.75</v>
      </c>
      <c r="S598" s="35">
        <f t="shared" si="39"/>
        <v>0</v>
      </c>
      <c r="U598" s="36">
        <f t="shared" si="37"/>
        <v>9.0277777777778567E-3</v>
      </c>
      <c r="V598" s="36">
        <f t="shared" si="38"/>
        <v>2.2569444444444642</v>
      </c>
      <c r="W598" s="36"/>
      <c r="X598" s="37"/>
    </row>
    <row r="599" spans="1:24" x14ac:dyDescent="0.3">
      <c r="A599" s="42">
        <v>18054</v>
      </c>
      <c r="B599" s="24">
        <v>5</v>
      </c>
      <c r="C599" s="24" t="s">
        <v>1135</v>
      </c>
      <c r="D599" s="24">
        <v>1</v>
      </c>
      <c r="E599" s="24">
        <v>446</v>
      </c>
      <c r="F599" s="24" t="s">
        <v>38</v>
      </c>
      <c r="G599" s="24" t="s">
        <v>12</v>
      </c>
      <c r="H599" s="24" t="s">
        <v>13</v>
      </c>
      <c r="J599" s="24">
        <v>1</v>
      </c>
      <c r="K599" s="24">
        <v>18054</v>
      </c>
      <c r="L599" s="32">
        <v>0.76944444444444438</v>
      </c>
      <c r="M599" s="43">
        <v>0.77847222222222223</v>
      </c>
      <c r="N599" s="33">
        <v>3.351</v>
      </c>
      <c r="Q599" s="24">
        <v>302</v>
      </c>
      <c r="R599" s="35">
        <f t="shared" si="36"/>
        <v>1012.002</v>
      </c>
      <c r="S599" s="35">
        <f t="shared" si="39"/>
        <v>0</v>
      </c>
      <c r="U599" s="36">
        <f t="shared" si="37"/>
        <v>9.0277777777778567E-3</v>
      </c>
      <c r="V599" s="36">
        <f t="shared" si="38"/>
        <v>2.7263888888889127</v>
      </c>
      <c r="W599" s="36"/>
      <c r="X599" s="37"/>
    </row>
    <row r="600" spans="1:24" x14ac:dyDescent="0.3">
      <c r="A600" s="42">
        <v>18296</v>
      </c>
      <c r="B600" s="24">
        <v>5</v>
      </c>
      <c r="C600" s="24" t="s">
        <v>1135</v>
      </c>
      <c r="D600" s="24">
        <v>1</v>
      </c>
      <c r="E600" s="24">
        <v>446</v>
      </c>
      <c r="F600" s="24" t="s">
        <v>38</v>
      </c>
      <c r="G600" s="24" t="s">
        <v>12</v>
      </c>
      <c r="H600" s="24" t="s">
        <v>15</v>
      </c>
      <c r="J600" s="24">
        <v>1</v>
      </c>
      <c r="K600" s="24">
        <v>1804</v>
      </c>
      <c r="L600" s="32">
        <v>0.76944444444444438</v>
      </c>
      <c r="M600" s="43">
        <v>0.77847222222222223</v>
      </c>
      <c r="N600" s="33">
        <v>3.351</v>
      </c>
      <c r="Q600" s="24">
        <v>58</v>
      </c>
      <c r="R600" s="35">
        <f t="shared" si="36"/>
        <v>194.358</v>
      </c>
      <c r="S600" s="35">
        <f t="shared" si="39"/>
        <v>0</v>
      </c>
      <c r="U600" s="36">
        <f t="shared" si="37"/>
        <v>9.0277777777778567E-3</v>
      </c>
      <c r="V600" s="36">
        <f t="shared" si="38"/>
        <v>0.52361111111111569</v>
      </c>
      <c r="W600" s="36"/>
      <c r="X600" s="37"/>
    </row>
    <row r="601" spans="1:24" x14ac:dyDescent="0.3">
      <c r="A601" s="42">
        <v>18149</v>
      </c>
      <c r="B601" s="24">
        <v>5</v>
      </c>
      <c r="C601" s="24" t="s">
        <v>1135</v>
      </c>
      <c r="D601" s="24">
        <v>1</v>
      </c>
      <c r="E601" s="24">
        <v>446</v>
      </c>
      <c r="F601" s="24" t="s">
        <v>38</v>
      </c>
      <c r="G601" s="24" t="s">
        <v>12</v>
      </c>
      <c r="H601" s="24">
        <v>6</v>
      </c>
      <c r="J601" s="24">
        <v>1</v>
      </c>
      <c r="K601" s="24">
        <v>18149</v>
      </c>
      <c r="L601" s="32">
        <v>0.78333333333333333</v>
      </c>
      <c r="M601" s="43">
        <v>0.79236111111111107</v>
      </c>
      <c r="N601" s="33">
        <v>3.351</v>
      </c>
      <c r="Q601" s="24">
        <v>52</v>
      </c>
      <c r="R601" s="35">
        <f t="shared" si="36"/>
        <v>174.25200000000001</v>
      </c>
      <c r="S601" s="35">
        <f t="shared" si="39"/>
        <v>0</v>
      </c>
      <c r="U601" s="36">
        <f t="shared" si="37"/>
        <v>9.0277777777777457E-3</v>
      </c>
      <c r="V601" s="36">
        <f t="shared" si="38"/>
        <v>0.46944444444444278</v>
      </c>
      <c r="W601" s="36"/>
      <c r="X601" s="37"/>
    </row>
    <row r="602" spans="1:24" x14ac:dyDescent="0.3">
      <c r="A602" s="42">
        <v>18020</v>
      </c>
      <c r="B602" s="24">
        <v>5</v>
      </c>
      <c r="C602" s="24" t="s">
        <v>1135</v>
      </c>
      <c r="D602" s="24">
        <v>1</v>
      </c>
      <c r="E602" s="24">
        <v>446</v>
      </c>
      <c r="F602" s="24" t="s">
        <v>38</v>
      </c>
      <c r="G602" s="24" t="s">
        <v>12</v>
      </c>
      <c r="H602" s="44" t="s">
        <v>1146</v>
      </c>
      <c r="I602" s="44"/>
      <c r="J602" s="24">
        <v>1</v>
      </c>
      <c r="K602" s="24">
        <v>18020</v>
      </c>
      <c r="L602" s="32">
        <v>0.78611111111111109</v>
      </c>
      <c r="M602" s="43">
        <v>0.79513888888888884</v>
      </c>
      <c r="N602" s="33">
        <v>3.351</v>
      </c>
      <c r="Q602" s="24">
        <v>250</v>
      </c>
      <c r="R602" s="35">
        <f t="shared" si="36"/>
        <v>837.75</v>
      </c>
      <c r="S602" s="35">
        <f t="shared" si="39"/>
        <v>0</v>
      </c>
      <c r="U602" s="36">
        <f t="shared" si="37"/>
        <v>9.0277777777777457E-3</v>
      </c>
      <c r="V602" s="36">
        <f t="shared" si="38"/>
        <v>2.2569444444444366</v>
      </c>
      <c r="W602" s="36"/>
      <c r="X602" s="37"/>
    </row>
    <row r="603" spans="1:24" x14ac:dyDescent="0.3">
      <c r="A603" s="42">
        <v>18042</v>
      </c>
      <c r="B603" s="24">
        <v>5</v>
      </c>
      <c r="C603" s="24" t="s">
        <v>1135</v>
      </c>
      <c r="D603" s="24">
        <v>1</v>
      </c>
      <c r="E603" s="24">
        <v>446</v>
      </c>
      <c r="F603" s="24" t="s">
        <v>38</v>
      </c>
      <c r="G603" s="24" t="s">
        <v>12</v>
      </c>
      <c r="H603" s="24" t="s">
        <v>13</v>
      </c>
      <c r="J603" s="24">
        <v>1</v>
      </c>
      <c r="K603" s="24">
        <v>18042</v>
      </c>
      <c r="L603" s="32">
        <v>0.79999999999999993</v>
      </c>
      <c r="M603" s="43">
        <v>0.80902777777777779</v>
      </c>
      <c r="N603" s="33">
        <v>3.351</v>
      </c>
      <c r="Q603" s="24">
        <v>302</v>
      </c>
      <c r="R603" s="35">
        <f t="shared" si="36"/>
        <v>1012.002</v>
      </c>
      <c r="S603" s="35">
        <f t="shared" si="39"/>
        <v>0</v>
      </c>
      <c r="U603" s="36">
        <f t="shared" si="37"/>
        <v>9.0277777777778567E-3</v>
      </c>
      <c r="V603" s="36">
        <f t="shared" si="38"/>
        <v>2.7263888888889127</v>
      </c>
      <c r="W603" s="36"/>
      <c r="X603" s="37"/>
    </row>
    <row r="604" spans="1:24" x14ac:dyDescent="0.3">
      <c r="A604" s="42">
        <v>18292</v>
      </c>
      <c r="B604" s="24">
        <v>5</v>
      </c>
      <c r="C604" s="24" t="s">
        <v>1135</v>
      </c>
      <c r="D604" s="24">
        <v>1</v>
      </c>
      <c r="E604" s="24">
        <v>446</v>
      </c>
      <c r="F604" s="24" t="s">
        <v>38</v>
      </c>
      <c r="G604" s="24" t="s">
        <v>12</v>
      </c>
      <c r="H604" s="24" t="s">
        <v>15</v>
      </c>
      <c r="J604" s="24">
        <v>1</v>
      </c>
      <c r="K604" s="24">
        <v>1818</v>
      </c>
      <c r="L604" s="32">
        <v>0.80138888888888893</v>
      </c>
      <c r="M604" s="43">
        <v>0.81041666666666667</v>
      </c>
      <c r="N604" s="33">
        <v>3.351</v>
      </c>
      <c r="Q604" s="24">
        <v>58</v>
      </c>
      <c r="R604" s="35">
        <f t="shared" si="36"/>
        <v>194.358</v>
      </c>
      <c r="S604" s="35">
        <f t="shared" si="39"/>
        <v>0</v>
      </c>
      <c r="U604" s="36">
        <f t="shared" si="37"/>
        <v>9.0277777777777457E-3</v>
      </c>
      <c r="V604" s="36">
        <f t="shared" si="38"/>
        <v>0.52361111111110925</v>
      </c>
      <c r="W604" s="36"/>
      <c r="X604" s="37"/>
    </row>
    <row r="605" spans="1:24" x14ac:dyDescent="0.3">
      <c r="A605" s="42">
        <v>18130</v>
      </c>
      <c r="B605" s="24">
        <v>5</v>
      </c>
      <c r="C605" s="24" t="s">
        <v>1135</v>
      </c>
      <c r="D605" s="24">
        <v>1</v>
      </c>
      <c r="E605" s="24">
        <v>446</v>
      </c>
      <c r="F605" s="24" t="s">
        <v>38</v>
      </c>
      <c r="G605" s="24" t="s">
        <v>12</v>
      </c>
      <c r="H605" s="24">
        <v>6</v>
      </c>
      <c r="J605" s="24">
        <v>1</v>
      </c>
      <c r="K605" s="24">
        <v>18130</v>
      </c>
      <c r="L605" s="32">
        <v>0.81388888888888899</v>
      </c>
      <c r="M605" s="43">
        <v>0.82291666666666663</v>
      </c>
      <c r="N605" s="33">
        <v>3.351</v>
      </c>
      <c r="Q605" s="24">
        <v>52</v>
      </c>
      <c r="R605" s="35">
        <f t="shared" si="36"/>
        <v>174.25200000000001</v>
      </c>
      <c r="S605" s="35">
        <f t="shared" si="39"/>
        <v>0</v>
      </c>
      <c r="U605" s="36">
        <f t="shared" si="37"/>
        <v>9.0277777777776347E-3</v>
      </c>
      <c r="V605" s="36">
        <f t="shared" si="38"/>
        <v>0.469444444444437</v>
      </c>
      <c r="W605" s="36"/>
      <c r="X605" s="37"/>
    </row>
    <row r="606" spans="1:24" x14ac:dyDescent="0.3">
      <c r="A606" s="42">
        <v>18150</v>
      </c>
      <c r="B606" s="24">
        <v>5</v>
      </c>
      <c r="C606" s="24" t="s">
        <v>1135</v>
      </c>
      <c r="D606" s="24">
        <v>1</v>
      </c>
      <c r="E606" s="24">
        <v>446</v>
      </c>
      <c r="F606" s="24" t="s">
        <v>38</v>
      </c>
      <c r="G606" s="24" t="s">
        <v>12</v>
      </c>
      <c r="H606" s="24">
        <v>6</v>
      </c>
      <c r="J606" s="24">
        <v>1</v>
      </c>
      <c r="K606" s="24">
        <v>18150</v>
      </c>
      <c r="L606" s="32">
        <v>0.8305555555555556</v>
      </c>
      <c r="M606" s="43">
        <v>0.83958333333333324</v>
      </c>
      <c r="N606" s="33">
        <v>3.351</v>
      </c>
      <c r="Q606" s="24">
        <v>52</v>
      </c>
      <c r="R606" s="35">
        <f t="shared" si="36"/>
        <v>174.25200000000001</v>
      </c>
      <c r="S606" s="35">
        <f t="shared" si="39"/>
        <v>0</v>
      </c>
      <c r="U606" s="36">
        <f t="shared" si="37"/>
        <v>9.0277777777776347E-3</v>
      </c>
      <c r="V606" s="36">
        <f t="shared" si="38"/>
        <v>0.469444444444437</v>
      </c>
      <c r="W606" s="36"/>
      <c r="X606" s="37"/>
    </row>
    <row r="607" spans="1:24" x14ac:dyDescent="0.3">
      <c r="A607" s="42">
        <v>18046</v>
      </c>
      <c r="B607" s="24">
        <v>5</v>
      </c>
      <c r="C607" s="24" t="s">
        <v>1135</v>
      </c>
      <c r="D607" s="24">
        <v>1</v>
      </c>
      <c r="E607" s="24">
        <v>446</v>
      </c>
      <c r="F607" s="24" t="s">
        <v>38</v>
      </c>
      <c r="G607" s="24" t="s">
        <v>12</v>
      </c>
      <c r="H607" s="44" t="s">
        <v>1146</v>
      </c>
      <c r="I607" s="44"/>
      <c r="J607" s="24">
        <v>1</v>
      </c>
      <c r="K607" s="24">
        <v>18046</v>
      </c>
      <c r="L607" s="32">
        <v>0.84305555555555556</v>
      </c>
      <c r="M607" s="43">
        <v>0.8520833333333333</v>
      </c>
      <c r="N607" s="33">
        <v>3.351</v>
      </c>
      <c r="Q607" s="24">
        <v>250</v>
      </c>
      <c r="R607" s="35">
        <f t="shared" si="36"/>
        <v>837.75</v>
      </c>
      <c r="S607" s="35">
        <f t="shared" si="39"/>
        <v>0</v>
      </c>
      <c r="U607" s="36">
        <f t="shared" si="37"/>
        <v>9.0277777777777457E-3</v>
      </c>
      <c r="V607" s="36">
        <f t="shared" si="38"/>
        <v>2.2569444444444366</v>
      </c>
      <c r="W607" s="36"/>
      <c r="X607" s="37"/>
    </row>
    <row r="608" spans="1:24" x14ac:dyDescent="0.3">
      <c r="A608" s="42">
        <v>18294</v>
      </c>
      <c r="B608" s="24">
        <v>5</v>
      </c>
      <c r="C608" s="24" t="s">
        <v>1135</v>
      </c>
      <c r="D608" s="24">
        <v>1</v>
      </c>
      <c r="E608" s="24">
        <v>446</v>
      </c>
      <c r="F608" s="24" t="s">
        <v>38</v>
      </c>
      <c r="G608" s="24" t="s">
        <v>12</v>
      </c>
      <c r="H608" s="24" t="s">
        <v>15</v>
      </c>
      <c r="J608" s="24">
        <v>1</v>
      </c>
      <c r="K608" s="24">
        <v>1819</v>
      </c>
      <c r="L608" s="32">
        <v>0.84305555555555556</v>
      </c>
      <c r="M608" s="43">
        <v>0.8520833333333333</v>
      </c>
      <c r="N608" s="33">
        <v>3.351</v>
      </c>
      <c r="Q608" s="24">
        <v>58</v>
      </c>
      <c r="R608" s="35">
        <f t="shared" si="36"/>
        <v>194.358</v>
      </c>
      <c r="S608" s="35">
        <f t="shared" si="39"/>
        <v>0</v>
      </c>
      <c r="U608" s="36">
        <f t="shared" si="37"/>
        <v>9.0277777777777457E-3</v>
      </c>
      <c r="V608" s="36">
        <f t="shared" si="38"/>
        <v>0.52361111111110925</v>
      </c>
      <c r="W608" s="36"/>
      <c r="X608" s="37"/>
    </row>
    <row r="609" spans="1:24" x14ac:dyDescent="0.3">
      <c r="A609" s="42">
        <v>18241</v>
      </c>
      <c r="B609" s="24">
        <v>5</v>
      </c>
      <c r="C609" s="24" t="s">
        <v>1135</v>
      </c>
      <c r="D609" s="24">
        <v>1</v>
      </c>
      <c r="E609" s="24">
        <v>446</v>
      </c>
      <c r="F609" s="24" t="s">
        <v>38</v>
      </c>
      <c r="G609" s="24" t="s">
        <v>12</v>
      </c>
      <c r="H609" s="24">
        <v>6</v>
      </c>
      <c r="J609" s="24">
        <v>1</v>
      </c>
      <c r="K609" s="24">
        <v>18156</v>
      </c>
      <c r="L609" s="32">
        <v>0.84444444444444444</v>
      </c>
      <c r="M609" s="43">
        <v>0.8534722222222223</v>
      </c>
      <c r="N609" s="33">
        <v>3.351</v>
      </c>
      <c r="Q609" s="24">
        <v>52</v>
      </c>
      <c r="R609" s="35">
        <f t="shared" si="36"/>
        <v>174.25200000000001</v>
      </c>
      <c r="S609" s="35">
        <f t="shared" si="39"/>
        <v>0</v>
      </c>
      <c r="U609" s="36">
        <f t="shared" si="37"/>
        <v>9.0277777777778567E-3</v>
      </c>
      <c r="V609" s="36">
        <f t="shared" si="38"/>
        <v>0.46944444444444855</v>
      </c>
      <c r="W609" s="36"/>
      <c r="X609" s="37"/>
    </row>
    <row r="610" spans="1:24" x14ac:dyDescent="0.3">
      <c r="A610" s="42">
        <v>18243</v>
      </c>
      <c r="B610" s="24">
        <v>5</v>
      </c>
      <c r="C610" s="24" t="s">
        <v>1135</v>
      </c>
      <c r="D610" s="24">
        <v>1</v>
      </c>
      <c r="E610" s="24">
        <v>446</v>
      </c>
      <c r="F610" s="24" t="s">
        <v>38</v>
      </c>
      <c r="G610" s="24" t="s">
        <v>12</v>
      </c>
      <c r="H610" s="24" t="s">
        <v>13</v>
      </c>
      <c r="J610" s="24">
        <v>1</v>
      </c>
      <c r="K610" s="24">
        <v>509</v>
      </c>
      <c r="L610" s="32">
        <v>0.8881944444444444</v>
      </c>
      <c r="M610" s="43">
        <v>0.89722222222222225</v>
      </c>
      <c r="N610" s="33">
        <v>3.351</v>
      </c>
      <c r="Q610" s="24">
        <v>302</v>
      </c>
      <c r="R610" s="35">
        <f t="shared" si="36"/>
        <v>1012.002</v>
      </c>
      <c r="S610" s="35">
        <f t="shared" si="39"/>
        <v>0</v>
      </c>
      <c r="U610" s="36">
        <f t="shared" si="37"/>
        <v>9.0277777777778567E-3</v>
      </c>
      <c r="V610" s="36">
        <f t="shared" si="38"/>
        <v>2.7263888888889127</v>
      </c>
      <c r="W610" s="36"/>
      <c r="X610" s="37"/>
    </row>
    <row r="611" spans="1:24" x14ac:dyDescent="0.3">
      <c r="A611" s="42">
        <v>6937</v>
      </c>
      <c r="B611" s="24">
        <v>5</v>
      </c>
      <c r="C611" s="24" t="s">
        <v>1135</v>
      </c>
      <c r="D611" s="24">
        <v>2</v>
      </c>
      <c r="E611" s="24">
        <v>471</v>
      </c>
      <c r="F611" s="24" t="s">
        <v>37</v>
      </c>
      <c r="G611" s="24" t="s">
        <v>12</v>
      </c>
      <c r="H611" s="24" t="s">
        <v>13</v>
      </c>
      <c r="J611" s="24">
        <v>1</v>
      </c>
      <c r="K611" s="24">
        <v>2446</v>
      </c>
      <c r="L611" s="32">
        <v>0.22152777777777777</v>
      </c>
      <c r="M611" s="43">
        <v>0.23611111111111113</v>
      </c>
      <c r="N611" s="33">
        <v>6.5693756563704104</v>
      </c>
      <c r="Q611" s="24">
        <v>302</v>
      </c>
      <c r="R611" s="35">
        <f t="shared" si="36"/>
        <v>1983.951448223864</v>
      </c>
      <c r="S611" s="35">
        <f t="shared" si="39"/>
        <v>0</v>
      </c>
      <c r="U611" s="36">
        <f t="shared" si="37"/>
        <v>1.4583333333333365E-2</v>
      </c>
      <c r="V611" s="36">
        <f t="shared" si="38"/>
        <v>4.4041666666666766</v>
      </c>
      <c r="W611" s="36"/>
      <c r="X611" s="37"/>
    </row>
    <row r="612" spans="1:24" x14ac:dyDescent="0.3">
      <c r="A612" s="42">
        <v>6942</v>
      </c>
      <c r="B612" s="24">
        <v>5</v>
      </c>
      <c r="C612" s="24" t="s">
        <v>1135</v>
      </c>
      <c r="D612" s="24">
        <v>2</v>
      </c>
      <c r="E612" s="24">
        <v>471</v>
      </c>
      <c r="F612" s="24" t="s">
        <v>37</v>
      </c>
      <c r="G612" s="24" t="s">
        <v>12</v>
      </c>
      <c r="H612" s="24" t="s">
        <v>15</v>
      </c>
      <c r="J612" s="24">
        <v>1</v>
      </c>
      <c r="K612" s="24">
        <v>2480</v>
      </c>
      <c r="L612" s="32">
        <v>0.22152777777777777</v>
      </c>
      <c r="M612" s="43">
        <v>0.23611111111111113</v>
      </c>
      <c r="N612" s="33">
        <v>6.5693756563704104</v>
      </c>
      <c r="Q612" s="24">
        <v>58</v>
      </c>
      <c r="R612" s="35">
        <f t="shared" si="36"/>
        <v>381.02378806948383</v>
      </c>
      <c r="S612" s="35">
        <f t="shared" si="39"/>
        <v>0</v>
      </c>
      <c r="U612" s="36">
        <f t="shared" si="37"/>
        <v>1.4583333333333365E-2</v>
      </c>
      <c r="V612" s="36">
        <f t="shared" si="38"/>
        <v>0.84583333333333521</v>
      </c>
      <c r="W612" s="36"/>
      <c r="X612" s="37"/>
    </row>
    <row r="613" spans="1:24" x14ac:dyDescent="0.3">
      <c r="A613" s="42">
        <v>16026</v>
      </c>
      <c r="B613" s="24">
        <v>5</v>
      </c>
      <c r="C613" s="24" t="s">
        <v>1135</v>
      </c>
      <c r="D613" s="24">
        <v>2</v>
      </c>
      <c r="E613" s="24">
        <v>471</v>
      </c>
      <c r="F613" s="24" t="s">
        <v>37</v>
      </c>
      <c r="G613" s="24" t="s">
        <v>18</v>
      </c>
      <c r="H613" s="44" t="s">
        <v>1146</v>
      </c>
      <c r="I613" s="44"/>
      <c r="J613" s="24">
        <v>1</v>
      </c>
      <c r="K613" s="24">
        <v>16026</v>
      </c>
      <c r="L613" s="32">
        <v>0.26944444444444443</v>
      </c>
      <c r="M613" s="43">
        <v>0.28402777777777777</v>
      </c>
      <c r="N613" s="33">
        <v>6.5693756563704104</v>
      </c>
      <c r="Q613" s="24">
        <v>56</v>
      </c>
      <c r="R613" s="35">
        <f t="shared" si="36"/>
        <v>367.88503675674298</v>
      </c>
      <c r="S613" s="35">
        <f t="shared" si="39"/>
        <v>0</v>
      </c>
      <c r="U613" s="36">
        <f t="shared" si="37"/>
        <v>1.4583333333333337E-2</v>
      </c>
      <c r="V613" s="36">
        <f t="shared" si="38"/>
        <v>0.81666666666666687</v>
      </c>
      <c r="W613" s="36"/>
      <c r="X613" s="37"/>
    </row>
    <row r="614" spans="1:24" x14ac:dyDescent="0.3">
      <c r="A614" s="42">
        <v>17543</v>
      </c>
      <c r="B614" s="24">
        <v>5</v>
      </c>
      <c r="C614" s="24" t="s">
        <v>1135</v>
      </c>
      <c r="D614" s="24">
        <v>2</v>
      </c>
      <c r="E614" s="24">
        <v>471</v>
      </c>
      <c r="F614" s="24" t="s">
        <v>37</v>
      </c>
      <c r="G614" s="24" t="s">
        <v>19</v>
      </c>
      <c r="H614" s="44" t="s">
        <v>1146</v>
      </c>
      <c r="I614" s="44"/>
      <c r="J614" s="24">
        <v>1</v>
      </c>
      <c r="K614" s="24">
        <v>17543</v>
      </c>
      <c r="L614" s="32">
        <v>0.26944444444444443</v>
      </c>
      <c r="M614" s="43">
        <v>0.28402777777777777</v>
      </c>
      <c r="N614" s="33">
        <v>6.5693756563704104</v>
      </c>
      <c r="Q614" s="24">
        <v>194</v>
      </c>
      <c r="R614" s="35">
        <f t="shared" si="36"/>
        <v>1274.4588773358596</v>
      </c>
      <c r="S614" s="35">
        <f t="shared" si="39"/>
        <v>0</v>
      </c>
      <c r="U614" s="36">
        <f t="shared" si="37"/>
        <v>1.4583333333333337E-2</v>
      </c>
      <c r="V614" s="36">
        <f t="shared" si="38"/>
        <v>2.8291666666666675</v>
      </c>
      <c r="W614" s="36"/>
      <c r="X614" s="37"/>
    </row>
    <row r="615" spans="1:24" x14ac:dyDescent="0.3">
      <c r="A615" s="42">
        <v>6782</v>
      </c>
      <c r="B615" s="24">
        <v>5</v>
      </c>
      <c r="C615" s="24" t="s">
        <v>1135</v>
      </c>
      <c r="D615" s="24">
        <v>2</v>
      </c>
      <c r="E615" s="24">
        <v>755</v>
      </c>
      <c r="F615" s="24" t="s">
        <v>33</v>
      </c>
      <c r="G615" s="24" t="s">
        <v>12</v>
      </c>
      <c r="H615" s="24" t="s">
        <v>13</v>
      </c>
      <c r="J615" s="24">
        <v>1</v>
      </c>
      <c r="K615" s="24">
        <v>427</v>
      </c>
      <c r="L615" s="32">
        <v>0.22916666666666666</v>
      </c>
      <c r="M615" s="43">
        <v>0.24861111111111112</v>
      </c>
      <c r="N615" s="33">
        <v>7.8433822896107399</v>
      </c>
      <c r="Q615" s="24">
        <v>302</v>
      </c>
      <c r="R615" s="35">
        <f t="shared" si="36"/>
        <v>2368.7014514624434</v>
      </c>
      <c r="S615" s="35">
        <f t="shared" si="39"/>
        <v>0</v>
      </c>
      <c r="U615" s="36">
        <f t="shared" si="37"/>
        <v>1.9444444444444459E-2</v>
      </c>
      <c r="V615" s="36">
        <f t="shared" si="38"/>
        <v>5.8722222222222262</v>
      </c>
      <c r="W615" s="36"/>
      <c r="X615" s="37"/>
    </row>
    <row r="616" spans="1:24" x14ac:dyDescent="0.3">
      <c r="A616" s="42">
        <v>6869</v>
      </c>
      <c r="B616" s="24">
        <v>5</v>
      </c>
      <c r="C616" s="24" t="s">
        <v>1135</v>
      </c>
      <c r="D616" s="24">
        <v>2</v>
      </c>
      <c r="E616" s="24">
        <v>755</v>
      </c>
      <c r="F616" s="24" t="s">
        <v>33</v>
      </c>
      <c r="G616" s="24" t="s">
        <v>12</v>
      </c>
      <c r="H616" s="24" t="s">
        <v>15</v>
      </c>
      <c r="J616" s="24">
        <v>1</v>
      </c>
      <c r="K616" s="24">
        <v>1759</v>
      </c>
      <c r="L616" s="32">
        <v>0.22916666666666666</v>
      </c>
      <c r="M616" s="43">
        <v>0.24861111111111112</v>
      </c>
      <c r="N616" s="33">
        <v>7.8433822896107399</v>
      </c>
      <c r="Q616" s="24">
        <v>58</v>
      </c>
      <c r="R616" s="35">
        <f t="shared" si="36"/>
        <v>454.91617279742292</v>
      </c>
      <c r="S616" s="35">
        <f t="shared" si="39"/>
        <v>0</v>
      </c>
      <c r="U616" s="36">
        <f t="shared" si="37"/>
        <v>1.9444444444444459E-2</v>
      </c>
      <c r="V616" s="36">
        <f t="shared" si="38"/>
        <v>1.1277777777777787</v>
      </c>
      <c r="W616" s="36"/>
      <c r="X616" s="37"/>
    </row>
    <row r="617" spans="1:24" x14ac:dyDescent="0.3">
      <c r="A617" s="42">
        <v>6967</v>
      </c>
      <c r="B617" s="24">
        <v>5</v>
      </c>
      <c r="C617" s="24" t="s">
        <v>1135</v>
      </c>
      <c r="D617" s="24">
        <v>2</v>
      </c>
      <c r="E617" s="24">
        <v>755</v>
      </c>
      <c r="F617" s="24" t="s">
        <v>33</v>
      </c>
      <c r="G617" s="24" t="s">
        <v>19</v>
      </c>
      <c r="H617" s="24" t="s">
        <v>20</v>
      </c>
      <c r="J617" s="24">
        <v>1</v>
      </c>
      <c r="K617" s="24">
        <v>4531</v>
      </c>
      <c r="L617" s="32">
        <v>0.23958333333333334</v>
      </c>
      <c r="M617" s="43">
        <v>0.2590277777777778</v>
      </c>
      <c r="N617" s="33">
        <v>7.8433822896107399</v>
      </c>
      <c r="Q617" s="24">
        <v>5</v>
      </c>
      <c r="R617" s="35">
        <f t="shared" si="36"/>
        <v>39.2169114480537</v>
      </c>
      <c r="S617" s="35">
        <f t="shared" si="39"/>
        <v>0</v>
      </c>
      <c r="U617" s="36">
        <f t="shared" si="37"/>
        <v>1.9444444444444459E-2</v>
      </c>
      <c r="V617" s="36">
        <f t="shared" si="38"/>
        <v>9.7222222222222293E-2</v>
      </c>
      <c r="W617" s="36"/>
      <c r="X617" s="37"/>
    </row>
    <row r="618" spans="1:24" x14ac:dyDescent="0.3">
      <c r="A618" s="42">
        <v>6870</v>
      </c>
      <c r="B618" s="24">
        <v>5</v>
      </c>
      <c r="C618" s="24" t="s">
        <v>1135</v>
      </c>
      <c r="D618" s="24">
        <v>2</v>
      </c>
      <c r="E618" s="24">
        <v>755</v>
      </c>
      <c r="F618" s="24" t="s">
        <v>33</v>
      </c>
      <c r="G618" s="24" t="s">
        <v>12</v>
      </c>
      <c r="H618" s="24" t="s">
        <v>15</v>
      </c>
      <c r="J618" s="24">
        <v>1</v>
      </c>
      <c r="K618" s="24">
        <v>1760</v>
      </c>
      <c r="L618" s="32">
        <v>0.25</v>
      </c>
      <c r="M618" s="43">
        <v>0.26944444444444443</v>
      </c>
      <c r="N618" s="33">
        <v>7.8433822896107399</v>
      </c>
      <c r="Q618" s="24">
        <v>58</v>
      </c>
      <c r="R618" s="35">
        <f t="shared" si="36"/>
        <v>454.91617279742292</v>
      </c>
      <c r="S618" s="35">
        <f t="shared" si="39"/>
        <v>0</v>
      </c>
      <c r="U618" s="36">
        <f t="shared" si="37"/>
        <v>1.9444444444444431E-2</v>
      </c>
      <c r="V618" s="36">
        <f t="shared" si="38"/>
        <v>1.1277777777777769</v>
      </c>
      <c r="W618" s="36"/>
      <c r="X618" s="37"/>
    </row>
    <row r="619" spans="1:24" x14ac:dyDescent="0.3">
      <c r="A619" s="42">
        <v>13440</v>
      </c>
      <c r="B619" s="24">
        <v>5</v>
      </c>
      <c r="C619" s="24" t="s">
        <v>1135</v>
      </c>
      <c r="D619" s="24">
        <v>2</v>
      </c>
      <c r="E619" s="24">
        <v>755</v>
      </c>
      <c r="F619" s="24" t="s">
        <v>33</v>
      </c>
      <c r="G619" s="24" t="s">
        <v>19</v>
      </c>
      <c r="H619" s="24" t="s">
        <v>20</v>
      </c>
      <c r="J619" s="24">
        <v>1</v>
      </c>
      <c r="K619" s="24">
        <v>13440</v>
      </c>
      <c r="L619" s="32">
        <v>0.27083333333333331</v>
      </c>
      <c r="M619" s="43">
        <v>0.2902777777777778</v>
      </c>
      <c r="N619" s="33">
        <v>7.8433822896107399</v>
      </c>
      <c r="Q619" s="24">
        <v>5</v>
      </c>
      <c r="R619" s="35">
        <f t="shared" si="36"/>
        <v>39.2169114480537</v>
      </c>
      <c r="S619" s="35">
        <f t="shared" si="39"/>
        <v>0</v>
      </c>
      <c r="U619" s="36">
        <f t="shared" si="37"/>
        <v>1.9444444444444486E-2</v>
      </c>
      <c r="V619" s="36">
        <f t="shared" si="38"/>
        <v>9.7222222222222432E-2</v>
      </c>
      <c r="W619" s="36"/>
      <c r="X619" s="37"/>
    </row>
    <row r="620" spans="1:24" x14ac:dyDescent="0.3">
      <c r="A620" s="42">
        <v>6884</v>
      </c>
      <c r="B620" s="24">
        <v>5</v>
      </c>
      <c r="C620" s="24" t="s">
        <v>1135</v>
      </c>
      <c r="D620" s="24">
        <v>2</v>
      </c>
      <c r="E620" s="24">
        <v>755</v>
      </c>
      <c r="F620" s="24" t="s">
        <v>33</v>
      </c>
      <c r="G620" s="24" t="s">
        <v>12</v>
      </c>
      <c r="H620" s="24" t="s">
        <v>15</v>
      </c>
      <c r="J620" s="24">
        <v>1</v>
      </c>
      <c r="K620" s="24">
        <v>1774</v>
      </c>
      <c r="L620" s="32">
        <v>0.27430555555555552</v>
      </c>
      <c r="M620" s="43">
        <v>0.29375000000000001</v>
      </c>
      <c r="N620" s="33">
        <v>7.8433822896107399</v>
      </c>
      <c r="Q620" s="24">
        <v>58</v>
      </c>
      <c r="R620" s="35">
        <f t="shared" si="36"/>
        <v>454.91617279742292</v>
      </c>
      <c r="S620" s="35">
        <f t="shared" si="39"/>
        <v>0</v>
      </c>
      <c r="U620" s="36">
        <f t="shared" si="37"/>
        <v>1.9444444444444486E-2</v>
      </c>
      <c r="V620" s="36">
        <f t="shared" si="38"/>
        <v>1.1277777777777802</v>
      </c>
      <c r="W620" s="36"/>
      <c r="X620" s="37"/>
    </row>
    <row r="621" spans="1:24" x14ac:dyDescent="0.3">
      <c r="A621" s="42">
        <v>6871</v>
      </c>
      <c r="B621" s="24">
        <v>5</v>
      </c>
      <c r="C621" s="24" t="s">
        <v>1135</v>
      </c>
      <c r="D621" s="24">
        <v>2</v>
      </c>
      <c r="E621" s="24">
        <v>755</v>
      </c>
      <c r="F621" s="24" t="s">
        <v>33</v>
      </c>
      <c r="G621" s="24" t="s">
        <v>12</v>
      </c>
      <c r="H621" s="24" t="s">
        <v>15</v>
      </c>
      <c r="J621" s="24">
        <v>1</v>
      </c>
      <c r="K621" s="24">
        <v>1761</v>
      </c>
      <c r="L621" s="32">
        <v>0.29166666666666669</v>
      </c>
      <c r="M621" s="43">
        <v>0.31111111111111112</v>
      </c>
      <c r="N621" s="33">
        <v>7.8433822896107399</v>
      </c>
      <c r="Q621" s="24">
        <v>58</v>
      </c>
      <c r="R621" s="35">
        <f t="shared" si="36"/>
        <v>454.91617279742292</v>
      </c>
      <c r="S621" s="35">
        <f t="shared" si="39"/>
        <v>0</v>
      </c>
      <c r="U621" s="36">
        <f t="shared" si="37"/>
        <v>1.9444444444444431E-2</v>
      </c>
      <c r="V621" s="36">
        <f t="shared" si="38"/>
        <v>1.1277777777777769</v>
      </c>
      <c r="W621" s="36"/>
      <c r="X621" s="37"/>
    </row>
    <row r="622" spans="1:24" x14ac:dyDescent="0.3">
      <c r="A622" s="42">
        <v>13434</v>
      </c>
      <c r="B622" s="24">
        <v>5</v>
      </c>
      <c r="C622" s="24" t="s">
        <v>1135</v>
      </c>
      <c r="D622" s="24">
        <v>2</v>
      </c>
      <c r="E622" s="24">
        <v>755</v>
      </c>
      <c r="F622" s="24" t="s">
        <v>33</v>
      </c>
      <c r="G622" s="24" t="s">
        <v>19</v>
      </c>
      <c r="H622" s="24" t="s">
        <v>20</v>
      </c>
      <c r="J622" s="24">
        <v>1</v>
      </c>
      <c r="K622" s="24">
        <v>4437</v>
      </c>
      <c r="L622" s="32">
        <v>0.30277777777777776</v>
      </c>
      <c r="M622" s="43">
        <v>0.32222222222222224</v>
      </c>
      <c r="N622" s="33">
        <v>7.8433822896107399</v>
      </c>
      <c r="Q622" s="24">
        <v>5</v>
      </c>
      <c r="R622" s="35">
        <f t="shared" si="36"/>
        <v>39.2169114480537</v>
      </c>
      <c r="S622" s="35">
        <f t="shared" si="39"/>
        <v>0</v>
      </c>
      <c r="U622" s="36">
        <f t="shared" si="37"/>
        <v>1.9444444444444486E-2</v>
      </c>
      <c r="V622" s="36">
        <f t="shared" si="38"/>
        <v>9.7222222222222432E-2</v>
      </c>
      <c r="W622" s="36"/>
      <c r="X622" s="37"/>
    </row>
    <row r="623" spans="1:24" x14ac:dyDescent="0.3">
      <c r="A623" s="42">
        <v>6885</v>
      </c>
      <c r="B623" s="24">
        <v>5</v>
      </c>
      <c r="C623" s="24" t="s">
        <v>1135</v>
      </c>
      <c r="D623" s="24">
        <v>2</v>
      </c>
      <c r="E623" s="24">
        <v>755</v>
      </c>
      <c r="F623" s="24" t="s">
        <v>33</v>
      </c>
      <c r="G623" s="24" t="s">
        <v>12</v>
      </c>
      <c r="H623" s="24" t="s">
        <v>15</v>
      </c>
      <c r="J623" s="24">
        <v>1</v>
      </c>
      <c r="K623" s="24">
        <v>1775</v>
      </c>
      <c r="L623" s="32">
        <v>0.3125</v>
      </c>
      <c r="M623" s="43">
        <v>0.33194444444444443</v>
      </c>
      <c r="N623" s="33">
        <v>7.8433822896107399</v>
      </c>
      <c r="Q623" s="24">
        <v>58</v>
      </c>
      <c r="R623" s="35">
        <f t="shared" si="36"/>
        <v>454.91617279742292</v>
      </c>
      <c r="S623" s="35">
        <f t="shared" si="39"/>
        <v>0</v>
      </c>
      <c r="U623" s="36">
        <f t="shared" si="37"/>
        <v>1.9444444444444431E-2</v>
      </c>
      <c r="V623" s="36">
        <f t="shared" si="38"/>
        <v>1.1277777777777769</v>
      </c>
      <c r="W623" s="36"/>
      <c r="X623" s="37"/>
    </row>
    <row r="624" spans="1:24" x14ac:dyDescent="0.3">
      <c r="A624" s="42">
        <v>13435</v>
      </c>
      <c r="B624" s="24">
        <v>5</v>
      </c>
      <c r="C624" s="24" t="s">
        <v>1135</v>
      </c>
      <c r="D624" s="24">
        <v>2</v>
      </c>
      <c r="E624" s="24">
        <v>755</v>
      </c>
      <c r="F624" s="24" t="s">
        <v>33</v>
      </c>
      <c r="G624" s="24" t="s">
        <v>19</v>
      </c>
      <c r="H624" s="24" t="s">
        <v>20</v>
      </c>
      <c r="J624" s="24">
        <v>1</v>
      </c>
      <c r="K624" s="24">
        <v>4438</v>
      </c>
      <c r="L624" s="32">
        <v>0.3444444444444445</v>
      </c>
      <c r="M624" s="43">
        <v>0.36388888888888887</v>
      </c>
      <c r="N624" s="33">
        <v>7.8433822896107399</v>
      </c>
      <c r="Q624" s="24">
        <v>5</v>
      </c>
      <c r="R624" s="35">
        <f t="shared" si="36"/>
        <v>39.2169114480537</v>
      </c>
      <c r="S624" s="35">
        <f t="shared" si="39"/>
        <v>0</v>
      </c>
      <c r="U624" s="36">
        <f t="shared" si="37"/>
        <v>1.9444444444444375E-2</v>
      </c>
      <c r="V624" s="36">
        <f t="shared" si="38"/>
        <v>9.7222222222221877E-2</v>
      </c>
      <c r="W624" s="36"/>
      <c r="X624" s="37"/>
    </row>
    <row r="625" spans="1:24" x14ac:dyDescent="0.3">
      <c r="A625" s="42">
        <v>13436</v>
      </c>
      <c r="B625" s="24">
        <v>5</v>
      </c>
      <c r="C625" s="24" t="s">
        <v>1135</v>
      </c>
      <c r="D625" s="24">
        <v>2</v>
      </c>
      <c r="E625" s="24">
        <v>755</v>
      </c>
      <c r="F625" s="24" t="s">
        <v>33</v>
      </c>
      <c r="G625" s="24" t="s">
        <v>19</v>
      </c>
      <c r="H625" s="24" t="s">
        <v>20</v>
      </c>
      <c r="J625" s="24">
        <v>1</v>
      </c>
      <c r="K625" s="24">
        <v>4439</v>
      </c>
      <c r="L625" s="32">
        <v>0.38611111111111113</v>
      </c>
      <c r="M625" s="43">
        <v>0.4055555555555555</v>
      </c>
      <c r="N625" s="33">
        <v>7.8433822896107399</v>
      </c>
      <c r="Q625" s="24">
        <v>5</v>
      </c>
      <c r="R625" s="35">
        <f t="shared" si="36"/>
        <v>39.2169114480537</v>
      </c>
      <c r="S625" s="35">
        <f t="shared" si="39"/>
        <v>0</v>
      </c>
      <c r="U625" s="36">
        <f t="shared" si="37"/>
        <v>1.9444444444444375E-2</v>
      </c>
      <c r="V625" s="36">
        <f t="shared" si="38"/>
        <v>9.7222222222221877E-2</v>
      </c>
      <c r="W625" s="36"/>
      <c r="X625" s="37"/>
    </row>
    <row r="626" spans="1:24" x14ac:dyDescent="0.3">
      <c r="A626" s="42">
        <v>13437</v>
      </c>
      <c r="B626" s="24">
        <v>5</v>
      </c>
      <c r="C626" s="24" t="s">
        <v>1135</v>
      </c>
      <c r="D626" s="24">
        <v>2</v>
      </c>
      <c r="E626" s="24">
        <v>755</v>
      </c>
      <c r="F626" s="24" t="s">
        <v>33</v>
      </c>
      <c r="G626" s="24" t="s">
        <v>19</v>
      </c>
      <c r="H626" s="24" t="s">
        <v>20</v>
      </c>
      <c r="J626" s="24">
        <v>1</v>
      </c>
      <c r="K626" s="24">
        <v>4440</v>
      </c>
      <c r="L626" s="32">
        <v>0.42777777777777781</v>
      </c>
      <c r="M626" s="43">
        <v>0.44722222222222219</v>
      </c>
      <c r="N626" s="33">
        <v>7.8433822896107399</v>
      </c>
      <c r="Q626" s="24">
        <v>5</v>
      </c>
      <c r="R626" s="35">
        <f t="shared" si="36"/>
        <v>39.2169114480537</v>
      </c>
      <c r="S626" s="35">
        <f t="shared" si="39"/>
        <v>0</v>
      </c>
      <c r="U626" s="36">
        <f t="shared" si="37"/>
        <v>1.9444444444444375E-2</v>
      </c>
      <c r="V626" s="36">
        <f t="shared" si="38"/>
        <v>9.7222222222221877E-2</v>
      </c>
      <c r="W626" s="36"/>
      <c r="X626" s="37"/>
    </row>
    <row r="627" spans="1:24" x14ac:dyDescent="0.3">
      <c r="A627" s="42">
        <v>13438</v>
      </c>
      <c r="B627" s="24">
        <v>5</v>
      </c>
      <c r="C627" s="24" t="s">
        <v>1135</v>
      </c>
      <c r="D627" s="24">
        <v>2</v>
      </c>
      <c r="E627" s="24">
        <v>755</v>
      </c>
      <c r="F627" s="24" t="s">
        <v>33</v>
      </c>
      <c r="G627" s="24" t="s">
        <v>19</v>
      </c>
      <c r="H627" s="24" t="s">
        <v>20</v>
      </c>
      <c r="J627" s="24">
        <v>1</v>
      </c>
      <c r="K627" s="24">
        <v>4441</v>
      </c>
      <c r="L627" s="32">
        <v>0.4694444444444445</v>
      </c>
      <c r="M627" s="43">
        <v>0.48888888888888887</v>
      </c>
      <c r="N627" s="33">
        <v>7.8433822896107399</v>
      </c>
      <c r="Q627" s="24">
        <v>5</v>
      </c>
      <c r="R627" s="35">
        <f t="shared" si="36"/>
        <v>39.2169114480537</v>
      </c>
      <c r="S627" s="35">
        <f t="shared" si="39"/>
        <v>0</v>
      </c>
      <c r="U627" s="36">
        <f t="shared" si="37"/>
        <v>1.9444444444444375E-2</v>
      </c>
      <c r="V627" s="36">
        <f t="shared" si="38"/>
        <v>9.7222222222221877E-2</v>
      </c>
      <c r="W627" s="36"/>
      <c r="X627" s="37"/>
    </row>
    <row r="628" spans="1:24" x14ac:dyDescent="0.3">
      <c r="A628" s="42">
        <v>6949</v>
      </c>
      <c r="B628" s="24">
        <v>5</v>
      </c>
      <c r="C628" s="24" t="s">
        <v>1135</v>
      </c>
      <c r="D628" s="24">
        <v>2</v>
      </c>
      <c r="E628" s="24">
        <v>755</v>
      </c>
      <c r="F628" s="24" t="s">
        <v>33</v>
      </c>
      <c r="G628" s="24" t="s">
        <v>19</v>
      </c>
      <c r="H628" s="24" t="s">
        <v>20</v>
      </c>
      <c r="J628" s="24">
        <v>1</v>
      </c>
      <c r="K628" s="24">
        <v>4443</v>
      </c>
      <c r="L628" s="32">
        <v>0.5625</v>
      </c>
      <c r="M628" s="43">
        <v>0.58194444444444449</v>
      </c>
      <c r="N628" s="33">
        <v>7.8433822896107399</v>
      </c>
      <c r="Q628" s="24">
        <v>5</v>
      </c>
      <c r="R628" s="35">
        <f t="shared" si="36"/>
        <v>39.2169114480537</v>
      </c>
      <c r="S628" s="35">
        <f t="shared" si="39"/>
        <v>0</v>
      </c>
      <c r="U628" s="36">
        <f t="shared" si="37"/>
        <v>1.9444444444444486E-2</v>
      </c>
      <c r="V628" s="36">
        <f t="shared" si="38"/>
        <v>9.7222222222222432E-2</v>
      </c>
      <c r="W628" s="36"/>
      <c r="X628" s="37"/>
    </row>
    <row r="629" spans="1:24" x14ac:dyDescent="0.3">
      <c r="A629" s="42">
        <v>6950</v>
      </c>
      <c r="B629" s="24">
        <v>5</v>
      </c>
      <c r="C629" s="24" t="s">
        <v>1135</v>
      </c>
      <c r="D629" s="24">
        <v>2</v>
      </c>
      <c r="E629" s="24">
        <v>755</v>
      </c>
      <c r="F629" s="24" t="s">
        <v>33</v>
      </c>
      <c r="G629" s="24" t="s">
        <v>19</v>
      </c>
      <c r="H629" s="24" t="s">
        <v>20</v>
      </c>
      <c r="J629" s="24">
        <v>1</v>
      </c>
      <c r="K629" s="24">
        <v>4444</v>
      </c>
      <c r="L629" s="32">
        <v>0.60416666666666663</v>
      </c>
      <c r="M629" s="43">
        <v>0.62361111111111112</v>
      </c>
      <c r="N629" s="33">
        <v>7.8433822896107399</v>
      </c>
      <c r="Q629" s="24">
        <v>5</v>
      </c>
      <c r="R629" s="35">
        <f t="shared" si="36"/>
        <v>39.2169114480537</v>
      </c>
      <c r="S629" s="35">
        <f t="shared" si="39"/>
        <v>0</v>
      </c>
      <c r="U629" s="36">
        <f t="shared" si="37"/>
        <v>1.9444444444444486E-2</v>
      </c>
      <c r="V629" s="36">
        <f t="shared" si="38"/>
        <v>9.7222222222222432E-2</v>
      </c>
      <c r="W629" s="36"/>
      <c r="X629" s="37"/>
    </row>
    <row r="630" spans="1:24" x14ac:dyDescent="0.3">
      <c r="A630" s="42">
        <v>6951</v>
      </c>
      <c r="B630" s="24">
        <v>5</v>
      </c>
      <c r="C630" s="24" t="s">
        <v>1135</v>
      </c>
      <c r="D630" s="24">
        <v>2</v>
      </c>
      <c r="E630" s="24">
        <v>755</v>
      </c>
      <c r="F630" s="24" t="s">
        <v>33</v>
      </c>
      <c r="G630" s="24" t="s">
        <v>19</v>
      </c>
      <c r="H630" s="24" t="s">
        <v>20</v>
      </c>
      <c r="J630" s="24">
        <v>1</v>
      </c>
      <c r="K630" s="24">
        <v>4445</v>
      </c>
      <c r="L630" s="32">
        <v>0.64583333333333337</v>
      </c>
      <c r="M630" s="43">
        <v>0.66527777777777775</v>
      </c>
      <c r="N630" s="33">
        <v>7.8433822896107399</v>
      </c>
      <c r="Q630" s="24">
        <v>5</v>
      </c>
      <c r="R630" s="35">
        <f t="shared" si="36"/>
        <v>39.2169114480537</v>
      </c>
      <c r="S630" s="35">
        <f t="shared" si="39"/>
        <v>0</v>
      </c>
      <c r="U630" s="36">
        <f t="shared" si="37"/>
        <v>1.9444444444444375E-2</v>
      </c>
      <c r="V630" s="36">
        <f t="shared" si="38"/>
        <v>9.7222222222221877E-2</v>
      </c>
      <c r="W630" s="36"/>
      <c r="X630" s="37"/>
    </row>
    <row r="631" spans="1:24" x14ac:dyDescent="0.3">
      <c r="A631" s="42">
        <v>6952</v>
      </c>
      <c r="B631" s="24">
        <v>5</v>
      </c>
      <c r="C631" s="24" t="s">
        <v>1135</v>
      </c>
      <c r="D631" s="24">
        <v>2</v>
      </c>
      <c r="E631" s="24">
        <v>755</v>
      </c>
      <c r="F631" s="24" t="s">
        <v>33</v>
      </c>
      <c r="G631" s="24" t="s">
        <v>19</v>
      </c>
      <c r="H631" s="24" t="s">
        <v>20</v>
      </c>
      <c r="J631" s="24">
        <v>1</v>
      </c>
      <c r="K631" s="24">
        <v>4446</v>
      </c>
      <c r="L631" s="32">
        <v>0.6875</v>
      </c>
      <c r="M631" s="43">
        <v>0.70694444444444438</v>
      </c>
      <c r="N631" s="33">
        <v>7.8433822896107399</v>
      </c>
      <c r="Q631" s="24">
        <v>5</v>
      </c>
      <c r="R631" s="35">
        <f t="shared" si="36"/>
        <v>39.2169114480537</v>
      </c>
      <c r="S631" s="35">
        <f t="shared" si="39"/>
        <v>0</v>
      </c>
      <c r="U631" s="36">
        <f t="shared" si="37"/>
        <v>1.9444444444444375E-2</v>
      </c>
      <c r="V631" s="36">
        <f t="shared" si="38"/>
        <v>9.7222222222221877E-2</v>
      </c>
      <c r="W631" s="36"/>
      <c r="X631" s="37"/>
    </row>
    <row r="632" spans="1:24" x14ac:dyDescent="0.3">
      <c r="A632" s="42">
        <v>6953</v>
      </c>
      <c r="B632" s="24">
        <v>5</v>
      </c>
      <c r="C632" s="24" t="s">
        <v>1135</v>
      </c>
      <c r="D632" s="24">
        <v>2</v>
      </c>
      <c r="E632" s="24">
        <v>755</v>
      </c>
      <c r="F632" s="24" t="s">
        <v>33</v>
      </c>
      <c r="G632" s="24" t="s">
        <v>19</v>
      </c>
      <c r="H632" s="24" t="s">
        <v>20</v>
      </c>
      <c r="J632" s="24">
        <v>1</v>
      </c>
      <c r="K632" s="24">
        <v>4447</v>
      </c>
      <c r="L632" s="32">
        <v>0.72916666666666663</v>
      </c>
      <c r="M632" s="43">
        <v>0.74861111111111101</v>
      </c>
      <c r="N632" s="33">
        <v>7.8433822896107399</v>
      </c>
      <c r="Q632" s="24">
        <v>5</v>
      </c>
      <c r="R632" s="35">
        <f t="shared" si="36"/>
        <v>39.2169114480537</v>
      </c>
      <c r="S632" s="35">
        <f t="shared" si="39"/>
        <v>0</v>
      </c>
      <c r="U632" s="36">
        <f t="shared" si="37"/>
        <v>1.9444444444444375E-2</v>
      </c>
      <c r="V632" s="36">
        <f t="shared" si="38"/>
        <v>9.7222222222221877E-2</v>
      </c>
      <c r="W632" s="36"/>
      <c r="X632" s="37"/>
    </row>
    <row r="633" spans="1:24" x14ac:dyDescent="0.3">
      <c r="A633" s="42">
        <v>6954</v>
      </c>
      <c r="B633" s="24">
        <v>5</v>
      </c>
      <c r="C633" s="24" t="s">
        <v>1135</v>
      </c>
      <c r="D633" s="24">
        <v>2</v>
      </c>
      <c r="E633" s="24">
        <v>755</v>
      </c>
      <c r="F633" s="24" t="s">
        <v>33</v>
      </c>
      <c r="G633" s="24" t="s">
        <v>19</v>
      </c>
      <c r="H633" s="24" t="s">
        <v>20</v>
      </c>
      <c r="J633" s="24">
        <v>1</v>
      </c>
      <c r="K633" s="24">
        <v>4448</v>
      </c>
      <c r="L633" s="32">
        <v>0.77083333333333337</v>
      </c>
      <c r="M633" s="43">
        <v>0.79027777777777775</v>
      </c>
      <c r="N633" s="33">
        <v>7.8433822896107399</v>
      </c>
      <c r="Q633" s="24">
        <v>5</v>
      </c>
      <c r="R633" s="35">
        <f t="shared" si="36"/>
        <v>39.2169114480537</v>
      </c>
      <c r="S633" s="35">
        <f t="shared" si="39"/>
        <v>0</v>
      </c>
      <c r="U633" s="36">
        <f t="shared" si="37"/>
        <v>1.9444444444444375E-2</v>
      </c>
      <c r="V633" s="36">
        <f t="shared" si="38"/>
        <v>9.7222222222221877E-2</v>
      </c>
      <c r="W633" s="36"/>
      <c r="X633" s="37"/>
    </row>
    <row r="634" spans="1:24" x14ac:dyDescent="0.3">
      <c r="A634" s="42">
        <v>13639</v>
      </c>
      <c r="B634" s="24">
        <v>5</v>
      </c>
      <c r="C634" s="24" t="s">
        <v>1135</v>
      </c>
      <c r="D634" s="24">
        <v>2</v>
      </c>
      <c r="E634" s="24">
        <v>755</v>
      </c>
      <c r="F634" s="24" t="s">
        <v>33</v>
      </c>
      <c r="G634" s="24" t="s">
        <v>12</v>
      </c>
      <c r="H634" s="24" t="s">
        <v>15</v>
      </c>
      <c r="J634" s="24">
        <v>1</v>
      </c>
      <c r="K634" s="24">
        <v>1789</v>
      </c>
      <c r="L634" s="32">
        <v>0.89930555555555547</v>
      </c>
      <c r="M634" s="43">
        <v>0.91875000000000007</v>
      </c>
      <c r="N634" s="33">
        <v>7.8433822896107399</v>
      </c>
      <c r="Q634" s="24">
        <v>58</v>
      </c>
      <c r="R634" s="35">
        <f t="shared" si="36"/>
        <v>454.91617279742292</v>
      </c>
      <c r="S634" s="35">
        <f t="shared" si="39"/>
        <v>0</v>
      </c>
      <c r="U634" s="36">
        <f t="shared" si="37"/>
        <v>1.9444444444444597E-2</v>
      </c>
      <c r="V634" s="36">
        <f t="shared" si="38"/>
        <v>1.1277777777777866</v>
      </c>
      <c r="W634" s="36"/>
      <c r="X634" s="37"/>
    </row>
    <row r="635" spans="1:24" x14ac:dyDescent="0.3">
      <c r="A635" s="42">
        <v>6900</v>
      </c>
      <c r="B635" s="24">
        <v>5</v>
      </c>
      <c r="C635" s="24" t="s">
        <v>1135</v>
      </c>
      <c r="D635" s="24">
        <v>1</v>
      </c>
      <c r="E635" s="24">
        <v>761</v>
      </c>
      <c r="F635" s="24" t="s">
        <v>32</v>
      </c>
      <c r="G635" s="24" t="s">
        <v>12</v>
      </c>
      <c r="H635" s="24" t="s">
        <v>15</v>
      </c>
      <c r="J635" s="24">
        <v>1</v>
      </c>
      <c r="K635" s="24">
        <v>1790</v>
      </c>
      <c r="L635" s="32">
        <v>0.2388888888888889</v>
      </c>
      <c r="M635" s="43">
        <v>0.25</v>
      </c>
      <c r="N635" s="33">
        <v>4.3840000000000003</v>
      </c>
      <c r="Q635" s="24">
        <v>58</v>
      </c>
      <c r="R635" s="35">
        <f t="shared" si="36"/>
        <v>254.27200000000002</v>
      </c>
      <c r="S635" s="35">
        <f t="shared" si="39"/>
        <v>0</v>
      </c>
      <c r="U635" s="36">
        <f t="shared" si="37"/>
        <v>1.1111111111111099E-2</v>
      </c>
      <c r="V635" s="36">
        <f t="shared" si="38"/>
        <v>0.64444444444444371</v>
      </c>
      <c r="W635" s="36"/>
      <c r="X635" s="37"/>
    </row>
    <row r="636" spans="1:24" x14ac:dyDescent="0.3">
      <c r="A636" s="42">
        <v>6901</v>
      </c>
      <c r="B636" s="24">
        <v>5</v>
      </c>
      <c r="C636" s="24" t="s">
        <v>1135</v>
      </c>
      <c r="D636" s="24">
        <v>1</v>
      </c>
      <c r="E636" s="24">
        <v>761</v>
      </c>
      <c r="F636" s="24" t="s">
        <v>32</v>
      </c>
      <c r="G636" s="24" t="s">
        <v>12</v>
      </c>
      <c r="H636" s="24" t="s">
        <v>15</v>
      </c>
      <c r="J636" s="24">
        <v>1</v>
      </c>
      <c r="K636" s="24">
        <v>1791</v>
      </c>
      <c r="L636" s="32">
        <v>0.26319444444444445</v>
      </c>
      <c r="M636" s="43">
        <v>0.27430555555555552</v>
      </c>
      <c r="N636" s="33">
        <v>4.3840000000000003</v>
      </c>
      <c r="Q636" s="24">
        <v>58</v>
      </c>
      <c r="R636" s="35">
        <f t="shared" si="36"/>
        <v>254.27200000000002</v>
      </c>
      <c r="S636" s="35">
        <f t="shared" si="39"/>
        <v>0</v>
      </c>
      <c r="U636" s="36">
        <f t="shared" si="37"/>
        <v>1.1111111111111072E-2</v>
      </c>
      <c r="V636" s="36">
        <f t="shared" si="38"/>
        <v>0.64444444444444215</v>
      </c>
      <c r="W636" s="36"/>
      <c r="X636" s="37"/>
    </row>
    <row r="637" spans="1:24" x14ac:dyDescent="0.3">
      <c r="A637" s="42">
        <v>6902</v>
      </c>
      <c r="B637" s="24">
        <v>5</v>
      </c>
      <c r="C637" s="24" t="s">
        <v>1135</v>
      </c>
      <c r="D637" s="24">
        <v>1</v>
      </c>
      <c r="E637" s="24">
        <v>761</v>
      </c>
      <c r="F637" s="24" t="s">
        <v>32</v>
      </c>
      <c r="G637" s="24" t="s">
        <v>12</v>
      </c>
      <c r="H637" s="24" t="s">
        <v>15</v>
      </c>
      <c r="J637" s="24">
        <v>1</v>
      </c>
      <c r="K637" s="24">
        <v>1792</v>
      </c>
      <c r="L637" s="32">
        <v>0.28055555555555556</v>
      </c>
      <c r="M637" s="43">
        <v>0.29166666666666669</v>
      </c>
      <c r="N637" s="33">
        <v>4.3840000000000003</v>
      </c>
      <c r="Q637" s="24">
        <v>58</v>
      </c>
      <c r="R637" s="35">
        <f t="shared" si="36"/>
        <v>254.27200000000002</v>
      </c>
      <c r="S637" s="35">
        <f t="shared" si="39"/>
        <v>0</v>
      </c>
      <c r="U637" s="36">
        <f t="shared" si="37"/>
        <v>1.1111111111111127E-2</v>
      </c>
      <c r="V637" s="36">
        <f t="shared" si="38"/>
        <v>0.64444444444444537</v>
      </c>
      <c r="W637" s="36"/>
      <c r="X637" s="37"/>
    </row>
    <row r="638" spans="1:24" x14ac:dyDescent="0.3">
      <c r="A638" s="42">
        <v>13433</v>
      </c>
      <c r="B638" s="24">
        <v>5</v>
      </c>
      <c r="C638" s="24" t="s">
        <v>1135</v>
      </c>
      <c r="D638" s="24">
        <v>1</v>
      </c>
      <c r="E638" s="24">
        <v>761</v>
      </c>
      <c r="F638" s="24" t="s">
        <v>32</v>
      </c>
      <c r="G638" s="24" t="s">
        <v>19</v>
      </c>
      <c r="H638" s="24" t="s">
        <v>20</v>
      </c>
      <c r="J638" s="24">
        <v>1</v>
      </c>
      <c r="K638" s="24">
        <v>13433</v>
      </c>
      <c r="L638" s="32">
        <v>0.29166666666666669</v>
      </c>
      <c r="M638" s="43">
        <v>0.30277777777777776</v>
      </c>
      <c r="N638" s="33">
        <v>4.3840000000000003</v>
      </c>
      <c r="Q638" s="24">
        <v>5</v>
      </c>
      <c r="R638" s="35">
        <f t="shared" si="36"/>
        <v>21.92</v>
      </c>
      <c r="S638" s="35">
        <f t="shared" si="39"/>
        <v>0</v>
      </c>
      <c r="U638" s="36">
        <f t="shared" si="37"/>
        <v>1.1111111111111072E-2</v>
      </c>
      <c r="V638" s="36">
        <f t="shared" si="38"/>
        <v>5.5555555555555358E-2</v>
      </c>
      <c r="W638" s="36"/>
      <c r="X638" s="37"/>
    </row>
    <row r="639" spans="1:24" x14ac:dyDescent="0.3">
      <c r="A639" s="42">
        <v>6916</v>
      </c>
      <c r="B639" s="24">
        <v>5</v>
      </c>
      <c r="C639" s="24" t="s">
        <v>1135</v>
      </c>
      <c r="D639" s="24">
        <v>1</v>
      </c>
      <c r="E639" s="24">
        <v>761</v>
      </c>
      <c r="F639" s="24" t="s">
        <v>32</v>
      </c>
      <c r="G639" s="24" t="s">
        <v>12</v>
      </c>
      <c r="H639" s="24" t="s">
        <v>15</v>
      </c>
      <c r="J639" s="24">
        <v>1</v>
      </c>
      <c r="K639" s="24">
        <v>1806</v>
      </c>
      <c r="L639" s="32">
        <v>0.30138888888888887</v>
      </c>
      <c r="M639" s="43">
        <v>0.3125</v>
      </c>
      <c r="N639" s="33">
        <v>4.3840000000000003</v>
      </c>
      <c r="Q639" s="24">
        <v>58</v>
      </c>
      <c r="R639" s="35">
        <f t="shared" si="36"/>
        <v>254.27200000000002</v>
      </c>
      <c r="S639" s="35">
        <f t="shared" si="39"/>
        <v>0</v>
      </c>
      <c r="U639" s="36">
        <f t="shared" si="37"/>
        <v>1.1111111111111127E-2</v>
      </c>
      <c r="V639" s="36">
        <f t="shared" si="38"/>
        <v>0.64444444444444537</v>
      </c>
      <c r="W639" s="36"/>
      <c r="X639" s="37"/>
    </row>
    <row r="640" spans="1:24" x14ac:dyDescent="0.3">
      <c r="A640" s="42">
        <v>13427</v>
      </c>
      <c r="B640" s="24">
        <v>5</v>
      </c>
      <c r="C640" s="24" t="s">
        <v>1135</v>
      </c>
      <c r="D640" s="24">
        <v>1</v>
      </c>
      <c r="E640" s="24">
        <v>761</v>
      </c>
      <c r="F640" s="24" t="s">
        <v>32</v>
      </c>
      <c r="G640" s="24" t="s">
        <v>19</v>
      </c>
      <c r="H640" s="24" t="s">
        <v>20</v>
      </c>
      <c r="J640" s="24">
        <v>1</v>
      </c>
      <c r="K640" s="24">
        <v>4449</v>
      </c>
      <c r="L640" s="32">
        <v>0.33333333333333331</v>
      </c>
      <c r="M640" s="43">
        <v>0.3444444444444445</v>
      </c>
      <c r="N640" s="33">
        <v>4.3840000000000003</v>
      </c>
      <c r="Q640" s="24">
        <v>5</v>
      </c>
      <c r="R640" s="35">
        <f t="shared" si="36"/>
        <v>21.92</v>
      </c>
      <c r="S640" s="35">
        <f t="shared" si="39"/>
        <v>0</v>
      </c>
      <c r="U640" s="36">
        <f t="shared" si="37"/>
        <v>1.1111111111111183E-2</v>
      </c>
      <c r="V640" s="36">
        <f t="shared" si="38"/>
        <v>5.5555555555555913E-2</v>
      </c>
      <c r="W640" s="36"/>
      <c r="X640" s="37"/>
    </row>
    <row r="641" spans="1:24" x14ac:dyDescent="0.3">
      <c r="A641" s="42">
        <v>13428</v>
      </c>
      <c r="B641" s="24">
        <v>5</v>
      </c>
      <c r="C641" s="24" t="s">
        <v>1135</v>
      </c>
      <c r="D641" s="24">
        <v>1</v>
      </c>
      <c r="E641" s="24">
        <v>761</v>
      </c>
      <c r="F641" s="24" t="s">
        <v>32</v>
      </c>
      <c r="G641" s="24" t="s">
        <v>19</v>
      </c>
      <c r="H641" s="24" t="s">
        <v>20</v>
      </c>
      <c r="J641" s="24">
        <v>1</v>
      </c>
      <c r="K641" s="24">
        <v>4450</v>
      </c>
      <c r="L641" s="32">
        <v>0.375</v>
      </c>
      <c r="M641" s="43">
        <v>0.38611111111111113</v>
      </c>
      <c r="N641" s="33">
        <v>4.3840000000000003</v>
      </c>
      <c r="Q641" s="24">
        <v>5</v>
      </c>
      <c r="R641" s="35">
        <f t="shared" si="36"/>
        <v>21.92</v>
      </c>
      <c r="S641" s="35">
        <f t="shared" si="39"/>
        <v>0</v>
      </c>
      <c r="U641" s="36">
        <f t="shared" si="37"/>
        <v>1.1111111111111127E-2</v>
      </c>
      <c r="V641" s="36">
        <f t="shared" si="38"/>
        <v>5.5555555555555636E-2</v>
      </c>
      <c r="W641" s="36"/>
      <c r="X641" s="37"/>
    </row>
    <row r="642" spans="1:24" x14ac:dyDescent="0.3">
      <c r="A642" s="42">
        <v>13429</v>
      </c>
      <c r="B642" s="24">
        <v>5</v>
      </c>
      <c r="C642" s="24" t="s">
        <v>1135</v>
      </c>
      <c r="D642" s="24">
        <v>1</v>
      </c>
      <c r="E642" s="24">
        <v>761</v>
      </c>
      <c r="F642" s="24" t="s">
        <v>32</v>
      </c>
      <c r="G642" s="24" t="s">
        <v>19</v>
      </c>
      <c r="H642" s="24" t="s">
        <v>20</v>
      </c>
      <c r="J642" s="24">
        <v>1</v>
      </c>
      <c r="K642" s="24">
        <v>4451</v>
      </c>
      <c r="L642" s="32">
        <v>0.41666666666666669</v>
      </c>
      <c r="M642" s="43">
        <v>0.42777777777777781</v>
      </c>
      <c r="N642" s="33">
        <v>4.3840000000000003</v>
      </c>
      <c r="Q642" s="24">
        <v>5</v>
      </c>
      <c r="R642" s="35">
        <f t="shared" ref="R642:R705" si="40">+N642*Q642</f>
        <v>21.92</v>
      </c>
      <c r="S642" s="35">
        <f t="shared" si="39"/>
        <v>0</v>
      </c>
      <c r="U642" s="36">
        <f t="shared" ref="U642:U705" si="41">+M642-L642</f>
        <v>1.1111111111111127E-2</v>
      </c>
      <c r="V642" s="36">
        <f t="shared" ref="V642:V705" si="42">+U642*Q642</f>
        <v>5.5555555555555636E-2</v>
      </c>
      <c r="W642" s="36"/>
      <c r="X642" s="37"/>
    </row>
    <row r="643" spans="1:24" x14ac:dyDescent="0.3">
      <c r="A643" s="42">
        <v>18119</v>
      </c>
      <c r="B643" s="24">
        <v>5</v>
      </c>
      <c r="C643" s="24" t="s">
        <v>1135</v>
      </c>
      <c r="D643" s="24">
        <v>1</v>
      </c>
      <c r="E643" s="24">
        <v>761</v>
      </c>
      <c r="F643" s="24" t="s">
        <v>32</v>
      </c>
      <c r="G643" s="24" t="s">
        <v>12</v>
      </c>
      <c r="H643" s="24">
        <v>6</v>
      </c>
      <c r="J643" s="24">
        <v>1</v>
      </c>
      <c r="K643" s="24">
        <v>18119</v>
      </c>
      <c r="L643" s="32">
        <v>0.42499999999999999</v>
      </c>
      <c r="M643" s="43">
        <v>0.43611111111111112</v>
      </c>
      <c r="N643" s="33">
        <v>4.3840000000000003</v>
      </c>
      <c r="Q643" s="24">
        <v>52</v>
      </c>
      <c r="R643" s="35">
        <f t="shared" si="40"/>
        <v>227.96800000000002</v>
      </c>
      <c r="S643" s="35">
        <f t="shared" ref="S643:S706" si="43">+O643*Q643</f>
        <v>0</v>
      </c>
      <c r="U643" s="36">
        <f t="shared" si="41"/>
        <v>1.1111111111111127E-2</v>
      </c>
      <c r="V643" s="36">
        <f t="shared" si="42"/>
        <v>0.57777777777777861</v>
      </c>
      <c r="W643" s="36"/>
      <c r="X643" s="37"/>
    </row>
    <row r="644" spans="1:24" x14ac:dyDescent="0.3">
      <c r="A644" s="42">
        <v>13430</v>
      </c>
      <c r="B644" s="24">
        <v>5</v>
      </c>
      <c r="C644" s="24" t="s">
        <v>1135</v>
      </c>
      <c r="D644" s="24">
        <v>1</v>
      </c>
      <c r="E644" s="24">
        <v>761</v>
      </c>
      <c r="F644" s="24" t="s">
        <v>32</v>
      </c>
      <c r="G644" s="24" t="s">
        <v>19</v>
      </c>
      <c r="H644" s="24" t="s">
        <v>20</v>
      </c>
      <c r="J644" s="24">
        <v>1</v>
      </c>
      <c r="K644" s="24">
        <v>4452</v>
      </c>
      <c r="L644" s="32">
        <v>0.45833333333333331</v>
      </c>
      <c r="M644" s="43">
        <v>0.4694444444444445</v>
      </c>
      <c r="N644" s="33">
        <v>4.3840000000000003</v>
      </c>
      <c r="Q644" s="24">
        <v>5</v>
      </c>
      <c r="R644" s="35">
        <f t="shared" si="40"/>
        <v>21.92</v>
      </c>
      <c r="S644" s="35">
        <f t="shared" si="43"/>
        <v>0</v>
      </c>
      <c r="U644" s="36">
        <f t="shared" si="41"/>
        <v>1.1111111111111183E-2</v>
      </c>
      <c r="V644" s="36">
        <f t="shared" si="42"/>
        <v>5.5555555555555913E-2</v>
      </c>
      <c r="W644" s="36"/>
      <c r="X644" s="37"/>
    </row>
    <row r="645" spans="1:24" x14ac:dyDescent="0.3">
      <c r="A645" s="42">
        <v>13431</v>
      </c>
      <c r="B645" s="24">
        <v>5</v>
      </c>
      <c r="C645" s="24" t="s">
        <v>1135</v>
      </c>
      <c r="D645" s="24">
        <v>1</v>
      </c>
      <c r="E645" s="24">
        <v>761</v>
      </c>
      <c r="F645" s="24" t="s">
        <v>32</v>
      </c>
      <c r="G645" s="24" t="s">
        <v>19</v>
      </c>
      <c r="H645" s="24" t="s">
        <v>20</v>
      </c>
      <c r="J645" s="24">
        <v>1</v>
      </c>
      <c r="K645" s="24">
        <v>4453</v>
      </c>
      <c r="L645" s="32">
        <v>0.5</v>
      </c>
      <c r="M645" s="43">
        <v>0.51111111111111118</v>
      </c>
      <c r="N645" s="33">
        <v>4.3840000000000003</v>
      </c>
      <c r="Q645" s="24">
        <v>5</v>
      </c>
      <c r="R645" s="35">
        <f t="shared" si="40"/>
        <v>21.92</v>
      </c>
      <c r="S645" s="35">
        <f t="shared" si="43"/>
        <v>0</v>
      </c>
      <c r="U645" s="36">
        <f t="shared" si="41"/>
        <v>1.1111111111111183E-2</v>
      </c>
      <c r="V645" s="36">
        <f t="shared" si="42"/>
        <v>5.5555555555555913E-2</v>
      </c>
      <c r="W645" s="36"/>
      <c r="X645" s="37"/>
    </row>
    <row r="646" spans="1:24" x14ac:dyDescent="0.3">
      <c r="A646" s="42">
        <v>13432</v>
      </c>
      <c r="B646" s="24">
        <v>5</v>
      </c>
      <c r="C646" s="24" t="s">
        <v>1135</v>
      </c>
      <c r="D646" s="24">
        <v>1</v>
      </c>
      <c r="E646" s="24">
        <v>761</v>
      </c>
      <c r="F646" s="24" t="s">
        <v>32</v>
      </c>
      <c r="G646" s="24" t="s">
        <v>19</v>
      </c>
      <c r="H646" s="24" t="s">
        <v>20</v>
      </c>
      <c r="J646" s="24">
        <v>1</v>
      </c>
      <c r="K646" s="24">
        <v>4454</v>
      </c>
      <c r="L646" s="32">
        <v>0.52430555555555558</v>
      </c>
      <c r="M646" s="43">
        <v>0.53541666666666665</v>
      </c>
      <c r="N646" s="33">
        <v>4.3840000000000003</v>
      </c>
      <c r="Q646" s="24">
        <v>5</v>
      </c>
      <c r="R646" s="35">
        <f t="shared" si="40"/>
        <v>21.92</v>
      </c>
      <c r="S646" s="35">
        <f t="shared" si="43"/>
        <v>0</v>
      </c>
      <c r="U646" s="36">
        <f t="shared" si="41"/>
        <v>1.1111111111111072E-2</v>
      </c>
      <c r="V646" s="36">
        <f t="shared" si="42"/>
        <v>5.5555555555555358E-2</v>
      </c>
      <c r="W646" s="36"/>
      <c r="X646" s="37"/>
    </row>
    <row r="647" spans="1:24" x14ac:dyDescent="0.3">
      <c r="A647" s="42">
        <v>11749</v>
      </c>
      <c r="B647" s="24">
        <v>5</v>
      </c>
      <c r="C647" s="24" t="s">
        <v>1135</v>
      </c>
      <c r="D647" s="24">
        <v>1</v>
      </c>
      <c r="E647" s="24">
        <v>761</v>
      </c>
      <c r="F647" s="24" t="s">
        <v>32</v>
      </c>
      <c r="G647" s="24" t="s">
        <v>12</v>
      </c>
      <c r="H647" s="44" t="s">
        <v>1146</v>
      </c>
      <c r="I647" s="44"/>
      <c r="J647" s="24">
        <v>1</v>
      </c>
      <c r="K647" s="24">
        <v>497</v>
      </c>
      <c r="L647" s="32">
        <v>0.59236111111111112</v>
      </c>
      <c r="M647" s="43">
        <v>0.60347222222222219</v>
      </c>
      <c r="N647" s="33">
        <v>4.3840000000000003</v>
      </c>
      <c r="Q647" s="24">
        <v>250</v>
      </c>
      <c r="R647" s="35">
        <f t="shared" si="40"/>
        <v>1096</v>
      </c>
      <c r="S647" s="35">
        <f t="shared" si="43"/>
        <v>0</v>
      </c>
      <c r="U647" s="36">
        <f t="shared" si="41"/>
        <v>1.1111111111111072E-2</v>
      </c>
      <c r="V647" s="36">
        <f t="shared" si="42"/>
        <v>2.7777777777777679</v>
      </c>
      <c r="W647" s="36"/>
      <c r="X647" s="37"/>
    </row>
    <row r="648" spans="1:24" x14ac:dyDescent="0.3">
      <c r="A648" s="42">
        <v>6961</v>
      </c>
      <c r="B648" s="24">
        <v>5</v>
      </c>
      <c r="C648" s="24" t="s">
        <v>1135</v>
      </c>
      <c r="D648" s="24">
        <v>1</v>
      </c>
      <c r="E648" s="24">
        <v>761</v>
      </c>
      <c r="F648" s="24" t="s">
        <v>32</v>
      </c>
      <c r="G648" s="24" t="s">
        <v>19</v>
      </c>
      <c r="H648" s="24" t="s">
        <v>20</v>
      </c>
      <c r="J648" s="24">
        <v>1</v>
      </c>
      <c r="K648" s="24">
        <v>4455</v>
      </c>
      <c r="L648" s="32">
        <v>0.59305555555555556</v>
      </c>
      <c r="M648" s="43">
        <v>0.60416666666666663</v>
      </c>
      <c r="N648" s="33">
        <v>4.3840000000000003</v>
      </c>
      <c r="Q648" s="24">
        <v>5</v>
      </c>
      <c r="R648" s="35">
        <f t="shared" si="40"/>
        <v>21.92</v>
      </c>
      <c r="S648" s="35">
        <f t="shared" si="43"/>
        <v>0</v>
      </c>
      <c r="U648" s="36">
        <f t="shared" si="41"/>
        <v>1.1111111111111072E-2</v>
      </c>
      <c r="V648" s="36">
        <f t="shared" si="42"/>
        <v>5.5555555555555358E-2</v>
      </c>
      <c r="W648" s="36"/>
      <c r="X648" s="37"/>
    </row>
    <row r="649" spans="1:24" x14ac:dyDescent="0.3">
      <c r="A649" s="42">
        <v>6962</v>
      </c>
      <c r="B649" s="24">
        <v>5</v>
      </c>
      <c r="C649" s="24" t="s">
        <v>1135</v>
      </c>
      <c r="D649" s="24">
        <v>1</v>
      </c>
      <c r="E649" s="24">
        <v>761</v>
      </c>
      <c r="F649" s="24" t="s">
        <v>32</v>
      </c>
      <c r="G649" s="24" t="s">
        <v>19</v>
      </c>
      <c r="H649" s="24" t="s">
        <v>20</v>
      </c>
      <c r="J649" s="24">
        <v>1</v>
      </c>
      <c r="K649" s="24">
        <v>4456</v>
      </c>
      <c r="L649" s="32">
        <v>0.63472222222222219</v>
      </c>
      <c r="M649" s="43">
        <v>0.64583333333333337</v>
      </c>
      <c r="N649" s="33">
        <v>4.3840000000000003</v>
      </c>
      <c r="Q649" s="24">
        <v>5</v>
      </c>
      <c r="R649" s="35">
        <f t="shared" si="40"/>
        <v>21.92</v>
      </c>
      <c r="S649" s="35">
        <f t="shared" si="43"/>
        <v>0</v>
      </c>
      <c r="U649" s="36">
        <f t="shared" si="41"/>
        <v>1.1111111111111183E-2</v>
      </c>
      <c r="V649" s="36">
        <f t="shared" si="42"/>
        <v>5.5555555555555913E-2</v>
      </c>
      <c r="W649" s="36"/>
      <c r="X649" s="37"/>
    </row>
    <row r="650" spans="1:24" x14ac:dyDescent="0.3">
      <c r="A650" s="42">
        <v>6963</v>
      </c>
      <c r="B650" s="24">
        <v>5</v>
      </c>
      <c r="C650" s="24" t="s">
        <v>1135</v>
      </c>
      <c r="D650" s="24">
        <v>1</v>
      </c>
      <c r="E650" s="24">
        <v>761</v>
      </c>
      <c r="F650" s="24" t="s">
        <v>32</v>
      </c>
      <c r="G650" s="24" t="s">
        <v>19</v>
      </c>
      <c r="H650" s="24" t="s">
        <v>20</v>
      </c>
      <c r="J650" s="24">
        <v>1</v>
      </c>
      <c r="K650" s="24">
        <v>4457</v>
      </c>
      <c r="L650" s="32">
        <v>0.67638888888888893</v>
      </c>
      <c r="M650" s="43">
        <v>0.6875</v>
      </c>
      <c r="N650" s="33">
        <v>4.3840000000000003</v>
      </c>
      <c r="Q650" s="24">
        <v>5</v>
      </c>
      <c r="R650" s="35">
        <f t="shared" si="40"/>
        <v>21.92</v>
      </c>
      <c r="S650" s="35">
        <f t="shared" si="43"/>
        <v>0</v>
      </c>
      <c r="U650" s="36">
        <f t="shared" si="41"/>
        <v>1.1111111111111072E-2</v>
      </c>
      <c r="V650" s="36">
        <f t="shared" si="42"/>
        <v>5.5555555555555358E-2</v>
      </c>
      <c r="W650" s="36"/>
      <c r="X650" s="37"/>
    </row>
    <row r="651" spans="1:24" x14ac:dyDescent="0.3">
      <c r="A651" s="42">
        <v>18247</v>
      </c>
      <c r="B651" s="24">
        <v>5</v>
      </c>
      <c r="C651" s="24" t="s">
        <v>1135</v>
      </c>
      <c r="D651" s="24">
        <v>1</v>
      </c>
      <c r="E651" s="24">
        <v>761</v>
      </c>
      <c r="F651" s="24" t="s">
        <v>32</v>
      </c>
      <c r="G651" s="24" t="s">
        <v>19</v>
      </c>
      <c r="H651" s="44" t="s">
        <v>1146</v>
      </c>
      <c r="I651" s="44"/>
      <c r="J651" s="24">
        <v>1</v>
      </c>
      <c r="K651" s="24">
        <v>18052</v>
      </c>
      <c r="L651" s="32">
        <v>0.68611111111111101</v>
      </c>
      <c r="M651" s="43">
        <v>0.6972222222222223</v>
      </c>
      <c r="N651" s="33">
        <v>4.3840000000000003</v>
      </c>
      <c r="Q651" s="24">
        <v>194</v>
      </c>
      <c r="R651" s="35">
        <f t="shared" si="40"/>
        <v>850.49600000000009</v>
      </c>
      <c r="S651" s="35">
        <f t="shared" si="43"/>
        <v>0</v>
      </c>
      <c r="U651" s="36">
        <f t="shared" si="41"/>
        <v>1.1111111111111294E-2</v>
      </c>
      <c r="V651" s="36">
        <f t="shared" si="42"/>
        <v>2.155555555555591</v>
      </c>
      <c r="W651" s="36"/>
      <c r="X651" s="37"/>
    </row>
    <row r="652" spans="1:24" x14ac:dyDescent="0.3">
      <c r="A652" s="42">
        <v>18539</v>
      </c>
      <c r="B652" s="24">
        <v>5</v>
      </c>
      <c r="C652" s="24" t="s">
        <v>1135</v>
      </c>
      <c r="D652" s="24">
        <v>1</v>
      </c>
      <c r="E652" s="24">
        <v>761</v>
      </c>
      <c r="F652" s="24" t="s">
        <v>32</v>
      </c>
      <c r="G652" s="24" t="s">
        <v>18</v>
      </c>
      <c r="H652" s="24" t="s">
        <v>13</v>
      </c>
      <c r="J652" s="24">
        <v>1</v>
      </c>
      <c r="K652" s="24">
        <v>18539</v>
      </c>
      <c r="L652" s="32">
        <v>0.68611111111111101</v>
      </c>
      <c r="M652" s="43">
        <v>0.6972222222222223</v>
      </c>
      <c r="N652" s="33">
        <v>4.3840000000000003</v>
      </c>
      <c r="Q652" s="24">
        <v>67</v>
      </c>
      <c r="R652" s="35">
        <f t="shared" si="40"/>
        <v>293.72800000000001</v>
      </c>
      <c r="S652" s="35">
        <f t="shared" si="43"/>
        <v>0</v>
      </c>
      <c r="U652" s="36">
        <f t="shared" si="41"/>
        <v>1.1111111111111294E-2</v>
      </c>
      <c r="V652" s="36">
        <f t="shared" si="42"/>
        <v>0.74444444444445668</v>
      </c>
      <c r="W652" s="36"/>
      <c r="X652" s="37"/>
    </row>
    <row r="653" spans="1:24" x14ac:dyDescent="0.3">
      <c r="A653" s="42">
        <v>6964</v>
      </c>
      <c r="B653" s="24">
        <v>5</v>
      </c>
      <c r="C653" s="24" t="s">
        <v>1135</v>
      </c>
      <c r="D653" s="24">
        <v>1</v>
      </c>
      <c r="E653" s="24">
        <v>761</v>
      </c>
      <c r="F653" s="24" t="s">
        <v>32</v>
      </c>
      <c r="G653" s="24" t="s">
        <v>19</v>
      </c>
      <c r="H653" s="24" t="s">
        <v>20</v>
      </c>
      <c r="J653" s="24">
        <v>1</v>
      </c>
      <c r="K653" s="24">
        <v>4458</v>
      </c>
      <c r="L653" s="32">
        <v>0.71805555555555556</v>
      </c>
      <c r="M653" s="43">
        <v>0.72916666666666663</v>
      </c>
      <c r="N653" s="33">
        <v>4.3840000000000003</v>
      </c>
      <c r="Q653" s="24">
        <v>5</v>
      </c>
      <c r="R653" s="35">
        <f t="shared" si="40"/>
        <v>21.92</v>
      </c>
      <c r="S653" s="35">
        <f t="shared" si="43"/>
        <v>0</v>
      </c>
      <c r="U653" s="36">
        <f t="shared" si="41"/>
        <v>1.1111111111111072E-2</v>
      </c>
      <c r="V653" s="36">
        <f t="shared" si="42"/>
        <v>5.5555555555555358E-2</v>
      </c>
      <c r="W653" s="36"/>
      <c r="X653" s="37"/>
    </row>
    <row r="654" spans="1:24" x14ac:dyDescent="0.3">
      <c r="A654" s="42">
        <v>18122</v>
      </c>
      <c r="B654" s="24">
        <v>5</v>
      </c>
      <c r="C654" s="24" t="s">
        <v>1135</v>
      </c>
      <c r="D654" s="24">
        <v>1</v>
      </c>
      <c r="E654" s="24">
        <v>761</v>
      </c>
      <c r="F654" s="24" t="s">
        <v>32</v>
      </c>
      <c r="G654" s="24" t="s">
        <v>19</v>
      </c>
      <c r="H654" s="24">
        <v>6</v>
      </c>
      <c r="J654" s="24">
        <v>1</v>
      </c>
      <c r="K654" s="24">
        <v>18122</v>
      </c>
      <c r="L654" s="32">
        <v>0.73055555555555562</v>
      </c>
      <c r="M654" s="43">
        <v>0.7416666666666667</v>
      </c>
      <c r="N654" s="33">
        <v>4.3840000000000003</v>
      </c>
      <c r="Q654" s="24">
        <v>41</v>
      </c>
      <c r="R654" s="35">
        <f t="shared" si="40"/>
        <v>179.74400000000003</v>
      </c>
      <c r="S654" s="35">
        <f t="shared" si="43"/>
        <v>0</v>
      </c>
      <c r="U654" s="36">
        <f t="shared" si="41"/>
        <v>1.1111111111111072E-2</v>
      </c>
      <c r="V654" s="36">
        <f t="shared" si="42"/>
        <v>0.45555555555555394</v>
      </c>
      <c r="W654" s="36"/>
      <c r="X654" s="37"/>
    </row>
    <row r="655" spans="1:24" x14ac:dyDescent="0.3">
      <c r="A655" s="42">
        <v>6965</v>
      </c>
      <c r="B655" s="24">
        <v>5</v>
      </c>
      <c r="C655" s="24" t="s">
        <v>1135</v>
      </c>
      <c r="D655" s="24">
        <v>1</v>
      </c>
      <c r="E655" s="24">
        <v>761</v>
      </c>
      <c r="F655" s="24" t="s">
        <v>32</v>
      </c>
      <c r="G655" s="24" t="s">
        <v>19</v>
      </c>
      <c r="H655" s="24" t="s">
        <v>20</v>
      </c>
      <c r="J655" s="24">
        <v>1</v>
      </c>
      <c r="K655" s="24">
        <v>4460</v>
      </c>
      <c r="L655" s="32">
        <v>0.7597222222222223</v>
      </c>
      <c r="M655" s="43">
        <v>0.77083333333333337</v>
      </c>
      <c r="N655" s="33">
        <v>4.3840000000000003</v>
      </c>
      <c r="Q655" s="24">
        <v>5</v>
      </c>
      <c r="R655" s="35">
        <f t="shared" si="40"/>
        <v>21.92</v>
      </c>
      <c r="S655" s="35">
        <f t="shared" si="43"/>
        <v>0</v>
      </c>
      <c r="U655" s="36">
        <f t="shared" si="41"/>
        <v>1.1111111111111072E-2</v>
      </c>
      <c r="V655" s="36">
        <f t="shared" si="42"/>
        <v>5.5555555555555358E-2</v>
      </c>
      <c r="W655" s="36"/>
      <c r="X655" s="37"/>
    </row>
    <row r="656" spans="1:24" x14ac:dyDescent="0.3">
      <c r="A656" s="42">
        <v>6966</v>
      </c>
      <c r="B656" s="24">
        <v>5</v>
      </c>
      <c r="C656" s="24" t="s">
        <v>1135</v>
      </c>
      <c r="D656" s="24">
        <v>1</v>
      </c>
      <c r="E656" s="24">
        <v>761</v>
      </c>
      <c r="F656" s="24" t="s">
        <v>32</v>
      </c>
      <c r="G656" s="24" t="s">
        <v>19</v>
      </c>
      <c r="H656" s="24" t="s">
        <v>20</v>
      </c>
      <c r="J656" s="24">
        <v>1</v>
      </c>
      <c r="K656" s="24">
        <v>4461</v>
      </c>
      <c r="L656" s="32">
        <v>0.80138888888888893</v>
      </c>
      <c r="M656" s="43">
        <v>0.8125</v>
      </c>
      <c r="N656" s="33">
        <v>4.3840000000000003</v>
      </c>
      <c r="Q656" s="24">
        <v>5</v>
      </c>
      <c r="R656" s="35">
        <f t="shared" si="40"/>
        <v>21.92</v>
      </c>
      <c r="S656" s="35">
        <f t="shared" si="43"/>
        <v>0</v>
      </c>
      <c r="U656" s="36">
        <f t="shared" si="41"/>
        <v>1.1111111111111072E-2</v>
      </c>
      <c r="V656" s="36">
        <f t="shared" si="42"/>
        <v>5.5555555555555358E-2</v>
      </c>
      <c r="W656" s="36"/>
      <c r="X656" s="37"/>
    </row>
    <row r="657" spans="1:24" x14ac:dyDescent="0.3">
      <c r="A657" s="42">
        <v>18059</v>
      </c>
      <c r="B657" s="24">
        <v>5</v>
      </c>
      <c r="C657" s="24" t="s">
        <v>1135</v>
      </c>
      <c r="D657" s="24">
        <v>1</v>
      </c>
      <c r="E657" s="24">
        <v>761</v>
      </c>
      <c r="F657" s="24" t="s">
        <v>32</v>
      </c>
      <c r="G657" s="24" t="s">
        <v>12</v>
      </c>
      <c r="H657" s="44" t="s">
        <v>1146</v>
      </c>
      <c r="I657" s="44"/>
      <c r="J657" s="24">
        <v>1</v>
      </c>
      <c r="K657" s="24">
        <v>18059</v>
      </c>
      <c r="L657" s="32">
        <v>0.81666666666666676</v>
      </c>
      <c r="M657" s="43">
        <v>0.82777777777777783</v>
      </c>
      <c r="N657" s="33">
        <v>4.3840000000000003</v>
      </c>
      <c r="Q657" s="24">
        <v>250</v>
      </c>
      <c r="R657" s="35">
        <f t="shared" si="40"/>
        <v>1096</v>
      </c>
      <c r="S657" s="35">
        <f t="shared" si="43"/>
        <v>0</v>
      </c>
      <c r="U657" s="36">
        <f t="shared" si="41"/>
        <v>1.1111111111111072E-2</v>
      </c>
      <c r="V657" s="36">
        <f t="shared" si="42"/>
        <v>2.7777777777777679</v>
      </c>
      <c r="W657" s="36"/>
      <c r="X657" s="37"/>
    </row>
    <row r="658" spans="1:24" x14ac:dyDescent="0.3">
      <c r="A658" s="42">
        <v>6915</v>
      </c>
      <c r="B658" s="24">
        <v>5</v>
      </c>
      <c r="C658" s="24" t="s">
        <v>1135</v>
      </c>
      <c r="D658" s="24">
        <v>1</v>
      </c>
      <c r="E658" s="24">
        <v>761</v>
      </c>
      <c r="F658" s="24" t="s">
        <v>32</v>
      </c>
      <c r="G658" s="24" t="s">
        <v>12</v>
      </c>
      <c r="H658" s="24" t="s">
        <v>15</v>
      </c>
      <c r="J658" s="24">
        <v>1</v>
      </c>
      <c r="K658" s="24">
        <v>1805</v>
      </c>
      <c r="L658" s="32">
        <v>0.8222222222222223</v>
      </c>
      <c r="M658" s="43">
        <v>0.83333333333333337</v>
      </c>
      <c r="N658" s="33">
        <v>4.3840000000000003</v>
      </c>
      <c r="Q658" s="24">
        <v>58</v>
      </c>
      <c r="R658" s="35">
        <f t="shared" si="40"/>
        <v>254.27200000000002</v>
      </c>
      <c r="S658" s="35">
        <f t="shared" si="43"/>
        <v>0</v>
      </c>
      <c r="U658" s="36">
        <f t="shared" si="41"/>
        <v>1.1111111111111072E-2</v>
      </c>
      <c r="V658" s="36">
        <f t="shared" si="42"/>
        <v>0.64444444444444215</v>
      </c>
      <c r="W658" s="36"/>
      <c r="X658" s="37"/>
    </row>
    <row r="659" spans="1:24" x14ac:dyDescent="0.3">
      <c r="A659" s="42">
        <v>18015</v>
      </c>
      <c r="B659" s="24">
        <v>5</v>
      </c>
      <c r="C659" s="24" t="s">
        <v>1135</v>
      </c>
      <c r="D659" s="24">
        <v>1</v>
      </c>
      <c r="E659" s="24">
        <v>761</v>
      </c>
      <c r="F659" s="24" t="s">
        <v>32</v>
      </c>
      <c r="G659" s="24" t="s">
        <v>12</v>
      </c>
      <c r="H659" s="44" t="s">
        <v>1146</v>
      </c>
      <c r="I659" s="44"/>
      <c r="J659" s="24">
        <v>1</v>
      </c>
      <c r="K659" s="24">
        <v>507</v>
      </c>
      <c r="L659" s="32">
        <v>0.8305555555555556</v>
      </c>
      <c r="M659" s="43">
        <v>0.84166666666666667</v>
      </c>
      <c r="N659" s="33">
        <v>4.3840000000000003</v>
      </c>
      <c r="Q659" s="24">
        <v>250</v>
      </c>
      <c r="R659" s="35">
        <f t="shared" si="40"/>
        <v>1096</v>
      </c>
      <c r="S659" s="35">
        <f t="shared" si="43"/>
        <v>0</v>
      </c>
      <c r="U659" s="36">
        <f t="shared" si="41"/>
        <v>1.1111111111111072E-2</v>
      </c>
      <c r="V659" s="36">
        <f t="shared" si="42"/>
        <v>2.7777777777777679</v>
      </c>
      <c r="W659" s="36"/>
      <c r="X659" s="37"/>
    </row>
    <row r="660" spans="1:24" x14ac:dyDescent="0.3">
      <c r="A660" s="42">
        <v>18131</v>
      </c>
      <c r="B660" s="24">
        <v>5</v>
      </c>
      <c r="C660" s="24" t="s">
        <v>1135</v>
      </c>
      <c r="D660" s="24">
        <v>1</v>
      </c>
      <c r="E660" s="24">
        <v>761</v>
      </c>
      <c r="F660" s="24" t="s">
        <v>32</v>
      </c>
      <c r="G660" s="24" t="s">
        <v>12</v>
      </c>
      <c r="H660" s="24">
        <v>6</v>
      </c>
      <c r="J660" s="24">
        <v>1</v>
      </c>
      <c r="K660" s="24">
        <v>18131</v>
      </c>
      <c r="L660" s="32">
        <v>0.86111111111111116</v>
      </c>
      <c r="M660" s="43">
        <v>0.87222222222222223</v>
      </c>
      <c r="N660" s="33">
        <v>4.3840000000000003</v>
      </c>
      <c r="Q660" s="24">
        <v>52</v>
      </c>
      <c r="R660" s="35">
        <f t="shared" si="40"/>
        <v>227.96800000000002</v>
      </c>
      <c r="S660" s="35">
        <f t="shared" si="43"/>
        <v>0</v>
      </c>
      <c r="U660" s="36">
        <f t="shared" si="41"/>
        <v>1.1111111111111072E-2</v>
      </c>
      <c r="V660" s="36">
        <f t="shared" si="42"/>
        <v>0.57777777777777573</v>
      </c>
      <c r="W660" s="36"/>
      <c r="X660" s="37"/>
    </row>
    <row r="661" spans="1:24" x14ac:dyDescent="0.3">
      <c r="A661" s="42">
        <v>13638</v>
      </c>
      <c r="B661" s="24">
        <v>5</v>
      </c>
      <c r="C661" s="24" t="s">
        <v>1135</v>
      </c>
      <c r="D661" s="24">
        <v>1</v>
      </c>
      <c r="E661" s="24">
        <v>761</v>
      </c>
      <c r="F661" s="24" t="s">
        <v>32</v>
      </c>
      <c r="G661" s="24" t="s">
        <v>12</v>
      </c>
      <c r="H661" s="24" t="s">
        <v>15</v>
      </c>
      <c r="J661" s="24">
        <v>1</v>
      </c>
      <c r="K661" s="24">
        <v>1820</v>
      </c>
      <c r="L661" s="32">
        <v>0.8881944444444444</v>
      </c>
      <c r="M661" s="43">
        <v>0.89930555555555547</v>
      </c>
      <c r="N661" s="33">
        <v>4.3840000000000003</v>
      </c>
      <c r="Q661" s="24">
        <v>58</v>
      </c>
      <c r="R661" s="35">
        <f t="shared" si="40"/>
        <v>254.27200000000002</v>
      </c>
      <c r="S661" s="35">
        <f t="shared" si="43"/>
        <v>0</v>
      </c>
      <c r="U661" s="36">
        <f t="shared" si="41"/>
        <v>1.1111111111111072E-2</v>
      </c>
      <c r="V661" s="36">
        <f t="shared" si="42"/>
        <v>0.64444444444444215</v>
      </c>
      <c r="W661" s="36"/>
      <c r="X661" s="37"/>
    </row>
    <row r="662" spans="1:24" x14ac:dyDescent="0.3">
      <c r="A662" s="42">
        <v>6864</v>
      </c>
      <c r="B662" s="24">
        <v>5</v>
      </c>
      <c r="C662" s="24" t="s">
        <v>1135</v>
      </c>
      <c r="D662" s="24">
        <v>1</v>
      </c>
      <c r="E662" s="24">
        <v>761</v>
      </c>
      <c r="F662" s="24" t="s">
        <v>32</v>
      </c>
      <c r="G662" s="24" t="s">
        <v>12</v>
      </c>
      <c r="H662" s="24" t="s">
        <v>13</v>
      </c>
      <c r="J662" s="24">
        <v>1</v>
      </c>
      <c r="K662" s="24">
        <v>510</v>
      </c>
      <c r="L662" s="32">
        <v>0.92708333333333337</v>
      </c>
      <c r="M662" s="43">
        <v>0.93819444444444444</v>
      </c>
      <c r="N662" s="33">
        <v>4.3840000000000003</v>
      </c>
      <c r="Q662" s="24">
        <v>302</v>
      </c>
      <c r="R662" s="35">
        <f t="shared" si="40"/>
        <v>1323.9680000000001</v>
      </c>
      <c r="S662" s="35">
        <f t="shared" si="43"/>
        <v>0</v>
      </c>
      <c r="U662" s="36">
        <f t="shared" si="41"/>
        <v>1.1111111111111072E-2</v>
      </c>
      <c r="V662" s="36">
        <f t="shared" si="42"/>
        <v>3.3555555555555436</v>
      </c>
      <c r="W662" s="36"/>
      <c r="X662" s="37"/>
    </row>
    <row r="663" spans="1:24" x14ac:dyDescent="0.3">
      <c r="A663" s="42">
        <v>12456</v>
      </c>
      <c r="B663" s="24">
        <v>5</v>
      </c>
      <c r="C663" s="24" t="s">
        <v>1135</v>
      </c>
      <c r="D663" s="24">
        <v>1</v>
      </c>
      <c r="E663" s="24">
        <v>761</v>
      </c>
      <c r="F663" s="24" t="s">
        <v>32</v>
      </c>
      <c r="G663" s="24" t="s">
        <v>12</v>
      </c>
      <c r="H663" s="24" t="s">
        <v>15</v>
      </c>
      <c r="J663" s="24">
        <v>1</v>
      </c>
      <c r="K663" s="24">
        <v>1821</v>
      </c>
      <c r="L663" s="32">
        <v>0.92708333333333337</v>
      </c>
      <c r="M663" s="43">
        <v>0.93819444444444444</v>
      </c>
      <c r="N663" s="33">
        <v>4.3840000000000003</v>
      </c>
      <c r="Q663" s="24">
        <v>58</v>
      </c>
      <c r="R663" s="35">
        <f t="shared" si="40"/>
        <v>254.27200000000002</v>
      </c>
      <c r="S663" s="35">
        <f t="shared" si="43"/>
        <v>0</v>
      </c>
      <c r="U663" s="36">
        <f t="shared" si="41"/>
        <v>1.1111111111111072E-2</v>
      </c>
      <c r="V663" s="36">
        <f t="shared" si="42"/>
        <v>0.64444444444444215</v>
      </c>
      <c r="W663" s="36"/>
      <c r="X663" s="37"/>
    </row>
    <row r="664" spans="1:24" x14ac:dyDescent="0.3">
      <c r="A664" s="42">
        <v>17006</v>
      </c>
      <c r="B664" s="24">
        <v>5</v>
      </c>
      <c r="C664" s="24" t="s">
        <v>1135</v>
      </c>
      <c r="D664" s="24">
        <v>1</v>
      </c>
      <c r="E664" s="24">
        <v>761</v>
      </c>
      <c r="F664" s="24" t="s">
        <v>32</v>
      </c>
      <c r="G664" s="24" t="s">
        <v>18</v>
      </c>
      <c r="H664" s="24" t="s">
        <v>13</v>
      </c>
      <c r="J664" s="24">
        <v>1</v>
      </c>
      <c r="K664" s="24">
        <v>17006</v>
      </c>
      <c r="L664" s="32">
        <v>0.97152777777777777</v>
      </c>
      <c r="M664" s="43">
        <v>0.98263888888888884</v>
      </c>
      <c r="N664" s="33">
        <v>4.3840000000000003</v>
      </c>
      <c r="Q664" s="24">
        <v>67</v>
      </c>
      <c r="R664" s="35">
        <f t="shared" si="40"/>
        <v>293.72800000000001</v>
      </c>
      <c r="S664" s="35">
        <f t="shared" si="43"/>
        <v>0</v>
      </c>
      <c r="U664" s="36">
        <f t="shared" si="41"/>
        <v>1.1111111111111072E-2</v>
      </c>
      <c r="V664" s="36">
        <f t="shared" si="42"/>
        <v>0.7444444444444418</v>
      </c>
      <c r="W664" s="36"/>
      <c r="X664" s="37"/>
    </row>
    <row r="665" spans="1:24" x14ac:dyDescent="0.3">
      <c r="A665" s="42">
        <v>17274</v>
      </c>
      <c r="B665" s="24">
        <v>5</v>
      </c>
      <c r="C665" s="24" t="s">
        <v>1135</v>
      </c>
      <c r="D665" s="24">
        <v>1</v>
      </c>
      <c r="E665" s="24">
        <v>761</v>
      </c>
      <c r="F665" s="24" t="s">
        <v>32</v>
      </c>
      <c r="G665" s="24" t="s">
        <v>18</v>
      </c>
      <c r="H665" s="24" t="s">
        <v>15</v>
      </c>
      <c r="J665" s="24">
        <v>1</v>
      </c>
      <c r="K665" s="24">
        <v>17274</v>
      </c>
      <c r="L665" s="32">
        <v>0.97152777777777777</v>
      </c>
      <c r="M665" s="43">
        <v>0.98263888888888884</v>
      </c>
      <c r="N665" s="33">
        <v>4.3840000000000003</v>
      </c>
      <c r="Q665" s="24">
        <v>12</v>
      </c>
      <c r="R665" s="35">
        <f t="shared" si="40"/>
        <v>52.608000000000004</v>
      </c>
      <c r="S665" s="35">
        <f t="shared" si="43"/>
        <v>0</v>
      </c>
      <c r="U665" s="36">
        <f t="shared" si="41"/>
        <v>1.1111111111111072E-2</v>
      </c>
      <c r="V665" s="36">
        <f t="shared" si="42"/>
        <v>0.13333333333333286</v>
      </c>
      <c r="W665" s="36"/>
      <c r="X665" s="37"/>
    </row>
    <row r="666" spans="1:24" x14ac:dyDescent="0.3">
      <c r="A666" s="42">
        <v>6932</v>
      </c>
      <c r="B666" s="24">
        <v>5</v>
      </c>
      <c r="C666" s="24" t="s">
        <v>1135</v>
      </c>
      <c r="D666" s="24">
        <v>2</v>
      </c>
      <c r="E666" s="24">
        <v>762</v>
      </c>
      <c r="F666" s="24" t="s">
        <v>34</v>
      </c>
      <c r="G666" s="24" t="s">
        <v>12</v>
      </c>
      <c r="H666" s="24" t="s">
        <v>15</v>
      </c>
      <c r="J666" s="24">
        <v>1</v>
      </c>
      <c r="K666" s="24">
        <v>1822</v>
      </c>
      <c r="L666" s="32">
        <v>0.23611111111111113</v>
      </c>
      <c r="M666" s="43">
        <v>0.2388888888888889</v>
      </c>
      <c r="N666" s="33">
        <v>1.526</v>
      </c>
      <c r="Q666" s="24">
        <v>58</v>
      </c>
      <c r="R666" s="35">
        <f t="shared" si="40"/>
        <v>88.507999999999996</v>
      </c>
      <c r="S666" s="35">
        <f t="shared" si="43"/>
        <v>0</v>
      </c>
      <c r="U666" s="36">
        <f t="shared" si="41"/>
        <v>2.7777777777777679E-3</v>
      </c>
      <c r="V666" s="36">
        <f t="shared" si="42"/>
        <v>0.16111111111111054</v>
      </c>
      <c r="W666" s="36"/>
      <c r="X666" s="37"/>
    </row>
    <row r="667" spans="1:24" x14ac:dyDescent="0.3">
      <c r="A667" s="42">
        <v>11756</v>
      </c>
      <c r="B667" s="24">
        <v>5</v>
      </c>
      <c r="C667" s="24" t="s">
        <v>1135</v>
      </c>
      <c r="D667" s="24">
        <v>2</v>
      </c>
      <c r="E667" s="24">
        <v>762</v>
      </c>
      <c r="F667" s="24" t="s">
        <v>34</v>
      </c>
      <c r="G667" s="24" t="s">
        <v>12</v>
      </c>
      <c r="H667" s="24" t="s">
        <v>13</v>
      </c>
      <c r="J667" s="24">
        <v>1</v>
      </c>
      <c r="K667" s="24">
        <v>511</v>
      </c>
      <c r="L667" s="32">
        <v>0.23611111111111113</v>
      </c>
      <c r="M667" s="43">
        <v>0.2388888888888889</v>
      </c>
      <c r="N667" s="33">
        <v>1.526</v>
      </c>
      <c r="Q667" s="24">
        <v>302</v>
      </c>
      <c r="R667" s="35">
        <f t="shared" si="40"/>
        <v>460.85200000000003</v>
      </c>
      <c r="S667" s="35">
        <f t="shared" si="43"/>
        <v>0</v>
      </c>
      <c r="U667" s="36">
        <f t="shared" si="41"/>
        <v>2.7777777777777679E-3</v>
      </c>
      <c r="V667" s="36">
        <f t="shared" si="42"/>
        <v>0.83888888888888591</v>
      </c>
      <c r="W667" s="36"/>
      <c r="X667" s="37"/>
    </row>
    <row r="668" spans="1:24" x14ac:dyDescent="0.3">
      <c r="A668" s="42">
        <v>17542</v>
      </c>
      <c r="B668" s="24">
        <v>5</v>
      </c>
      <c r="C668" s="24" t="s">
        <v>1135</v>
      </c>
      <c r="D668" s="24">
        <v>2</v>
      </c>
      <c r="E668" s="24">
        <v>762</v>
      </c>
      <c r="F668" s="24" t="s">
        <v>34</v>
      </c>
      <c r="G668" s="24" t="s">
        <v>12</v>
      </c>
      <c r="H668" s="44" t="s">
        <v>1146</v>
      </c>
      <c r="I668" s="44"/>
      <c r="J668" s="24">
        <v>1</v>
      </c>
      <c r="K668" s="24">
        <v>512</v>
      </c>
      <c r="L668" s="32">
        <v>0.28402777777777777</v>
      </c>
      <c r="M668" s="43">
        <v>0.28680555555555554</v>
      </c>
      <c r="N668" s="33">
        <v>1.526</v>
      </c>
      <c r="Q668" s="24">
        <v>250</v>
      </c>
      <c r="R668" s="35">
        <f t="shared" si="40"/>
        <v>381.5</v>
      </c>
      <c r="S668" s="35">
        <f t="shared" si="43"/>
        <v>0</v>
      </c>
      <c r="U668" s="36">
        <f t="shared" si="41"/>
        <v>2.7777777777777679E-3</v>
      </c>
      <c r="V668" s="36">
        <f t="shared" si="42"/>
        <v>0.69444444444444198</v>
      </c>
      <c r="W668" s="36"/>
      <c r="X668" s="37"/>
    </row>
    <row r="669" spans="1:24" x14ac:dyDescent="0.3">
      <c r="A669" s="42">
        <v>11759</v>
      </c>
      <c r="B669" s="24">
        <v>5</v>
      </c>
      <c r="C669" s="24" t="s">
        <v>1135</v>
      </c>
      <c r="D669" s="24">
        <v>2</v>
      </c>
      <c r="E669" s="24">
        <v>762</v>
      </c>
      <c r="F669" s="24" t="s">
        <v>34</v>
      </c>
      <c r="G669" s="24" t="s">
        <v>52</v>
      </c>
      <c r="H669" s="44" t="s">
        <v>1146</v>
      </c>
      <c r="I669" s="44"/>
      <c r="J669" s="24">
        <v>1</v>
      </c>
      <c r="K669" s="24">
        <v>513</v>
      </c>
      <c r="L669" s="32">
        <v>0.30902777777777779</v>
      </c>
      <c r="M669" s="43">
        <v>0.31180555555555556</v>
      </c>
      <c r="N669" s="33">
        <v>1.526</v>
      </c>
      <c r="Q669" s="24">
        <v>173</v>
      </c>
      <c r="R669" s="35">
        <f t="shared" si="40"/>
        <v>263.99799999999999</v>
      </c>
      <c r="S669" s="35">
        <f t="shared" si="43"/>
        <v>0</v>
      </c>
      <c r="U669" s="36">
        <f t="shared" si="41"/>
        <v>2.7777777777777679E-3</v>
      </c>
      <c r="V669" s="36">
        <f t="shared" si="42"/>
        <v>0.48055555555555385</v>
      </c>
      <c r="W669" s="36"/>
      <c r="X669" s="37"/>
    </row>
    <row r="670" spans="1:24" x14ac:dyDescent="0.3">
      <c r="A670" s="42">
        <v>18160</v>
      </c>
      <c r="B670" s="24">
        <v>5</v>
      </c>
      <c r="C670" s="24" t="s">
        <v>1135</v>
      </c>
      <c r="D670" s="24">
        <v>2</v>
      </c>
      <c r="E670" s="24">
        <v>1029</v>
      </c>
      <c r="F670" s="24" t="s">
        <v>1147</v>
      </c>
      <c r="G670" s="24" t="s">
        <v>12</v>
      </c>
      <c r="H670" s="24" t="s">
        <v>13</v>
      </c>
      <c r="J670" s="24">
        <v>1</v>
      </c>
      <c r="K670" s="24">
        <v>428</v>
      </c>
      <c r="L670" s="32">
        <v>0.24791666666666667</v>
      </c>
      <c r="M670" s="43">
        <v>0.26944444444444443</v>
      </c>
      <c r="N670" s="33">
        <v>8.8763822896107296</v>
      </c>
      <c r="Q670" s="24">
        <v>302</v>
      </c>
      <c r="R670" s="35">
        <f t="shared" si="40"/>
        <v>2680.6674514624406</v>
      </c>
      <c r="S670" s="35">
        <f t="shared" si="43"/>
        <v>0</v>
      </c>
      <c r="U670" s="36">
        <f t="shared" si="41"/>
        <v>2.1527777777777757E-2</v>
      </c>
      <c r="V670" s="36">
        <f t="shared" si="42"/>
        <v>6.5013888888888829</v>
      </c>
      <c r="W670" s="36"/>
      <c r="X670" s="37"/>
    </row>
    <row r="671" spans="1:24" x14ac:dyDescent="0.3">
      <c r="A671" s="42">
        <v>18162</v>
      </c>
      <c r="B671" s="24">
        <v>5</v>
      </c>
      <c r="C671" s="24" t="s">
        <v>1135</v>
      </c>
      <c r="D671" s="24">
        <v>2</v>
      </c>
      <c r="E671" s="24">
        <v>1029</v>
      </c>
      <c r="F671" s="24" t="s">
        <v>1147</v>
      </c>
      <c r="G671" s="24" t="s">
        <v>12</v>
      </c>
      <c r="H671" s="24" t="s">
        <v>13</v>
      </c>
      <c r="J671" s="24">
        <v>1</v>
      </c>
      <c r="K671" s="24">
        <v>442</v>
      </c>
      <c r="L671" s="32">
        <v>0.2722222222222222</v>
      </c>
      <c r="M671" s="43">
        <v>0.29375000000000001</v>
      </c>
      <c r="N671" s="33">
        <v>8.8763822896107296</v>
      </c>
      <c r="Q671" s="24">
        <v>302</v>
      </c>
      <c r="R671" s="35">
        <f t="shared" si="40"/>
        <v>2680.6674514624406</v>
      </c>
      <c r="S671" s="35">
        <f t="shared" si="43"/>
        <v>0</v>
      </c>
      <c r="U671" s="36">
        <f t="shared" si="41"/>
        <v>2.1527777777777812E-2</v>
      </c>
      <c r="V671" s="36">
        <f t="shared" si="42"/>
        <v>6.5013888888888989</v>
      </c>
      <c r="W671" s="36"/>
      <c r="X671" s="37"/>
    </row>
    <row r="672" spans="1:24" x14ac:dyDescent="0.3">
      <c r="A672" s="42">
        <v>18164</v>
      </c>
      <c r="B672" s="24">
        <v>5</v>
      </c>
      <c r="C672" s="24" t="s">
        <v>1135</v>
      </c>
      <c r="D672" s="24">
        <v>2</v>
      </c>
      <c r="E672" s="24">
        <v>1029</v>
      </c>
      <c r="F672" s="24" t="s">
        <v>1147</v>
      </c>
      <c r="G672" s="24" t="s">
        <v>12</v>
      </c>
      <c r="H672" s="24" t="s">
        <v>13</v>
      </c>
      <c r="J672" s="24">
        <v>1</v>
      </c>
      <c r="K672" s="24">
        <v>429</v>
      </c>
      <c r="L672" s="32">
        <v>0.28958333333333336</v>
      </c>
      <c r="M672" s="43">
        <v>0.31111111111111112</v>
      </c>
      <c r="N672" s="33">
        <v>8.8763822896107296</v>
      </c>
      <c r="Q672" s="24">
        <v>302</v>
      </c>
      <c r="R672" s="35">
        <f t="shared" si="40"/>
        <v>2680.6674514624406</v>
      </c>
      <c r="S672" s="35">
        <f t="shared" si="43"/>
        <v>0</v>
      </c>
      <c r="U672" s="36">
        <f t="shared" si="41"/>
        <v>2.1527777777777757E-2</v>
      </c>
      <c r="V672" s="36">
        <f t="shared" si="42"/>
        <v>6.5013888888888829</v>
      </c>
      <c r="W672" s="36"/>
      <c r="X672" s="37"/>
    </row>
    <row r="673" spans="1:24" x14ac:dyDescent="0.3">
      <c r="A673" s="42">
        <v>18167</v>
      </c>
      <c r="B673" s="24">
        <v>5</v>
      </c>
      <c r="C673" s="24" t="s">
        <v>1135</v>
      </c>
      <c r="D673" s="24">
        <v>2</v>
      </c>
      <c r="E673" s="24">
        <v>1029</v>
      </c>
      <c r="F673" s="24" t="s">
        <v>1147</v>
      </c>
      <c r="G673" s="24" t="s">
        <v>12</v>
      </c>
      <c r="H673" s="44" t="s">
        <v>1146</v>
      </c>
      <c r="I673" s="44"/>
      <c r="J673" s="24">
        <v>1</v>
      </c>
      <c r="K673" s="24">
        <v>15</v>
      </c>
      <c r="L673" s="32">
        <v>0.3</v>
      </c>
      <c r="M673" s="43">
        <v>0.3215277777777778</v>
      </c>
      <c r="N673" s="33">
        <v>8.8763822896107296</v>
      </c>
      <c r="Q673" s="24">
        <v>250</v>
      </c>
      <c r="R673" s="35">
        <f t="shared" si="40"/>
        <v>2219.0955724026826</v>
      </c>
      <c r="S673" s="35">
        <f t="shared" si="43"/>
        <v>0</v>
      </c>
      <c r="U673" s="36">
        <f t="shared" si="41"/>
        <v>2.1527777777777812E-2</v>
      </c>
      <c r="V673" s="36">
        <f t="shared" si="42"/>
        <v>5.3819444444444535</v>
      </c>
      <c r="W673" s="36"/>
      <c r="X673" s="37"/>
    </row>
    <row r="674" spans="1:24" x14ac:dyDescent="0.3">
      <c r="A674" s="42">
        <v>18165</v>
      </c>
      <c r="B674" s="24">
        <v>5</v>
      </c>
      <c r="C674" s="24" t="s">
        <v>1135</v>
      </c>
      <c r="D674" s="24">
        <v>2</v>
      </c>
      <c r="E674" s="24">
        <v>1029</v>
      </c>
      <c r="F674" s="24" t="s">
        <v>1147</v>
      </c>
      <c r="G674" s="24" t="s">
        <v>12</v>
      </c>
      <c r="H674" s="24">
        <v>6</v>
      </c>
      <c r="J674" s="24">
        <v>1</v>
      </c>
      <c r="K674" s="24">
        <v>11761</v>
      </c>
      <c r="L674" s="32">
        <v>0.3034722222222222</v>
      </c>
      <c r="M674" s="43">
        <v>0.32500000000000001</v>
      </c>
      <c r="N674" s="33">
        <v>8.8763822896107296</v>
      </c>
      <c r="Q674" s="24">
        <v>52</v>
      </c>
      <c r="R674" s="35">
        <f t="shared" si="40"/>
        <v>461.57187905975792</v>
      </c>
      <c r="S674" s="35">
        <f t="shared" si="43"/>
        <v>0</v>
      </c>
      <c r="U674" s="36">
        <f t="shared" si="41"/>
        <v>2.1527777777777812E-2</v>
      </c>
      <c r="V674" s="36">
        <f t="shared" si="42"/>
        <v>1.1194444444444462</v>
      </c>
      <c r="W674" s="36"/>
      <c r="X674" s="37"/>
    </row>
    <row r="675" spans="1:24" x14ac:dyDescent="0.3">
      <c r="A675" s="42">
        <v>18169</v>
      </c>
      <c r="B675" s="24">
        <v>5</v>
      </c>
      <c r="C675" s="24" t="s">
        <v>1135</v>
      </c>
      <c r="D675" s="24">
        <v>2</v>
      </c>
      <c r="E675" s="24">
        <v>1029</v>
      </c>
      <c r="F675" s="24" t="s">
        <v>1147</v>
      </c>
      <c r="G675" s="24" t="s">
        <v>12</v>
      </c>
      <c r="H675" s="44" t="s">
        <v>1146</v>
      </c>
      <c r="I675" s="44"/>
      <c r="J675" s="24">
        <v>1</v>
      </c>
      <c r="K675" s="24">
        <v>443</v>
      </c>
      <c r="L675" s="32">
        <v>0.31041666666666667</v>
      </c>
      <c r="M675" s="43">
        <v>0.33194444444444443</v>
      </c>
      <c r="N675" s="33">
        <v>8.8763822896107296</v>
      </c>
      <c r="Q675" s="24">
        <v>250</v>
      </c>
      <c r="R675" s="35">
        <f t="shared" si="40"/>
        <v>2219.0955724026826</v>
      </c>
      <c r="S675" s="35">
        <f t="shared" si="43"/>
        <v>0</v>
      </c>
      <c r="U675" s="36">
        <f t="shared" si="41"/>
        <v>2.1527777777777757E-2</v>
      </c>
      <c r="V675" s="36">
        <f t="shared" si="42"/>
        <v>5.3819444444444393</v>
      </c>
      <c r="W675" s="36"/>
      <c r="X675" s="37"/>
    </row>
    <row r="676" spans="1:24" x14ac:dyDescent="0.3">
      <c r="A676" s="42">
        <v>18172</v>
      </c>
      <c r="B676" s="24">
        <v>5</v>
      </c>
      <c r="C676" s="24" t="s">
        <v>1135</v>
      </c>
      <c r="D676" s="24">
        <v>2</v>
      </c>
      <c r="E676" s="24">
        <v>1029</v>
      </c>
      <c r="F676" s="24" t="s">
        <v>1147</v>
      </c>
      <c r="G676" s="24" t="s">
        <v>12</v>
      </c>
      <c r="H676" s="24">
        <v>6</v>
      </c>
      <c r="J676" s="24">
        <v>1</v>
      </c>
      <c r="K676" s="24">
        <v>11763</v>
      </c>
      <c r="L676" s="32">
        <v>0.32013888888888892</v>
      </c>
      <c r="M676" s="43">
        <v>0.34166666666666662</v>
      </c>
      <c r="N676" s="33">
        <v>8.8763822896107296</v>
      </c>
      <c r="Q676" s="24">
        <v>52</v>
      </c>
      <c r="R676" s="35">
        <f t="shared" si="40"/>
        <v>461.57187905975792</v>
      </c>
      <c r="S676" s="35">
        <f t="shared" si="43"/>
        <v>0</v>
      </c>
      <c r="U676" s="36">
        <f t="shared" si="41"/>
        <v>2.1527777777777701E-2</v>
      </c>
      <c r="V676" s="36">
        <f t="shared" si="42"/>
        <v>1.1194444444444405</v>
      </c>
      <c r="W676" s="36"/>
      <c r="X676" s="37"/>
    </row>
    <row r="677" spans="1:24" x14ac:dyDescent="0.3">
      <c r="A677" s="42">
        <v>18170</v>
      </c>
      <c r="B677" s="24">
        <v>5</v>
      </c>
      <c r="C677" s="24" t="s">
        <v>1135</v>
      </c>
      <c r="D677" s="24">
        <v>2</v>
      </c>
      <c r="E677" s="24">
        <v>1029</v>
      </c>
      <c r="F677" s="24" t="s">
        <v>1147</v>
      </c>
      <c r="G677" s="24" t="s">
        <v>12</v>
      </c>
      <c r="H677" s="44" t="s">
        <v>1146</v>
      </c>
      <c r="I677" s="44"/>
      <c r="J677" s="24">
        <v>1</v>
      </c>
      <c r="K677" s="24">
        <v>450</v>
      </c>
      <c r="L677" s="32">
        <v>0.32083333333333336</v>
      </c>
      <c r="M677" s="43">
        <v>0.34236111111111112</v>
      </c>
      <c r="N677" s="33">
        <v>8.8763822896107296</v>
      </c>
      <c r="Q677" s="24">
        <v>250</v>
      </c>
      <c r="R677" s="35">
        <f t="shared" si="40"/>
        <v>2219.0955724026826</v>
      </c>
      <c r="S677" s="35">
        <f t="shared" si="43"/>
        <v>0</v>
      </c>
      <c r="U677" s="36">
        <f t="shared" si="41"/>
        <v>2.1527777777777757E-2</v>
      </c>
      <c r="V677" s="36">
        <f t="shared" si="42"/>
        <v>5.3819444444444393</v>
      </c>
      <c r="W677" s="36"/>
      <c r="X677" s="37"/>
    </row>
    <row r="678" spans="1:24" x14ac:dyDescent="0.3">
      <c r="A678" s="42">
        <v>18173</v>
      </c>
      <c r="B678" s="24">
        <v>5</v>
      </c>
      <c r="C678" s="24" t="s">
        <v>1135</v>
      </c>
      <c r="D678" s="24">
        <v>2</v>
      </c>
      <c r="E678" s="24">
        <v>1029</v>
      </c>
      <c r="F678" s="24" t="s">
        <v>1147</v>
      </c>
      <c r="G678" s="24" t="s">
        <v>12</v>
      </c>
      <c r="H678" s="44" t="s">
        <v>1146</v>
      </c>
      <c r="I678" s="44"/>
      <c r="J678" s="24">
        <v>1</v>
      </c>
      <c r="K678" s="24">
        <v>430</v>
      </c>
      <c r="L678" s="32">
        <v>0.33124999999999999</v>
      </c>
      <c r="M678" s="43">
        <v>0.3527777777777778</v>
      </c>
      <c r="N678" s="33">
        <v>8.8763822896107296</v>
      </c>
      <c r="Q678" s="24">
        <v>250</v>
      </c>
      <c r="R678" s="35">
        <f t="shared" si="40"/>
        <v>2219.0955724026826</v>
      </c>
      <c r="S678" s="35">
        <f t="shared" si="43"/>
        <v>0</v>
      </c>
      <c r="U678" s="36">
        <f t="shared" si="41"/>
        <v>2.1527777777777812E-2</v>
      </c>
      <c r="V678" s="36">
        <f t="shared" si="42"/>
        <v>5.3819444444444535</v>
      </c>
      <c r="W678" s="36"/>
      <c r="X678" s="37"/>
    </row>
    <row r="679" spans="1:24" x14ac:dyDescent="0.3">
      <c r="A679" s="42">
        <v>18256</v>
      </c>
      <c r="B679" s="24">
        <v>5</v>
      </c>
      <c r="C679" s="24" t="s">
        <v>1135</v>
      </c>
      <c r="D679" s="24">
        <v>2</v>
      </c>
      <c r="E679" s="24">
        <v>1029</v>
      </c>
      <c r="F679" s="24" t="s">
        <v>1147</v>
      </c>
      <c r="G679" s="24" t="s">
        <v>12</v>
      </c>
      <c r="H679" s="24" t="s">
        <v>15</v>
      </c>
      <c r="J679" s="24">
        <v>1</v>
      </c>
      <c r="K679" s="24">
        <v>1762</v>
      </c>
      <c r="L679" s="32">
        <v>0.33124999999999999</v>
      </c>
      <c r="M679" s="43">
        <v>0.3527777777777778</v>
      </c>
      <c r="N679" s="33">
        <v>8.8763822896107296</v>
      </c>
      <c r="Q679" s="24">
        <v>58</v>
      </c>
      <c r="R679" s="35">
        <f t="shared" si="40"/>
        <v>514.83017279742228</v>
      </c>
      <c r="S679" s="35">
        <f t="shared" si="43"/>
        <v>0</v>
      </c>
      <c r="U679" s="36">
        <f t="shared" si="41"/>
        <v>2.1527777777777812E-2</v>
      </c>
      <c r="V679" s="36">
        <f t="shared" si="42"/>
        <v>1.2486111111111131</v>
      </c>
      <c r="W679" s="36"/>
      <c r="X679" s="37"/>
    </row>
    <row r="680" spans="1:24" x14ac:dyDescent="0.3">
      <c r="A680" s="42">
        <v>18174</v>
      </c>
      <c r="B680" s="24">
        <v>5</v>
      </c>
      <c r="C680" s="24" t="s">
        <v>1135</v>
      </c>
      <c r="D680" s="24">
        <v>2</v>
      </c>
      <c r="E680" s="24">
        <v>1029</v>
      </c>
      <c r="F680" s="24" t="s">
        <v>1147</v>
      </c>
      <c r="G680" s="24" t="s">
        <v>12</v>
      </c>
      <c r="H680" s="24">
        <v>6</v>
      </c>
      <c r="J680" s="24">
        <v>1</v>
      </c>
      <c r="K680" s="24">
        <v>18074</v>
      </c>
      <c r="L680" s="32">
        <v>0.33402777777777781</v>
      </c>
      <c r="M680" s="43">
        <v>0.35555555555555557</v>
      </c>
      <c r="N680" s="33">
        <v>8.8763822896107296</v>
      </c>
      <c r="Q680" s="24">
        <v>52</v>
      </c>
      <c r="R680" s="35">
        <f t="shared" si="40"/>
        <v>461.57187905975792</v>
      </c>
      <c r="S680" s="35">
        <f t="shared" si="43"/>
        <v>0</v>
      </c>
      <c r="U680" s="36">
        <f t="shared" si="41"/>
        <v>2.1527777777777757E-2</v>
      </c>
      <c r="V680" s="36">
        <f t="shared" si="42"/>
        <v>1.1194444444444434</v>
      </c>
      <c r="W680" s="36"/>
      <c r="X680" s="37"/>
    </row>
    <row r="681" spans="1:24" x14ac:dyDescent="0.3">
      <c r="A681" s="42">
        <v>18175</v>
      </c>
      <c r="B681" s="24">
        <v>5</v>
      </c>
      <c r="C681" s="24" t="s">
        <v>1135</v>
      </c>
      <c r="D681" s="24">
        <v>2</v>
      </c>
      <c r="E681" s="24">
        <v>1029</v>
      </c>
      <c r="F681" s="24" t="s">
        <v>1147</v>
      </c>
      <c r="G681" s="24" t="s">
        <v>12</v>
      </c>
      <c r="H681" s="44" t="s">
        <v>1146</v>
      </c>
      <c r="I681" s="44"/>
      <c r="J681" s="24">
        <v>1</v>
      </c>
      <c r="K681" s="24">
        <v>16</v>
      </c>
      <c r="L681" s="32">
        <v>0.34166666666666662</v>
      </c>
      <c r="M681" s="43">
        <v>0.36319444444444443</v>
      </c>
      <c r="N681" s="33">
        <v>8.8763822896107296</v>
      </c>
      <c r="Q681" s="24">
        <v>250</v>
      </c>
      <c r="R681" s="35">
        <f t="shared" si="40"/>
        <v>2219.0955724026826</v>
      </c>
      <c r="S681" s="35">
        <f t="shared" si="43"/>
        <v>0</v>
      </c>
      <c r="U681" s="36">
        <f t="shared" si="41"/>
        <v>2.1527777777777812E-2</v>
      </c>
      <c r="V681" s="36">
        <f t="shared" si="42"/>
        <v>5.3819444444444535</v>
      </c>
      <c r="W681" s="36"/>
      <c r="X681" s="37"/>
    </row>
    <row r="682" spans="1:24" x14ac:dyDescent="0.3">
      <c r="A682" s="42">
        <v>18176</v>
      </c>
      <c r="B682" s="24">
        <v>5</v>
      </c>
      <c r="C682" s="24" t="s">
        <v>1135</v>
      </c>
      <c r="D682" s="24">
        <v>2</v>
      </c>
      <c r="E682" s="24">
        <v>1029</v>
      </c>
      <c r="F682" s="24" t="s">
        <v>1147</v>
      </c>
      <c r="G682" s="24" t="s">
        <v>12</v>
      </c>
      <c r="H682" s="24">
        <v>6</v>
      </c>
      <c r="J682" s="24">
        <v>1</v>
      </c>
      <c r="K682" s="24">
        <v>11766</v>
      </c>
      <c r="L682" s="32">
        <v>0.35069444444444442</v>
      </c>
      <c r="M682" s="43">
        <v>0.37222222222222223</v>
      </c>
      <c r="N682" s="33">
        <v>8.8763822896107296</v>
      </c>
      <c r="Q682" s="24">
        <v>52</v>
      </c>
      <c r="R682" s="35">
        <f t="shared" si="40"/>
        <v>461.57187905975792</v>
      </c>
      <c r="S682" s="35">
        <f t="shared" si="43"/>
        <v>0</v>
      </c>
      <c r="U682" s="36">
        <f t="shared" si="41"/>
        <v>2.1527777777777812E-2</v>
      </c>
      <c r="V682" s="36">
        <f t="shared" si="42"/>
        <v>1.1194444444444462</v>
      </c>
      <c r="W682" s="36"/>
      <c r="X682" s="37"/>
    </row>
    <row r="683" spans="1:24" x14ac:dyDescent="0.3">
      <c r="A683" s="42">
        <v>18177</v>
      </c>
      <c r="B683" s="24">
        <v>5</v>
      </c>
      <c r="C683" s="24" t="s">
        <v>1135</v>
      </c>
      <c r="D683" s="24">
        <v>2</v>
      </c>
      <c r="E683" s="24">
        <v>1029</v>
      </c>
      <c r="F683" s="24" t="s">
        <v>1147</v>
      </c>
      <c r="G683" s="24" t="s">
        <v>12</v>
      </c>
      <c r="H683" s="44" t="s">
        <v>1146</v>
      </c>
      <c r="I683" s="44"/>
      <c r="J683" s="24">
        <v>1</v>
      </c>
      <c r="K683" s="24">
        <v>444</v>
      </c>
      <c r="L683" s="32">
        <v>0.3520833333333333</v>
      </c>
      <c r="M683" s="43">
        <v>0.37361111111111112</v>
      </c>
      <c r="N683" s="33">
        <v>8.8763822896107296</v>
      </c>
      <c r="Q683" s="24">
        <v>250</v>
      </c>
      <c r="R683" s="35">
        <f t="shared" si="40"/>
        <v>2219.0955724026826</v>
      </c>
      <c r="S683" s="35">
        <f t="shared" si="43"/>
        <v>0</v>
      </c>
      <c r="U683" s="36">
        <f t="shared" si="41"/>
        <v>2.1527777777777812E-2</v>
      </c>
      <c r="V683" s="36">
        <f t="shared" si="42"/>
        <v>5.3819444444444535</v>
      </c>
      <c r="W683" s="36"/>
      <c r="X683" s="37"/>
    </row>
    <row r="684" spans="1:24" x14ac:dyDescent="0.3">
      <c r="A684" s="42">
        <v>18252</v>
      </c>
      <c r="B684" s="24">
        <v>5</v>
      </c>
      <c r="C684" s="24" t="s">
        <v>1135</v>
      </c>
      <c r="D684" s="24">
        <v>2</v>
      </c>
      <c r="E684" s="24">
        <v>1029</v>
      </c>
      <c r="F684" s="24" t="s">
        <v>1147</v>
      </c>
      <c r="G684" s="24" t="s">
        <v>12</v>
      </c>
      <c r="H684" s="24" t="s">
        <v>15</v>
      </c>
      <c r="J684" s="24">
        <v>1</v>
      </c>
      <c r="K684" s="24">
        <v>1776</v>
      </c>
      <c r="L684" s="32">
        <v>0.3520833333333333</v>
      </c>
      <c r="M684" s="43">
        <v>0.37361111111111112</v>
      </c>
      <c r="N684" s="33">
        <v>8.8763822896107296</v>
      </c>
      <c r="Q684" s="24">
        <v>58</v>
      </c>
      <c r="R684" s="35">
        <f t="shared" si="40"/>
        <v>514.83017279742228</v>
      </c>
      <c r="S684" s="35">
        <f t="shared" si="43"/>
        <v>0</v>
      </c>
      <c r="U684" s="36">
        <f t="shared" si="41"/>
        <v>2.1527777777777812E-2</v>
      </c>
      <c r="V684" s="36">
        <f t="shared" si="42"/>
        <v>1.2486111111111131</v>
      </c>
      <c r="W684" s="36"/>
      <c r="X684" s="37"/>
    </row>
    <row r="685" spans="1:24" x14ac:dyDescent="0.3">
      <c r="A685" s="42">
        <v>18178</v>
      </c>
      <c r="B685" s="24">
        <v>5</v>
      </c>
      <c r="C685" s="24" t="s">
        <v>1135</v>
      </c>
      <c r="D685" s="24">
        <v>2</v>
      </c>
      <c r="E685" s="24">
        <v>1029</v>
      </c>
      <c r="F685" s="24" t="s">
        <v>1147</v>
      </c>
      <c r="G685" s="24" t="s">
        <v>12</v>
      </c>
      <c r="H685" s="44" t="s">
        <v>1146</v>
      </c>
      <c r="I685" s="44"/>
      <c r="J685" s="24">
        <v>1</v>
      </c>
      <c r="K685" s="24">
        <v>451</v>
      </c>
      <c r="L685" s="32">
        <v>0.36249999999999999</v>
      </c>
      <c r="M685" s="43">
        <v>0.3840277777777778</v>
      </c>
      <c r="N685" s="33">
        <v>8.8763822896107296</v>
      </c>
      <c r="Q685" s="24">
        <v>250</v>
      </c>
      <c r="R685" s="35">
        <f t="shared" si="40"/>
        <v>2219.0955724026826</v>
      </c>
      <c r="S685" s="35">
        <f t="shared" si="43"/>
        <v>0</v>
      </c>
      <c r="U685" s="36">
        <f t="shared" si="41"/>
        <v>2.1527777777777812E-2</v>
      </c>
      <c r="V685" s="36">
        <f t="shared" si="42"/>
        <v>5.3819444444444535</v>
      </c>
      <c r="W685" s="36"/>
      <c r="X685" s="37"/>
    </row>
    <row r="686" spans="1:24" x14ac:dyDescent="0.3">
      <c r="A686" s="42">
        <v>18179</v>
      </c>
      <c r="B686" s="24">
        <v>5</v>
      </c>
      <c r="C686" s="24" t="s">
        <v>1135</v>
      </c>
      <c r="D686" s="24">
        <v>2</v>
      </c>
      <c r="E686" s="24">
        <v>1029</v>
      </c>
      <c r="F686" s="24" t="s">
        <v>1147</v>
      </c>
      <c r="G686" s="24" t="s">
        <v>12</v>
      </c>
      <c r="H686" s="24">
        <v>6</v>
      </c>
      <c r="J686" s="24">
        <v>1</v>
      </c>
      <c r="K686" s="24">
        <v>11768</v>
      </c>
      <c r="L686" s="32">
        <v>0.36458333333333331</v>
      </c>
      <c r="M686" s="43">
        <v>0.38611111111111113</v>
      </c>
      <c r="N686" s="33">
        <v>8.8763822896107296</v>
      </c>
      <c r="Q686" s="24">
        <v>52</v>
      </c>
      <c r="R686" s="35">
        <f t="shared" si="40"/>
        <v>461.57187905975792</v>
      </c>
      <c r="S686" s="35">
        <f t="shared" si="43"/>
        <v>0</v>
      </c>
      <c r="U686" s="36">
        <f t="shared" si="41"/>
        <v>2.1527777777777812E-2</v>
      </c>
      <c r="V686" s="36">
        <f t="shared" si="42"/>
        <v>1.1194444444444462</v>
      </c>
      <c r="W686" s="36"/>
      <c r="X686" s="37"/>
    </row>
    <row r="687" spans="1:24" x14ac:dyDescent="0.3">
      <c r="A687" s="42">
        <v>18180</v>
      </c>
      <c r="B687" s="24">
        <v>5</v>
      </c>
      <c r="C687" s="24" t="s">
        <v>1135</v>
      </c>
      <c r="D687" s="24">
        <v>2</v>
      </c>
      <c r="E687" s="24">
        <v>1029</v>
      </c>
      <c r="F687" s="24" t="s">
        <v>1147</v>
      </c>
      <c r="G687" s="24" t="s">
        <v>12</v>
      </c>
      <c r="H687" s="44" t="s">
        <v>1146</v>
      </c>
      <c r="I687" s="44"/>
      <c r="J687" s="24">
        <v>1</v>
      </c>
      <c r="K687" s="24">
        <v>431</v>
      </c>
      <c r="L687" s="32">
        <v>0.37291666666666662</v>
      </c>
      <c r="M687" s="43">
        <v>0.39444444444444443</v>
      </c>
      <c r="N687" s="33">
        <v>8.8763822896107296</v>
      </c>
      <c r="Q687" s="24">
        <v>250</v>
      </c>
      <c r="R687" s="35">
        <f t="shared" si="40"/>
        <v>2219.0955724026826</v>
      </c>
      <c r="S687" s="35">
        <f t="shared" si="43"/>
        <v>0</v>
      </c>
      <c r="U687" s="36">
        <f t="shared" si="41"/>
        <v>2.1527777777777812E-2</v>
      </c>
      <c r="V687" s="36">
        <f t="shared" si="42"/>
        <v>5.3819444444444535</v>
      </c>
      <c r="W687" s="36"/>
      <c r="X687" s="37"/>
    </row>
    <row r="688" spans="1:24" x14ac:dyDescent="0.3">
      <c r="A688" s="42">
        <v>18258</v>
      </c>
      <c r="B688" s="24">
        <v>5</v>
      </c>
      <c r="C688" s="24" t="s">
        <v>1135</v>
      </c>
      <c r="D688" s="24">
        <v>2</v>
      </c>
      <c r="E688" s="24">
        <v>1029</v>
      </c>
      <c r="F688" s="24" t="s">
        <v>1147</v>
      </c>
      <c r="G688" s="24" t="s">
        <v>12</v>
      </c>
      <c r="H688" s="24" t="s">
        <v>15</v>
      </c>
      <c r="J688" s="24">
        <v>1</v>
      </c>
      <c r="K688" s="24">
        <v>1763</v>
      </c>
      <c r="L688" s="32">
        <v>0.37291666666666662</v>
      </c>
      <c r="M688" s="43">
        <v>0.39444444444444443</v>
      </c>
      <c r="N688" s="33">
        <v>8.8763822896107296</v>
      </c>
      <c r="Q688" s="24">
        <v>58</v>
      </c>
      <c r="R688" s="35">
        <f t="shared" si="40"/>
        <v>514.83017279742228</v>
      </c>
      <c r="S688" s="35">
        <f t="shared" si="43"/>
        <v>0</v>
      </c>
      <c r="U688" s="36">
        <f t="shared" si="41"/>
        <v>2.1527777777777812E-2</v>
      </c>
      <c r="V688" s="36">
        <f t="shared" si="42"/>
        <v>1.2486111111111131</v>
      </c>
      <c r="W688" s="36"/>
      <c r="X688" s="37"/>
    </row>
    <row r="689" spans="1:24" x14ac:dyDescent="0.3">
      <c r="A689" s="42">
        <v>18181</v>
      </c>
      <c r="B689" s="24">
        <v>5</v>
      </c>
      <c r="C689" s="24" t="s">
        <v>1135</v>
      </c>
      <c r="D689" s="24">
        <v>2</v>
      </c>
      <c r="E689" s="24">
        <v>1029</v>
      </c>
      <c r="F689" s="24" t="s">
        <v>1147</v>
      </c>
      <c r="G689" s="24" t="s">
        <v>12</v>
      </c>
      <c r="H689" s="24">
        <v>6</v>
      </c>
      <c r="J689" s="24">
        <v>1</v>
      </c>
      <c r="K689" s="24">
        <v>18075</v>
      </c>
      <c r="L689" s="32">
        <v>0.38125000000000003</v>
      </c>
      <c r="M689" s="43">
        <v>0.40277777777777773</v>
      </c>
      <c r="N689" s="33">
        <v>8.8763822896107296</v>
      </c>
      <c r="Q689" s="24">
        <v>52</v>
      </c>
      <c r="R689" s="35">
        <f t="shared" si="40"/>
        <v>461.57187905975792</v>
      </c>
      <c r="S689" s="35">
        <f t="shared" si="43"/>
        <v>0</v>
      </c>
      <c r="U689" s="36">
        <f t="shared" si="41"/>
        <v>2.1527777777777701E-2</v>
      </c>
      <c r="V689" s="36">
        <f t="shared" si="42"/>
        <v>1.1194444444444405</v>
      </c>
      <c r="W689" s="36"/>
      <c r="X689" s="37"/>
    </row>
    <row r="690" spans="1:24" x14ac:dyDescent="0.3">
      <c r="A690" s="42">
        <v>18182</v>
      </c>
      <c r="B690" s="24">
        <v>5</v>
      </c>
      <c r="C690" s="24" t="s">
        <v>1135</v>
      </c>
      <c r="D690" s="24">
        <v>2</v>
      </c>
      <c r="E690" s="24">
        <v>1029</v>
      </c>
      <c r="F690" s="24" t="s">
        <v>1147</v>
      </c>
      <c r="G690" s="24" t="s">
        <v>12</v>
      </c>
      <c r="H690" s="44" t="s">
        <v>1146</v>
      </c>
      <c r="I690" s="44"/>
      <c r="J690" s="24">
        <v>1</v>
      </c>
      <c r="K690" s="24">
        <v>17</v>
      </c>
      <c r="L690" s="32">
        <v>0.3833333333333333</v>
      </c>
      <c r="M690" s="43">
        <v>0.40486111111111112</v>
      </c>
      <c r="N690" s="33">
        <v>8.8763822896107296</v>
      </c>
      <c r="Q690" s="24">
        <v>250</v>
      </c>
      <c r="R690" s="35">
        <f t="shared" si="40"/>
        <v>2219.0955724026826</v>
      </c>
      <c r="S690" s="35">
        <f t="shared" si="43"/>
        <v>0</v>
      </c>
      <c r="U690" s="36">
        <f t="shared" si="41"/>
        <v>2.1527777777777812E-2</v>
      </c>
      <c r="V690" s="36">
        <f t="shared" si="42"/>
        <v>5.3819444444444535</v>
      </c>
      <c r="W690" s="36"/>
      <c r="X690" s="37"/>
    </row>
    <row r="691" spans="1:24" x14ac:dyDescent="0.3">
      <c r="A691" s="42">
        <v>18183</v>
      </c>
      <c r="B691" s="24">
        <v>5</v>
      </c>
      <c r="C691" s="24" t="s">
        <v>1135</v>
      </c>
      <c r="D691" s="24">
        <v>2</v>
      </c>
      <c r="E691" s="24">
        <v>1029</v>
      </c>
      <c r="F691" s="24" t="s">
        <v>1147</v>
      </c>
      <c r="G691" s="24" t="s">
        <v>12</v>
      </c>
      <c r="H691" s="44" t="s">
        <v>1146</v>
      </c>
      <c r="I691" s="44"/>
      <c r="J691" s="24">
        <v>1</v>
      </c>
      <c r="K691" s="24">
        <v>445</v>
      </c>
      <c r="L691" s="32">
        <v>0.39374999999999999</v>
      </c>
      <c r="M691" s="43">
        <v>0.4152777777777778</v>
      </c>
      <c r="N691" s="33">
        <v>8.8763822896107296</v>
      </c>
      <c r="Q691" s="24">
        <v>250</v>
      </c>
      <c r="R691" s="35">
        <f t="shared" si="40"/>
        <v>2219.0955724026826</v>
      </c>
      <c r="S691" s="35">
        <f t="shared" si="43"/>
        <v>0</v>
      </c>
      <c r="U691" s="36">
        <f t="shared" si="41"/>
        <v>2.1527777777777812E-2</v>
      </c>
      <c r="V691" s="36">
        <f t="shared" si="42"/>
        <v>5.3819444444444535</v>
      </c>
      <c r="W691" s="36"/>
      <c r="X691" s="37"/>
    </row>
    <row r="692" spans="1:24" x14ac:dyDescent="0.3">
      <c r="A692" s="42">
        <v>18253</v>
      </c>
      <c r="B692" s="24">
        <v>5</v>
      </c>
      <c r="C692" s="24" t="s">
        <v>1135</v>
      </c>
      <c r="D692" s="24">
        <v>2</v>
      </c>
      <c r="E692" s="24">
        <v>1029</v>
      </c>
      <c r="F692" s="24" t="s">
        <v>1147</v>
      </c>
      <c r="G692" s="24" t="s">
        <v>12</v>
      </c>
      <c r="H692" s="24" t="s">
        <v>15</v>
      </c>
      <c r="J692" s="24">
        <v>1</v>
      </c>
      <c r="K692" s="24">
        <v>1777</v>
      </c>
      <c r="L692" s="32">
        <v>0.39374999999999999</v>
      </c>
      <c r="M692" s="43">
        <v>0.4152777777777778</v>
      </c>
      <c r="N692" s="33">
        <v>8.8763822896107296</v>
      </c>
      <c r="Q692" s="24">
        <v>58</v>
      </c>
      <c r="R692" s="35">
        <f t="shared" si="40"/>
        <v>514.83017279742228</v>
      </c>
      <c r="S692" s="35">
        <f t="shared" si="43"/>
        <v>0</v>
      </c>
      <c r="U692" s="36">
        <f t="shared" si="41"/>
        <v>2.1527777777777812E-2</v>
      </c>
      <c r="V692" s="36">
        <f t="shared" si="42"/>
        <v>1.2486111111111131</v>
      </c>
      <c r="W692" s="36"/>
      <c r="X692" s="37"/>
    </row>
    <row r="693" spans="1:24" x14ac:dyDescent="0.3">
      <c r="A693" s="42">
        <v>18184</v>
      </c>
      <c r="B693" s="24">
        <v>5</v>
      </c>
      <c r="C693" s="24" t="s">
        <v>1135</v>
      </c>
      <c r="D693" s="24">
        <v>2</v>
      </c>
      <c r="E693" s="24">
        <v>1029</v>
      </c>
      <c r="F693" s="24" t="s">
        <v>1147</v>
      </c>
      <c r="G693" s="24" t="s">
        <v>12</v>
      </c>
      <c r="H693" s="24">
        <v>6</v>
      </c>
      <c r="J693" s="24">
        <v>1</v>
      </c>
      <c r="K693" s="24">
        <v>11771</v>
      </c>
      <c r="L693" s="32">
        <v>0.39513888888888887</v>
      </c>
      <c r="M693" s="43">
        <v>0.41666666666666669</v>
      </c>
      <c r="N693" s="33">
        <v>8.8763822896107296</v>
      </c>
      <c r="Q693" s="24">
        <v>52</v>
      </c>
      <c r="R693" s="35">
        <f t="shared" si="40"/>
        <v>461.57187905975792</v>
      </c>
      <c r="S693" s="35">
        <f t="shared" si="43"/>
        <v>0</v>
      </c>
      <c r="U693" s="36">
        <f t="shared" si="41"/>
        <v>2.1527777777777812E-2</v>
      </c>
      <c r="V693" s="36">
        <f t="shared" si="42"/>
        <v>1.1194444444444462</v>
      </c>
      <c r="W693" s="36"/>
      <c r="X693" s="37"/>
    </row>
    <row r="694" spans="1:24" x14ac:dyDescent="0.3">
      <c r="A694" s="42">
        <v>18185</v>
      </c>
      <c r="B694" s="24">
        <v>5</v>
      </c>
      <c r="C694" s="24" t="s">
        <v>1135</v>
      </c>
      <c r="D694" s="24">
        <v>2</v>
      </c>
      <c r="E694" s="24">
        <v>1029</v>
      </c>
      <c r="F694" s="24" t="s">
        <v>1147</v>
      </c>
      <c r="G694" s="24" t="s">
        <v>12</v>
      </c>
      <c r="H694" s="24">
        <v>6</v>
      </c>
      <c r="J694" s="24">
        <v>1</v>
      </c>
      <c r="K694" s="24">
        <v>18118</v>
      </c>
      <c r="L694" s="32">
        <v>0.40347222222222223</v>
      </c>
      <c r="M694" s="43">
        <v>0.42499999999999999</v>
      </c>
      <c r="N694" s="33">
        <v>8.8763822896107296</v>
      </c>
      <c r="Q694" s="24">
        <v>52</v>
      </c>
      <c r="R694" s="35">
        <f t="shared" si="40"/>
        <v>461.57187905975792</v>
      </c>
      <c r="S694" s="35">
        <f t="shared" si="43"/>
        <v>0</v>
      </c>
      <c r="U694" s="36">
        <f t="shared" si="41"/>
        <v>2.1527777777777757E-2</v>
      </c>
      <c r="V694" s="36">
        <f t="shared" si="42"/>
        <v>1.1194444444444434</v>
      </c>
      <c r="W694" s="36"/>
      <c r="X694" s="37"/>
    </row>
    <row r="695" spans="1:24" x14ac:dyDescent="0.3">
      <c r="A695" s="42">
        <v>18186</v>
      </c>
      <c r="B695" s="24">
        <v>5</v>
      </c>
      <c r="C695" s="24" t="s">
        <v>1135</v>
      </c>
      <c r="D695" s="24">
        <v>2</v>
      </c>
      <c r="E695" s="24">
        <v>1029</v>
      </c>
      <c r="F695" s="24" t="s">
        <v>1147</v>
      </c>
      <c r="G695" s="24" t="s">
        <v>12</v>
      </c>
      <c r="H695" s="44" t="s">
        <v>1146</v>
      </c>
      <c r="I695" s="44"/>
      <c r="J695" s="24">
        <v>1</v>
      </c>
      <c r="K695" s="24">
        <v>452</v>
      </c>
      <c r="L695" s="32">
        <v>0.40416666666666662</v>
      </c>
      <c r="M695" s="43">
        <v>0.42569444444444443</v>
      </c>
      <c r="N695" s="33">
        <v>8.8763822896107296</v>
      </c>
      <c r="Q695" s="24">
        <v>250</v>
      </c>
      <c r="R695" s="35">
        <f t="shared" si="40"/>
        <v>2219.0955724026826</v>
      </c>
      <c r="S695" s="35">
        <f t="shared" si="43"/>
        <v>0</v>
      </c>
      <c r="U695" s="36">
        <f t="shared" si="41"/>
        <v>2.1527777777777812E-2</v>
      </c>
      <c r="V695" s="36">
        <f t="shared" si="42"/>
        <v>5.3819444444444535</v>
      </c>
      <c r="W695" s="36"/>
      <c r="X695" s="37"/>
    </row>
    <row r="696" spans="1:24" x14ac:dyDescent="0.3">
      <c r="A696" s="42">
        <v>18187</v>
      </c>
      <c r="B696" s="24">
        <v>5</v>
      </c>
      <c r="C696" s="24" t="s">
        <v>1135</v>
      </c>
      <c r="D696" s="24">
        <v>2</v>
      </c>
      <c r="E696" s="24">
        <v>1029</v>
      </c>
      <c r="F696" s="24" t="s">
        <v>1147</v>
      </c>
      <c r="G696" s="24" t="s">
        <v>12</v>
      </c>
      <c r="H696" s="24">
        <v>6</v>
      </c>
      <c r="J696" s="24">
        <v>1</v>
      </c>
      <c r="K696" s="24">
        <v>11773</v>
      </c>
      <c r="L696" s="32">
        <v>0.41180555555555554</v>
      </c>
      <c r="M696" s="43">
        <v>0.43333333333333335</v>
      </c>
      <c r="N696" s="33">
        <v>8.8763822896107296</v>
      </c>
      <c r="Q696" s="24">
        <v>52</v>
      </c>
      <c r="R696" s="35">
        <f t="shared" si="40"/>
        <v>461.57187905975792</v>
      </c>
      <c r="S696" s="35">
        <f t="shared" si="43"/>
        <v>0</v>
      </c>
      <c r="U696" s="36">
        <f t="shared" si="41"/>
        <v>2.1527777777777812E-2</v>
      </c>
      <c r="V696" s="36">
        <f t="shared" si="42"/>
        <v>1.1194444444444462</v>
      </c>
      <c r="W696" s="36"/>
      <c r="X696" s="37"/>
    </row>
    <row r="697" spans="1:24" x14ac:dyDescent="0.3">
      <c r="A697" s="42">
        <v>18188</v>
      </c>
      <c r="B697" s="24">
        <v>5</v>
      </c>
      <c r="C697" s="24" t="s">
        <v>1135</v>
      </c>
      <c r="D697" s="24">
        <v>2</v>
      </c>
      <c r="E697" s="24">
        <v>1029</v>
      </c>
      <c r="F697" s="24" t="s">
        <v>1147</v>
      </c>
      <c r="G697" s="24" t="s">
        <v>12</v>
      </c>
      <c r="H697" s="44" t="s">
        <v>1146</v>
      </c>
      <c r="I697" s="44"/>
      <c r="J697" s="24">
        <v>1</v>
      </c>
      <c r="K697" s="24">
        <v>432</v>
      </c>
      <c r="L697" s="32">
        <v>0.4145833333333333</v>
      </c>
      <c r="M697" s="43">
        <v>0.43611111111111112</v>
      </c>
      <c r="N697" s="33">
        <v>8.8763822896107296</v>
      </c>
      <c r="Q697" s="24">
        <v>250</v>
      </c>
      <c r="R697" s="35">
        <f t="shared" si="40"/>
        <v>2219.0955724026826</v>
      </c>
      <c r="S697" s="35">
        <f t="shared" si="43"/>
        <v>0</v>
      </c>
      <c r="U697" s="36">
        <f t="shared" si="41"/>
        <v>2.1527777777777812E-2</v>
      </c>
      <c r="V697" s="36">
        <f t="shared" si="42"/>
        <v>5.3819444444444535</v>
      </c>
      <c r="W697" s="36"/>
      <c r="X697" s="37"/>
    </row>
    <row r="698" spans="1:24" x14ac:dyDescent="0.3">
      <c r="A698" s="42">
        <v>18259</v>
      </c>
      <c r="B698" s="24">
        <v>5</v>
      </c>
      <c r="C698" s="24" t="s">
        <v>1135</v>
      </c>
      <c r="D698" s="24">
        <v>2</v>
      </c>
      <c r="E698" s="24">
        <v>1029</v>
      </c>
      <c r="F698" s="24" t="s">
        <v>1147</v>
      </c>
      <c r="G698" s="24" t="s">
        <v>12</v>
      </c>
      <c r="H698" s="24" t="s">
        <v>15</v>
      </c>
      <c r="J698" s="24">
        <v>1</v>
      </c>
      <c r="K698" s="24">
        <v>1764</v>
      </c>
      <c r="L698" s="32">
        <v>0.4145833333333333</v>
      </c>
      <c r="M698" s="43">
        <v>0.43611111111111112</v>
      </c>
      <c r="N698" s="33">
        <v>8.8763822896107296</v>
      </c>
      <c r="Q698" s="24">
        <v>58</v>
      </c>
      <c r="R698" s="35">
        <f t="shared" si="40"/>
        <v>514.83017279742228</v>
      </c>
      <c r="S698" s="35">
        <f t="shared" si="43"/>
        <v>0</v>
      </c>
      <c r="U698" s="36">
        <f t="shared" si="41"/>
        <v>2.1527777777777812E-2</v>
      </c>
      <c r="V698" s="36">
        <f t="shared" si="42"/>
        <v>1.2486111111111131</v>
      </c>
      <c r="W698" s="36"/>
      <c r="X698" s="37"/>
    </row>
    <row r="699" spans="1:24" x14ac:dyDescent="0.3">
      <c r="A699" s="42">
        <v>18189</v>
      </c>
      <c r="B699" s="24">
        <v>5</v>
      </c>
      <c r="C699" s="24" t="s">
        <v>1135</v>
      </c>
      <c r="D699" s="24">
        <v>2</v>
      </c>
      <c r="E699" s="24">
        <v>1029</v>
      </c>
      <c r="F699" s="24" t="s">
        <v>1147</v>
      </c>
      <c r="G699" s="24" t="s">
        <v>12</v>
      </c>
      <c r="H699" s="44" t="s">
        <v>1146</v>
      </c>
      <c r="I699" s="44"/>
      <c r="J699" s="24">
        <v>1</v>
      </c>
      <c r="K699" s="24">
        <v>18</v>
      </c>
      <c r="L699" s="32">
        <v>0.42499999999999999</v>
      </c>
      <c r="M699" s="43">
        <v>0.4465277777777778</v>
      </c>
      <c r="N699" s="33">
        <v>8.8763822896107296</v>
      </c>
      <c r="Q699" s="24">
        <v>250</v>
      </c>
      <c r="R699" s="35">
        <f t="shared" si="40"/>
        <v>2219.0955724026826</v>
      </c>
      <c r="S699" s="35">
        <f t="shared" si="43"/>
        <v>0</v>
      </c>
      <c r="U699" s="36">
        <f t="shared" si="41"/>
        <v>2.1527777777777812E-2</v>
      </c>
      <c r="V699" s="36">
        <f t="shared" si="42"/>
        <v>5.3819444444444535</v>
      </c>
      <c r="W699" s="36"/>
      <c r="X699" s="37"/>
    </row>
    <row r="700" spans="1:24" x14ac:dyDescent="0.3">
      <c r="A700" s="42">
        <v>18190</v>
      </c>
      <c r="B700" s="24">
        <v>5</v>
      </c>
      <c r="C700" s="24" t="s">
        <v>1135</v>
      </c>
      <c r="D700" s="24">
        <v>2</v>
      </c>
      <c r="E700" s="24">
        <v>1029</v>
      </c>
      <c r="F700" s="24" t="s">
        <v>1147</v>
      </c>
      <c r="G700" s="24" t="s">
        <v>12</v>
      </c>
      <c r="H700" s="24">
        <v>6</v>
      </c>
      <c r="J700" s="24">
        <v>1</v>
      </c>
      <c r="K700" s="24">
        <v>18076</v>
      </c>
      <c r="L700" s="32">
        <v>0.42569444444444443</v>
      </c>
      <c r="M700" s="43">
        <v>0.44722222222222219</v>
      </c>
      <c r="N700" s="33">
        <v>8.8763822896107296</v>
      </c>
      <c r="Q700" s="24">
        <v>52</v>
      </c>
      <c r="R700" s="35">
        <f t="shared" si="40"/>
        <v>461.57187905975792</v>
      </c>
      <c r="S700" s="35">
        <f t="shared" si="43"/>
        <v>0</v>
      </c>
      <c r="U700" s="36">
        <f t="shared" si="41"/>
        <v>2.1527777777777757E-2</v>
      </c>
      <c r="V700" s="36">
        <f t="shared" si="42"/>
        <v>1.1194444444444434</v>
      </c>
      <c r="W700" s="36"/>
      <c r="X700" s="37"/>
    </row>
    <row r="701" spans="1:24" x14ac:dyDescent="0.3">
      <c r="A701" s="42">
        <v>18191</v>
      </c>
      <c r="B701" s="24">
        <v>5</v>
      </c>
      <c r="C701" s="24" t="s">
        <v>1135</v>
      </c>
      <c r="D701" s="24">
        <v>2</v>
      </c>
      <c r="E701" s="24">
        <v>1029</v>
      </c>
      <c r="F701" s="24" t="s">
        <v>1147</v>
      </c>
      <c r="G701" s="24" t="s">
        <v>12</v>
      </c>
      <c r="H701" s="44" t="s">
        <v>1146</v>
      </c>
      <c r="I701" s="44"/>
      <c r="J701" s="24">
        <v>1</v>
      </c>
      <c r="K701" s="24">
        <v>446</v>
      </c>
      <c r="L701" s="32">
        <v>0.43541666666666662</v>
      </c>
      <c r="M701" s="43">
        <v>0.45694444444444443</v>
      </c>
      <c r="N701" s="33">
        <v>8.8763822896107296</v>
      </c>
      <c r="Q701" s="24">
        <v>250</v>
      </c>
      <c r="R701" s="35">
        <f t="shared" si="40"/>
        <v>2219.0955724026826</v>
      </c>
      <c r="S701" s="35">
        <f t="shared" si="43"/>
        <v>0</v>
      </c>
      <c r="U701" s="36">
        <f t="shared" si="41"/>
        <v>2.1527777777777812E-2</v>
      </c>
      <c r="V701" s="36">
        <f t="shared" si="42"/>
        <v>5.3819444444444535</v>
      </c>
      <c r="W701" s="36"/>
      <c r="X701" s="37"/>
    </row>
    <row r="702" spans="1:24" x14ac:dyDescent="0.3">
      <c r="A702" s="42">
        <v>18254</v>
      </c>
      <c r="B702" s="24">
        <v>5</v>
      </c>
      <c r="C702" s="24" t="s">
        <v>1135</v>
      </c>
      <c r="D702" s="24">
        <v>2</v>
      </c>
      <c r="E702" s="24">
        <v>1029</v>
      </c>
      <c r="F702" s="24" t="s">
        <v>1147</v>
      </c>
      <c r="G702" s="24" t="s">
        <v>12</v>
      </c>
      <c r="H702" s="24" t="s">
        <v>15</v>
      </c>
      <c r="J702" s="24">
        <v>1</v>
      </c>
      <c r="K702" s="24">
        <v>1778</v>
      </c>
      <c r="L702" s="32">
        <v>0.43541666666666662</v>
      </c>
      <c r="M702" s="43">
        <v>0.45694444444444443</v>
      </c>
      <c r="N702" s="33">
        <v>8.8763822896107296</v>
      </c>
      <c r="Q702" s="24">
        <v>58</v>
      </c>
      <c r="R702" s="35">
        <f t="shared" si="40"/>
        <v>514.83017279742228</v>
      </c>
      <c r="S702" s="35">
        <f t="shared" si="43"/>
        <v>0</v>
      </c>
      <c r="U702" s="36">
        <f t="shared" si="41"/>
        <v>2.1527777777777812E-2</v>
      </c>
      <c r="V702" s="36">
        <f t="shared" si="42"/>
        <v>1.2486111111111131</v>
      </c>
      <c r="W702" s="36"/>
      <c r="X702" s="37"/>
    </row>
    <row r="703" spans="1:24" x14ac:dyDescent="0.3">
      <c r="A703" s="42">
        <v>18192</v>
      </c>
      <c r="B703" s="24">
        <v>5</v>
      </c>
      <c r="C703" s="24" t="s">
        <v>1135</v>
      </c>
      <c r="D703" s="24">
        <v>2</v>
      </c>
      <c r="E703" s="24">
        <v>1029</v>
      </c>
      <c r="F703" s="24" t="s">
        <v>1147</v>
      </c>
      <c r="G703" s="24" t="s">
        <v>12</v>
      </c>
      <c r="H703" s="24">
        <v>6</v>
      </c>
      <c r="J703" s="24">
        <v>1</v>
      </c>
      <c r="K703" s="24">
        <v>11778</v>
      </c>
      <c r="L703" s="32">
        <v>0.44236111111111115</v>
      </c>
      <c r="M703" s="43">
        <v>0.46388888888888885</v>
      </c>
      <c r="N703" s="33">
        <v>8.8763822896107296</v>
      </c>
      <c r="Q703" s="24">
        <v>52</v>
      </c>
      <c r="R703" s="35">
        <f t="shared" si="40"/>
        <v>461.57187905975792</v>
      </c>
      <c r="S703" s="35">
        <f t="shared" si="43"/>
        <v>0</v>
      </c>
      <c r="U703" s="36">
        <f t="shared" si="41"/>
        <v>2.1527777777777701E-2</v>
      </c>
      <c r="V703" s="36">
        <f t="shared" si="42"/>
        <v>1.1194444444444405</v>
      </c>
      <c r="W703" s="36"/>
      <c r="X703" s="37"/>
    </row>
    <row r="704" spans="1:24" x14ac:dyDescent="0.3">
      <c r="A704" s="42">
        <v>18193</v>
      </c>
      <c r="B704" s="24">
        <v>5</v>
      </c>
      <c r="C704" s="24" t="s">
        <v>1135</v>
      </c>
      <c r="D704" s="24">
        <v>2</v>
      </c>
      <c r="E704" s="24">
        <v>1029</v>
      </c>
      <c r="F704" s="24" t="s">
        <v>1147</v>
      </c>
      <c r="G704" s="24" t="s">
        <v>12</v>
      </c>
      <c r="H704" s="44" t="s">
        <v>1146</v>
      </c>
      <c r="I704" s="44"/>
      <c r="J704" s="24">
        <v>1</v>
      </c>
      <c r="K704" s="24">
        <v>453</v>
      </c>
      <c r="L704" s="32">
        <v>0.4458333333333333</v>
      </c>
      <c r="M704" s="43">
        <v>0.46736111111111112</v>
      </c>
      <c r="N704" s="33">
        <v>8.8763822896107296</v>
      </c>
      <c r="Q704" s="24">
        <v>250</v>
      </c>
      <c r="R704" s="35">
        <f t="shared" si="40"/>
        <v>2219.0955724026826</v>
      </c>
      <c r="S704" s="35">
        <f t="shared" si="43"/>
        <v>0</v>
      </c>
      <c r="U704" s="36">
        <f t="shared" si="41"/>
        <v>2.1527777777777812E-2</v>
      </c>
      <c r="V704" s="36">
        <f t="shared" si="42"/>
        <v>5.3819444444444535</v>
      </c>
      <c r="W704" s="36"/>
      <c r="X704" s="37"/>
    </row>
    <row r="705" spans="1:24" x14ac:dyDescent="0.3">
      <c r="A705" s="42">
        <v>18194</v>
      </c>
      <c r="B705" s="24">
        <v>5</v>
      </c>
      <c r="C705" s="24" t="s">
        <v>1135</v>
      </c>
      <c r="D705" s="24">
        <v>2</v>
      </c>
      <c r="E705" s="24">
        <v>1029</v>
      </c>
      <c r="F705" s="24" t="s">
        <v>1147</v>
      </c>
      <c r="G705" s="24" t="s">
        <v>12</v>
      </c>
      <c r="H705" s="24" t="s">
        <v>13</v>
      </c>
      <c r="J705" s="24">
        <v>1</v>
      </c>
      <c r="K705" s="24">
        <v>433</v>
      </c>
      <c r="L705" s="32">
        <v>0.45624999999999999</v>
      </c>
      <c r="M705" s="43">
        <v>0.4777777777777778</v>
      </c>
      <c r="N705" s="33">
        <v>8.8763822896107296</v>
      </c>
      <c r="Q705" s="24">
        <v>302</v>
      </c>
      <c r="R705" s="35">
        <f t="shared" si="40"/>
        <v>2680.6674514624406</v>
      </c>
      <c r="S705" s="35">
        <f t="shared" si="43"/>
        <v>0</v>
      </c>
      <c r="U705" s="36">
        <f t="shared" si="41"/>
        <v>2.1527777777777812E-2</v>
      </c>
      <c r="V705" s="36">
        <f t="shared" si="42"/>
        <v>6.5013888888888989</v>
      </c>
      <c r="W705" s="36"/>
      <c r="X705" s="37"/>
    </row>
    <row r="706" spans="1:24" x14ac:dyDescent="0.3">
      <c r="A706" s="42">
        <v>18260</v>
      </c>
      <c r="B706" s="24">
        <v>5</v>
      </c>
      <c r="C706" s="24" t="s">
        <v>1135</v>
      </c>
      <c r="D706" s="24">
        <v>2</v>
      </c>
      <c r="E706" s="24">
        <v>1029</v>
      </c>
      <c r="F706" s="24" t="s">
        <v>1147</v>
      </c>
      <c r="G706" s="24" t="s">
        <v>12</v>
      </c>
      <c r="H706" s="24" t="s">
        <v>15</v>
      </c>
      <c r="J706" s="24">
        <v>1</v>
      </c>
      <c r="K706" s="24">
        <v>1765</v>
      </c>
      <c r="L706" s="32">
        <v>0.45624999999999999</v>
      </c>
      <c r="M706" s="43">
        <v>0.4777777777777778</v>
      </c>
      <c r="N706" s="33">
        <v>8.8763822896107296</v>
      </c>
      <c r="Q706" s="24">
        <v>58</v>
      </c>
      <c r="R706" s="35">
        <f t="shared" ref="R706:R769" si="44">+N706*Q706</f>
        <v>514.83017279742228</v>
      </c>
      <c r="S706" s="35">
        <f t="shared" si="43"/>
        <v>0</v>
      </c>
      <c r="U706" s="36">
        <f t="shared" ref="U706:U769" si="45">+M706-L706</f>
        <v>2.1527777777777812E-2</v>
      </c>
      <c r="V706" s="36">
        <f t="shared" ref="V706:V769" si="46">+U706*Q706</f>
        <v>1.2486111111111131</v>
      </c>
      <c r="W706" s="36"/>
      <c r="X706" s="37"/>
    </row>
    <row r="707" spans="1:24" x14ac:dyDescent="0.3">
      <c r="A707" s="42">
        <v>18195</v>
      </c>
      <c r="B707" s="24">
        <v>5</v>
      </c>
      <c r="C707" s="24" t="s">
        <v>1135</v>
      </c>
      <c r="D707" s="24">
        <v>2</v>
      </c>
      <c r="E707" s="24">
        <v>1029</v>
      </c>
      <c r="F707" s="24" t="s">
        <v>1147</v>
      </c>
      <c r="G707" s="24" t="s">
        <v>12</v>
      </c>
      <c r="H707" s="44" t="s">
        <v>1146</v>
      </c>
      <c r="I707" s="44"/>
      <c r="J707" s="24">
        <v>1</v>
      </c>
      <c r="K707" s="24">
        <v>19</v>
      </c>
      <c r="L707" s="32">
        <v>0.46666666666666662</v>
      </c>
      <c r="M707" s="43">
        <v>0.48819444444444443</v>
      </c>
      <c r="N707" s="33">
        <v>8.8763822896107296</v>
      </c>
      <c r="Q707" s="24">
        <v>250</v>
      </c>
      <c r="R707" s="35">
        <f t="shared" si="44"/>
        <v>2219.0955724026826</v>
      </c>
      <c r="S707" s="35">
        <f t="shared" ref="S707:S770" si="47">+O707*Q707</f>
        <v>0</v>
      </c>
      <c r="U707" s="36">
        <f t="shared" si="45"/>
        <v>2.1527777777777812E-2</v>
      </c>
      <c r="V707" s="36">
        <f t="shared" si="46"/>
        <v>5.3819444444444535</v>
      </c>
      <c r="W707" s="36"/>
      <c r="X707" s="37"/>
    </row>
    <row r="708" spans="1:24" x14ac:dyDescent="0.3">
      <c r="A708" s="42">
        <v>18196</v>
      </c>
      <c r="B708" s="24">
        <v>5</v>
      </c>
      <c r="C708" s="24" t="s">
        <v>1135</v>
      </c>
      <c r="D708" s="24">
        <v>2</v>
      </c>
      <c r="E708" s="24">
        <v>1029</v>
      </c>
      <c r="F708" s="24" t="s">
        <v>1147</v>
      </c>
      <c r="G708" s="24" t="s">
        <v>12</v>
      </c>
      <c r="H708" s="24">
        <v>6</v>
      </c>
      <c r="J708" s="24">
        <v>1</v>
      </c>
      <c r="K708" s="24">
        <v>18114</v>
      </c>
      <c r="L708" s="32">
        <v>0.47291666666666665</v>
      </c>
      <c r="M708" s="43">
        <v>0.49444444444444446</v>
      </c>
      <c r="N708" s="33">
        <v>8.8763822896107296</v>
      </c>
      <c r="Q708" s="24">
        <v>52</v>
      </c>
      <c r="R708" s="35">
        <f t="shared" si="44"/>
        <v>461.57187905975792</v>
      </c>
      <c r="S708" s="35">
        <f t="shared" si="47"/>
        <v>0</v>
      </c>
      <c r="U708" s="36">
        <f t="shared" si="45"/>
        <v>2.1527777777777812E-2</v>
      </c>
      <c r="V708" s="36">
        <f t="shared" si="46"/>
        <v>1.1194444444444462</v>
      </c>
      <c r="W708" s="36"/>
      <c r="X708" s="37"/>
    </row>
    <row r="709" spans="1:24" x14ac:dyDescent="0.3">
      <c r="A709" s="42">
        <v>18197</v>
      </c>
      <c r="B709" s="24">
        <v>5</v>
      </c>
      <c r="C709" s="24" t="s">
        <v>1135</v>
      </c>
      <c r="D709" s="24">
        <v>2</v>
      </c>
      <c r="E709" s="24">
        <v>1029</v>
      </c>
      <c r="F709" s="24" t="s">
        <v>1147</v>
      </c>
      <c r="G709" s="24" t="s">
        <v>12</v>
      </c>
      <c r="H709" s="44" t="s">
        <v>1146</v>
      </c>
      <c r="I709" s="44"/>
      <c r="J709" s="24">
        <v>1</v>
      </c>
      <c r="K709" s="24">
        <v>447</v>
      </c>
      <c r="L709" s="32">
        <v>0.4770833333333333</v>
      </c>
      <c r="M709" s="43">
        <v>0.49861111111111112</v>
      </c>
      <c r="N709" s="33">
        <v>8.8763822896107296</v>
      </c>
      <c r="Q709" s="24">
        <v>250</v>
      </c>
      <c r="R709" s="35">
        <f t="shared" si="44"/>
        <v>2219.0955724026826</v>
      </c>
      <c r="S709" s="35">
        <f t="shared" si="47"/>
        <v>0</v>
      </c>
      <c r="U709" s="36">
        <f t="shared" si="45"/>
        <v>2.1527777777777812E-2</v>
      </c>
      <c r="V709" s="36">
        <f t="shared" si="46"/>
        <v>5.3819444444444535</v>
      </c>
      <c r="W709" s="36"/>
      <c r="X709" s="37"/>
    </row>
    <row r="710" spans="1:24" x14ac:dyDescent="0.3">
      <c r="A710" s="42">
        <v>18255</v>
      </c>
      <c r="B710" s="24">
        <v>5</v>
      </c>
      <c r="C710" s="24" t="s">
        <v>1135</v>
      </c>
      <c r="D710" s="24">
        <v>2</v>
      </c>
      <c r="E710" s="24">
        <v>1029</v>
      </c>
      <c r="F710" s="24" t="s">
        <v>1147</v>
      </c>
      <c r="G710" s="24" t="s">
        <v>12</v>
      </c>
      <c r="H710" s="24" t="s">
        <v>15</v>
      </c>
      <c r="J710" s="24">
        <v>1</v>
      </c>
      <c r="K710" s="24">
        <v>1779</v>
      </c>
      <c r="L710" s="32">
        <v>0.4770833333333333</v>
      </c>
      <c r="M710" s="43">
        <v>0.49861111111111112</v>
      </c>
      <c r="N710" s="33">
        <v>8.8763822896107296</v>
      </c>
      <c r="Q710" s="24">
        <v>58</v>
      </c>
      <c r="R710" s="35">
        <f t="shared" si="44"/>
        <v>514.83017279742228</v>
      </c>
      <c r="S710" s="35">
        <f t="shared" si="47"/>
        <v>0</v>
      </c>
      <c r="U710" s="36">
        <f t="shared" si="45"/>
        <v>2.1527777777777812E-2</v>
      </c>
      <c r="V710" s="36">
        <f t="shared" si="46"/>
        <v>1.2486111111111131</v>
      </c>
      <c r="W710" s="36"/>
      <c r="X710" s="37"/>
    </row>
    <row r="711" spans="1:24" x14ac:dyDescent="0.3">
      <c r="A711" s="42">
        <v>18198</v>
      </c>
      <c r="B711" s="24">
        <v>5</v>
      </c>
      <c r="C711" s="24" t="s">
        <v>1135</v>
      </c>
      <c r="D711" s="24">
        <v>2</v>
      </c>
      <c r="E711" s="24">
        <v>1029</v>
      </c>
      <c r="F711" s="24" t="s">
        <v>1147</v>
      </c>
      <c r="G711" s="24" t="s">
        <v>12</v>
      </c>
      <c r="H711" s="24">
        <v>6</v>
      </c>
      <c r="J711" s="24">
        <v>1</v>
      </c>
      <c r="K711" s="24">
        <v>11781</v>
      </c>
      <c r="L711" s="32">
        <v>0.48680555555555555</v>
      </c>
      <c r="M711" s="43">
        <v>0.5083333333333333</v>
      </c>
      <c r="N711" s="33">
        <v>8.8763822896107296</v>
      </c>
      <c r="Q711" s="24">
        <v>52</v>
      </c>
      <c r="R711" s="35">
        <f t="shared" si="44"/>
        <v>461.57187905975792</v>
      </c>
      <c r="S711" s="35">
        <f t="shared" si="47"/>
        <v>0</v>
      </c>
      <c r="U711" s="36">
        <f t="shared" si="45"/>
        <v>2.1527777777777757E-2</v>
      </c>
      <c r="V711" s="36">
        <f t="shared" si="46"/>
        <v>1.1194444444444434</v>
      </c>
      <c r="W711" s="36"/>
      <c r="X711" s="37"/>
    </row>
    <row r="712" spans="1:24" x14ac:dyDescent="0.3">
      <c r="A712" s="42">
        <v>18199</v>
      </c>
      <c r="B712" s="24">
        <v>5</v>
      </c>
      <c r="C712" s="24" t="s">
        <v>1135</v>
      </c>
      <c r="D712" s="24">
        <v>2</v>
      </c>
      <c r="E712" s="24">
        <v>1029</v>
      </c>
      <c r="F712" s="24" t="s">
        <v>1147</v>
      </c>
      <c r="G712" s="24" t="s">
        <v>12</v>
      </c>
      <c r="H712" s="44" t="s">
        <v>1146</v>
      </c>
      <c r="I712" s="44"/>
      <c r="J712" s="24">
        <v>1</v>
      </c>
      <c r="K712" s="24">
        <v>454</v>
      </c>
      <c r="L712" s="32">
        <v>0.48749999999999999</v>
      </c>
      <c r="M712" s="43">
        <v>0.50902777777777775</v>
      </c>
      <c r="N712" s="33">
        <v>8.8763822896107296</v>
      </c>
      <c r="Q712" s="24">
        <v>250</v>
      </c>
      <c r="R712" s="35">
        <f t="shared" si="44"/>
        <v>2219.0955724026826</v>
      </c>
      <c r="S712" s="35">
        <f t="shared" si="47"/>
        <v>0</v>
      </c>
      <c r="U712" s="36">
        <f t="shared" si="45"/>
        <v>2.1527777777777757E-2</v>
      </c>
      <c r="V712" s="36">
        <f t="shared" si="46"/>
        <v>5.3819444444444393</v>
      </c>
      <c r="W712" s="36"/>
      <c r="X712" s="37"/>
    </row>
    <row r="713" spans="1:24" x14ac:dyDescent="0.3">
      <c r="A713" s="42">
        <v>18200</v>
      </c>
      <c r="B713" s="24">
        <v>5</v>
      </c>
      <c r="C713" s="24" t="s">
        <v>1135</v>
      </c>
      <c r="D713" s="24">
        <v>2</v>
      </c>
      <c r="E713" s="24">
        <v>1029</v>
      </c>
      <c r="F713" s="24" t="s">
        <v>1147</v>
      </c>
      <c r="G713" s="24" t="s">
        <v>12</v>
      </c>
      <c r="H713" s="44" t="s">
        <v>1146</v>
      </c>
      <c r="I713" s="44"/>
      <c r="J713" s="24">
        <v>1</v>
      </c>
      <c r="K713" s="24">
        <v>434</v>
      </c>
      <c r="L713" s="32">
        <v>0.49791666666666662</v>
      </c>
      <c r="M713" s="43">
        <v>0.51944444444444449</v>
      </c>
      <c r="N713" s="33">
        <v>8.8763822896107296</v>
      </c>
      <c r="Q713" s="24">
        <v>250</v>
      </c>
      <c r="R713" s="35">
        <f t="shared" si="44"/>
        <v>2219.0955724026826</v>
      </c>
      <c r="S713" s="35">
        <f t="shared" si="47"/>
        <v>0</v>
      </c>
      <c r="U713" s="36">
        <f t="shared" si="45"/>
        <v>2.1527777777777868E-2</v>
      </c>
      <c r="V713" s="36">
        <f t="shared" si="46"/>
        <v>5.3819444444444668</v>
      </c>
      <c r="W713" s="36"/>
      <c r="X713" s="37"/>
    </row>
    <row r="714" spans="1:24" x14ac:dyDescent="0.3">
      <c r="A714" s="42">
        <v>18261</v>
      </c>
      <c r="B714" s="24">
        <v>5</v>
      </c>
      <c r="C714" s="24" t="s">
        <v>1135</v>
      </c>
      <c r="D714" s="24">
        <v>2</v>
      </c>
      <c r="E714" s="24">
        <v>1029</v>
      </c>
      <c r="F714" s="24" t="s">
        <v>1147</v>
      </c>
      <c r="G714" s="24" t="s">
        <v>12</v>
      </c>
      <c r="H714" s="24" t="s">
        <v>15</v>
      </c>
      <c r="J714" s="24">
        <v>1</v>
      </c>
      <c r="K714" s="24">
        <v>1766</v>
      </c>
      <c r="L714" s="32">
        <v>0.49791666666666662</v>
      </c>
      <c r="M714" s="43">
        <v>0.51944444444444449</v>
      </c>
      <c r="N714" s="33">
        <v>8.8763822896107296</v>
      </c>
      <c r="Q714" s="24">
        <v>58</v>
      </c>
      <c r="R714" s="35">
        <f t="shared" si="44"/>
        <v>514.83017279742228</v>
      </c>
      <c r="S714" s="35">
        <f t="shared" si="47"/>
        <v>0</v>
      </c>
      <c r="U714" s="36">
        <f t="shared" si="45"/>
        <v>2.1527777777777868E-2</v>
      </c>
      <c r="V714" s="36">
        <f t="shared" si="46"/>
        <v>1.2486111111111162</v>
      </c>
      <c r="W714" s="36"/>
      <c r="X714" s="37"/>
    </row>
    <row r="715" spans="1:24" x14ac:dyDescent="0.3">
      <c r="A715" s="42">
        <v>18201</v>
      </c>
      <c r="B715" s="24">
        <v>5</v>
      </c>
      <c r="C715" s="24" t="s">
        <v>1135</v>
      </c>
      <c r="D715" s="24">
        <v>2</v>
      </c>
      <c r="E715" s="24">
        <v>1029</v>
      </c>
      <c r="F715" s="24" t="s">
        <v>1147</v>
      </c>
      <c r="G715" s="24" t="s">
        <v>12</v>
      </c>
      <c r="H715" s="24">
        <v>6</v>
      </c>
      <c r="J715" s="24">
        <v>1</v>
      </c>
      <c r="K715" s="24">
        <v>11783</v>
      </c>
      <c r="L715" s="32">
        <v>0.50347222222222221</v>
      </c>
      <c r="M715" s="43">
        <v>0.52500000000000002</v>
      </c>
      <c r="N715" s="33">
        <v>8.8763822896107296</v>
      </c>
      <c r="Q715" s="24">
        <v>52</v>
      </c>
      <c r="R715" s="35">
        <f t="shared" si="44"/>
        <v>461.57187905975792</v>
      </c>
      <c r="S715" s="35">
        <f t="shared" si="47"/>
        <v>0</v>
      </c>
      <c r="U715" s="36">
        <f t="shared" si="45"/>
        <v>2.1527777777777812E-2</v>
      </c>
      <c r="V715" s="36">
        <f t="shared" si="46"/>
        <v>1.1194444444444462</v>
      </c>
      <c r="W715" s="36"/>
      <c r="X715" s="37"/>
    </row>
    <row r="716" spans="1:24" x14ac:dyDescent="0.3">
      <c r="A716" s="42">
        <v>18202</v>
      </c>
      <c r="B716" s="24">
        <v>5</v>
      </c>
      <c r="C716" s="24" t="s">
        <v>1135</v>
      </c>
      <c r="D716" s="24">
        <v>2</v>
      </c>
      <c r="E716" s="24">
        <v>1029</v>
      </c>
      <c r="F716" s="24" t="s">
        <v>1147</v>
      </c>
      <c r="G716" s="24" t="s">
        <v>12</v>
      </c>
      <c r="H716" s="44" t="s">
        <v>1146</v>
      </c>
      <c r="I716" s="44"/>
      <c r="J716" s="24">
        <v>1</v>
      </c>
      <c r="K716" s="24">
        <v>20</v>
      </c>
      <c r="L716" s="32">
        <v>0.5083333333333333</v>
      </c>
      <c r="M716" s="43">
        <v>0.52986111111111112</v>
      </c>
      <c r="N716" s="33">
        <v>8.8763822896107296</v>
      </c>
      <c r="Q716" s="24">
        <v>250</v>
      </c>
      <c r="R716" s="35">
        <f t="shared" si="44"/>
        <v>2219.0955724026826</v>
      </c>
      <c r="S716" s="35">
        <f t="shared" si="47"/>
        <v>0</v>
      </c>
      <c r="U716" s="36">
        <f t="shared" si="45"/>
        <v>2.1527777777777812E-2</v>
      </c>
      <c r="V716" s="36">
        <f t="shared" si="46"/>
        <v>5.3819444444444535</v>
      </c>
      <c r="W716" s="36"/>
      <c r="X716" s="37"/>
    </row>
    <row r="717" spans="1:24" x14ac:dyDescent="0.3">
      <c r="A717" s="42">
        <v>18203</v>
      </c>
      <c r="B717" s="24">
        <v>5</v>
      </c>
      <c r="C717" s="24" t="s">
        <v>1135</v>
      </c>
      <c r="D717" s="24">
        <v>2</v>
      </c>
      <c r="E717" s="24">
        <v>1029</v>
      </c>
      <c r="F717" s="24" t="s">
        <v>1147</v>
      </c>
      <c r="G717" s="24" t="s">
        <v>12</v>
      </c>
      <c r="H717" s="24">
        <v>6</v>
      </c>
      <c r="J717" s="24">
        <v>1</v>
      </c>
      <c r="K717" s="24">
        <v>18115</v>
      </c>
      <c r="L717" s="32">
        <v>0.51736111111111105</v>
      </c>
      <c r="M717" s="43">
        <v>0.53888888888888886</v>
      </c>
      <c r="N717" s="33">
        <v>8.8763822896107296</v>
      </c>
      <c r="Q717" s="24">
        <v>52</v>
      </c>
      <c r="R717" s="35">
        <f t="shared" si="44"/>
        <v>461.57187905975792</v>
      </c>
      <c r="S717" s="35">
        <f t="shared" si="47"/>
        <v>0</v>
      </c>
      <c r="U717" s="36">
        <f t="shared" si="45"/>
        <v>2.1527777777777812E-2</v>
      </c>
      <c r="V717" s="36">
        <f t="shared" si="46"/>
        <v>1.1194444444444462</v>
      </c>
      <c r="W717" s="36"/>
      <c r="X717" s="37"/>
    </row>
    <row r="718" spans="1:24" x14ac:dyDescent="0.3">
      <c r="A718" s="42">
        <v>18204</v>
      </c>
      <c r="B718" s="24">
        <v>5</v>
      </c>
      <c r="C718" s="24" t="s">
        <v>1135</v>
      </c>
      <c r="D718" s="24">
        <v>2</v>
      </c>
      <c r="E718" s="24">
        <v>1029</v>
      </c>
      <c r="F718" s="24" t="s">
        <v>1147</v>
      </c>
      <c r="G718" s="24" t="s">
        <v>12</v>
      </c>
      <c r="H718" s="44" t="s">
        <v>1146</v>
      </c>
      <c r="I718" s="44"/>
      <c r="J718" s="24">
        <v>1</v>
      </c>
      <c r="K718" s="24">
        <v>448</v>
      </c>
      <c r="L718" s="32">
        <v>0.51874999999999993</v>
      </c>
      <c r="M718" s="43">
        <v>0.54027777777777775</v>
      </c>
      <c r="N718" s="33">
        <v>8.8763822896107296</v>
      </c>
      <c r="Q718" s="24">
        <v>250</v>
      </c>
      <c r="R718" s="35">
        <f t="shared" si="44"/>
        <v>2219.0955724026826</v>
      </c>
      <c r="S718" s="35">
        <f t="shared" si="47"/>
        <v>0</v>
      </c>
      <c r="U718" s="36">
        <f t="shared" si="45"/>
        <v>2.1527777777777812E-2</v>
      </c>
      <c r="V718" s="36">
        <f t="shared" si="46"/>
        <v>5.3819444444444535</v>
      </c>
      <c r="W718" s="36"/>
      <c r="X718" s="37"/>
    </row>
    <row r="719" spans="1:24" x14ac:dyDescent="0.3">
      <c r="A719" s="42">
        <v>18271</v>
      </c>
      <c r="B719" s="24">
        <v>5</v>
      </c>
      <c r="C719" s="24" t="s">
        <v>1135</v>
      </c>
      <c r="D719" s="24">
        <v>2</v>
      </c>
      <c r="E719" s="24">
        <v>1029</v>
      </c>
      <c r="F719" s="24" t="s">
        <v>1147</v>
      </c>
      <c r="G719" s="24" t="s">
        <v>12</v>
      </c>
      <c r="H719" s="24" t="s">
        <v>15</v>
      </c>
      <c r="J719" s="24">
        <v>1</v>
      </c>
      <c r="K719" s="24">
        <v>1780</v>
      </c>
      <c r="L719" s="32">
        <v>0.51874999999999993</v>
      </c>
      <c r="M719" s="43">
        <v>0.54027777777777775</v>
      </c>
      <c r="N719" s="33">
        <v>8.8763822896107296</v>
      </c>
      <c r="Q719" s="24">
        <v>58</v>
      </c>
      <c r="R719" s="35">
        <f t="shared" si="44"/>
        <v>514.83017279742228</v>
      </c>
      <c r="S719" s="35">
        <f t="shared" si="47"/>
        <v>0</v>
      </c>
      <c r="U719" s="36">
        <f t="shared" si="45"/>
        <v>2.1527777777777812E-2</v>
      </c>
      <c r="V719" s="36">
        <f t="shared" si="46"/>
        <v>1.2486111111111131</v>
      </c>
      <c r="W719" s="36"/>
      <c r="X719" s="37"/>
    </row>
    <row r="720" spans="1:24" x14ac:dyDescent="0.3">
      <c r="A720" s="42">
        <v>18205</v>
      </c>
      <c r="B720" s="24">
        <v>5</v>
      </c>
      <c r="C720" s="24" t="s">
        <v>1135</v>
      </c>
      <c r="D720" s="24">
        <v>2</v>
      </c>
      <c r="E720" s="24">
        <v>1029</v>
      </c>
      <c r="F720" s="24" t="s">
        <v>1147</v>
      </c>
      <c r="G720" s="24" t="s">
        <v>12</v>
      </c>
      <c r="H720" s="44" t="s">
        <v>1146</v>
      </c>
      <c r="I720" s="44"/>
      <c r="J720" s="24">
        <v>1</v>
      </c>
      <c r="K720" s="24">
        <v>455</v>
      </c>
      <c r="L720" s="32">
        <v>0.52916666666666667</v>
      </c>
      <c r="M720" s="43">
        <v>0.55069444444444449</v>
      </c>
      <c r="N720" s="33">
        <v>8.8763822896107296</v>
      </c>
      <c r="Q720" s="24">
        <v>250</v>
      </c>
      <c r="R720" s="35">
        <f t="shared" si="44"/>
        <v>2219.0955724026826</v>
      </c>
      <c r="S720" s="35">
        <f t="shared" si="47"/>
        <v>0</v>
      </c>
      <c r="U720" s="36">
        <f t="shared" si="45"/>
        <v>2.1527777777777812E-2</v>
      </c>
      <c r="V720" s="36">
        <f t="shared" si="46"/>
        <v>5.3819444444444535</v>
      </c>
      <c r="W720" s="36"/>
      <c r="X720" s="37"/>
    </row>
    <row r="721" spans="1:24" x14ac:dyDescent="0.3">
      <c r="A721" s="42">
        <v>18206</v>
      </c>
      <c r="B721" s="24">
        <v>5</v>
      </c>
      <c r="C721" s="24" t="s">
        <v>1135</v>
      </c>
      <c r="D721" s="24">
        <v>2</v>
      </c>
      <c r="E721" s="24">
        <v>1029</v>
      </c>
      <c r="F721" s="24" t="s">
        <v>1147</v>
      </c>
      <c r="G721" s="24" t="s">
        <v>12</v>
      </c>
      <c r="H721" s="24">
        <v>6</v>
      </c>
      <c r="J721" s="24">
        <v>1</v>
      </c>
      <c r="K721" s="24">
        <v>11786</v>
      </c>
      <c r="L721" s="32">
        <v>0.53402777777777777</v>
      </c>
      <c r="M721" s="43">
        <v>0.55555555555555558</v>
      </c>
      <c r="N721" s="33">
        <v>8.8763822896107296</v>
      </c>
      <c r="Q721" s="24">
        <v>52</v>
      </c>
      <c r="R721" s="35">
        <f t="shared" si="44"/>
        <v>461.57187905975792</v>
      </c>
      <c r="S721" s="35">
        <f t="shared" si="47"/>
        <v>0</v>
      </c>
      <c r="U721" s="36">
        <f t="shared" si="45"/>
        <v>2.1527777777777812E-2</v>
      </c>
      <c r="V721" s="36">
        <f t="shared" si="46"/>
        <v>1.1194444444444462</v>
      </c>
      <c r="W721" s="36"/>
      <c r="X721" s="37"/>
    </row>
    <row r="722" spans="1:24" x14ac:dyDescent="0.3">
      <c r="A722" s="42">
        <v>18207</v>
      </c>
      <c r="B722" s="24">
        <v>5</v>
      </c>
      <c r="C722" s="24" t="s">
        <v>1135</v>
      </c>
      <c r="D722" s="24">
        <v>2</v>
      </c>
      <c r="E722" s="24">
        <v>1029</v>
      </c>
      <c r="F722" s="24" t="s">
        <v>1147</v>
      </c>
      <c r="G722" s="24" t="s">
        <v>12</v>
      </c>
      <c r="H722" s="44" t="s">
        <v>1146</v>
      </c>
      <c r="I722" s="44"/>
      <c r="J722" s="24">
        <v>1</v>
      </c>
      <c r="K722" s="24">
        <v>435</v>
      </c>
      <c r="L722" s="32">
        <v>0.5395833333333333</v>
      </c>
      <c r="M722" s="43">
        <v>0.56111111111111112</v>
      </c>
      <c r="N722" s="33">
        <v>8.8763822896107296</v>
      </c>
      <c r="Q722" s="24">
        <v>250</v>
      </c>
      <c r="R722" s="35">
        <f t="shared" si="44"/>
        <v>2219.0955724026826</v>
      </c>
      <c r="S722" s="35">
        <f t="shared" si="47"/>
        <v>0</v>
      </c>
      <c r="U722" s="36">
        <f t="shared" si="45"/>
        <v>2.1527777777777812E-2</v>
      </c>
      <c r="V722" s="36">
        <f t="shared" si="46"/>
        <v>5.3819444444444535</v>
      </c>
      <c r="W722" s="36"/>
      <c r="X722" s="37"/>
    </row>
    <row r="723" spans="1:24" x14ac:dyDescent="0.3">
      <c r="A723" s="42">
        <v>18262</v>
      </c>
      <c r="B723" s="24">
        <v>5</v>
      </c>
      <c r="C723" s="24" t="s">
        <v>1135</v>
      </c>
      <c r="D723" s="24">
        <v>2</v>
      </c>
      <c r="E723" s="24">
        <v>1029</v>
      </c>
      <c r="F723" s="24" t="s">
        <v>1147</v>
      </c>
      <c r="G723" s="24" t="s">
        <v>12</v>
      </c>
      <c r="H723" s="24" t="s">
        <v>15</v>
      </c>
      <c r="J723" s="24">
        <v>1</v>
      </c>
      <c r="K723" s="24">
        <v>1767</v>
      </c>
      <c r="L723" s="32">
        <v>0.5395833333333333</v>
      </c>
      <c r="M723" s="43">
        <v>0.56111111111111112</v>
      </c>
      <c r="N723" s="33">
        <v>8.8763822896107296</v>
      </c>
      <c r="Q723" s="24">
        <v>58</v>
      </c>
      <c r="R723" s="35">
        <f t="shared" si="44"/>
        <v>514.83017279742228</v>
      </c>
      <c r="S723" s="35">
        <f t="shared" si="47"/>
        <v>0</v>
      </c>
      <c r="U723" s="36">
        <f t="shared" si="45"/>
        <v>2.1527777777777812E-2</v>
      </c>
      <c r="V723" s="36">
        <f t="shared" si="46"/>
        <v>1.2486111111111131</v>
      </c>
      <c r="W723" s="36"/>
      <c r="X723" s="37"/>
    </row>
    <row r="724" spans="1:24" x14ac:dyDescent="0.3">
      <c r="A724" s="42">
        <v>18208</v>
      </c>
      <c r="B724" s="24">
        <v>5</v>
      </c>
      <c r="C724" s="24" t="s">
        <v>1135</v>
      </c>
      <c r="D724" s="24">
        <v>2</v>
      </c>
      <c r="E724" s="24">
        <v>1029</v>
      </c>
      <c r="F724" s="24" t="s">
        <v>1147</v>
      </c>
      <c r="G724" s="24" t="s">
        <v>12</v>
      </c>
      <c r="H724" s="24">
        <v>6</v>
      </c>
      <c r="J724" s="24">
        <v>1</v>
      </c>
      <c r="K724" s="24">
        <v>11793</v>
      </c>
      <c r="L724" s="32">
        <v>0.54791666666666672</v>
      </c>
      <c r="M724" s="43">
        <v>0.56944444444444442</v>
      </c>
      <c r="N724" s="33">
        <v>8.8763822896107296</v>
      </c>
      <c r="Q724" s="24">
        <v>52</v>
      </c>
      <c r="R724" s="35">
        <f t="shared" si="44"/>
        <v>461.57187905975792</v>
      </c>
      <c r="S724" s="35">
        <f t="shared" si="47"/>
        <v>0</v>
      </c>
      <c r="U724" s="36">
        <f t="shared" si="45"/>
        <v>2.1527777777777701E-2</v>
      </c>
      <c r="V724" s="36">
        <f t="shared" si="46"/>
        <v>1.1194444444444405</v>
      </c>
      <c r="W724" s="36"/>
      <c r="X724" s="37"/>
    </row>
    <row r="725" spans="1:24" x14ac:dyDescent="0.3">
      <c r="A725" s="42">
        <v>18209</v>
      </c>
      <c r="B725" s="24">
        <v>5</v>
      </c>
      <c r="C725" s="24" t="s">
        <v>1135</v>
      </c>
      <c r="D725" s="24">
        <v>2</v>
      </c>
      <c r="E725" s="24">
        <v>1029</v>
      </c>
      <c r="F725" s="24" t="s">
        <v>1147</v>
      </c>
      <c r="G725" s="24" t="s">
        <v>12</v>
      </c>
      <c r="H725" s="44" t="s">
        <v>1146</v>
      </c>
      <c r="I725" s="44"/>
      <c r="J725" s="24">
        <v>1</v>
      </c>
      <c r="K725" s="24">
        <v>21</v>
      </c>
      <c r="L725" s="32">
        <v>0.54999999999999993</v>
      </c>
      <c r="M725" s="43">
        <v>0.57152777777777775</v>
      </c>
      <c r="N725" s="33">
        <v>8.8763822896107296</v>
      </c>
      <c r="Q725" s="24">
        <v>250</v>
      </c>
      <c r="R725" s="35">
        <f t="shared" si="44"/>
        <v>2219.0955724026826</v>
      </c>
      <c r="S725" s="35">
        <f t="shared" si="47"/>
        <v>0</v>
      </c>
      <c r="U725" s="36">
        <f t="shared" si="45"/>
        <v>2.1527777777777812E-2</v>
      </c>
      <c r="V725" s="36">
        <f t="shared" si="46"/>
        <v>5.3819444444444535</v>
      </c>
      <c r="W725" s="36"/>
      <c r="X725" s="37"/>
    </row>
    <row r="726" spans="1:24" x14ac:dyDescent="0.3">
      <c r="A726" s="42">
        <v>18210</v>
      </c>
      <c r="B726" s="24">
        <v>5</v>
      </c>
      <c r="C726" s="24" t="s">
        <v>1135</v>
      </c>
      <c r="D726" s="24">
        <v>2</v>
      </c>
      <c r="E726" s="24">
        <v>1029</v>
      </c>
      <c r="F726" s="24" t="s">
        <v>1147</v>
      </c>
      <c r="G726" s="24" t="s">
        <v>12</v>
      </c>
      <c r="H726" s="44" t="s">
        <v>1146</v>
      </c>
      <c r="I726" s="44"/>
      <c r="J726" s="24">
        <v>1</v>
      </c>
      <c r="K726" s="24">
        <v>449</v>
      </c>
      <c r="L726" s="32">
        <v>0.56041666666666667</v>
      </c>
      <c r="M726" s="43">
        <v>0.58194444444444449</v>
      </c>
      <c r="N726" s="33">
        <v>8.8763822896107296</v>
      </c>
      <c r="Q726" s="24">
        <v>250</v>
      </c>
      <c r="R726" s="35">
        <f t="shared" si="44"/>
        <v>2219.0955724026826</v>
      </c>
      <c r="S726" s="35">
        <f t="shared" si="47"/>
        <v>0</v>
      </c>
      <c r="U726" s="36">
        <f t="shared" si="45"/>
        <v>2.1527777777777812E-2</v>
      </c>
      <c r="V726" s="36">
        <f t="shared" si="46"/>
        <v>5.3819444444444535</v>
      </c>
      <c r="W726" s="36"/>
      <c r="X726" s="37"/>
    </row>
    <row r="727" spans="1:24" x14ac:dyDescent="0.3">
      <c r="A727" s="42">
        <v>18273</v>
      </c>
      <c r="B727" s="24">
        <v>5</v>
      </c>
      <c r="C727" s="24" t="s">
        <v>1135</v>
      </c>
      <c r="D727" s="24">
        <v>2</v>
      </c>
      <c r="E727" s="24">
        <v>1029</v>
      </c>
      <c r="F727" s="24" t="s">
        <v>1147</v>
      </c>
      <c r="G727" s="24" t="s">
        <v>12</v>
      </c>
      <c r="H727" s="24" t="s">
        <v>15</v>
      </c>
      <c r="J727" s="24">
        <v>1</v>
      </c>
      <c r="K727" s="24">
        <v>1781</v>
      </c>
      <c r="L727" s="32">
        <v>0.56041666666666667</v>
      </c>
      <c r="M727" s="43">
        <v>0.58194444444444449</v>
      </c>
      <c r="N727" s="33">
        <v>8.8763822896107296</v>
      </c>
      <c r="Q727" s="24">
        <v>58</v>
      </c>
      <c r="R727" s="35">
        <f t="shared" si="44"/>
        <v>514.83017279742228</v>
      </c>
      <c r="S727" s="35">
        <f t="shared" si="47"/>
        <v>0</v>
      </c>
      <c r="U727" s="36">
        <f t="shared" si="45"/>
        <v>2.1527777777777812E-2</v>
      </c>
      <c r="V727" s="36">
        <f t="shared" si="46"/>
        <v>1.2486111111111131</v>
      </c>
      <c r="W727" s="36"/>
      <c r="X727" s="37"/>
    </row>
    <row r="728" spans="1:24" x14ac:dyDescent="0.3">
      <c r="A728" s="42">
        <v>18211</v>
      </c>
      <c r="B728" s="24">
        <v>5</v>
      </c>
      <c r="C728" s="24" t="s">
        <v>1135</v>
      </c>
      <c r="D728" s="24">
        <v>2</v>
      </c>
      <c r="E728" s="24">
        <v>1029</v>
      </c>
      <c r="F728" s="24" t="s">
        <v>1147</v>
      </c>
      <c r="G728" s="24" t="s">
        <v>12</v>
      </c>
      <c r="H728" s="24">
        <v>6</v>
      </c>
      <c r="J728" s="24">
        <v>1</v>
      </c>
      <c r="K728" s="24">
        <v>18116</v>
      </c>
      <c r="L728" s="32">
        <v>0.56458333333333333</v>
      </c>
      <c r="M728" s="43">
        <v>0.58611111111111114</v>
      </c>
      <c r="N728" s="33">
        <v>8.8763822896107296</v>
      </c>
      <c r="Q728" s="24">
        <v>52</v>
      </c>
      <c r="R728" s="35">
        <f t="shared" si="44"/>
        <v>461.57187905975792</v>
      </c>
      <c r="S728" s="35">
        <f t="shared" si="47"/>
        <v>0</v>
      </c>
      <c r="U728" s="36">
        <f t="shared" si="45"/>
        <v>2.1527777777777812E-2</v>
      </c>
      <c r="V728" s="36">
        <f t="shared" si="46"/>
        <v>1.1194444444444462</v>
      </c>
      <c r="W728" s="36"/>
      <c r="X728" s="37"/>
    </row>
    <row r="729" spans="1:24" x14ac:dyDescent="0.3">
      <c r="A729" s="42">
        <v>18212</v>
      </c>
      <c r="B729" s="24">
        <v>5</v>
      </c>
      <c r="C729" s="24" t="s">
        <v>1135</v>
      </c>
      <c r="D729" s="24">
        <v>2</v>
      </c>
      <c r="E729" s="24">
        <v>1029</v>
      </c>
      <c r="F729" s="24" t="s">
        <v>1147</v>
      </c>
      <c r="G729" s="24" t="s">
        <v>12</v>
      </c>
      <c r="H729" s="44" t="s">
        <v>1146</v>
      </c>
      <c r="I729" s="44"/>
      <c r="J729" s="24">
        <v>1</v>
      </c>
      <c r="K729" s="24">
        <v>456</v>
      </c>
      <c r="L729" s="32">
        <v>0.5708333333333333</v>
      </c>
      <c r="M729" s="43">
        <v>0.59236111111111112</v>
      </c>
      <c r="N729" s="33">
        <v>8.8763822896107296</v>
      </c>
      <c r="Q729" s="24">
        <v>250</v>
      </c>
      <c r="R729" s="35">
        <f t="shared" si="44"/>
        <v>2219.0955724026826</v>
      </c>
      <c r="S729" s="35">
        <f t="shared" si="47"/>
        <v>0</v>
      </c>
      <c r="U729" s="36">
        <f t="shared" si="45"/>
        <v>2.1527777777777812E-2</v>
      </c>
      <c r="V729" s="36">
        <f t="shared" si="46"/>
        <v>5.3819444444444535</v>
      </c>
      <c r="W729" s="36"/>
      <c r="X729" s="37"/>
    </row>
    <row r="730" spans="1:24" x14ac:dyDescent="0.3">
      <c r="A730" s="42">
        <v>18213</v>
      </c>
      <c r="B730" s="24">
        <v>5</v>
      </c>
      <c r="C730" s="24" t="s">
        <v>1135</v>
      </c>
      <c r="D730" s="24">
        <v>2</v>
      </c>
      <c r="E730" s="24">
        <v>1029</v>
      </c>
      <c r="F730" s="24" t="s">
        <v>1147</v>
      </c>
      <c r="G730" s="24" t="s">
        <v>12</v>
      </c>
      <c r="H730" s="24">
        <v>6</v>
      </c>
      <c r="J730" s="24">
        <v>1</v>
      </c>
      <c r="K730" s="24">
        <v>18144</v>
      </c>
      <c r="L730" s="32">
        <v>0.57847222222222217</v>
      </c>
      <c r="M730" s="43">
        <v>0.6</v>
      </c>
      <c r="N730" s="33">
        <v>8.8763822896107296</v>
      </c>
      <c r="Q730" s="24">
        <v>52</v>
      </c>
      <c r="R730" s="35">
        <f t="shared" si="44"/>
        <v>461.57187905975792</v>
      </c>
      <c r="S730" s="35">
        <f t="shared" si="47"/>
        <v>0</v>
      </c>
      <c r="U730" s="36">
        <f t="shared" si="45"/>
        <v>2.1527777777777812E-2</v>
      </c>
      <c r="V730" s="36">
        <f t="shared" si="46"/>
        <v>1.1194444444444462</v>
      </c>
      <c r="W730" s="36"/>
      <c r="X730" s="37"/>
    </row>
    <row r="731" spans="1:24" x14ac:dyDescent="0.3">
      <c r="A731" s="42">
        <v>18214</v>
      </c>
      <c r="B731" s="24">
        <v>5</v>
      </c>
      <c r="C731" s="24" t="s">
        <v>1135</v>
      </c>
      <c r="D731" s="24">
        <v>2</v>
      </c>
      <c r="E731" s="24">
        <v>1029</v>
      </c>
      <c r="F731" s="24" t="s">
        <v>1147</v>
      </c>
      <c r="G731" s="24" t="s">
        <v>12</v>
      </c>
      <c r="H731" s="44" t="s">
        <v>1146</v>
      </c>
      <c r="I731" s="44"/>
      <c r="J731" s="24">
        <v>1</v>
      </c>
      <c r="K731" s="24">
        <v>436</v>
      </c>
      <c r="L731" s="32">
        <v>0.58124999999999993</v>
      </c>
      <c r="M731" s="43">
        <v>0.60277777777777775</v>
      </c>
      <c r="N731" s="33">
        <v>8.8763822896107296</v>
      </c>
      <c r="Q731" s="24">
        <v>250</v>
      </c>
      <c r="R731" s="35">
        <f t="shared" si="44"/>
        <v>2219.0955724026826</v>
      </c>
      <c r="S731" s="35">
        <f t="shared" si="47"/>
        <v>0</v>
      </c>
      <c r="U731" s="36">
        <f t="shared" si="45"/>
        <v>2.1527777777777812E-2</v>
      </c>
      <c r="V731" s="36">
        <f t="shared" si="46"/>
        <v>5.3819444444444535</v>
      </c>
      <c r="W731" s="36"/>
      <c r="X731" s="37"/>
    </row>
    <row r="732" spans="1:24" x14ac:dyDescent="0.3">
      <c r="A732" s="42">
        <v>18263</v>
      </c>
      <c r="B732" s="24">
        <v>5</v>
      </c>
      <c r="C732" s="24" t="s">
        <v>1135</v>
      </c>
      <c r="D732" s="24">
        <v>2</v>
      </c>
      <c r="E732" s="24">
        <v>1029</v>
      </c>
      <c r="F732" s="24" t="s">
        <v>1147</v>
      </c>
      <c r="G732" s="24" t="s">
        <v>12</v>
      </c>
      <c r="H732" s="24" t="s">
        <v>15</v>
      </c>
      <c r="J732" s="24">
        <v>1</v>
      </c>
      <c r="K732" s="24">
        <v>1768</v>
      </c>
      <c r="L732" s="32">
        <v>0.58124999999999993</v>
      </c>
      <c r="M732" s="43">
        <v>0.60277777777777775</v>
      </c>
      <c r="N732" s="33">
        <v>8.8763822896107296</v>
      </c>
      <c r="Q732" s="24">
        <v>58</v>
      </c>
      <c r="R732" s="35">
        <f t="shared" si="44"/>
        <v>514.83017279742228</v>
      </c>
      <c r="S732" s="35">
        <f t="shared" si="47"/>
        <v>0</v>
      </c>
      <c r="U732" s="36">
        <f t="shared" si="45"/>
        <v>2.1527777777777812E-2</v>
      </c>
      <c r="V732" s="36">
        <f t="shared" si="46"/>
        <v>1.2486111111111131</v>
      </c>
      <c r="W732" s="36"/>
      <c r="X732" s="37"/>
    </row>
    <row r="733" spans="1:24" x14ac:dyDescent="0.3">
      <c r="A733" s="42">
        <v>18215</v>
      </c>
      <c r="B733" s="24">
        <v>5</v>
      </c>
      <c r="C733" s="24" t="s">
        <v>1135</v>
      </c>
      <c r="D733" s="24">
        <v>2</v>
      </c>
      <c r="E733" s="24">
        <v>1029</v>
      </c>
      <c r="F733" s="24" t="s">
        <v>1147</v>
      </c>
      <c r="G733" s="24" t="s">
        <v>12</v>
      </c>
      <c r="H733" s="24" t="s">
        <v>13</v>
      </c>
      <c r="J733" s="24">
        <v>1</v>
      </c>
      <c r="K733" s="24">
        <v>18215</v>
      </c>
      <c r="L733" s="32">
        <v>0.59513888888888888</v>
      </c>
      <c r="M733" s="43">
        <v>0.6166666666666667</v>
      </c>
      <c r="N733" s="33">
        <v>8.8763822896107296</v>
      </c>
      <c r="Q733" s="24">
        <v>302</v>
      </c>
      <c r="R733" s="35">
        <f t="shared" si="44"/>
        <v>2680.6674514624406</v>
      </c>
      <c r="S733" s="35">
        <f t="shared" si="47"/>
        <v>0</v>
      </c>
      <c r="U733" s="36">
        <f t="shared" si="45"/>
        <v>2.1527777777777812E-2</v>
      </c>
      <c r="V733" s="36">
        <f t="shared" si="46"/>
        <v>6.5013888888888989</v>
      </c>
      <c r="W733" s="36"/>
      <c r="X733" s="37"/>
    </row>
    <row r="734" spans="1:24" x14ac:dyDescent="0.3">
      <c r="A734" s="42">
        <v>18275</v>
      </c>
      <c r="B734" s="24">
        <v>5</v>
      </c>
      <c r="C734" s="24" t="s">
        <v>1135</v>
      </c>
      <c r="D734" s="24">
        <v>2</v>
      </c>
      <c r="E734" s="24">
        <v>1029</v>
      </c>
      <c r="F734" s="24" t="s">
        <v>1147</v>
      </c>
      <c r="G734" s="24" t="s">
        <v>12</v>
      </c>
      <c r="H734" s="24" t="s">
        <v>15</v>
      </c>
      <c r="J734" s="24">
        <v>1</v>
      </c>
      <c r="K734" s="24">
        <v>1782</v>
      </c>
      <c r="L734" s="32">
        <v>0.6020833333333333</v>
      </c>
      <c r="M734" s="43">
        <v>0.62361111111111112</v>
      </c>
      <c r="N734" s="33">
        <v>8.8763822896107296</v>
      </c>
      <c r="Q734" s="24">
        <v>58</v>
      </c>
      <c r="R734" s="35">
        <f t="shared" si="44"/>
        <v>514.83017279742228</v>
      </c>
      <c r="S734" s="35">
        <f t="shared" si="47"/>
        <v>0</v>
      </c>
      <c r="U734" s="36">
        <f t="shared" si="45"/>
        <v>2.1527777777777812E-2</v>
      </c>
      <c r="V734" s="36">
        <f t="shared" si="46"/>
        <v>1.2486111111111131</v>
      </c>
      <c r="W734" s="36"/>
      <c r="X734" s="37"/>
    </row>
    <row r="735" spans="1:24" x14ac:dyDescent="0.3">
      <c r="A735" s="42">
        <v>18216</v>
      </c>
      <c r="B735" s="24">
        <v>5</v>
      </c>
      <c r="C735" s="24" t="s">
        <v>1135</v>
      </c>
      <c r="D735" s="24">
        <v>2</v>
      </c>
      <c r="E735" s="24">
        <v>1029</v>
      </c>
      <c r="F735" s="24" t="s">
        <v>1147</v>
      </c>
      <c r="G735" s="24" t="s">
        <v>12</v>
      </c>
      <c r="H735" s="24">
        <v>6</v>
      </c>
      <c r="J735" s="24">
        <v>1</v>
      </c>
      <c r="K735" s="24">
        <v>18127</v>
      </c>
      <c r="L735" s="32">
        <v>0.60902777777777783</v>
      </c>
      <c r="M735" s="43">
        <v>0.63055555555555554</v>
      </c>
      <c r="N735" s="33">
        <v>8.8763822896107296</v>
      </c>
      <c r="Q735" s="24">
        <v>52</v>
      </c>
      <c r="R735" s="35">
        <f t="shared" si="44"/>
        <v>461.57187905975792</v>
      </c>
      <c r="S735" s="35">
        <f t="shared" si="47"/>
        <v>0</v>
      </c>
      <c r="U735" s="36">
        <f t="shared" si="45"/>
        <v>2.1527777777777701E-2</v>
      </c>
      <c r="V735" s="36">
        <f t="shared" si="46"/>
        <v>1.1194444444444405</v>
      </c>
      <c r="W735" s="36"/>
      <c r="X735" s="37"/>
    </row>
    <row r="736" spans="1:24" x14ac:dyDescent="0.3">
      <c r="A736" s="42">
        <v>18217</v>
      </c>
      <c r="B736" s="24">
        <v>5</v>
      </c>
      <c r="C736" s="24" t="s">
        <v>1135</v>
      </c>
      <c r="D736" s="24">
        <v>2</v>
      </c>
      <c r="E736" s="24">
        <v>1029</v>
      </c>
      <c r="F736" s="24" t="s">
        <v>1147</v>
      </c>
      <c r="G736" s="24" t="s">
        <v>12</v>
      </c>
      <c r="H736" s="44" t="s">
        <v>1146</v>
      </c>
      <c r="I736" s="44"/>
      <c r="J736" s="24">
        <v>1</v>
      </c>
      <c r="K736" s="24">
        <v>457</v>
      </c>
      <c r="L736" s="32">
        <v>0.6118055555555556</v>
      </c>
      <c r="M736" s="43">
        <v>0.6333333333333333</v>
      </c>
      <c r="N736" s="33">
        <v>8.8763822896107296</v>
      </c>
      <c r="Q736" s="24">
        <v>250</v>
      </c>
      <c r="R736" s="35">
        <f t="shared" si="44"/>
        <v>2219.0955724026826</v>
      </c>
      <c r="S736" s="35">
        <f t="shared" si="47"/>
        <v>0</v>
      </c>
      <c r="U736" s="36">
        <f t="shared" si="45"/>
        <v>2.1527777777777701E-2</v>
      </c>
      <c r="V736" s="36">
        <f t="shared" si="46"/>
        <v>5.3819444444444251</v>
      </c>
      <c r="W736" s="36"/>
      <c r="X736" s="37"/>
    </row>
    <row r="737" spans="1:24" x14ac:dyDescent="0.3">
      <c r="A737" s="42">
        <v>18280</v>
      </c>
      <c r="B737" s="24">
        <v>5</v>
      </c>
      <c r="C737" s="24" t="s">
        <v>1135</v>
      </c>
      <c r="D737" s="24">
        <v>2</v>
      </c>
      <c r="E737" s="24">
        <v>1029</v>
      </c>
      <c r="F737" s="24" t="s">
        <v>1147</v>
      </c>
      <c r="G737" s="24" t="s">
        <v>12</v>
      </c>
      <c r="H737" s="24" t="s">
        <v>15</v>
      </c>
      <c r="J737" s="24">
        <v>1</v>
      </c>
      <c r="K737" s="24">
        <v>1769</v>
      </c>
      <c r="L737" s="32">
        <v>0.62291666666666667</v>
      </c>
      <c r="M737" s="43">
        <v>0.64444444444444449</v>
      </c>
      <c r="N737" s="33">
        <v>8.8763822896107296</v>
      </c>
      <c r="Q737" s="24">
        <v>58</v>
      </c>
      <c r="R737" s="35">
        <f t="shared" si="44"/>
        <v>514.83017279742228</v>
      </c>
      <c r="S737" s="35">
        <f t="shared" si="47"/>
        <v>0</v>
      </c>
      <c r="U737" s="36">
        <f t="shared" si="45"/>
        <v>2.1527777777777812E-2</v>
      </c>
      <c r="V737" s="36">
        <f t="shared" si="46"/>
        <v>1.2486111111111131</v>
      </c>
      <c r="W737" s="36"/>
      <c r="X737" s="37"/>
    </row>
    <row r="738" spans="1:24" x14ac:dyDescent="0.3">
      <c r="A738" s="42">
        <v>18218</v>
      </c>
      <c r="B738" s="24">
        <v>5</v>
      </c>
      <c r="C738" s="24" t="s">
        <v>1135</v>
      </c>
      <c r="D738" s="24">
        <v>2</v>
      </c>
      <c r="E738" s="24">
        <v>1029</v>
      </c>
      <c r="F738" s="24" t="s">
        <v>1147</v>
      </c>
      <c r="G738" s="24" t="s">
        <v>12</v>
      </c>
      <c r="H738" s="24" t="s">
        <v>13</v>
      </c>
      <c r="J738" s="24">
        <v>1</v>
      </c>
      <c r="K738" s="24">
        <v>437</v>
      </c>
      <c r="L738" s="32">
        <v>0.62569444444444444</v>
      </c>
      <c r="M738" s="43">
        <v>0.64722222222222225</v>
      </c>
      <c r="N738" s="33">
        <v>8.8763822896107296</v>
      </c>
      <c r="Q738" s="24">
        <v>302</v>
      </c>
      <c r="R738" s="35">
        <f t="shared" si="44"/>
        <v>2680.6674514624406</v>
      </c>
      <c r="S738" s="35">
        <f t="shared" si="47"/>
        <v>0</v>
      </c>
      <c r="U738" s="36">
        <f t="shared" si="45"/>
        <v>2.1527777777777812E-2</v>
      </c>
      <c r="V738" s="36">
        <f t="shared" si="46"/>
        <v>6.5013888888888989</v>
      </c>
      <c r="W738" s="36"/>
      <c r="X738" s="37"/>
    </row>
    <row r="739" spans="1:24" x14ac:dyDescent="0.3">
      <c r="A739" s="42">
        <v>18219</v>
      </c>
      <c r="B739" s="24">
        <v>5</v>
      </c>
      <c r="C739" s="24" t="s">
        <v>1135</v>
      </c>
      <c r="D739" s="24">
        <v>2</v>
      </c>
      <c r="E739" s="24">
        <v>1029</v>
      </c>
      <c r="F739" s="24" t="s">
        <v>1147</v>
      </c>
      <c r="G739" s="24" t="s">
        <v>12</v>
      </c>
      <c r="H739" s="24">
        <v>6</v>
      </c>
      <c r="J739" s="24">
        <v>1</v>
      </c>
      <c r="K739" s="24">
        <v>18140</v>
      </c>
      <c r="L739" s="32">
        <v>0.63958333333333328</v>
      </c>
      <c r="M739" s="43">
        <v>0.66111111111111109</v>
      </c>
      <c r="N739" s="33">
        <v>8.8763822896107296</v>
      </c>
      <c r="Q739" s="24">
        <v>52</v>
      </c>
      <c r="R739" s="35">
        <f t="shared" si="44"/>
        <v>461.57187905975792</v>
      </c>
      <c r="S739" s="35">
        <f t="shared" si="47"/>
        <v>0</v>
      </c>
      <c r="U739" s="36">
        <f t="shared" si="45"/>
        <v>2.1527777777777812E-2</v>
      </c>
      <c r="V739" s="36">
        <f t="shared" si="46"/>
        <v>1.1194444444444462</v>
      </c>
      <c r="W739" s="36"/>
      <c r="X739" s="37"/>
    </row>
    <row r="740" spans="1:24" x14ac:dyDescent="0.3">
      <c r="A740" s="42">
        <v>18220</v>
      </c>
      <c r="B740" s="24">
        <v>5</v>
      </c>
      <c r="C740" s="24" t="s">
        <v>1135</v>
      </c>
      <c r="D740" s="24">
        <v>2</v>
      </c>
      <c r="E740" s="24">
        <v>1029</v>
      </c>
      <c r="F740" s="24" t="s">
        <v>1147</v>
      </c>
      <c r="G740" s="24" t="s">
        <v>12</v>
      </c>
      <c r="H740" s="44" t="s">
        <v>1146</v>
      </c>
      <c r="I740" s="44"/>
      <c r="J740" s="24">
        <v>1</v>
      </c>
      <c r="K740" s="24">
        <v>23</v>
      </c>
      <c r="L740" s="32">
        <v>0.64236111111111105</v>
      </c>
      <c r="M740" s="43">
        <v>0.66388888888888886</v>
      </c>
      <c r="N740" s="33">
        <v>8.8763822896107296</v>
      </c>
      <c r="Q740" s="24">
        <v>250</v>
      </c>
      <c r="R740" s="35">
        <f t="shared" si="44"/>
        <v>2219.0955724026826</v>
      </c>
      <c r="S740" s="35">
        <f t="shared" si="47"/>
        <v>0</v>
      </c>
      <c r="U740" s="36">
        <f t="shared" si="45"/>
        <v>2.1527777777777812E-2</v>
      </c>
      <c r="V740" s="36">
        <f t="shared" si="46"/>
        <v>5.3819444444444535</v>
      </c>
      <c r="W740" s="36"/>
      <c r="X740" s="37"/>
    </row>
    <row r="741" spans="1:24" x14ac:dyDescent="0.3">
      <c r="A741" s="42">
        <v>18277</v>
      </c>
      <c r="B741" s="24">
        <v>5</v>
      </c>
      <c r="C741" s="24" t="s">
        <v>1135</v>
      </c>
      <c r="D741" s="24">
        <v>2</v>
      </c>
      <c r="E741" s="24">
        <v>1029</v>
      </c>
      <c r="F741" s="24" t="s">
        <v>1147</v>
      </c>
      <c r="G741" s="24" t="s">
        <v>12</v>
      </c>
      <c r="H741" s="24" t="s">
        <v>15</v>
      </c>
      <c r="J741" s="24">
        <v>1</v>
      </c>
      <c r="K741" s="24">
        <v>1783</v>
      </c>
      <c r="L741" s="32">
        <v>0.64374999999999993</v>
      </c>
      <c r="M741" s="43">
        <v>0.66527777777777775</v>
      </c>
      <c r="N741" s="33">
        <v>8.8763822896107296</v>
      </c>
      <c r="Q741" s="24">
        <v>58</v>
      </c>
      <c r="R741" s="35">
        <f t="shared" si="44"/>
        <v>514.83017279742228</v>
      </c>
      <c r="S741" s="35">
        <f t="shared" si="47"/>
        <v>0</v>
      </c>
      <c r="U741" s="36">
        <f t="shared" si="45"/>
        <v>2.1527777777777812E-2</v>
      </c>
      <c r="V741" s="36">
        <f t="shared" si="46"/>
        <v>1.2486111111111131</v>
      </c>
      <c r="W741" s="36"/>
      <c r="X741" s="37"/>
    </row>
    <row r="742" spans="1:24" x14ac:dyDescent="0.3">
      <c r="A742" s="42">
        <v>18221</v>
      </c>
      <c r="B742" s="24">
        <v>5</v>
      </c>
      <c r="C742" s="24" t="s">
        <v>1135</v>
      </c>
      <c r="D742" s="24">
        <v>2</v>
      </c>
      <c r="E742" s="24">
        <v>1029</v>
      </c>
      <c r="F742" s="24" t="s">
        <v>1147</v>
      </c>
      <c r="G742" s="24" t="s">
        <v>12</v>
      </c>
      <c r="H742" s="24" t="s">
        <v>13</v>
      </c>
      <c r="J742" s="24">
        <v>1</v>
      </c>
      <c r="K742" s="24">
        <v>458</v>
      </c>
      <c r="L742" s="32">
        <v>0.65625</v>
      </c>
      <c r="M742" s="43">
        <v>0.6777777777777777</v>
      </c>
      <c r="N742" s="33">
        <v>8.8763822896107296</v>
      </c>
      <c r="Q742" s="24">
        <v>302</v>
      </c>
      <c r="R742" s="35">
        <f t="shared" si="44"/>
        <v>2680.6674514624406</v>
      </c>
      <c r="S742" s="35">
        <f t="shared" si="47"/>
        <v>0</v>
      </c>
      <c r="U742" s="36">
        <f t="shared" si="45"/>
        <v>2.1527777777777701E-2</v>
      </c>
      <c r="V742" s="36">
        <f t="shared" si="46"/>
        <v>6.501388888888866</v>
      </c>
      <c r="W742" s="36"/>
      <c r="X742" s="37"/>
    </row>
    <row r="743" spans="1:24" x14ac:dyDescent="0.3">
      <c r="A743" s="42">
        <v>18222</v>
      </c>
      <c r="B743" s="24">
        <v>5</v>
      </c>
      <c r="C743" s="24" t="s">
        <v>1135</v>
      </c>
      <c r="D743" s="24">
        <v>2</v>
      </c>
      <c r="E743" s="24">
        <v>1029</v>
      </c>
      <c r="F743" s="24" t="s">
        <v>1147</v>
      </c>
      <c r="G743" s="24" t="s">
        <v>19</v>
      </c>
      <c r="H743" s="44" t="s">
        <v>1146</v>
      </c>
      <c r="I743" s="44"/>
      <c r="J743" s="24">
        <v>1</v>
      </c>
      <c r="K743" s="24">
        <v>18222</v>
      </c>
      <c r="L743" s="32">
        <v>0.6645833333333333</v>
      </c>
      <c r="M743" s="43">
        <v>0.68611111111111101</v>
      </c>
      <c r="N743" s="33">
        <v>8.8763822896107296</v>
      </c>
      <c r="Q743" s="24">
        <v>194</v>
      </c>
      <c r="R743" s="35">
        <f t="shared" si="44"/>
        <v>1722.0181641844815</v>
      </c>
      <c r="S743" s="35">
        <f t="shared" si="47"/>
        <v>0</v>
      </c>
      <c r="U743" s="36">
        <f t="shared" si="45"/>
        <v>2.1527777777777701E-2</v>
      </c>
      <c r="V743" s="36">
        <f t="shared" si="46"/>
        <v>4.1763888888888738</v>
      </c>
      <c r="W743" s="36"/>
      <c r="X743" s="37"/>
    </row>
    <row r="744" spans="1:24" x14ac:dyDescent="0.3">
      <c r="A744" s="42">
        <v>18282</v>
      </c>
      <c r="B744" s="24">
        <v>5</v>
      </c>
      <c r="C744" s="24" t="s">
        <v>1135</v>
      </c>
      <c r="D744" s="24">
        <v>2</v>
      </c>
      <c r="E744" s="24">
        <v>1029</v>
      </c>
      <c r="F744" s="24" t="s">
        <v>1147</v>
      </c>
      <c r="G744" s="24" t="s">
        <v>12</v>
      </c>
      <c r="H744" s="24" t="s">
        <v>15</v>
      </c>
      <c r="J744" s="24">
        <v>1</v>
      </c>
      <c r="K744" s="24">
        <v>1770</v>
      </c>
      <c r="L744" s="32">
        <v>0.6645833333333333</v>
      </c>
      <c r="M744" s="43">
        <v>0.68611111111111101</v>
      </c>
      <c r="N744" s="33">
        <v>8.8763822896107296</v>
      </c>
      <c r="Q744" s="24">
        <v>58</v>
      </c>
      <c r="R744" s="35">
        <f t="shared" si="44"/>
        <v>514.83017279742228</v>
      </c>
      <c r="S744" s="35">
        <f t="shared" si="47"/>
        <v>0</v>
      </c>
      <c r="U744" s="36">
        <f t="shared" si="45"/>
        <v>2.1527777777777701E-2</v>
      </c>
      <c r="V744" s="36">
        <f t="shared" si="46"/>
        <v>1.2486111111111067</v>
      </c>
      <c r="W744" s="36"/>
      <c r="X744" s="37"/>
    </row>
    <row r="745" spans="1:24" x14ac:dyDescent="0.3">
      <c r="A745" s="42">
        <v>18540</v>
      </c>
      <c r="B745" s="24">
        <v>5</v>
      </c>
      <c r="C745" s="24" t="s">
        <v>1135</v>
      </c>
      <c r="D745" s="24">
        <v>2</v>
      </c>
      <c r="E745" s="24">
        <v>1029</v>
      </c>
      <c r="F745" s="24" t="s">
        <v>1147</v>
      </c>
      <c r="G745" s="24" t="s">
        <v>18</v>
      </c>
      <c r="H745" s="24" t="s">
        <v>13</v>
      </c>
      <c r="J745" s="24">
        <v>1</v>
      </c>
      <c r="K745" s="24">
        <v>18540</v>
      </c>
      <c r="L745" s="32">
        <v>0.6645833333333333</v>
      </c>
      <c r="M745" s="43">
        <v>0.68611111111111101</v>
      </c>
      <c r="N745" s="33">
        <v>8.8763822896107296</v>
      </c>
      <c r="Q745" s="24">
        <v>67</v>
      </c>
      <c r="R745" s="35">
        <f t="shared" si="44"/>
        <v>594.7176134039189</v>
      </c>
      <c r="S745" s="35">
        <f t="shared" si="47"/>
        <v>0</v>
      </c>
      <c r="U745" s="36">
        <f t="shared" si="45"/>
        <v>2.1527777777777701E-2</v>
      </c>
      <c r="V745" s="36">
        <f t="shared" si="46"/>
        <v>1.4423611111111061</v>
      </c>
      <c r="W745" s="36"/>
      <c r="X745" s="37"/>
    </row>
    <row r="746" spans="1:24" x14ac:dyDescent="0.3">
      <c r="A746" s="42">
        <v>18223</v>
      </c>
      <c r="B746" s="24">
        <v>5</v>
      </c>
      <c r="C746" s="24" t="s">
        <v>1135</v>
      </c>
      <c r="D746" s="24">
        <v>2</v>
      </c>
      <c r="E746" s="24">
        <v>1029</v>
      </c>
      <c r="F746" s="24" t="s">
        <v>1147</v>
      </c>
      <c r="G746" s="24" t="s">
        <v>12</v>
      </c>
      <c r="H746" s="24">
        <v>6</v>
      </c>
      <c r="J746" s="24">
        <v>1</v>
      </c>
      <c r="K746" s="24">
        <v>18147</v>
      </c>
      <c r="L746" s="32">
        <v>0.67013888888888884</v>
      </c>
      <c r="M746" s="43">
        <v>0.69166666666666676</v>
      </c>
      <c r="N746" s="33">
        <v>8.8763822896107296</v>
      </c>
      <c r="Q746" s="24">
        <v>52</v>
      </c>
      <c r="R746" s="35">
        <f t="shared" si="44"/>
        <v>461.57187905975792</v>
      </c>
      <c r="S746" s="35">
        <f t="shared" si="47"/>
        <v>0</v>
      </c>
      <c r="U746" s="36">
        <f t="shared" si="45"/>
        <v>2.1527777777777923E-2</v>
      </c>
      <c r="V746" s="36">
        <f t="shared" si="46"/>
        <v>1.119444444444452</v>
      </c>
      <c r="W746" s="36"/>
      <c r="X746" s="37"/>
    </row>
    <row r="747" spans="1:24" x14ac:dyDescent="0.3">
      <c r="A747" s="42">
        <v>18224</v>
      </c>
      <c r="B747" s="24">
        <v>5</v>
      </c>
      <c r="C747" s="24" t="s">
        <v>1135</v>
      </c>
      <c r="D747" s="24">
        <v>2</v>
      </c>
      <c r="E747" s="24">
        <v>1029</v>
      </c>
      <c r="F747" s="24" t="s">
        <v>1147</v>
      </c>
      <c r="G747" s="24" t="s">
        <v>12</v>
      </c>
      <c r="H747" s="44" t="s">
        <v>1146</v>
      </c>
      <c r="I747" s="44"/>
      <c r="J747" s="24">
        <v>1</v>
      </c>
      <c r="K747" s="24">
        <v>438</v>
      </c>
      <c r="L747" s="32">
        <v>0.67291666666666661</v>
      </c>
      <c r="M747" s="43">
        <v>0.69444444444444453</v>
      </c>
      <c r="N747" s="33">
        <v>8.8763822896107296</v>
      </c>
      <c r="Q747" s="24">
        <v>250</v>
      </c>
      <c r="R747" s="35">
        <f t="shared" si="44"/>
        <v>2219.0955724026826</v>
      </c>
      <c r="S747" s="35">
        <f t="shared" si="47"/>
        <v>0</v>
      </c>
      <c r="U747" s="36">
        <f t="shared" si="45"/>
        <v>2.1527777777777923E-2</v>
      </c>
      <c r="V747" s="36">
        <f t="shared" si="46"/>
        <v>5.3819444444444811</v>
      </c>
      <c r="W747" s="36"/>
      <c r="X747" s="37"/>
    </row>
    <row r="748" spans="1:24" x14ac:dyDescent="0.3">
      <c r="A748" s="42">
        <v>18287</v>
      </c>
      <c r="B748" s="24">
        <v>5</v>
      </c>
      <c r="C748" s="24" t="s">
        <v>1135</v>
      </c>
      <c r="D748" s="24">
        <v>2</v>
      </c>
      <c r="E748" s="24">
        <v>1029</v>
      </c>
      <c r="F748" s="24" t="s">
        <v>1147</v>
      </c>
      <c r="G748" s="24" t="s">
        <v>12</v>
      </c>
      <c r="H748" s="24" t="s">
        <v>15</v>
      </c>
      <c r="J748" s="24">
        <v>1</v>
      </c>
      <c r="K748" s="24">
        <v>1784</v>
      </c>
      <c r="L748" s="32">
        <v>0.68541666666666667</v>
      </c>
      <c r="M748" s="43">
        <v>0.70694444444444438</v>
      </c>
      <c r="N748" s="33">
        <v>8.8763822896107296</v>
      </c>
      <c r="Q748" s="24">
        <v>58</v>
      </c>
      <c r="R748" s="35">
        <f t="shared" si="44"/>
        <v>514.83017279742228</v>
      </c>
      <c r="S748" s="35">
        <f t="shared" si="47"/>
        <v>0</v>
      </c>
      <c r="U748" s="36">
        <f t="shared" si="45"/>
        <v>2.1527777777777701E-2</v>
      </c>
      <c r="V748" s="36">
        <f t="shared" si="46"/>
        <v>1.2486111111111067</v>
      </c>
      <c r="W748" s="36"/>
      <c r="X748" s="37"/>
    </row>
    <row r="749" spans="1:24" x14ac:dyDescent="0.3">
      <c r="A749" s="42">
        <v>18225</v>
      </c>
      <c r="B749" s="24">
        <v>5</v>
      </c>
      <c r="C749" s="24" t="s">
        <v>1135</v>
      </c>
      <c r="D749" s="24">
        <v>2</v>
      </c>
      <c r="E749" s="24">
        <v>1029</v>
      </c>
      <c r="F749" s="24" t="s">
        <v>1147</v>
      </c>
      <c r="G749" s="24" t="s">
        <v>12</v>
      </c>
      <c r="H749" s="24" t="s">
        <v>13</v>
      </c>
      <c r="J749" s="24">
        <v>1</v>
      </c>
      <c r="K749" s="24">
        <v>459</v>
      </c>
      <c r="L749" s="32">
        <v>0.68680555555555556</v>
      </c>
      <c r="M749" s="43">
        <v>0.70833333333333337</v>
      </c>
      <c r="N749" s="33">
        <v>8.8763822896107296</v>
      </c>
      <c r="Q749" s="24">
        <v>302</v>
      </c>
      <c r="R749" s="35">
        <f t="shared" si="44"/>
        <v>2680.6674514624406</v>
      </c>
      <c r="S749" s="35">
        <f t="shared" si="47"/>
        <v>0</v>
      </c>
      <c r="U749" s="36">
        <f t="shared" si="45"/>
        <v>2.1527777777777812E-2</v>
      </c>
      <c r="V749" s="36">
        <f t="shared" si="46"/>
        <v>6.5013888888888989</v>
      </c>
      <c r="W749" s="36"/>
      <c r="X749" s="37"/>
    </row>
    <row r="750" spans="1:24" x14ac:dyDescent="0.3">
      <c r="A750" s="42">
        <v>18226</v>
      </c>
      <c r="B750" s="24">
        <v>5</v>
      </c>
      <c r="C750" s="24" t="s">
        <v>1135</v>
      </c>
      <c r="D750" s="24">
        <v>2</v>
      </c>
      <c r="E750" s="24">
        <v>1029</v>
      </c>
      <c r="F750" s="24" t="s">
        <v>1147</v>
      </c>
      <c r="G750" s="24" t="s">
        <v>12</v>
      </c>
      <c r="H750" s="24">
        <v>6</v>
      </c>
      <c r="J750" s="24">
        <v>1</v>
      </c>
      <c r="K750" s="24">
        <v>18132</v>
      </c>
      <c r="L750" s="32">
        <v>0.7006944444444444</v>
      </c>
      <c r="M750" s="43">
        <v>0.72222222222222221</v>
      </c>
      <c r="N750" s="33">
        <v>8.8763822896107296</v>
      </c>
      <c r="Q750" s="24">
        <v>52</v>
      </c>
      <c r="R750" s="35">
        <f t="shared" si="44"/>
        <v>461.57187905975792</v>
      </c>
      <c r="S750" s="35">
        <f t="shared" si="47"/>
        <v>0</v>
      </c>
      <c r="U750" s="36">
        <f t="shared" si="45"/>
        <v>2.1527777777777812E-2</v>
      </c>
      <c r="V750" s="36">
        <f t="shared" si="46"/>
        <v>1.1194444444444462</v>
      </c>
      <c r="W750" s="36"/>
      <c r="X750" s="37"/>
    </row>
    <row r="751" spans="1:24" x14ac:dyDescent="0.3">
      <c r="A751" s="42">
        <v>18227</v>
      </c>
      <c r="B751" s="24">
        <v>5</v>
      </c>
      <c r="C751" s="24" t="s">
        <v>1135</v>
      </c>
      <c r="D751" s="24">
        <v>2</v>
      </c>
      <c r="E751" s="24">
        <v>1029</v>
      </c>
      <c r="F751" s="24" t="s">
        <v>1147</v>
      </c>
      <c r="G751" s="24" t="s">
        <v>12</v>
      </c>
      <c r="H751" s="44" t="s">
        <v>1146</v>
      </c>
      <c r="I751" s="44"/>
      <c r="J751" s="24">
        <v>1</v>
      </c>
      <c r="K751" s="24">
        <v>18055</v>
      </c>
      <c r="L751" s="32">
        <v>0.70347222222222217</v>
      </c>
      <c r="M751" s="43">
        <v>0.72499999999999998</v>
      </c>
      <c r="N751" s="33">
        <v>8.8763822896107296</v>
      </c>
      <c r="Q751" s="24">
        <v>250</v>
      </c>
      <c r="R751" s="35">
        <f t="shared" si="44"/>
        <v>2219.0955724026826</v>
      </c>
      <c r="S751" s="35">
        <f t="shared" si="47"/>
        <v>0</v>
      </c>
      <c r="U751" s="36">
        <f t="shared" si="45"/>
        <v>2.1527777777777812E-2</v>
      </c>
      <c r="V751" s="36">
        <f t="shared" si="46"/>
        <v>5.3819444444444535</v>
      </c>
      <c r="W751" s="36"/>
      <c r="X751" s="37"/>
    </row>
    <row r="752" spans="1:24" x14ac:dyDescent="0.3">
      <c r="A752" s="42">
        <v>18284</v>
      </c>
      <c r="B752" s="24">
        <v>5</v>
      </c>
      <c r="C752" s="24" t="s">
        <v>1135</v>
      </c>
      <c r="D752" s="24">
        <v>2</v>
      </c>
      <c r="E752" s="24">
        <v>1029</v>
      </c>
      <c r="F752" s="24" t="s">
        <v>1147</v>
      </c>
      <c r="G752" s="24" t="s">
        <v>12</v>
      </c>
      <c r="H752" s="24" t="s">
        <v>15</v>
      </c>
      <c r="J752" s="24">
        <v>1</v>
      </c>
      <c r="K752" s="24">
        <v>1771</v>
      </c>
      <c r="L752" s="32">
        <v>0.70624999999999993</v>
      </c>
      <c r="M752" s="43">
        <v>0.72777777777777775</v>
      </c>
      <c r="N752" s="33">
        <v>8.8763822896107296</v>
      </c>
      <c r="Q752" s="24">
        <v>58</v>
      </c>
      <c r="R752" s="35">
        <f t="shared" si="44"/>
        <v>514.83017279742228</v>
      </c>
      <c r="S752" s="35">
        <f t="shared" si="47"/>
        <v>0</v>
      </c>
      <c r="U752" s="36">
        <f t="shared" si="45"/>
        <v>2.1527777777777812E-2</v>
      </c>
      <c r="V752" s="36">
        <f t="shared" si="46"/>
        <v>1.2486111111111131</v>
      </c>
      <c r="W752" s="36"/>
      <c r="X752" s="37"/>
    </row>
    <row r="753" spans="1:24" x14ac:dyDescent="0.3">
      <c r="A753" s="42">
        <v>18228</v>
      </c>
      <c r="B753" s="24">
        <v>5</v>
      </c>
      <c r="C753" s="24" t="s">
        <v>1135</v>
      </c>
      <c r="D753" s="24">
        <v>2</v>
      </c>
      <c r="E753" s="24">
        <v>1029</v>
      </c>
      <c r="F753" s="24" t="s">
        <v>1147</v>
      </c>
      <c r="G753" s="24" t="s">
        <v>19</v>
      </c>
      <c r="H753" s="24">
        <v>6</v>
      </c>
      <c r="J753" s="24">
        <v>1</v>
      </c>
      <c r="K753" s="24">
        <v>18121</v>
      </c>
      <c r="L753" s="32">
        <v>0.7090277777777777</v>
      </c>
      <c r="M753" s="43">
        <v>0.73055555555555562</v>
      </c>
      <c r="N753" s="33">
        <v>8.8763822896107296</v>
      </c>
      <c r="Q753" s="24">
        <v>41</v>
      </c>
      <c r="R753" s="35">
        <f t="shared" si="44"/>
        <v>363.93167387403992</v>
      </c>
      <c r="S753" s="35">
        <f t="shared" si="47"/>
        <v>0</v>
      </c>
      <c r="U753" s="36">
        <f t="shared" si="45"/>
        <v>2.1527777777777923E-2</v>
      </c>
      <c r="V753" s="36">
        <f t="shared" si="46"/>
        <v>0.88263888888889486</v>
      </c>
      <c r="W753" s="36"/>
      <c r="X753" s="37"/>
    </row>
    <row r="754" spans="1:24" x14ac:dyDescent="0.3">
      <c r="A754" s="42">
        <v>18229</v>
      </c>
      <c r="B754" s="24">
        <v>5</v>
      </c>
      <c r="C754" s="24" t="s">
        <v>1135</v>
      </c>
      <c r="D754" s="24">
        <v>2</v>
      </c>
      <c r="E754" s="24">
        <v>1029</v>
      </c>
      <c r="F754" s="24" t="s">
        <v>1147</v>
      </c>
      <c r="G754" s="24" t="s">
        <v>12</v>
      </c>
      <c r="H754" s="24" t="s">
        <v>13</v>
      </c>
      <c r="J754" s="24">
        <v>1</v>
      </c>
      <c r="K754" s="24">
        <v>439</v>
      </c>
      <c r="L754" s="32">
        <v>0.71736111111111101</v>
      </c>
      <c r="M754" s="43">
        <v>0.73888888888888893</v>
      </c>
      <c r="N754" s="33">
        <v>8.8763822896107296</v>
      </c>
      <c r="Q754" s="24">
        <v>302</v>
      </c>
      <c r="R754" s="35">
        <f t="shared" si="44"/>
        <v>2680.6674514624406</v>
      </c>
      <c r="S754" s="35">
        <f t="shared" si="47"/>
        <v>0</v>
      </c>
      <c r="U754" s="36">
        <f t="shared" si="45"/>
        <v>2.1527777777777923E-2</v>
      </c>
      <c r="V754" s="36">
        <f t="shared" si="46"/>
        <v>6.5013888888889326</v>
      </c>
      <c r="W754" s="36"/>
      <c r="X754" s="37"/>
    </row>
    <row r="755" spans="1:24" x14ac:dyDescent="0.3">
      <c r="A755" s="42">
        <v>18289</v>
      </c>
      <c r="B755" s="24">
        <v>5</v>
      </c>
      <c r="C755" s="24" t="s">
        <v>1135</v>
      </c>
      <c r="D755" s="24">
        <v>2</v>
      </c>
      <c r="E755" s="24">
        <v>1029</v>
      </c>
      <c r="F755" s="24" t="s">
        <v>1147</v>
      </c>
      <c r="G755" s="24" t="s">
        <v>12</v>
      </c>
      <c r="H755" s="24" t="s">
        <v>15</v>
      </c>
      <c r="J755" s="24">
        <v>1</v>
      </c>
      <c r="K755" s="24">
        <v>1785</v>
      </c>
      <c r="L755" s="32">
        <v>0.7270833333333333</v>
      </c>
      <c r="M755" s="43">
        <v>0.74861111111111101</v>
      </c>
      <c r="N755" s="33">
        <v>8.8763822896107296</v>
      </c>
      <c r="Q755" s="24">
        <v>58</v>
      </c>
      <c r="R755" s="35">
        <f t="shared" si="44"/>
        <v>514.83017279742228</v>
      </c>
      <c r="S755" s="35">
        <f t="shared" si="47"/>
        <v>0</v>
      </c>
      <c r="U755" s="36">
        <f t="shared" si="45"/>
        <v>2.1527777777777701E-2</v>
      </c>
      <c r="V755" s="36">
        <f t="shared" si="46"/>
        <v>1.2486111111111067</v>
      </c>
      <c r="W755" s="36"/>
      <c r="X755" s="37"/>
    </row>
    <row r="756" spans="1:24" x14ac:dyDescent="0.3">
      <c r="A756" s="42">
        <v>18230</v>
      </c>
      <c r="B756" s="24">
        <v>5</v>
      </c>
      <c r="C756" s="24" t="s">
        <v>1135</v>
      </c>
      <c r="D756" s="24">
        <v>2</v>
      </c>
      <c r="E756" s="24">
        <v>1029</v>
      </c>
      <c r="F756" s="24" t="s">
        <v>1147</v>
      </c>
      <c r="G756" s="24" t="s">
        <v>12</v>
      </c>
      <c r="H756" s="24">
        <v>6</v>
      </c>
      <c r="J756" s="24">
        <v>1</v>
      </c>
      <c r="K756" s="24">
        <v>18154</v>
      </c>
      <c r="L756" s="32">
        <v>0.73125000000000007</v>
      </c>
      <c r="M756" s="43">
        <v>0.75277777777777777</v>
      </c>
      <c r="N756" s="33">
        <v>8.8763822896107296</v>
      </c>
      <c r="Q756" s="24">
        <v>52</v>
      </c>
      <c r="R756" s="35">
        <f t="shared" si="44"/>
        <v>461.57187905975792</v>
      </c>
      <c r="S756" s="35">
        <f t="shared" si="47"/>
        <v>0</v>
      </c>
      <c r="U756" s="36">
        <f t="shared" si="45"/>
        <v>2.1527777777777701E-2</v>
      </c>
      <c r="V756" s="36">
        <f t="shared" si="46"/>
        <v>1.1194444444444405</v>
      </c>
      <c r="W756" s="36"/>
      <c r="X756" s="37"/>
    </row>
    <row r="757" spans="1:24" x14ac:dyDescent="0.3">
      <c r="A757" s="42">
        <v>18231</v>
      </c>
      <c r="B757" s="24">
        <v>5</v>
      </c>
      <c r="C757" s="24" t="s">
        <v>1135</v>
      </c>
      <c r="D757" s="24">
        <v>2</v>
      </c>
      <c r="E757" s="24">
        <v>1029</v>
      </c>
      <c r="F757" s="24" t="s">
        <v>1147</v>
      </c>
      <c r="G757" s="24" t="s">
        <v>12</v>
      </c>
      <c r="H757" s="44" t="s">
        <v>1146</v>
      </c>
      <c r="I757" s="44"/>
      <c r="J757" s="24">
        <v>1</v>
      </c>
      <c r="K757" s="24">
        <v>460</v>
      </c>
      <c r="L757" s="32">
        <v>0.73402777777777783</v>
      </c>
      <c r="M757" s="43">
        <v>0.75555555555555554</v>
      </c>
      <c r="N757" s="33">
        <v>8.8763822896107296</v>
      </c>
      <c r="Q757" s="24">
        <v>250</v>
      </c>
      <c r="R757" s="35">
        <f t="shared" si="44"/>
        <v>2219.0955724026826</v>
      </c>
      <c r="S757" s="35">
        <f t="shared" si="47"/>
        <v>0</v>
      </c>
      <c r="U757" s="36">
        <f t="shared" si="45"/>
        <v>2.1527777777777701E-2</v>
      </c>
      <c r="V757" s="36">
        <f t="shared" si="46"/>
        <v>5.3819444444444251</v>
      </c>
      <c r="W757" s="36"/>
      <c r="X757" s="37"/>
    </row>
    <row r="758" spans="1:24" x14ac:dyDescent="0.3">
      <c r="A758" s="42">
        <v>18232</v>
      </c>
      <c r="B758" s="24">
        <v>5</v>
      </c>
      <c r="C758" s="24" t="s">
        <v>1135</v>
      </c>
      <c r="D758" s="24">
        <v>2</v>
      </c>
      <c r="E758" s="24">
        <v>1029</v>
      </c>
      <c r="F758" s="24" t="s">
        <v>1147</v>
      </c>
      <c r="G758" s="24" t="s">
        <v>12</v>
      </c>
      <c r="H758" s="24" t="s">
        <v>13</v>
      </c>
      <c r="J758" s="24">
        <v>1</v>
      </c>
      <c r="K758" s="24">
        <v>26</v>
      </c>
      <c r="L758" s="32">
        <v>0.74791666666666667</v>
      </c>
      <c r="M758" s="43">
        <v>0.76944444444444438</v>
      </c>
      <c r="N758" s="33">
        <v>8.8763822896107296</v>
      </c>
      <c r="Q758" s="24">
        <v>302</v>
      </c>
      <c r="R758" s="35">
        <f t="shared" si="44"/>
        <v>2680.6674514624406</v>
      </c>
      <c r="S758" s="35">
        <f t="shared" si="47"/>
        <v>0</v>
      </c>
      <c r="U758" s="36">
        <f t="shared" si="45"/>
        <v>2.1527777777777701E-2</v>
      </c>
      <c r="V758" s="36">
        <f t="shared" si="46"/>
        <v>6.501388888888866</v>
      </c>
      <c r="W758" s="36"/>
      <c r="X758" s="37"/>
    </row>
    <row r="759" spans="1:24" x14ac:dyDescent="0.3">
      <c r="A759" s="42">
        <v>18286</v>
      </c>
      <c r="B759" s="24">
        <v>5</v>
      </c>
      <c r="C759" s="24" t="s">
        <v>1135</v>
      </c>
      <c r="D759" s="24">
        <v>2</v>
      </c>
      <c r="E759" s="24">
        <v>1029</v>
      </c>
      <c r="F759" s="24" t="s">
        <v>1147</v>
      </c>
      <c r="G759" s="24" t="s">
        <v>12</v>
      </c>
      <c r="H759" s="24" t="s">
        <v>15</v>
      </c>
      <c r="J759" s="24">
        <v>1</v>
      </c>
      <c r="K759" s="24">
        <v>1772</v>
      </c>
      <c r="L759" s="32">
        <v>0.74791666666666667</v>
      </c>
      <c r="M759" s="43">
        <v>0.76944444444444438</v>
      </c>
      <c r="N759" s="33">
        <v>8.8763822896107296</v>
      </c>
      <c r="Q759" s="24">
        <v>58</v>
      </c>
      <c r="R759" s="35">
        <f t="shared" si="44"/>
        <v>514.83017279742228</v>
      </c>
      <c r="S759" s="35">
        <f t="shared" si="47"/>
        <v>0</v>
      </c>
      <c r="U759" s="36">
        <f t="shared" si="45"/>
        <v>2.1527777777777701E-2</v>
      </c>
      <c r="V759" s="36">
        <f t="shared" si="46"/>
        <v>1.2486111111111067</v>
      </c>
      <c r="W759" s="36"/>
      <c r="X759" s="37"/>
    </row>
    <row r="760" spans="1:24" x14ac:dyDescent="0.3">
      <c r="A760" s="42">
        <v>18233</v>
      </c>
      <c r="B760" s="24">
        <v>5</v>
      </c>
      <c r="C760" s="24" t="s">
        <v>1135</v>
      </c>
      <c r="D760" s="24">
        <v>2</v>
      </c>
      <c r="E760" s="24">
        <v>1029</v>
      </c>
      <c r="F760" s="24" t="s">
        <v>1147</v>
      </c>
      <c r="G760" s="24" t="s">
        <v>12</v>
      </c>
      <c r="H760" s="24">
        <v>6</v>
      </c>
      <c r="J760" s="24">
        <v>1</v>
      </c>
      <c r="K760" s="24">
        <v>18148</v>
      </c>
      <c r="L760" s="32">
        <v>0.76180555555555562</v>
      </c>
      <c r="M760" s="43">
        <v>0.78333333333333333</v>
      </c>
      <c r="N760" s="33">
        <v>8.8763822896107296</v>
      </c>
      <c r="Q760" s="24">
        <v>52</v>
      </c>
      <c r="R760" s="35">
        <f t="shared" si="44"/>
        <v>461.57187905975792</v>
      </c>
      <c r="S760" s="35">
        <f t="shared" si="47"/>
        <v>0</v>
      </c>
      <c r="U760" s="36">
        <f t="shared" si="45"/>
        <v>2.1527777777777701E-2</v>
      </c>
      <c r="V760" s="36">
        <f t="shared" si="46"/>
        <v>1.1194444444444405</v>
      </c>
      <c r="W760" s="36"/>
      <c r="X760" s="37"/>
    </row>
    <row r="761" spans="1:24" x14ac:dyDescent="0.3">
      <c r="A761" s="42">
        <v>18234</v>
      </c>
      <c r="B761" s="24">
        <v>5</v>
      </c>
      <c r="C761" s="24" t="s">
        <v>1135</v>
      </c>
      <c r="D761" s="24">
        <v>2</v>
      </c>
      <c r="E761" s="24">
        <v>1029</v>
      </c>
      <c r="F761" s="24" t="s">
        <v>1147</v>
      </c>
      <c r="G761" s="24" t="s">
        <v>12</v>
      </c>
      <c r="H761" s="44" t="s">
        <v>1146</v>
      </c>
      <c r="I761" s="44"/>
      <c r="J761" s="24">
        <v>1</v>
      </c>
      <c r="K761" s="24">
        <v>440</v>
      </c>
      <c r="L761" s="32">
        <v>0.76458333333333339</v>
      </c>
      <c r="M761" s="43">
        <v>0.78611111111111109</v>
      </c>
      <c r="N761" s="33">
        <v>8.8763822896107296</v>
      </c>
      <c r="Q761" s="24">
        <v>250</v>
      </c>
      <c r="R761" s="35">
        <f t="shared" si="44"/>
        <v>2219.0955724026826</v>
      </c>
      <c r="S761" s="35">
        <f t="shared" si="47"/>
        <v>0</v>
      </c>
      <c r="U761" s="36">
        <f t="shared" si="45"/>
        <v>2.1527777777777701E-2</v>
      </c>
      <c r="V761" s="36">
        <f t="shared" si="46"/>
        <v>5.3819444444444251</v>
      </c>
      <c r="W761" s="36"/>
      <c r="X761" s="37"/>
    </row>
    <row r="762" spans="1:24" x14ac:dyDescent="0.3">
      <c r="A762" s="42">
        <v>18291</v>
      </c>
      <c r="B762" s="24">
        <v>5</v>
      </c>
      <c r="C762" s="24" t="s">
        <v>1135</v>
      </c>
      <c r="D762" s="24">
        <v>2</v>
      </c>
      <c r="E762" s="24">
        <v>1029</v>
      </c>
      <c r="F762" s="24" t="s">
        <v>1147</v>
      </c>
      <c r="G762" s="24" t="s">
        <v>12</v>
      </c>
      <c r="H762" s="24" t="s">
        <v>15</v>
      </c>
      <c r="J762" s="24">
        <v>1</v>
      </c>
      <c r="K762" s="24">
        <v>1786</v>
      </c>
      <c r="L762" s="32">
        <v>0.76874999999999993</v>
      </c>
      <c r="M762" s="43">
        <v>0.79027777777777775</v>
      </c>
      <c r="N762" s="33">
        <v>8.8763822896107296</v>
      </c>
      <c r="Q762" s="24">
        <v>58</v>
      </c>
      <c r="R762" s="35">
        <f t="shared" si="44"/>
        <v>514.83017279742228</v>
      </c>
      <c r="S762" s="35">
        <f t="shared" si="47"/>
        <v>0</v>
      </c>
      <c r="U762" s="36">
        <f t="shared" si="45"/>
        <v>2.1527777777777812E-2</v>
      </c>
      <c r="V762" s="36">
        <f t="shared" si="46"/>
        <v>1.2486111111111131</v>
      </c>
      <c r="W762" s="36"/>
      <c r="X762" s="37"/>
    </row>
    <row r="763" spans="1:24" x14ac:dyDescent="0.3">
      <c r="A763" s="42">
        <v>18235</v>
      </c>
      <c r="B763" s="24">
        <v>5</v>
      </c>
      <c r="C763" s="24" t="s">
        <v>1135</v>
      </c>
      <c r="D763" s="24">
        <v>2</v>
      </c>
      <c r="E763" s="24">
        <v>1029</v>
      </c>
      <c r="F763" s="24" t="s">
        <v>1147</v>
      </c>
      <c r="G763" s="24" t="s">
        <v>12</v>
      </c>
      <c r="H763" s="24" t="s">
        <v>13</v>
      </c>
      <c r="J763" s="24">
        <v>1</v>
      </c>
      <c r="K763" s="24">
        <v>462</v>
      </c>
      <c r="L763" s="32">
        <v>0.77847222222222223</v>
      </c>
      <c r="M763" s="43">
        <v>0.79999999999999993</v>
      </c>
      <c r="N763" s="33">
        <v>8.8763822896107296</v>
      </c>
      <c r="Q763" s="24">
        <v>302</v>
      </c>
      <c r="R763" s="35">
        <f t="shared" si="44"/>
        <v>2680.6674514624406</v>
      </c>
      <c r="S763" s="35">
        <f t="shared" si="47"/>
        <v>0</v>
      </c>
      <c r="U763" s="36">
        <f t="shared" si="45"/>
        <v>2.1527777777777701E-2</v>
      </c>
      <c r="V763" s="36">
        <f t="shared" si="46"/>
        <v>6.501388888888866</v>
      </c>
      <c r="W763" s="36"/>
      <c r="X763" s="37"/>
    </row>
    <row r="764" spans="1:24" x14ac:dyDescent="0.3">
      <c r="A764" s="42">
        <v>18297</v>
      </c>
      <c r="B764" s="24">
        <v>5</v>
      </c>
      <c r="C764" s="24" t="s">
        <v>1135</v>
      </c>
      <c r="D764" s="24">
        <v>2</v>
      </c>
      <c r="E764" s="24">
        <v>1029</v>
      </c>
      <c r="F764" s="24" t="s">
        <v>1147</v>
      </c>
      <c r="G764" s="24" t="s">
        <v>12</v>
      </c>
      <c r="H764" s="24" t="s">
        <v>15</v>
      </c>
      <c r="J764" s="24">
        <v>1</v>
      </c>
      <c r="K764" s="24">
        <v>1773</v>
      </c>
      <c r="L764" s="32">
        <v>0.7895833333333333</v>
      </c>
      <c r="M764" s="43">
        <v>0.81111111111111101</v>
      </c>
      <c r="N764" s="33">
        <v>8.8763822896107296</v>
      </c>
      <c r="Q764" s="24">
        <v>58</v>
      </c>
      <c r="R764" s="35">
        <f t="shared" si="44"/>
        <v>514.83017279742228</v>
      </c>
      <c r="S764" s="35">
        <f t="shared" si="47"/>
        <v>0</v>
      </c>
      <c r="U764" s="36">
        <f t="shared" si="45"/>
        <v>2.1527777777777701E-2</v>
      </c>
      <c r="V764" s="36">
        <f t="shared" si="46"/>
        <v>1.2486111111111067</v>
      </c>
      <c r="W764" s="36"/>
      <c r="X764" s="37"/>
    </row>
    <row r="765" spans="1:24" x14ac:dyDescent="0.3">
      <c r="A765" s="42">
        <v>18236</v>
      </c>
      <c r="B765" s="24">
        <v>5</v>
      </c>
      <c r="C765" s="24" t="s">
        <v>1135</v>
      </c>
      <c r="D765" s="24">
        <v>2</v>
      </c>
      <c r="E765" s="24">
        <v>1029</v>
      </c>
      <c r="F765" s="24" t="s">
        <v>1147</v>
      </c>
      <c r="G765" s="24" t="s">
        <v>12</v>
      </c>
      <c r="H765" s="24">
        <v>6</v>
      </c>
      <c r="J765" s="24">
        <v>1</v>
      </c>
      <c r="K765" s="24">
        <v>18133</v>
      </c>
      <c r="L765" s="32">
        <v>0.79236111111111107</v>
      </c>
      <c r="M765" s="43">
        <v>0.81388888888888899</v>
      </c>
      <c r="N765" s="33">
        <v>8.8763822896107296</v>
      </c>
      <c r="Q765" s="24">
        <v>52</v>
      </c>
      <c r="R765" s="35">
        <f t="shared" si="44"/>
        <v>461.57187905975792</v>
      </c>
      <c r="S765" s="35">
        <f t="shared" si="47"/>
        <v>0</v>
      </c>
      <c r="U765" s="36">
        <f t="shared" si="45"/>
        <v>2.1527777777777923E-2</v>
      </c>
      <c r="V765" s="36">
        <f t="shared" si="46"/>
        <v>1.119444444444452</v>
      </c>
      <c r="W765" s="36"/>
      <c r="X765" s="37"/>
    </row>
    <row r="766" spans="1:24" x14ac:dyDescent="0.3">
      <c r="A766" s="42">
        <v>18237</v>
      </c>
      <c r="B766" s="24">
        <v>5</v>
      </c>
      <c r="C766" s="24" t="s">
        <v>1135</v>
      </c>
      <c r="D766" s="24">
        <v>2</v>
      </c>
      <c r="E766" s="24">
        <v>1029</v>
      </c>
      <c r="F766" s="24" t="s">
        <v>1147</v>
      </c>
      <c r="G766" s="24" t="s">
        <v>12</v>
      </c>
      <c r="H766" s="44" t="s">
        <v>1146</v>
      </c>
      <c r="I766" s="44"/>
      <c r="J766" s="24">
        <v>1</v>
      </c>
      <c r="K766" s="24">
        <v>27</v>
      </c>
      <c r="L766" s="32">
        <v>0.79513888888888884</v>
      </c>
      <c r="M766" s="43">
        <v>0.81666666666666676</v>
      </c>
      <c r="N766" s="33">
        <v>8.8763822896107296</v>
      </c>
      <c r="Q766" s="24">
        <v>250</v>
      </c>
      <c r="R766" s="35">
        <f t="shared" si="44"/>
        <v>2219.0955724026826</v>
      </c>
      <c r="S766" s="35">
        <f t="shared" si="47"/>
        <v>0</v>
      </c>
      <c r="U766" s="36">
        <f t="shared" si="45"/>
        <v>2.1527777777777923E-2</v>
      </c>
      <c r="V766" s="36">
        <f t="shared" si="46"/>
        <v>5.3819444444444811</v>
      </c>
      <c r="W766" s="36"/>
      <c r="X766" s="37"/>
    </row>
    <row r="767" spans="1:24" x14ac:dyDescent="0.3">
      <c r="A767" s="42">
        <v>18238</v>
      </c>
      <c r="B767" s="24">
        <v>5</v>
      </c>
      <c r="C767" s="24" t="s">
        <v>1135</v>
      </c>
      <c r="D767" s="24">
        <v>2</v>
      </c>
      <c r="E767" s="24">
        <v>1029</v>
      </c>
      <c r="F767" s="24" t="s">
        <v>1147</v>
      </c>
      <c r="G767" s="24" t="s">
        <v>12</v>
      </c>
      <c r="H767" s="24" t="s">
        <v>13</v>
      </c>
      <c r="J767" s="24">
        <v>1</v>
      </c>
      <c r="K767" s="24">
        <v>441</v>
      </c>
      <c r="L767" s="32">
        <v>0.80902777777777779</v>
      </c>
      <c r="M767" s="43">
        <v>0.8305555555555556</v>
      </c>
      <c r="N767" s="33">
        <v>8.8763822896107296</v>
      </c>
      <c r="Q767" s="24">
        <v>302</v>
      </c>
      <c r="R767" s="35">
        <f t="shared" si="44"/>
        <v>2680.6674514624406</v>
      </c>
      <c r="S767" s="35">
        <f t="shared" si="47"/>
        <v>0</v>
      </c>
      <c r="U767" s="36">
        <f t="shared" si="45"/>
        <v>2.1527777777777812E-2</v>
      </c>
      <c r="V767" s="36">
        <f t="shared" si="46"/>
        <v>6.5013888888888989</v>
      </c>
      <c r="W767" s="36"/>
      <c r="X767" s="37"/>
    </row>
    <row r="768" spans="1:24" x14ac:dyDescent="0.3">
      <c r="A768" s="42">
        <v>18293</v>
      </c>
      <c r="B768" s="24">
        <v>5</v>
      </c>
      <c r="C768" s="24" t="s">
        <v>1135</v>
      </c>
      <c r="D768" s="24">
        <v>2</v>
      </c>
      <c r="E768" s="24">
        <v>1029</v>
      </c>
      <c r="F768" s="24" t="s">
        <v>1147</v>
      </c>
      <c r="G768" s="24" t="s">
        <v>12</v>
      </c>
      <c r="H768" s="24" t="s">
        <v>15</v>
      </c>
      <c r="J768" s="24">
        <v>1</v>
      </c>
      <c r="K768" s="24">
        <v>1787</v>
      </c>
      <c r="L768" s="32">
        <v>0.81041666666666667</v>
      </c>
      <c r="M768" s="43">
        <v>0.83194444444444438</v>
      </c>
      <c r="N768" s="33">
        <v>8.8763822896107296</v>
      </c>
      <c r="Q768" s="24">
        <v>58</v>
      </c>
      <c r="R768" s="35">
        <f t="shared" si="44"/>
        <v>514.83017279742228</v>
      </c>
      <c r="S768" s="35">
        <f t="shared" si="47"/>
        <v>0</v>
      </c>
      <c r="U768" s="36">
        <f t="shared" si="45"/>
        <v>2.1527777777777701E-2</v>
      </c>
      <c r="V768" s="36">
        <f t="shared" si="46"/>
        <v>1.2486111111111067</v>
      </c>
      <c r="W768" s="36"/>
      <c r="X768" s="37"/>
    </row>
    <row r="769" spans="1:24" x14ac:dyDescent="0.3">
      <c r="A769" s="42">
        <v>18239</v>
      </c>
      <c r="B769" s="24">
        <v>5</v>
      </c>
      <c r="C769" s="24" t="s">
        <v>1135</v>
      </c>
      <c r="D769" s="24">
        <v>2</v>
      </c>
      <c r="E769" s="24">
        <v>1029</v>
      </c>
      <c r="F769" s="24" t="s">
        <v>1147</v>
      </c>
      <c r="G769" s="24" t="s">
        <v>12</v>
      </c>
      <c r="H769" s="44" t="s">
        <v>1146</v>
      </c>
      <c r="I769" s="44"/>
      <c r="J769" s="24">
        <v>1</v>
      </c>
      <c r="K769" s="24">
        <v>464</v>
      </c>
      <c r="L769" s="32">
        <v>0.82152777777777775</v>
      </c>
      <c r="M769" s="43">
        <v>0.84305555555555556</v>
      </c>
      <c r="N769" s="33">
        <v>8.8763822896107296</v>
      </c>
      <c r="Q769" s="24">
        <v>250</v>
      </c>
      <c r="R769" s="35">
        <f t="shared" si="44"/>
        <v>2219.0955724026826</v>
      </c>
      <c r="S769" s="35">
        <f t="shared" si="47"/>
        <v>0</v>
      </c>
      <c r="U769" s="36">
        <f t="shared" si="45"/>
        <v>2.1527777777777812E-2</v>
      </c>
      <c r="V769" s="36">
        <f t="shared" si="46"/>
        <v>5.3819444444444535</v>
      </c>
      <c r="W769" s="36"/>
      <c r="X769" s="37"/>
    </row>
    <row r="770" spans="1:24" x14ac:dyDescent="0.3">
      <c r="A770" s="42">
        <v>18240</v>
      </c>
      <c r="B770" s="24">
        <v>5</v>
      </c>
      <c r="C770" s="24" t="s">
        <v>1135</v>
      </c>
      <c r="D770" s="24">
        <v>2</v>
      </c>
      <c r="E770" s="24">
        <v>1029</v>
      </c>
      <c r="F770" s="24" t="s">
        <v>1147</v>
      </c>
      <c r="G770" s="24" t="s">
        <v>12</v>
      </c>
      <c r="H770" s="24">
        <v>6</v>
      </c>
      <c r="J770" s="24">
        <v>1</v>
      </c>
      <c r="K770" s="24">
        <v>18155</v>
      </c>
      <c r="L770" s="32">
        <v>0.82291666666666663</v>
      </c>
      <c r="M770" s="43">
        <v>0.84444444444444444</v>
      </c>
      <c r="N770" s="33">
        <v>8.8763822896107296</v>
      </c>
      <c r="Q770" s="24">
        <v>52</v>
      </c>
      <c r="R770" s="35">
        <f t="shared" ref="R770:R833" si="48">+N770*Q770</f>
        <v>461.57187905975792</v>
      </c>
      <c r="S770" s="35">
        <f t="shared" si="47"/>
        <v>0</v>
      </c>
      <c r="U770" s="36">
        <f t="shared" ref="U770:U833" si="49">+M770-L770</f>
        <v>2.1527777777777812E-2</v>
      </c>
      <c r="V770" s="36">
        <f t="shared" ref="V770:V833" si="50">+U770*Q770</f>
        <v>1.1194444444444462</v>
      </c>
      <c r="W770" s="36"/>
      <c r="X770" s="37"/>
    </row>
    <row r="771" spans="1:24" x14ac:dyDescent="0.3">
      <c r="A771" s="42">
        <v>18246</v>
      </c>
      <c r="B771" s="24">
        <v>5</v>
      </c>
      <c r="C771" s="24" t="s">
        <v>1135</v>
      </c>
      <c r="D771" s="24">
        <v>2</v>
      </c>
      <c r="E771" s="24">
        <v>1029</v>
      </c>
      <c r="F771" s="24" t="s">
        <v>1147</v>
      </c>
      <c r="G771" s="24" t="s">
        <v>12</v>
      </c>
      <c r="H771" s="24">
        <v>6</v>
      </c>
      <c r="J771" s="24">
        <v>1</v>
      </c>
      <c r="K771" s="24">
        <v>18134</v>
      </c>
      <c r="L771" s="32">
        <v>0.83958333333333324</v>
      </c>
      <c r="M771" s="43">
        <v>0.86111111111111116</v>
      </c>
      <c r="N771" s="33">
        <v>8.8763822896107296</v>
      </c>
      <c r="Q771" s="24">
        <v>52</v>
      </c>
      <c r="R771" s="35">
        <f t="shared" si="48"/>
        <v>461.57187905975792</v>
      </c>
      <c r="S771" s="35">
        <f t="shared" ref="S771:S834" si="51">+O771*Q771</f>
        <v>0</v>
      </c>
      <c r="U771" s="36">
        <f t="shared" si="49"/>
        <v>2.1527777777777923E-2</v>
      </c>
      <c r="V771" s="36">
        <f t="shared" si="50"/>
        <v>1.119444444444452</v>
      </c>
      <c r="W771" s="36"/>
      <c r="X771" s="37"/>
    </row>
    <row r="772" spans="1:24" x14ac:dyDescent="0.3">
      <c r="A772" s="42">
        <v>18244</v>
      </c>
      <c r="B772" s="24">
        <v>5</v>
      </c>
      <c r="C772" s="24" t="s">
        <v>1135</v>
      </c>
      <c r="D772" s="24">
        <v>2</v>
      </c>
      <c r="E772" s="24">
        <v>1029</v>
      </c>
      <c r="F772" s="24" t="s">
        <v>1147</v>
      </c>
      <c r="G772" s="24" t="s">
        <v>12</v>
      </c>
      <c r="H772" s="44" t="s">
        <v>1146</v>
      </c>
      <c r="I772" s="44"/>
      <c r="J772" s="24">
        <v>1</v>
      </c>
      <c r="K772" s="24">
        <v>465</v>
      </c>
      <c r="L772" s="32">
        <v>0.8520833333333333</v>
      </c>
      <c r="M772" s="43">
        <v>0.87361111111111101</v>
      </c>
      <c r="N772" s="33">
        <v>8.8763822896107296</v>
      </c>
      <c r="Q772" s="24">
        <v>250</v>
      </c>
      <c r="R772" s="35">
        <f t="shared" si="48"/>
        <v>2219.0955724026826</v>
      </c>
      <c r="S772" s="35">
        <f t="shared" si="51"/>
        <v>0</v>
      </c>
      <c r="U772" s="36">
        <f t="shared" si="49"/>
        <v>2.1527777777777701E-2</v>
      </c>
      <c r="V772" s="36">
        <f t="shared" si="50"/>
        <v>5.3819444444444251</v>
      </c>
      <c r="W772" s="36"/>
      <c r="X772" s="37"/>
    </row>
    <row r="773" spans="1:24" x14ac:dyDescent="0.3">
      <c r="A773" s="42">
        <v>18295</v>
      </c>
      <c r="B773" s="24">
        <v>5</v>
      </c>
      <c r="C773" s="24" t="s">
        <v>1135</v>
      </c>
      <c r="D773" s="24">
        <v>2</v>
      </c>
      <c r="E773" s="24">
        <v>1029</v>
      </c>
      <c r="F773" s="24" t="s">
        <v>1147</v>
      </c>
      <c r="G773" s="24" t="s">
        <v>12</v>
      </c>
      <c r="H773" s="24" t="s">
        <v>15</v>
      </c>
      <c r="J773" s="24">
        <v>1</v>
      </c>
      <c r="K773" s="24">
        <v>1788</v>
      </c>
      <c r="L773" s="32">
        <v>0.8520833333333333</v>
      </c>
      <c r="M773" s="43">
        <v>0.87361111111111101</v>
      </c>
      <c r="N773" s="33">
        <v>8.8763822896107296</v>
      </c>
      <c r="Q773" s="24">
        <v>58</v>
      </c>
      <c r="R773" s="35">
        <f t="shared" si="48"/>
        <v>514.83017279742228</v>
      </c>
      <c r="S773" s="35">
        <f t="shared" si="51"/>
        <v>0</v>
      </c>
      <c r="U773" s="36">
        <f t="shared" si="49"/>
        <v>2.1527777777777701E-2</v>
      </c>
      <c r="V773" s="36">
        <f t="shared" si="50"/>
        <v>1.2486111111111067</v>
      </c>
      <c r="W773" s="36"/>
      <c r="X773" s="37"/>
    </row>
    <row r="774" spans="1:24" x14ac:dyDescent="0.3">
      <c r="A774" s="42">
        <v>18242</v>
      </c>
      <c r="B774" s="24">
        <v>5</v>
      </c>
      <c r="C774" s="24" t="s">
        <v>1135</v>
      </c>
      <c r="D774" s="24">
        <v>2</v>
      </c>
      <c r="E774" s="24">
        <v>1029</v>
      </c>
      <c r="F774" s="24" t="s">
        <v>1147</v>
      </c>
      <c r="G774" s="24" t="s">
        <v>12</v>
      </c>
      <c r="H774" s="24">
        <v>6</v>
      </c>
      <c r="J774" s="24">
        <v>1</v>
      </c>
      <c r="K774" s="24">
        <v>18157</v>
      </c>
      <c r="L774" s="32">
        <v>0.8534722222222223</v>
      </c>
      <c r="M774" s="43">
        <v>0.875</v>
      </c>
      <c r="N774" s="33">
        <v>8.8763822896107296</v>
      </c>
      <c r="Q774" s="24">
        <v>52</v>
      </c>
      <c r="R774" s="35">
        <f t="shared" si="48"/>
        <v>461.57187905975792</v>
      </c>
      <c r="S774" s="35">
        <f t="shared" si="51"/>
        <v>0</v>
      </c>
      <c r="U774" s="36">
        <f t="shared" si="49"/>
        <v>2.1527777777777701E-2</v>
      </c>
      <c r="V774" s="36">
        <f t="shared" si="50"/>
        <v>1.1194444444444405</v>
      </c>
      <c r="W774" s="36"/>
      <c r="X774" s="37"/>
    </row>
    <row r="775" spans="1:24" x14ac:dyDescent="0.3">
      <c r="A775" s="42">
        <v>18245</v>
      </c>
      <c r="B775" s="24">
        <v>5</v>
      </c>
      <c r="C775" s="24" t="s">
        <v>1135</v>
      </c>
      <c r="D775" s="24">
        <v>2</v>
      </c>
      <c r="E775" s="24">
        <v>1029</v>
      </c>
      <c r="F775" s="24" t="s">
        <v>1147</v>
      </c>
      <c r="G775" s="24" t="s">
        <v>12</v>
      </c>
      <c r="H775" s="24" t="s">
        <v>13</v>
      </c>
      <c r="J775" s="24">
        <v>1</v>
      </c>
      <c r="K775" s="24">
        <v>466</v>
      </c>
      <c r="L775" s="32">
        <v>0.89722222222222225</v>
      </c>
      <c r="M775" s="43">
        <v>0.91875000000000007</v>
      </c>
      <c r="N775" s="33">
        <v>8.8763822896107296</v>
      </c>
      <c r="Q775" s="24">
        <v>302</v>
      </c>
      <c r="R775" s="35">
        <f t="shared" si="48"/>
        <v>2680.6674514624406</v>
      </c>
      <c r="S775" s="35">
        <f t="shared" si="51"/>
        <v>0</v>
      </c>
      <c r="U775" s="36">
        <f t="shared" si="49"/>
        <v>2.1527777777777812E-2</v>
      </c>
      <c r="V775" s="36">
        <f t="shared" si="50"/>
        <v>6.5013888888888989</v>
      </c>
      <c r="W775" s="36"/>
      <c r="X775" s="37"/>
    </row>
    <row r="776" spans="1:24" x14ac:dyDescent="0.3">
      <c r="A776" s="42">
        <v>17045</v>
      </c>
      <c r="B776" s="24">
        <v>6</v>
      </c>
      <c r="C776" s="24" t="s">
        <v>1138</v>
      </c>
      <c r="D776" s="24">
        <v>2</v>
      </c>
      <c r="E776" s="24">
        <v>351</v>
      </c>
      <c r="F776" s="24" t="s">
        <v>48</v>
      </c>
      <c r="G776" s="24" t="s">
        <v>18</v>
      </c>
      <c r="H776" s="24" t="s">
        <v>13</v>
      </c>
      <c r="J776" s="24">
        <v>1</v>
      </c>
      <c r="K776" s="24">
        <v>17045</v>
      </c>
      <c r="L776" s="32">
        <v>1.0173611111111112</v>
      </c>
      <c r="M776" s="43">
        <v>1.0243055555555556</v>
      </c>
      <c r="N776" s="33">
        <v>4.2505394852189404</v>
      </c>
      <c r="Q776" s="24">
        <v>67</v>
      </c>
      <c r="R776" s="35">
        <f t="shared" si="48"/>
        <v>284.78614550966898</v>
      </c>
      <c r="S776" s="35">
        <f t="shared" si="51"/>
        <v>0</v>
      </c>
      <c r="U776" s="36">
        <f t="shared" si="49"/>
        <v>6.9444444444444198E-3</v>
      </c>
      <c r="V776" s="36">
        <f t="shared" si="50"/>
        <v>0.46527777777777612</v>
      </c>
      <c r="W776" s="36"/>
      <c r="X776" s="37"/>
    </row>
    <row r="777" spans="1:24" x14ac:dyDescent="0.3">
      <c r="A777" s="42">
        <v>17270</v>
      </c>
      <c r="B777" s="24">
        <v>6</v>
      </c>
      <c r="C777" s="24" t="s">
        <v>1138</v>
      </c>
      <c r="D777" s="24">
        <v>2</v>
      </c>
      <c r="E777" s="24">
        <v>351</v>
      </c>
      <c r="F777" s="24" t="s">
        <v>48</v>
      </c>
      <c r="G777" s="24" t="s">
        <v>18</v>
      </c>
      <c r="H777" s="24" t="s">
        <v>15</v>
      </c>
      <c r="J777" s="24">
        <v>1</v>
      </c>
      <c r="K777" s="24">
        <v>17270</v>
      </c>
      <c r="L777" s="32">
        <v>1.0208333333333333</v>
      </c>
      <c r="M777" s="43">
        <v>1.0277777777777779</v>
      </c>
      <c r="N777" s="33">
        <v>4.2505394852189404</v>
      </c>
      <c r="Q777" s="24">
        <v>12</v>
      </c>
      <c r="R777" s="35">
        <f t="shared" si="48"/>
        <v>51.006473822627285</v>
      </c>
      <c r="S777" s="35">
        <f t="shared" si="51"/>
        <v>0</v>
      </c>
      <c r="U777" s="36">
        <f t="shared" si="49"/>
        <v>6.9444444444446418E-3</v>
      </c>
      <c r="V777" s="36">
        <f t="shared" si="50"/>
        <v>8.3333333333335702E-2</v>
      </c>
      <c r="W777" s="36"/>
      <c r="X777" s="37"/>
    </row>
    <row r="778" spans="1:24" x14ac:dyDescent="0.3">
      <c r="A778" s="42">
        <v>18756</v>
      </c>
      <c r="B778" s="24">
        <v>6</v>
      </c>
      <c r="C778" s="24" t="s">
        <v>1138</v>
      </c>
      <c r="D778" s="24">
        <v>2</v>
      </c>
      <c r="E778" s="24">
        <v>352</v>
      </c>
      <c r="F778" s="24" t="s">
        <v>39</v>
      </c>
      <c r="G778" s="24" t="s">
        <v>12</v>
      </c>
      <c r="H778" s="24" t="s">
        <v>13</v>
      </c>
      <c r="J778" s="24">
        <v>1</v>
      </c>
      <c r="K778" s="24">
        <v>515</v>
      </c>
      <c r="L778" s="32">
        <v>0.21527777777777779</v>
      </c>
      <c r="M778" s="43">
        <v>0.22916666666666666</v>
      </c>
      <c r="N778" s="33">
        <v>8.2294123059136002</v>
      </c>
      <c r="Q778" s="24">
        <v>302</v>
      </c>
      <c r="R778" s="35">
        <f t="shared" si="48"/>
        <v>2485.2825163859075</v>
      </c>
      <c r="S778" s="35">
        <f t="shared" si="51"/>
        <v>0</v>
      </c>
      <c r="U778" s="36">
        <f t="shared" si="49"/>
        <v>1.3888888888888867E-2</v>
      </c>
      <c r="V778" s="36">
        <f t="shared" si="50"/>
        <v>4.1944444444444375</v>
      </c>
      <c r="W778" s="36"/>
      <c r="X778" s="37"/>
    </row>
    <row r="779" spans="1:24" x14ac:dyDescent="0.3">
      <c r="A779" s="42">
        <v>7137</v>
      </c>
      <c r="B779" s="24">
        <v>6</v>
      </c>
      <c r="C779" s="24" t="s">
        <v>1138</v>
      </c>
      <c r="D779" s="24">
        <v>2</v>
      </c>
      <c r="E779" s="24">
        <v>352</v>
      </c>
      <c r="F779" s="24" t="s">
        <v>39</v>
      </c>
      <c r="G779" s="24" t="s">
        <v>12</v>
      </c>
      <c r="H779" s="24" t="s">
        <v>15</v>
      </c>
      <c r="J779" s="24">
        <v>1</v>
      </c>
      <c r="K779" s="24">
        <v>1548</v>
      </c>
      <c r="L779" s="32">
        <v>0.2638888888888889</v>
      </c>
      <c r="M779" s="43">
        <v>0.27777777777777779</v>
      </c>
      <c r="N779" s="33">
        <v>8.2294123059136002</v>
      </c>
      <c r="Q779" s="24">
        <v>58</v>
      </c>
      <c r="R779" s="35">
        <f t="shared" si="48"/>
        <v>477.30591374298882</v>
      </c>
      <c r="S779" s="35">
        <f t="shared" si="51"/>
        <v>0</v>
      </c>
      <c r="U779" s="36">
        <f t="shared" si="49"/>
        <v>1.3888888888888895E-2</v>
      </c>
      <c r="V779" s="36">
        <f t="shared" si="50"/>
        <v>0.80555555555555591</v>
      </c>
      <c r="W779" s="36"/>
      <c r="X779" s="37"/>
    </row>
    <row r="780" spans="1:24" x14ac:dyDescent="0.3">
      <c r="A780" s="42">
        <v>7000</v>
      </c>
      <c r="B780" s="24">
        <v>6</v>
      </c>
      <c r="C780" s="24" t="s">
        <v>1138</v>
      </c>
      <c r="D780" s="24">
        <v>2</v>
      </c>
      <c r="E780" s="24">
        <v>352</v>
      </c>
      <c r="F780" s="24" t="s">
        <v>39</v>
      </c>
      <c r="G780" s="24" t="s">
        <v>12</v>
      </c>
      <c r="H780" s="24" t="s">
        <v>13</v>
      </c>
      <c r="J780" s="24">
        <v>1</v>
      </c>
      <c r="K780" s="24">
        <v>516</v>
      </c>
      <c r="L780" s="32">
        <v>0.27777777777777779</v>
      </c>
      <c r="M780" s="43">
        <v>0.29166666666666669</v>
      </c>
      <c r="N780" s="33">
        <v>8.2294123059136002</v>
      </c>
      <c r="Q780" s="24">
        <v>302</v>
      </c>
      <c r="R780" s="35">
        <f t="shared" si="48"/>
        <v>2485.2825163859075</v>
      </c>
      <c r="S780" s="35">
        <f t="shared" si="51"/>
        <v>0</v>
      </c>
      <c r="U780" s="36">
        <f t="shared" si="49"/>
        <v>1.3888888888888895E-2</v>
      </c>
      <c r="V780" s="36">
        <f t="shared" si="50"/>
        <v>4.1944444444444464</v>
      </c>
      <c r="W780" s="36"/>
      <c r="X780" s="37"/>
    </row>
    <row r="781" spans="1:24" x14ac:dyDescent="0.3">
      <c r="A781" s="42">
        <v>13485</v>
      </c>
      <c r="B781" s="24">
        <v>6</v>
      </c>
      <c r="C781" s="24" t="s">
        <v>1138</v>
      </c>
      <c r="D781" s="24">
        <v>2</v>
      </c>
      <c r="E781" s="24">
        <v>352</v>
      </c>
      <c r="F781" s="24" t="s">
        <v>39</v>
      </c>
      <c r="G781" s="24" t="s">
        <v>12</v>
      </c>
      <c r="H781" s="24" t="s">
        <v>13</v>
      </c>
      <c r="J781" s="24">
        <v>1</v>
      </c>
      <c r="K781" s="24">
        <v>517</v>
      </c>
      <c r="L781" s="32">
        <v>0.29166666666666669</v>
      </c>
      <c r="M781" s="43">
        <v>0.30902777777777779</v>
      </c>
      <c r="N781" s="33">
        <v>8.2294123059136002</v>
      </c>
      <c r="Q781" s="24">
        <v>302</v>
      </c>
      <c r="R781" s="35">
        <f t="shared" si="48"/>
        <v>2485.2825163859075</v>
      </c>
      <c r="S781" s="35">
        <f t="shared" si="51"/>
        <v>0</v>
      </c>
      <c r="U781" s="36">
        <f t="shared" si="49"/>
        <v>1.7361111111111105E-2</v>
      </c>
      <c r="V781" s="36">
        <f t="shared" si="50"/>
        <v>5.2430555555555536</v>
      </c>
      <c r="W781" s="36"/>
      <c r="X781" s="37"/>
    </row>
    <row r="782" spans="1:24" x14ac:dyDescent="0.3">
      <c r="A782" s="42">
        <v>7138</v>
      </c>
      <c r="B782" s="24">
        <v>6</v>
      </c>
      <c r="C782" s="24" t="s">
        <v>1138</v>
      </c>
      <c r="D782" s="24">
        <v>2</v>
      </c>
      <c r="E782" s="24">
        <v>352</v>
      </c>
      <c r="F782" s="24" t="s">
        <v>39</v>
      </c>
      <c r="G782" s="24" t="s">
        <v>12</v>
      </c>
      <c r="H782" s="24" t="s">
        <v>15</v>
      </c>
      <c r="J782" s="24">
        <v>1</v>
      </c>
      <c r="K782" s="24">
        <v>1549</v>
      </c>
      <c r="L782" s="32">
        <v>0.2951388888888889</v>
      </c>
      <c r="M782" s="43">
        <v>0.3125</v>
      </c>
      <c r="N782" s="33">
        <v>8.2294123059136002</v>
      </c>
      <c r="Q782" s="24">
        <v>58</v>
      </c>
      <c r="R782" s="35">
        <f t="shared" si="48"/>
        <v>477.30591374298882</v>
      </c>
      <c r="S782" s="35">
        <f t="shared" si="51"/>
        <v>0</v>
      </c>
      <c r="U782" s="36">
        <f t="shared" si="49"/>
        <v>1.7361111111111105E-2</v>
      </c>
      <c r="V782" s="36">
        <f t="shared" si="50"/>
        <v>1.0069444444444442</v>
      </c>
      <c r="W782" s="36"/>
      <c r="X782" s="37"/>
    </row>
    <row r="783" spans="1:24" x14ac:dyDescent="0.3">
      <c r="A783" s="42">
        <v>12259</v>
      </c>
      <c r="B783" s="24">
        <v>6</v>
      </c>
      <c r="C783" s="24" t="s">
        <v>1138</v>
      </c>
      <c r="D783" s="24">
        <v>2</v>
      </c>
      <c r="E783" s="24">
        <v>352</v>
      </c>
      <c r="F783" s="24" t="s">
        <v>39</v>
      </c>
      <c r="G783" s="24" t="s">
        <v>18</v>
      </c>
      <c r="H783" s="44" t="s">
        <v>1146</v>
      </c>
      <c r="I783" s="44"/>
      <c r="J783" s="24">
        <v>1</v>
      </c>
      <c r="K783" s="24">
        <v>12259</v>
      </c>
      <c r="L783" s="32">
        <v>0.30208333333333331</v>
      </c>
      <c r="M783" s="43">
        <v>0.31944444444444448</v>
      </c>
      <c r="N783" s="33">
        <v>8.2294123059136002</v>
      </c>
      <c r="Q783" s="24">
        <v>56</v>
      </c>
      <c r="R783" s="35">
        <f t="shared" si="48"/>
        <v>460.84708913116162</v>
      </c>
      <c r="S783" s="35">
        <f t="shared" si="51"/>
        <v>0</v>
      </c>
      <c r="U783" s="36">
        <f t="shared" si="49"/>
        <v>1.736111111111116E-2</v>
      </c>
      <c r="V783" s="36">
        <f t="shared" si="50"/>
        <v>0.97222222222222499</v>
      </c>
      <c r="W783" s="36"/>
      <c r="X783" s="37"/>
    </row>
    <row r="784" spans="1:24" x14ac:dyDescent="0.3">
      <c r="A784" s="42">
        <v>17847</v>
      </c>
      <c r="B784" s="24">
        <v>6</v>
      </c>
      <c r="C784" s="24" t="s">
        <v>1138</v>
      </c>
      <c r="D784" s="24">
        <v>2</v>
      </c>
      <c r="E784" s="24">
        <v>352</v>
      </c>
      <c r="F784" s="24" t="s">
        <v>39</v>
      </c>
      <c r="G784" s="24" t="s">
        <v>19</v>
      </c>
      <c r="H784" s="44" t="s">
        <v>1146</v>
      </c>
      <c r="I784" s="44"/>
      <c r="J784" s="24">
        <v>1</v>
      </c>
      <c r="K784" s="24">
        <v>40</v>
      </c>
      <c r="L784" s="32">
        <v>0.30555555555555552</v>
      </c>
      <c r="M784" s="43">
        <v>0.32291666666666669</v>
      </c>
      <c r="N784" s="33">
        <v>8.2294123059136002</v>
      </c>
      <c r="Q784" s="24">
        <v>194</v>
      </c>
      <c r="R784" s="35">
        <f t="shared" si="48"/>
        <v>1596.5059873472385</v>
      </c>
      <c r="S784" s="35">
        <f t="shared" si="51"/>
        <v>0</v>
      </c>
      <c r="U784" s="36">
        <f t="shared" si="49"/>
        <v>1.736111111111116E-2</v>
      </c>
      <c r="V784" s="36">
        <f t="shared" si="50"/>
        <v>3.3680555555555651</v>
      </c>
      <c r="W784" s="36"/>
      <c r="X784" s="37"/>
    </row>
    <row r="785" spans="1:24" x14ac:dyDescent="0.3">
      <c r="A785" s="42">
        <v>7152</v>
      </c>
      <c r="B785" s="24">
        <v>6</v>
      </c>
      <c r="C785" s="24" t="s">
        <v>1138</v>
      </c>
      <c r="D785" s="24">
        <v>2</v>
      </c>
      <c r="E785" s="24">
        <v>352</v>
      </c>
      <c r="F785" s="24" t="s">
        <v>39</v>
      </c>
      <c r="G785" s="24" t="s">
        <v>12</v>
      </c>
      <c r="H785" s="24" t="s">
        <v>15</v>
      </c>
      <c r="J785" s="24">
        <v>1</v>
      </c>
      <c r="K785" s="24">
        <v>1563</v>
      </c>
      <c r="L785" s="32">
        <v>0.30902777777777779</v>
      </c>
      <c r="M785" s="43">
        <v>0.3263888888888889</v>
      </c>
      <c r="N785" s="33">
        <v>8.2294123059136002</v>
      </c>
      <c r="Q785" s="24">
        <v>58</v>
      </c>
      <c r="R785" s="35">
        <f t="shared" si="48"/>
        <v>477.30591374298882</v>
      </c>
      <c r="S785" s="35">
        <f t="shared" si="51"/>
        <v>0</v>
      </c>
      <c r="U785" s="36">
        <f t="shared" si="49"/>
        <v>1.7361111111111105E-2</v>
      </c>
      <c r="V785" s="36">
        <f t="shared" si="50"/>
        <v>1.0069444444444442</v>
      </c>
      <c r="W785" s="36"/>
      <c r="X785" s="37"/>
    </row>
    <row r="786" spans="1:24" x14ac:dyDescent="0.3">
      <c r="A786" s="42">
        <v>17848</v>
      </c>
      <c r="B786" s="24">
        <v>6</v>
      </c>
      <c r="C786" s="24" t="s">
        <v>1138</v>
      </c>
      <c r="D786" s="24">
        <v>2</v>
      </c>
      <c r="E786" s="24">
        <v>352</v>
      </c>
      <c r="F786" s="24" t="s">
        <v>39</v>
      </c>
      <c r="G786" s="24" t="s">
        <v>19</v>
      </c>
      <c r="H786" s="44" t="s">
        <v>1146</v>
      </c>
      <c r="I786" s="44"/>
      <c r="J786" s="24">
        <v>1</v>
      </c>
      <c r="K786" s="24">
        <v>519</v>
      </c>
      <c r="L786" s="32">
        <v>0.30902777777777779</v>
      </c>
      <c r="M786" s="43">
        <v>0.3263888888888889</v>
      </c>
      <c r="N786" s="33">
        <v>8.2294123059136002</v>
      </c>
      <c r="Q786" s="24">
        <v>194</v>
      </c>
      <c r="R786" s="35">
        <f t="shared" si="48"/>
        <v>1596.5059873472385</v>
      </c>
      <c r="S786" s="35">
        <f t="shared" si="51"/>
        <v>0</v>
      </c>
      <c r="U786" s="36">
        <f t="shared" si="49"/>
        <v>1.7361111111111105E-2</v>
      </c>
      <c r="V786" s="36">
        <f t="shared" si="50"/>
        <v>3.3680555555555545</v>
      </c>
      <c r="W786" s="36"/>
      <c r="X786" s="37"/>
    </row>
    <row r="787" spans="1:24" x14ac:dyDescent="0.3">
      <c r="A787" s="42">
        <v>13859</v>
      </c>
      <c r="B787" s="24">
        <v>6</v>
      </c>
      <c r="C787" s="24" t="s">
        <v>1138</v>
      </c>
      <c r="D787" s="24">
        <v>2</v>
      </c>
      <c r="E787" s="24">
        <v>352</v>
      </c>
      <c r="F787" s="24" t="s">
        <v>39</v>
      </c>
      <c r="G787" s="24" t="s">
        <v>12</v>
      </c>
      <c r="H787" s="24">
        <v>6</v>
      </c>
      <c r="J787" s="24">
        <v>1</v>
      </c>
      <c r="K787" s="24">
        <v>11807</v>
      </c>
      <c r="L787" s="32">
        <v>0.31319444444444444</v>
      </c>
      <c r="M787" s="43">
        <v>0.33055555555555555</v>
      </c>
      <c r="N787" s="33">
        <v>8.2294123059136002</v>
      </c>
      <c r="Q787" s="24">
        <v>52</v>
      </c>
      <c r="R787" s="35">
        <f t="shared" si="48"/>
        <v>427.92943990750723</v>
      </c>
      <c r="S787" s="35">
        <f t="shared" si="51"/>
        <v>0</v>
      </c>
      <c r="U787" s="36">
        <f t="shared" si="49"/>
        <v>1.7361111111111105E-2</v>
      </c>
      <c r="V787" s="36">
        <f t="shared" si="50"/>
        <v>0.90277777777777746</v>
      </c>
      <c r="W787" s="36"/>
      <c r="X787" s="37"/>
    </row>
    <row r="788" spans="1:24" x14ac:dyDescent="0.3">
      <c r="A788" s="42">
        <v>12262</v>
      </c>
      <c r="B788" s="24">
        <v>6</v>
      </c>
      <c r="C788" s="24" t="s">
        <v>1138</v>
      </c>
      <c r="D788" s="24">
        <v>2</v>
      </c>
      <c r="E788" s="24">
        <v>352</v>
      </c>
      <c r="F788" s="24" t="s">
        <v>39</v>
      </c>
      <c r="G788" s="24" t="s">
        <v>18</v>
      </c>
      <c r="H788" s="44" t="s">
        <v>1146</v>
      </c>
      <c r="I788" s="44"/>
      <c r="J788" s="24">
        <v>1</v>
      </c>
      <c r="K788" s="24">
        <v>12262</v>
      </c>
      <c r="L788" s="32">
        <v>0.31597222222222221</v>
      </c>
      <c r="M788" s="43">
        <v>0.33333333333333331</v>
      </c>
      <c r="N788" s="33">
        <v>8.2294123059136002</v>
      </c>
      <c r="Q788" s="24">
        <v>56</v>
      </c>
      <c r="R788" s="35">
        <f t="shared" si="48"/>
        <v>460.84708913116162</v>
      </c>
      <c r="S788" s="35">
        <f t="shared" si="51"/>
        <v>0</v>
      </c>
      <c r="U788" s="36">
        <f t="shared" si="49"/>
        <v>1.7361111111111105E-2</v>
      </c>
      <c r="V788" s="36">
        <f t="shared" si="50"/>
        <v>0.97222222222222188</v>
      </c>
      <c r="W788" s="36"/>
      <c r="X788" s="37"/>
    </row>
    <row r="789" spans="1:24" x14ac:dyDescent="0.3">
      <c r="A789" s="42">
        <v>7256</v>
      </c>
      <c r="B789" s="24">
        <v>6</v>
      </c>
      <c r="C789" s="24" t="s">
        <v>1138</v>
      </c>
      <c r="D789" s="24">
        <v>2</v>
      </c>
      <c r="E789" s="24">
        <v>352</v>
      </c>
      <c r="F789" s="24" t="s">
        <v>39</v>
      </c>
      <c r="G789" s="24" t="s">
        <v>19</v>
      </c>
      <c r="H789" s="24" t="s">
        <v>20</v>
      </c>
      <c r="J789" s="24">
        <v>1</v>
      </c>
      <c r="K789" s="24">
        <v>4474</v>
      </c>
      <c r="L789" s="32">
        <v>0.31944444444444448</v>
      </c>
      <c r="M789" s="43">
        <v>0.33333333333333331</v>
      </c>
      <c r="N789" s="33">
        <v>8.2294123059136002</v>
      </c>
      <c r="Q789" s="24">
        <v>5</v>
      </c>
      <c r="R789" s="35">
        <f t="shared" si="48"/>
        <v>41.147061529567999</v>
      </c>
      <c r="S789" s="35">
        <f t="shared" si="51"/>
        <v>0</v>
      </c>
      <c r="U789" s="36">
        <f t="shared" si="49"/>
        <v>1.388888888888884E-2</v>
      </c>
      <c r="V789" s="36">
        <f t="shared" si="50"/>
        <v>6.9444444444444198E-2</v>
      </c>
      <c r="W789" s="36"/>
      <c r="X789" s="37"/>
    </row>
    <row r="790" spans="1:24" x14ac:dyDescent="0.3">
      <c r="A790" s="42">
        <v>13486</v>
      </c>
      <c r="B790" s="24">
        <v>6</v>
      </c>
      <c r="C790" s="24" t="s">
        <v>1138</v>
      </c>
      <c r="D790" s="24">
        <v>2</v>
      </c>
      <c r="E790" s="24">
        <v>352</v>
      </c>
      <c r="F790" s="24" t="s">
        <v>39</v>
      </c>
      <c r="G790" s="24" t="s">
        <v>12</v>
      </c>
      <c r="H790" s="24" t="s">
        <v>13</v>
      </c>
      <c r="J790" s="24">
        <v>1</v>
      </c>
      <c r="K790" s="24">
        <v>532</v>
      </c>
      <c r="L790" s="32">
        <v>0.3298611111111111</v>
      </c>
      <c r="M790" s="43">
        <v>0.34791666666666665</v>
      </c>
      <c r="N790" s="33">
        <v>8.2294123059136002</v>
      </c>
      <c r="Q790" s="24">
        <v>302</v>
      </c>
      <c r="R790" s="35">
        <f t="shared" si="48"/>
        <v>2485.2825163859075</v>
      </c>
      <c r="S790" s="35">
        <f t="shared" si="51"/>
        <v>0</v>
      </c>
      <c r="U790" s="36">
        <f t="shared" si="49"/>
        <v>1.8055555555555547E-2</v>
      </c>
      <c r="V790" s="36">
        <f t="shared" si="50"/>
        <v>5.4527777777777748</v>
      </c>
      <c r="W790" s="36"/>
      <c r="X790" s="37"/>
    </row>
    <row r="791" spans="1:24" x14ac:dyDescent="0.3">
      <c r="A791" s="42">
        <v>7139</v>
      </c>
      <c r="B791" s="24">
        <v>6</v>
      </c>
      <c r="C791" s="24" t="s">
        <v>1138</v>
      </c>
      <c r="D791" s="24">
        <v>2</v>
      </c>
      <c r="E791" s="24">
        <v>352</v>
      </c>
      <c r="F791" s="24" t="s">
        <v>39</v>
      </c>
      <c r="G791" s="24" t="s">
        <v>12</v>
      </c>
      <c r="H791" s="24" t="s">
        <v>15</v>
      </c>
      <c r="J791" s="24">
        <v>1</v>
      </c>
      <c r="K791" s="24">
        <v>1550</v>
      </c>
      <c r="L791" s="32">
        <v>0.33680555555555558</v>
      </c>
      <c r="M791" s="43">
        <v>0.35416666666666669</v>
      </c>
      <c r="N791" s="33">
        <v>8.2294123059136002</v>
      </c>
      <c r="Q791" s="24">
        <v>58</v>
      </c>
      <c r="R791" s="35">
        <f t="shared" si="48"/>
        <v>477.30591374298882</v>
      </c>
      <c r="S791" s="35">
        <f t="shared" si="51"/>
        <v>0</v>
      </c>
      <c r="U791" s="36">
        <f t="shared" si="49"/>
        <v>1.7361111111111105E-2</v>
      </c>
      <c r="V791" s="36">
        <f t="shared" si="50"/>
        <v>1.0069444444444442</v>
      </c>
      <c r="W791" s="36"/>
      <c r="X791" s="37"/>
    </row>
    <row r="792" spans="1:24" x14ac:dyDescent="0.3">
      <c r="A792" s="42">
        <v>13863</v>
      </c>
      <c r="B792" s="24">
        <v>6</v>
      </c>
      <c r="C792" s="24" t="s">
        <v>1138</v>
      </c>
      <c r="D792" s="24">
        <v>2</v>
      </c>
      <c r="E792" s="24">
        <v>352</v>
      </c>
      <c r="F792" s="24" t="s">
        <v>39</v>
      </c>
      <c r="G792" s="24" t="s">
        <v>12</v>
      </c>
      <c r="H792" s="44" t="s">
        <v>1146</v>
      </c>
      <c r="I792" s="44"/>
      <c r="J792" s="24">
        <v>1</v>
      </c>
      <c r="K792" s="24">
        <v>41</v>
      </c>
      <c r="L792" s="32">
        <v>0.34375</v>
      </c>
      <c r="M792" s="43">
        <v>0.36180555555555555</v>
      </c>
      <c r="N792" s="33">
        <v>8.2294123059136002</v>
      </c>
      <c r="Q792" s="24">
        <v>250</v>
      </c>
      <c r="R792" s="35">
        <f t="shared" si="48"/>
        <v>2057.3530764784</v>
      </c>
      <c r="S792" s="35">
        <f t="shared" si="51"/>
        <v>0</v>
      </c>
      <c r="U792" s="36">
        <f t="shared" si="49"/>
        <v>1.8055555555555547E-2</v>
      </c>
      <c r="V792" s="36">
        <f t="shared" si="50"/>
        <v>4.5138888888888866</v>
      </c>
      <c r="W792" s="36"/>
      <c r="X792" s="37"/>
    </row>
    <row r="793" spans="1:24" x14ac:dyDescent="0.3">
      <c r="A793" s="42">
        <v>7257</v>
      </c>
      <c r="B793" s="24">
        <v>6</v>
      </c>
      <c r="C793" s="24" t="s">
        <v>1138</v>
      </c>
      <c r="D793" s="24">
        <v>2</v>
      </c>
      <c r="E793" s="24">
        <v>352</v>
      </c>
      <c r="F793" s="24" t="s">
        <v>39</v>
      </c>
      <c r="G793" s="24" t="s">
        <v>19</v>
      </c>
      <c r="H793" s="24" t="s">
        <v>20</v>
      </c>
      <c r="J793" s="24">
        <v>1</v>
      </c>
      <c r="K793" s="24">
        <v>4475</v>
      </c>
      <c r="L793" s="32">
        <v>0.34722222222222227</v>
      </c>
      <c r="M793" s="43">
        <v>0.3611111111111111</v>
      </c>
      <c r="N793" s="33">
        <v>8.2294123059136002</v>
      </c>
      <c r="Q793" s="24">
        <v>5</v>
      </c>
      <c r="R793" s="35">
        <f t="shared" si="48"/>
        <v>41.147061529567999</v>
      </c>
      <c r="S793" s="35">
        <f t="shared" si="51"/>
        <v>0</v>
      </c>
      <c r="U793" s="36">
        <f t="shared" si="49"/>
        <v>1.388888888888884E-2</v>
      </c>
      <c r="V793" s="36">
        <f t="shared" si="50"/>
        <v>6.9444444444444198E-2</v>
      </c>
      <c r="W793" s="36"/>
      <c r="X793" s="37"/>
    </row>
    <row r="794" spans="1:24" x14ac:dyDescent="0.3">
      <c r="A794" s="42">
        <v>13865</v>
      </c>
      <c r="B794" s="24">
        <v>6</v>
      </c>
      <c r="C794" s="24" t="s">
        <v>1138</v>
      </c>
      <c r="D794" s="24">
        <v>2</v>
      </c>
      <c r="E794" s="24">
        <v>352</v>
      </c>
      <c r="F794" s="24" t="s">
        <v>39</v>
      </c>
      <c r="G794" s="24" t="s">
        <v>12</v>
      </c>
      <c r="H794" s="24">
        <v>6</v>
      </c>
      <c r="J794" s="24">
        <v>1</v>
      </c>
      <c r="K794" s="24">
        <v>11813</v>
      </c>
      <c r="L794" s="32">
        <v>0.34791666666666665</v>
      </c>
      <c r="M794" s="43">
        <v>0.3659722222222222</v>
      </c>
      <c r="N794" s="33">
        <v>8.2294123059136002</v>
      </c>
      <c r="Q794" s="24">
        <v>52</v>
      </c>
      <c r="R794" s="35">
        <f t="shared" si="48"/>
        <v>427.92943990750723</v>
      </c>
      <c r="S794" s="35">
        <f t="shared" si="51"/>
        <v>0</v>
      </c>
      <c r="U794" s="36">
        <f t="shared" si="49"/>
        <v>1.8055555555555547E-2</v>
      </c>
      <c r="V794" s="36">
        <f t="shared" si="50"/>
        <v>0.93888888888888844</v>
      </c>
      <c r="W794" s="36"/>
      <c r="X794" s="37"/>
    </row>
    <row r="795" spans="1:24" x14ac:dyDescent="0.3">
      <c r="A795" s="42">
        <v>7153</v>
      </c>
      <c r="B795" s="24">
        <v>6</v>
      </c>
      <c r="C795" s="24" t="s">
        <v>1138</v>
      </c>
      <c r="D795" s="24">
        <v>2</v>
      </c>
      <c r="E795" s="24">
        <v>352</v>
      </c>
      <c r="F795" s="24" t="s">
        <v>39</v>
      </c>
      <c r="G795" s="24" t="s">
        <v>12</v>
      </c>
      <c r="H795" s="24" t="s">
        <v>15</v>
      </c>
      <c r="J795" s="24">
        <v>1</v>
      </c>
      <c r="K795" s="24">
        <v>1564</v>
      </c>
      <c r="L795" s="32">
        <v>0.35069444444444442</v>
      </c>
      <c r="M795" s="43">
        <v>0.36805555555555558</v>
      </c>
      <c r="N795" s="33">
        <v>8.2294123059136002</v>
      </c>
      <c r="Q795" s="24">
        <v>58</v>
      </c>
      <c r="R795" s="35">
        <f t="shared" si="48"/>
        <v>477.30591374298882</v>
      </c>
      <c r="S795" s="35">
        <f t="shared" si="51"/>
        <v>0</v>
      </c>
      <c r="U795" s="36">
        <f t="shared" si="49"/>
        <v>1.736111111111116E-2</v>
      </c>
      <c r="V795" s="36">
        <f t="shared" si="50"/>
        <v>1.0069444444444473</v>
      </c>
      <c r="W795" s="36"/>
      <c r="X795" s="37"/>
    </row>
    <row r="796" spans="1:24" x14ac:dyDescent="0.3">
      <c r="A796" s="42">
        <v>13867</v>
      </c>
      <c r="B796" s="24">
        <v>6</v>
      </c>
      <c r="C796" s="24" t="s">
        <v>1138</v>
      </c>
      <c r="D796" s="24">
        <v>2</v>
      </c>
      <c r="E796" s="24">
        <v>352</v>
      </c>
      <c r="F796" s="24" t="s">
        <v>39</v>
      </c>
      <c r="G796" s="24" t="s">
        <v>12</v>
      </c>
      <c r="H796" s="44" t="s">
        <v>1146</v>
      </c>
      <c r="I796" s="44"/>
      <c r="J796" s="24">
        <v>1</v>
      </c>
      <c r="K796" s="24">
        <v>520</v>
      </c>
      <c r="L796" s="32">
        <v>0.3576388888888889</v>
      </c>
      <c r="M796" s="43">
        <v>0.3756944444444445</v>
      </c>
      <c r="N796" s="33">
        <v>8.2294123059136002</v>
      </c>
      <c r="Q796" s="24">
        <v>250</v>
      </c>
      <c r="R796" s="35">
        <f t="shared" si="48"/>
        <v>2057.3530764784</v>
      </c>
      <c r="S796" s="35">
        <f t="shared" si="51"/>
        <v>0</v>
      </c>
      <c r="U796" s="36">
        <f t="shared" si="49"/>
        <v>1.8055555555555602E-2</v>
      </c>
      <c r="V796" s="36">
        <f t="shared" si="50"/>
        <v>4.5138888888889008</v>
      </c>
      <c r="W796" s="36"/>
      <c r="X796" s="37"/>
    </row>
    <row r="797" spans="1:24" x14ac:dyDescent="0.3">
      <c r="A797" s="42">
        <v>13490</v>
      </c>
      <c r="B797" s="24">
        <v>6</v>
      </c>
      <c r="C797" s="24" t="s">
        <v>1138</v>
      </c>
      <c r="D797" s="24">
        <v>2</v>
      </c>
      <c r="E797" s="24">
        <v>352</v>
      </c>
      <c r="F797" s="24" t="s">
        <v>39</v>
      </c>
      <c r="G797" s="24" t="s">
        <v>12</v>
      </c>
      <c r="H797" s="24" t="s">
        <v>13</v>
      </c>
      <c r="J797" s="24">
        <v>1</v>
      </c>
      <c r="K797" s="24">
        <v>533</v>
      </c>
      <c r="L797" s="32">
        <v>0.375</v>
      </c>
      <c r="M797" s="43">
        <v>0.39305555555555555</v>
      </c>
      <c r="N797" s="33">
        <v>8.2294123059136002</v>
      </c>
      <c r="Q797" s="24">
        <v>302</v>
      </c>
      <c r="R797" s="35">
        <f t="shared" si="48"/>
        <v>2485.2825163859075</v>
      </c>
      <c r="S797" s="35">
        <f t="shared" si="51"/>
        <v>0</v>
      </c>
      <c r="U797" s="36">
        <f t="shared" si="49"/>
        <v>1.8055555555555547E-2</v>
      </c>
      <c r="V797" s="36">
        <f t="shared" si="50"/>
        <v>5.4527777777777748</v>
      </c>
      <c r="W797" s="36"/>
      <c r="X797" s="37"/>
    </row>
    <row r="798" spans="1:24" x14ac:dyDescent="0.3">
      <c r="A798" s="42">
        <v>7140</v>
      </c>
      <c r="B798" s="24">
        <v>6</v>
      </c>
      <c r="C798" s="24" t="s">
        <v>1138</v>
      </c>
      <c r="D798" s="24">
        <v>2</v>
      </c>
      <c r="E798" s="24">
        <v>352</v>
      </c>
      <c r="F798" s="24" t="s">
        <v>39</v>
      </c>
      <c r="G798" s="24" t="s">
        <v>12</v>
      </c>
      <c r="H798" s="24" t="s">
        <v>15</v>
      </c>
      <c r="J798" s="24">
        <v>1</v>
      </c>
      <c r="K798" s="24">
        <v>1551</v>
      </c>
      <c r="L798" s="32">
        <v>0.37847222222222227</v>
      </c>
      <c r="M798" s="43">
        <v>0.39583333333333331</v>
      </c>
      <c r="N798" s="33">
        <v>8.2294123059136002</v>
      </c>
      <c r="Q798" s="24">
        <v>58</v>
      </c>
      <c r="R798" s="35">
        <f t="shared" si="48"/>
        <v>477.30591374298882</v>
      </c>
      <c r="S798" s="35">
        <f t="shared" si="51"/>
        <v>0</v>
      </c>
      <c r="U798" s="36">
        <f t="shared" si="49"/>
        <v>1.7361111111111049E-2</v>
      </c>
      <c r="V798" s="36">
        <f t="shared" si="50"/>
        <v>1.0069444444444409</v>
      </c>
      <c r="W798" s="36"/>
      <c r="X798" s="37"/>
    </row>
    <row r="799" spans="1:24" x14ac:dyDescent="0.3">
      <c r="A799" s="42">
        <v>7258</v>
      </c>
      <c r="B799" s="24">
        <v>6</v>
      </c>
      <c r="C799" s="24" t="s">
        <v>1138</v>
      </c>
      <c r="D799" s="24">
        <v>2</v>
      </c>
      <c r="E799" s="24">
        <v>352</v>
      </c>
      <c r="F799" s="24" t="s">
        <v>39</v>
      </c>
      <c r="G799" s="24" t="s">
        <v>19</v>
      </c>
      <c r="H799" s="24" t="s">
        <v>20</v>
      </c>
      <c r="J799" s="24">
        <v>1</v>
      </c>
      <c r="K799" s="24">
        <v>4476</v>
      </c>
      <c r="L799" s="32">
        <v>0.38541666666666669</v>
      </c>
      <c r="M799" s="43">
        <v>0.40277777777777773</v>
      </c>
      <c r="N799" s="33">
        <v>8.2294123059136002</v>
      </c>
      <c r="Q799" s="24">
        <v>5</v>
      </c>
      <c r="R799" s="35">
        <f t="shared" si="48"/>
        <v>41.147061529567999</v>
      </c>
      <c r="S799" s="35">
        <f t="shared" si="51"/>
        <v>0</v>
      </c>
      <c r="U799" s="36">
        <f t="shared" si="49"/>
        <v>1.7361111111111049E-2</v>
      </c>
      <c r="V799" s="36">
        <f t="shared" si="50"/>
        <v>8.6805555555555247E-2</v>
      </c>
      <c r="W799" s="36"/>
      <c r="X799" s="37"/>
    </row>
    <row r="800" spans="1:24" x14ac:dyDescent="0.3">
      <c r="A800" s="42">
        <v>13872</v>
      </c>
      <c r="B800" s="24">
        <v>6</v>
      </c>
      <c r="C800" s="24" t="s">
        <v>1138</v>
      </c>
      <c r="D800" s="24">
        <v>2</v>
      </c>
      <c r="E800" s="24">
        <v>352</v>
      </c>
      <c r="F800" s="24" t="s">
        <v>39</v>
      </c>
      <c r="G800" s="24" t="s">
        <v>12</v>
      </c>
      <c r="H800" s="44" t="s">
        <v>1146</v>
      </c>
      <c r="I800" s="44"/>
      <c r="J800" s="24">
        <v>1</v>
      </c>
      <c r="K800" s="24">
        <v>42</v>
      </c>
      <c r="L800" s="32">
        <v>0.3888888888888889</v>
      </c>
      <c r="M800" s="43">
        <v>0.4069444444444445</v>
      </c>
      <c r="N800" s="33">
        <v>8.2294123059136002</v>
      </c>
      <c r="Q800" s="24">
        <v>250</v>
      </c>
      <c r="R800" s="35">
        <f t="shared" si="48"/>
        <v>2057.3530764784</v>
      </c>
      <c r="S800" s="35">
        <f t="shared" si="51"/>
        <v>0</v>
      </c>
      <c r="U800" s="36">
        <f t="shared" si="49"/>
        <v>1.8055555555555602E-2</v>
      </c>
      <c r="V800" s="36">
        <f t="shared" si="50"/>
        <v>4.5138888888889008</v>
      </c>
      <c r="W800" s="36"/>
      <c r="X800" s="37"/>
    </row>
    <row r="801" spans="1:24" x14ac:dyDescent="0.3">
      <c r="A801" s="42">
        <v>7154</v>
      </c>
      <c r="B801" s="24">
        <v>6</v>
      </c>
      <c r="C801" s="24" t="s">
        <v>1138</v>
      </c>
      <c r="D801" s="24">
        <v>2</v>
      </c>
      <c r="E801" s="24">
        <v>352</v>
      </c>
      <c r="F801" s="24" t="s">
        <v>39</v>
      </c>
      <c r="G801" s="24" t="s">
        <v>12</v>
      </c>
      <c r="H801" s="24" t="s">
        <v>15</v>
      </c>
      <c r="J801" s="24">
        <v>1</v>
      </c>
      <c r="K801" s="24">
        <v>1565</v>
      </c>
      <c r="L801" s="32">
        <v>0.3923611111111111</v>
      </c>
      <c r="M801" s="43">
        <v>0.40972222222222227</v>
      </c>
      <c r="N801" s="33">
        <v>8.2294123059136002</v>
      </c>
      <c r="Q801" s="24">
        <v>58</v>
      </c>
      <c r="R801" s="35">
        <f t="shared" si="48"/>
        <v>477.30591374298882</v>
      </c>
      <c r="S801" s="35">
        <f t="shared" si="51"/>
        <v>0</v>
      </c>
      <c r="U801" s="36">
        <f t="shared" si="49"/>
        <v>1.736111111111116E-2</v>
      </c>
      <c r="V801" s="36">
        <f t="shared" si="50"/>
        <v>1.0069444444444473</v>
      </c>
      <c r="W801" s="36"/>
      <c r="X801" s="37"/>
    </row>
    <row r="802" spans="1:24" x14ac:dyDescent="0.3">
      <c r="A802" s="42">
        <v>13874</v>
      </c>
      <c r="B802" s="24">
        <v>6</v>
      </c>
      <c r="C802" s="24" t="s">
        <v>1138</v>
      </c>
      <c r="D802" s="24">
        <v>2</v>
      </c>
      <c r="E802" s="24">
        <v>352</v>
      </c>
      <c r="F802" s="24" t="s">
        <v>39</v>
      </c>
      <c r="G802" s="24" t="s">
        <v>12</v>
      </c>
      <c r="H802" s="24">
        <v>6</v>
      </c>
      <c r="J802" s="24">
        <v>1</v>
      </c>
      <c r="K802" s="24">
        <v>11822</v>
      </c>
      <c r="L802" s="32">
        <v>0.39305555555555555</v>
      </c>
      <c r="M802" s="43">
        <v>0.41111111111111115</v>
      </c>
      <c r="N802" s="33">
        <v>8.2294123059136002</v>
      </c>
      <c r="Q802" s="24">
        <v>52</v>
      </c>
      <c r="R802" s="35">
        <f t="shared" si="48"/>
        <v>427.92943990750723</v>
      </c>
      <c r="S802" s="35">
        <f t="shared" si="51"/>
        <v>0</v>
      </c>
      <c r="U802" s="36">
        <f t="shared" si="49"/>
        <v>1.8055555555555602E-2</v>
      </c>
      <c r="V802" s="36">
        <f t="shared" si="50"/>
        <v>0.93888888888889133</v>
      </c>
      <c r="W802" s="36"/>
      <c r="X802" s="37"/>
    </row>
    <row r="803" spans="1:24" x14ac:dyDescent="0.3">
      <c r="A803" s="42">
        <v>13876</v>
      </c>
      <c r="B803" s="24">
        <v>6</v>
      </c>
      <c r="C803" s="24" t="s">
        <v>1138</v>
      </c>
      <c r="D803" s="24">
        <v>2</v>
      </c>
      <c r="E803" s="24">
        <v>352</v>
      </c>
      <c r="F803" s="24" t="s">
        <v>39</v>
      </c>
      <c r="G803" s="24" t="s">
        <v>12</v>
      </c>
      <c r="H803" s="44" t="s">
        <v>1146</v>
      </c>
      <c r="I803" s="44"/>
      <c r="J803" s="24">
        <v>1</v>
      </c>
      <c r="K803" s="24">
        <v>521</v>
      </c>
      <c r="L803" s="32">
        <v>0.40277777777777773</v>
      </c>
      <c r="M803" s="43">
        <v>0.42083333333333334</v>
      </c>
      <c r="N803" s="33">
        <v>8.2294123059136002</v>
      </c>
      <c r="Q803" s="24">
        <v>250</v>
      </c>
      <c r="R803" s="35">
        <f t="shared" si="48"/>
        <v>2057.3530764784</v>
      </c>
      <c r="S803" s="35">
        <f t="shared" si="51"/>
        <v>0</v>
      </c>
      <c r="U803" s="36">
        <f t="shared" si="49"/>
        <v>1.8055555555555602E-2</v>
      </c>
      <c r="V803" s="36">
        <f t="shared" si="50"/>
        <v>4.5138888888889008</v>
      </c>
      <c r="W803" s="36"/>
      <c r="X803" s="37"/>
    </row>
    <row r="804" spans="1:24" x14ac:dyDescent="0.3">
      <c r="A804" s="42">
        <v>7141</v>
      </c>
      <c r="B804" s="24">
        <v>6</v>
      </c>
      <c r="C804" s="24" t="s">
        <v>1138</v>
      </c>
      <c r="D804" s="24">
        <v>2</v>
      </c>
      <c r="E804" s="24">
        <v>352</v>
      </c>
      <c r="F804" s="24" t="s">
        <v>39</v>
      </c>
      <c r="G804" s="24" t="s">
        <v>12</v>
      </c>
      <c r="H804" s="24" t="s">
        <v>15</v>
      </c>
      <c r="J804" s="24">
        <v>1</v>
      </c>
      <c r="K804" s="24">
        <v>1552</v>
      </c>
      <c r="L804" s="32">
        <v>0.4201388888888889</v>
      </c>
      <c r="M804" s="43">
        <v>0.4375</v>
      </c>
      <c r="N804" s="33">
        <v>8.2294123059136002</v>
      </c>
      <c r="Q804" s="24">
        <v>58</v>
      </c>
      <c r="R804" s="35">
        <f t="shared" si="48"/>
        <v>477.30591374298882</v>
      </c>
      <c r="S804" s="35">
        <f t="shared" si="51"/>
        <v>0</v>
      </c>
      <c r="U804" s="36">
        <f t="shared" si="49"/>
        <v>1.7361111111111105E-2</v>
      </c>
      <c r="V804" s="36">
        <f t="shared" si="50"/>
        <v>1.0069444444444442</v>
      </c>
      <c r="W804" s="36"/>
      <c r="X804" s="37"/>
    </row>
    <row r="805" spans="1:24" x14ac:dyDescent="0.3">
      <c r="A805" s="42">
        <v>13493</v>
      </c>
      <c r="B805" s="24">
        <v>6</v>
      </c>
      <c r="C805" s="24" t="s">
        <v>1138</v>
      </c>
      <c r="D805" s="24">
        <v>2</v>
      </c>
      <c r="E805" s="24">
        <v>352</v>
      </c>
      <c r="F805" s="24" t="s">
        <v>39</v>
      </c>
      <c r="G805" s="24" t="s">
        <v>12</v>
      </c>
      <c r="H805" s="24" t="s">
        <v>13</v>
      </c>
      <c r="J805" s="24">
        <v>1</v>
      </c>
      <c r="K805" s="24">
        <v>534</v>
      </c>
      <c r="L805" s="32">
        <v>0.4201388888888889</v>
      </c>
      <c r="M805" s="43">
        <v>0.4381944444444445</v>
      </c>
      <c r="N805" s="33">
        <v>8.2294123059136002</v>
      </c>
      <c r="Q805" s="24">
        <v>302</v>
      </c>
      <c r="R805" s="35">
        <f t="shared" si="48"/>
        <v>2485.2825163859075</v>
      </c>
      <c r="S805" s="35">
        <f t="shared" si="51"/>
        <v>0</v>
      </c>
      <c r="U805" s="36">
        <f t="shared" si="49"/>
        <v>1.8055555555555602E-2</v>
      </c>
      <c r="V805" s="36">
        <f t="shared" si="50"/>
        <v>5.4527777777777917</v>
      </c>
      <c r="W805" s="36"/>
      <c r="X805" s="37"/>
    </row>
    <row r="806" spans="1:24" x14ac:dyDescent="0.3">
      <c r="A806" s="42">
        <v>7259</v>
      </c>
      <c r="B806" s="24">
        <v>6</v>
      </c>
      <c r="C806" s="24" t="s">
        <v>1138</v>
      </c>
      <c r="D806" s="24">
        <v>2</v>
      </c>
      <c r="E806" s="24">
        <v>352</v>
      </c>
      <c r="F806" s="24" t="s">
        <v>39</v>
      </c>
      <c r="G806" s="24" t="s">
        <v>19</v>
      </c>
      <c r="H806" s="24" t="s">
        <v>20</v>
      </c>
      <c r="J806" s="24">
        <v>1</v>
      </c>
      <c r="K806" s="24">
        <v>4477</v>
      </c>
      <c r="L806" s="32">
        <v>0.42708333333333331</v>
      </c>
      <c r="M806" s="43">
        <v>0.44444444444444442</v>
      </c>
      <c r="N806" s="33">
        <v>8.2294123059136002</v>
      </c>
      <c r="Q806" s="24">
        <v>5</v>
      </c>
      <c r="R806" s="35">
        <f t="shared" si="48"/>
        <v>41.147061529567999</v>
      </c>
      <c r="S806" s="35">
        <f t="shared" si="51"/>
        <v>0</v>
      </c>
      <c r="U806" s="36">
        <f t="shared" si="49"/>
        <v>1.7361111111111105E-2</v>
      </c>
      <c r="V806" s="36">
        <f t="shared" si="50"/>
        <v>8.6805555555555525E-2</v>
      </c>
      <c r="W806" s="36"/>
      <c r="X806" s="37"/>
    </row>
    <row r="807" spans="1:24" x14ac:dyDescent="0.3">
      <c r="A807" s="42">
        <v>7155</v>
      </c>
      <c r="B807" s="24">
        <v>6</v>
      </c>
      <c r="C807" s="24" t="s">
        <v>1138</v>
      </c>
      <c r="D807" s="24">
        <v>2</v>
      </c>
      <c r="E807" s="24">
        <v>352</v>
      </c>
      <c r="F807" s="24" t="s">
        <v>39</v>
      </c>
      <c r="G807" s="24" t="s">
        <v>12</v>
      </c>
      <c r="H807" s="24" t="s">
        <v>15</v>
      </c>
      <c r="J807" s="24">
        <v>1</v>
      </c>
      <c r="K807" s="24">
        <v>1566</v>
      </c>
      <c r="L807" s="32">
        <v>0.43402777777777773</v>
      </c>
      <c r="M807" s="43">
        <v>0.4513888888888889</v>
      </c>
      <c r="N807" s="33">
        <v>8.2294123059136002</v>
      </c>
      <c r="Q807" s="24">
        <v>58</v>
      </c>
      <c r="R807" s="35">
        <f t="shared" si="48"/>
        <v>477.30591374298882</v>
      </c>
      <c r="S807" s="35">
        <f t="shared" si="51"/>
        <v>0</v>
      </c>
      <c r="U807" s="36">
        <f t="shared" si="49"/>
        <v>1.736111111111116E-2</v>
      </c>
      <c r="V807" s="36">
        <f t="shared" si="50"/>
        <v>1.0069444444444473</v>
      </c>
      <c r="W807" s="36"/>
      <c r="X807" s="37"/>
    </row>
    <row r="808" spans="1:24" x14ac:dyDescent="0.3">
      <c r="A808" s="42">
        <v>13881</v>
      </c>
      <c r="B808" s="24">
        <v>6</v>
      </c>
      <c r="C808" s="24" t="s">
        <v>1138</v>
      </c>
      <c r="D808" s="24">
        <v>2</v>
      </c>
      <c r="E808" s="24">
        <v>352</v>
      </c>
      <c r="F808" s="24" t="s">
        <v>39</v>
      </c>
      <c r="G808" s="24" t="s">
        <v>12</v>
      </c>
      <c r="H808" s="44" t="s">
        <v>1146</v>
      </c>
      <c r="I808" s="44"/>
      <c r="J808" s="24">
        <v>1</v>
      </c>
      <c r="K808" s="24">
        <v>43</v>
      </c>
      <c r="L808" s="32">
        <v>0.43402777777777773</v>
      </c>
      <c r="M808" s="43">
        <v>0.45208333333333334</v>
      </c>
      <c r="N808" s="33">
        <v>8.2294123059136002</v>
      </c>
      <c r="Q808" s="24">
        <v>250</v>
      </c>
      <c r="R808" s="35">
        <f t="shared" si="48"/>
        <v>2057.3530764784</v>
      </c>
      <c r="S808" s="35">
        <f t="shared" si="51"/>
        <v>0</v>
      </c>
      <c r="U808" s="36">
        <f t="shared" si="49"/>
        <v>1.8055555555555602E-2</v>
      </c>
      <c r="V808" s="36">
        <f t="shared" si="50"/>
        <v>4.5138888888889008</v>
      </c>
      <c r="W808" s="36"/>
      <c r="X808" s="37"/>
    </row>
    <row r="809" spans="1:24" x14ac:dyDescent="0.3">
      <c r="A809" s="42">
        <v>13883</v>
      </c>
      <c r="B809" s="24">
        <v>6</v>
      </c>
      <c r="C809" s="24" t="s">
        <v>1138</v>
      </c>
      <c r="D809" s="24">
        <v>2</v>
      </c>
      <c r="E809" s="24">
        <v>352</v>
      </c>
      <c r="F809" s="24" t="s">
        <v>39</v>
      </c>
      <c r="G809" s="24" t="s">
        <v>12</v>
      </c>
      <c r="H809" s="24">
        <v>6</v>
      </c>
      <c r="J809" s="24">
        <v>1</v>
      </c>
      <c r="K809" s="24">
        <v>11831</v>
      </c>
      <c r="L809" s="32">
        <v>0.4381944444444445</v>
      </c>
      <c r="M809" s="43">
        <v>0.45624999999999999</v>
      </c>
      <c r="N809" s="33">
        <v>8.2294123059136002</v>
      </c>
      <c r="Q809" s="24">
        <v>52</v>
      </c>
      <c r="R809" s="35">
        <f t="shared" si="48"/>
        <v>427.92943990750723</v>
      </c>
      <c r="S809" s="35">
        <f t="shared" si="51"/>
        <v>0</v>
      </c>
      <c r="U809" s="36">
        <f t="shared" si="49"/>
        <v>1.8055555555555491E-2</v>
      </c>
      <c r="V809" s="36">
        <f t="shared" si="50"/>
        <v>0.93888888888888555</v>
      </c>
      <c r="W809" s="36"/>
      <c r="X809" s="37"/>
    </row>
    <row r="810" spans="1:24" x14ac:dyDescent="0.3">
      <c r="A810" s="42">
        <v>13885</v>
      </c>
      <c r="B810" s="24">
        <v>6</v>
      </c>
      <c r="C810" s="24" t="s">
        <v>1138</v>
      </c>
      <c r="D810" s="24">
        <v>2</v>
      </c>
      <c r="E810" s="24">
        <v>352</v>
      </c>
      <c r="F810" s="24" t="s">
        <v>39</v>
      </c>
      <c r="G810" s="24" t="s">
        <v>12</v>
      </c>
      <c r="H810" s="44" t="s">
        <v>1146</v>
      </c>
      <c r="I810" s="44"/>
      <c r="J810" s="24">
        <v>1</v>
      </c>
      <c r="K810" s="24">
        <v>522</v>
      </c>
      <c r="L810" s="32">
        <v>0.44791666666666669</v>
      </c>
      <c r="M810" s="43">
        <v>0.46597222222222223</v>
      </c>
      <c r="N810" s="33">
        <v>8.2294123059136002</v>
      </c>
      <c r="Q810" s="24">
        <v>250</v>
      </c>
      <c r="R810" s="35">
        <f t="shared" si="48"/>
        <v>2057.3530764784</v>
      </c>
      <c r="S810" s="35">
        <f t="shared" si="51"/>
        <v>0</v>
      </c>
      <c r="U810" s="36">
        <f t="shared" si="49"/>
        <v>1.8055555555555547E-2</v>
      </c>
      <c r="V810" s="36">
        <f t="shared" si="50"/>
        <v>4.5138888888888866</v>
      </c>
      <c r="W810" s="36"/>
      <c r="X810" s="37"/>
    </row>
    <row r="811" spans="1:24" x14ac:dyDescent="0.3">
      <c r="A811" s="42">
        <v>7142</v>
      </c>
      <c r="B811" s="24">
        <v>6</v>
      </c>
      <c r="C811" s="24" t="s">
        <v>1138</v>
      </c>
      <c r="D811" s="24">
        <v>2</v>
      </c>
      <c r="E811" s="24">
        <v>352</v>
      </c>
      <c r="F811" s="24" t="s">
        <v>39</v>
      </c>
      <c r="G811" s="24" t="s">
        <v>12</v>
      </c>
      <c r="H811" s="24" t="s">
        <v>15</v>
      </c>
      <c r="J811" s="24">
        <v>1</v>
      </c>
      <c r="K811" s="24">
        <v>1553</v>
      </c>
      <c r="L811" s="32">
        <v>0.46180555555555558</v>
      </c>
      <c r="M811" s="43">
        <v>0.47916666666666669</v>
      </c>
      <c r="N811" s="33">
        <v>8.2294123059136002</v>
      </c>
      <c r="Q811" s="24">
        <v>58</v>
      </c>
      <c r="R811" s="35">
        <f t="shared" si="48"/>
        <v>477.30591374298882</v>
      </c>
      <c r="S811" s="35">
        <f t="shared" si="51"/>
        <v>0</v>
      </c>
      <c r="U811" s="36">
        <f t="shared" si="49"/>
        <v>1.7361111111111105E-2</v>
      </c>
      <c r="V811" s="36">
        <f t="shared" si="50"/>
        <v>1.0069444444444442</v>
      </c>
      <c r="W811" s="36"/>
      <c r="X811" s="37"/>
    </row>
    <row r="812" spans="1:24" x14ac:dyDescent="0.3">
      <c r="A812" s="42">
        <v>13499</v>
      </c>
      <c r="B812" s="24">
        <v>6</v>
      </c>
      <c r="C812" s="24" t="s">
        <v>1138</v>
      </c>
      <c r="D812" s="24">
        <v>2</v>
      </c>
      <c r="E812" s="24">
        <v>352</v>
      </c>
      <c r="F812" s="24" t="s">
        <v>39</v>
      </c>
      <c r="G812" s="24" t="s">
        <v>12</v>
      </c>
      <c r="H812" s="24" t="s">
        <v>13</v>
      </c>
      <c r="J812" s="24">
        <v>1</v>
      </c>
      <c r="K812" s="24">
        <v>535</v>
      </c>
      <c r="L812" s="32">
        <v>0.46527777777777773</v>
      </c>
      <c r="M812" s="43">
        <v>0.48333333333333334</v>
      </c>
      <c r="N812" s="33">
        <v>8.2294123059136002</v>
      </c>
      <c r="Q812" s="24">
        <v>302</v>
      </c>
      <c r="R812" s="35">
        <f t="shared" si="48"/>
        <v>2485.2825163859075</v>
      </c>
      <c r="S812" s="35">
        <f t="shared" si="51"/>
        <v>0</v>
      </c>
      <c r="U812" s="36">
        <f t="shared" si="49"/>
        <v>1.8055555555555602E-2</v>
      </c>
      <c r="V812" s="36">
        <f t="shared" si="50"/>
        <v>5.4527777777777917</v>
      </c>
      <c r="W812" s="36"/>
      <c r="X812" s="37"/>
    </row>
    <row r="813" spans="1:24" x14ac:dyDescent="0.3">
      <c r="A813" s="42">
        <v>7260</v>
      </c>
      <c r="B813" s="24">
        <v>6</v>
      </c>
      <c r="C813" s="24" t="s">
        <v>1138</v>
      </c>
      <c r="D813" s="24">
        <v>2</v>
      </c>
      <c r="E813" s="24">
        <v>352</v>
      </c>
      <c r="F813" s="24" t="s">
        <v>39</v>
      </c>
      <c r="G813" s="24" t="s">
        <v>19</v>
      </c>
      <c r="H813" s="24" t="s">
        <v>20</v>
      </c>
      <c r="J813" s="24">
        <v>1</v>
      </c>
      <c r="K813" s="24">
        <v>4478</v>
      </c>
      <c r="L813" s="32">
        <v>0.46875</v>
      </c>
      <c r="M813" s="43">
        <v>0.4861111111111111</v>
      </c>
      <c r="N813" s="33">
        <v>8.2294123059136002</v>
      </c>
      <c r="Q813" s="24">
        <v>5</v>
      </c>
      <c r="R813" s="35">
        <f t="shared" si="48"/>
        <v>41.147061529567999</v>
      </c>
      <c r="S813" s="35">
        <f t="shared" si="51"/>
        <v>0</v>
      </c>
      <c r="U813" s="36">
        <f t="shared" si="49"/>
        <v>1.7361111111111105E-2</v>
      </c>
      <c r="V813" s="36">
        <f t="shared" si="50"/>
        <v>8.6805555555555525E-2</v>
      </c>
      <c r="W813" s="36"/>
      <c r="X813" s="37"/>
    </row>
    <row r="814" spans="1:24" x14ac:dyDescent="0.3">
      <c r="A814" s="42">
        <v>7156</v>
      </c>
      <c r="B814" s="24">
        <v>6</v>
      </c>
      <c r="C814" s="24" t="s">
        <v>1138</v>
      </c>
      <c r="D814" s="24">
        <v>2</v>
      </c>
      <c r="E814" s="24">
        <v>352</v>
      </c>
      <c r="F814" s="24" t="s">
        <v>39</v>
      </c>
      <c r="G814" s="24" t="s">
        <v>12</v>
      </c>
      <c r="H814" s="24" t="s">
        <v>15</v>
      </c>
      <c r="J814" s="24">
        <v>1</v>
      </c>
      <c r="K814" s="24">
        <v>1567</v>
      </c>
      <c r="L814" s="32">
        <v>0.47569444444444442</v>
      </c>
      <c r="M814" s="43">
        <v>0.49305555555555558</v>
      </c>
      <c r="N814" s="33">
        <v>8.2294123059136002</v>
      </c>
      <c r="Q814" s="24">
        <v>58</v>
      </c>
      <c r="R814" s="35">
        <f t="shared" si="48"/>
        <v>477.30591374298882</v>
      </c>
      <c r="S814" s="35">
        <f t="shared" si="51"/>
        <v>0</v>
      </c>
      <c r="U814" s="36">
        <f t="shared" si="49"/>
        <v>1.736111111111116E-2</v>
      </c>
      <c r="V814" s="36">
        <f t="shared" si="50"/>
        <v>1.0069444444444473</v>
      </c>
      <c r="W814" s="36"/>
      <c r="X814" s="37"/>
    </row>
    <row r="815" spans="1:24" x14ac:dyDescent="0.3">
      <c r="A815" s="42">
        <v>13891</v>
      </c>
      <c r="B815" s="24">
        <v>6</v>
      </c>
      <c r="C815" s="24" t="s">
        <v>1138</v>
      </c>
      <c r="D815" s="24">
        <v>2</v>
      </c>
      <c r="E815" s="24">
        <v>352</v>
      </c>
      <c r="F815" s="24" t="s">
        <v>39</v>
      </c>
      <c r="G815" s="24" t="s">
        <v>12</v>
      </c>
      <c r="H815" s="44" t="s">
        <v>1146</v>
      </c>
      <c r="I815" s="44"/>
      <c r="J815" s="24">
        <v>1</v>
      </c>
      <c r="K815" s="24">
        <v>523</v>
      </c>
      <c r="L815" s="32">
        <v>0.47916666666666669</v>
      </c>
      <c r="M815" s="43">
        <v>0.49722222222222223</v>
      </c>
      <c r="N815" s="33">
        <v>8.2294123059136002</v>
      </c>
      <c r="Q815" s="24">
        <v>250</v>
      </c>
      <c r="R815" s="35">
        <f t="shared" si="48"/>
        <v>2057.3530764784</v>
      </c>
      <c r="S815" s="35">
        <f t="shared" si="51"/>
        <v>0</v>
      </c>
      <c r="U815" s="36">
        <f t="shared" si="49"/>
        <v>1.8055555555555547E-2</v>
      </c>
      <c r="V815" s="36">
        <f t="shared" si="50"/>
        <v>4.5138888888888866</v>
      </c>
      <c r="W815" s="36"/>
      <c r="X815" s="37"/>
    </row>
    <row r="816" spans="1:24" x14ac:dyDescent="0.3">
      <c r="A816" s="42">
        <v>13893</v>
      </c>
      <c r="B816" s="24">
        <v>6</v>
      </c>
      <c r="C816" s="24" t="s">
        <v>1138</v>
      </c>
      <c r="D816" s="24">
        <v>2</v>
      </c>
      <c r="E816" s="24">
        <v>352</v>
      </c>
      <c r="F816" s="24" t="s">
        <v>39</v>
      </c>
      <c r="G816" s="24" t="s">
        <v>12</v>
      </c>
      <c r="H816" s="24">
        <v>6</v>
      </c>
      <c r="J816" s="24">
        <v>1</v>
      </c>
      <c r="K816" s="24">
        <v>11840</v>
      </c>
      <c r="L816" s="32">
        <v>0.48333333333333334</v>
      </c>
      <c r="M816" s="43">
        <v>0.50138888888888888</v>
      </c>
      <c r="N816" s="33">
        <v>8.2294123059136002</v>
      </c>
      <c r="Q816" s="24">
        <v>52</v>
      </c>
      <c r="R816" s="35">
        <f t="shared" si="48"/>
        <v>427.92943990750723</v>
      </c>
      <c r="S816" s="35">
        <f t="shared" si="51"/>
        <v>0</v>
      </c>
      <c r="U816" s="36">
        <f t="shared" si="49"/>
        <v>1.8055555555555547E-2</v>
      </c>
      <c r="V816" s="36">
        <f t="shared" si="50"/>
        <v>0.93888888888888844</v>
      </c>
      <c r="W816" s="36"/>
      <c r="X816" s="37"/>
    </row>
    <row r="817" spans="1:24" x14ac:dyDescent="0.3">
      <c r="A817" s="42">
        <v>13895</v>
      </c>
      <c r="B817" s="24">
        <v>6</v>
      </c>
      <c r="C817" s="24" t="s">
        <v>1138</v>
      </c>
      <c r="D817" s="24">
        <v>2</v>
      </c>
      <c r="E817" s="24">
        <v>352</v>
      </c>
      <c r="F817" s="24" t="s">
        <v>39</v>
      </c>
      <c r="G817" s="24" t="s">
        <v>12</v>
      </c>
      <c r="H817" s="44" t="s">
        <v>1146</v>
      </c>
      <c r="I817" s="44"/>
      <c r="J817" s="24">
        <v>1</v>
      </c>
      <c r="K817" s="24">
        <v>13503</v>
      </c>
      <c r="L817" s="32">
        <v>0.49305555555555558</v>
      </c>
      <c r="M817" s="43">
        <v>0.51111111111111118</v>
      </c>
      <c r="N817" s="33">
        <v>8.2294123059136002</v>
      </c>
      <c r="Q817" s="24">
        <v>250</v>
      </c>
      <c r="R817" s="35">
        <f t="shared" si="48"/>
        <v>2057.3530764784</v>
      </c>
      <c r="S817" s="35">
        <f t="shared" si="51"/>
        <v>0</v>
      </c>
      <c r="U817" s="36">
        <f t="shared" si="49"/>
        <v>1.8055555555555602E-2</v>
      </c>
      <c r="V817" s="36">
        <f t="shared" si="50"/>
        <v>4.5138888888889008</v>
      </c>
      <c r="W817" s="36"/>
      <c r="X817" s="37"/>
    </row>
    <row r="818" spans="1:24" x14ac:dyDescent="0.3">
      <c r="A818" s="42">
        <v>7143</v>
      </c>
      <c r="B818" s="24">
        <v>6</v>
      </c>
      <c r="C818" s="24" t="s">
        <v>1138</v>
      </c>
      <c r="D818" s="24">
        <v>2</v>
      </c>
      <c r="E818" s="24">
        <v>352</v>
      </c>
      <c r="F818" s="24" t="s">
        <v>39</v>
      </c>
      <c r="G818" s="24" t="s">
        <v>12</v>
      </c>
      <c r="H818" s="24" t="s">
        <v>15</v>
      </c>
      <c r="J818" s="24">
        <v>1</v>
      </c>
      <c r="K818" s="24">
        <v>1554</v>
      </c>
      <c r="L818" s="32">
        <v>0.50347222222222221</v>
      </c>
      <c r="M818" s="43">
        <v>0.52083333333333337</v>
      </c>
      <c r="N818" s="33">
        <v>8.2294123059136002</v>
      </c>
      <c r="Q818" s="24">
        <v>58</v>
      </c>
      <c r="R818" s="35">
        <f t="shared" si="48"/>
        <v>477.30591374298882</v>
      </c>
      <c r="S818" s="35">
        <f t="shared" si="51"/>
        <v>0</v>
      </c>
      <c r="U818" s="36">
        <f t="shared" si="49"/>
        <v>1.736111111111116E-2</v>
      </c>
      <c r="V818" s="36">
        <f t="shared" si="50"/>
        <v>1.0069444444444473</v>
      </c>
      <c r="W818" s="36"/>
      <c r="X818" s="37"/>
    </row>
    <row r="819" spans="1:24" x14ac:dyDescent="0.3">
      <c r="A819" s="42">
        <v>7261</v>
      </c>
      <c r="B819" s="24">
        <v>6</v>
      </c>
      <c r="C819" s="24" t="s">
        <v>1138</v>
      </c>
      <c r="D819" s="24">
        <v>2</v>
      </c>
      <c r="E819" s="24">
        <v>352</v>
      </c>
      <c r="F819" s="24" t="s">
        <v>39</v>
      </c>
      <c r="G819" s="24" t="s">
        <v>19</v>
      </c>
      <c r="H819" s="24" t="s">
        <v>20</v>
      </c>
      <c r="J819" s="24">
        <v>1</v>
      </c>
      <c r="K819" s="24">
        <v>4479</v>
      </c>
      <c r="L819" s="32">
        <v>0.51041666666666663</v>
      </c>
      <c r="M819" s="43">
        <v>0.52777777777777779</v>
      </c>
      <c r="N819" s="33">
        <v>8.2294123059136002</v>
      </c>
      <c r="Q819" s="24">
        <v>5</v>
      </c>
      <c r="R819" s="35">
        <f t="shared" si="48"/>
        <v>41.147061529567999</v>
      </c>
      <c r="S819" s="35">
        <f t="shared" si="51"/>
        <v>0</v>
      </c>
      <c r="U819" s="36">
        <f t="shared" si="49"/>
        <v>1.736111111111116E-2</v>
      </c>
      <c r="V819" s="36">
        <f t="shared" si="50"/>
        <v>8.6805555555555802E-2</v>
      </c>
      <c r="W819" s="36"/>
      <c r="X819" s="37"/>
    </row>
    <row r="820" spans="1:24" x14ac:dyDescent="0.3">
      <c r="A820" s="42">
        <v>13502</v>
      </c>
      <c r="B820" s="24">
        <v>6</v>
      </c>
      <c r="C820" s="24" t="s">
        <v>1138</v>
      </c>
      <c r="D820" s="24">
        <v>2</v>
      </c>
      <c r="E820" s="24">
        <v>352</v>
      </c>
      <c r="F820" s="24" t="s">
        <v>39</v>
      </c>
      <c r="G820" s="24" t="s">
        <v>12</v>
      </c>
      <c r="H820" s="24" t="s">
        <v>13</v>
      </c>
      <c r="J820" s="24">
        <v>1</v>
      </c>
      <c r="K820" s="24">
        <v>45</v>
      </c>
      <c r="L820" s="32">
        <v>0.51041666666666663</v>
      </c>
      <c r="M820" s="43">
        <v>0.52847222222222223</v>
      </c>
      <c r="N820" s="33">
        <v>8.2294123059136002</v>
      </c>
      <c r="Q820" s="24">
        <v>302</v>
      </c>
      <c r="R820" s="35">
        <f t="shared" si="48"/>
        <v>2485.2825163859075</v>
      </c>
      <c r="S820" s="35">
        <f t="shared" si="51"/>
        <v>0</v>
      </c>
      <c r="U820" s="36">
        <f t="shared" si="49"/>
        <v>1.8055555555555602E-2</v>
      </c>
      <c r="V820" s="36">
        <f t="shared" si="50"/>
        <v>5.4527777777777917</v>
      </c>
      <c r="W820" s="36"/>
      <c r="X820" s="37"/>
    </row>
    <row r="821" spans="1:24" x14ac:dyDescent="0.3">
      <c r="A821" s="42">
        <v>7157</v>
      </c>
      <c r="B821" s="24">
        <v>6</v>
      </c>
      <c r="C821" s="24" t="s">
        <v>1138</v>
      </c>
      <c r="D821" s="24">
        <v>2</v>
      </c>
      <c r="E821" s="24">
        <v>352</v>
      </c>
      <c r="F821" s="24" t="s">
        <v>39</v>
      </c>
      <c r="G821" s="24" t="s">
        <v>12</v>
      </c>
      <c r="H821" s="24" t="s">
        <v>15</v>
      </c>
      <c r="J821" s="24">
        <v>1</v>
      </c>
      <c r="K821" s="24">
        <v>1568</v>
      </c>
      <c r="L821" s="32">
        <v>0.51736111111111105</v>
      </c>
      <c r="M821" s="43">
        <v>0.53472222222222221</v>
      </c>
      <c r="N821" s="33">
        <v>8.2294123059136002</v>
      </c>
      <c r="Q821" s="24">
        <v>58</v>
      </c>
      <c r="R821" s="35">
        <f t="shared" si="48"/>
        <v>477.30591374298882</v>
      </c>
      <c r="S821" s="35">
        <f t="shared" si="51"/>
        <v>0</v>
      </c>
      <c r="U821" s="36">
        <f t="shared" si="49"/>
        <v>1.736111111111116E-2</v>
      </c>
      <c r="V821" s="36">
        <f t="shared" si="50"/>
        <v>1.0069444444444473</v>
      </c>
      <c r="W821" s="36"/>
      <c r="X821" s="37"/>
    </row>
    <row r="822" spans="1:24" x14ac:dyDescent="0.3">
      <c r="A822" s="42">
        <v>17545</v>
      </c>
      <c r="B822" s="24">
        <v>6</v>
      </c>
      <c r="C822" s="24" t="s">
        <v>1138</v>
      </c>
      <c r="D822" s="24">
        <v>2</v>
      </c>
      <c r="E822" s="24">
        <v>352</v>
      </c>
      <c r="F822" s="24" t="s">
        <v>39</v>
      </c>
      <c r="G822" s="24" t="s">
        <v>19</v>
      </c>
      <c r="H822" s="44" t="s">
        <v>1146</v>
      </c>
      <c r="I822" s="44"/>
      <c r="J822" s="24">
        <v>1</v>
      </c>
      <c r="K822" s="24">
        <v>2464</v>
      </c>
      <c r="L822" s="32">
        <v>0.52430555555555558</v>
      </c>
      <c r="M822" s="43">
        <v>0.54236111111111118</v>
      </c>
      <c r="N822" s="33">
        <v>8.2294123059136002</v>
      </c>
      <c r="Q822" s="24">
        <v>194</v>
      </c>
      <c r="R822" s="35">
        <f t="shared" si="48"/>
        <v>1596.5059873472385</v>
      </c>
      <c r="S822" s="35">
        <f t="shared" si="51"/>
        <v>0</v>
      </c>
      <c r="U822" s="36">
        <f t="shared" si="49"/>
        <v>1.8055555555555602E-2</v>
      </c>
      <c r="V822" s="36">
        <f t="shared" si="50"/>
        <v>3.5027777777777871</v>
      </c>
      <c r="W822" s="36"/>
      <c r="X822" s="37"/>
    </row>
    <row r="823" spans="1:24" x14ac:dyDescent="0.3">
      <c r="A823" s="42">
        <v>18537</v>
      </c>
      <c r="B823" s="24">
        <v>6</v>
      </c>
      <c r="C823" s="24" t="s">
        <v>1138</v>
      </c>
      <c r="D823" s="24">
        <v>2</v>
      </c>
      <c r="E823" s="24">
        <v>352</v>
      </c>
      <c r="F823" s="24" t="s">
        <v>39</v>
      </c>
      <c r="G823" s="24" t="s">
        <v>18</v>
      </c>
      <c r="H823" s="44" t="s">
        <v>1146</v>
      </c>
      <c r="I823" s="44"/>
      <c r="J823" s="24">
        <v>1</v>
      </c>
      <c r="K823" s="24">
        <v>18537</v>
      </c>
      <c r="L823" s="32">
        <v>0.52708333333333335</v>
      </c>
      <c r="M823" s="43">
        <v>0.54513888888888895</v>
      </c>
      <c r="N823" s="33">
        <v>8.2294123059136002</v>
      </c>
      <c r="Q823" s="24">
        <v>56</v>
      </c>
      <c r="R823" s="35">
        <f t="shared" si="48"/>
        <v>460.84708913116162</v>
      </c>
      <c r="S823" s="35">
        <f t="shared" si="51"/>
        <v>0</v>
      </c>
      <c r="U823" s="36">
        <f t="shared" si="49"/>
        <v>1.8055555555555602E-2</v>
      </c>
      <c r="V823" s="36">
        <f t="shared" si="50"/>
        <v>1.0111111111111137</v>
      </c>
      <c r="W823" s="36"/>
      <c r="X823" s="37"/>
    </row>
    <row r="824" spans="1:24" x14ac:dyDescent="0.3">
      <c r="A824" s="42">
        <v>13902</v>
      </c>
      <c r="B824" s="24">
        <v>6</v>
      </c>
      <c r="C824" s="24" t="s">
        <v>1138</v>
      </c>
      <c r="D824" s="24">
        <v>2</v>
      </c>
      <c r="E824" s="24">
        <v>352</v>
      </c>
      <c r="F824" s="24" t="s">
        <v>39</v>
      </c>
      <c r="G824" s="24" t="s">
        <v>12</v>
      </c>
      <c r="H824" s="24">
        <v>6</v>
      </c>
      <c r="J824" s="24">
        <v>1</v>
      </c>
      <c r="K824" s="24">
        <v>11849</v>
      </c>
      <c r="L824" s="32">
        <v>0.52847222222222223</v>
      </c>
      <c r="M824" s="43">
        <v>0.54652777777777783</v>
      </c>
      <c r="N824" s="33">
        <v>8.2294123059136002</v>
      </c>
      <c r="Q824" s="24">
        <v>52</v>
      </c>
      <c r="R824" s="35">
        <f t="shared" si="48"/>
        <v>427.92943990750723</v>
      </c>
      <c r="S824" s="35">
        <f t="shared" si="51"/>
        <v>0</v>
      </c>
      <c r="U824" s="36">
        <f t="shared" si="49"/>
        <v>1.8055555555555602E-2</v>
      </c>
      <c r="V824" s="36">
        <f t="shared" si="50"/>
        <v>0.93888888888889133</v>
      </c>
      <c r="W824" s="36"/>
      <c r="X824" s="37"/>
    </row>
    <row r="825" spans="1:24" x14ac:dyDescent="0.3">
      <c r="A825" s="42">
        <v>18538</v>
      </c>
      <c r="B825" s="24">
        <v>6</v>
      </c>
      <c r="C825" s="24" t="s">
        <v>1138</v>
      </c>
      <c r="D825" s="24">
        <v>2</v>
      </c>
      <c r="E825" s="24">
        <v>352</v>
      </c>
      <c r="F825" s="24" t="s">
        <v>39</v>
      </c>
      <c r="G825" s="24" t="s">
        <v>18</v>
      </c>
      <c r="H825" s="44" t="s">
        <v>1146</v>
      </c>
      <c r="I825" s="44"/>
      <c r="J825" s="24">
        <v>1</v>
      </c>
      <c r="K825" s="24">
        <v>18538</v>
      </c>
      <c r="L825" s="32">
        <v>0.53819444444444442</v>
      </c>
      <c r="M825" s="43">
        <v>0.55625000000000002</v>
      </c>
      <c r="N825" s="33">
        <v>8.2294123059136002</v>
      </c>
      <c r="Q825" s="24">
        <v>56</v>
      </c>
      <c r="R825" s="35">
        <f t="shared" si="48"/>
        <v>460.84708913116162</v>
      </c>
      <c r="S825" s="35">
        <f t="shared" si="51"/>
        <v>0</v>
      </c>
      <c r="U825" s="36">
        <f t="shared" si="49"/>
        <v>1.8055555555555602E-2</v>
      </c>
      <c r="V825" s="36">
        <f t="shared" si="50"/>
        <v>1.0111111111111137</v>
      </c>
      <c r="W825" s="36"/>
      <c r="X825" s="37"/>
    </row>
    <row r="826" spans="1:24" x14ac:dyDescent="0.3">
      <c r="A826" s="42">
        <v>17937</v>
      </c>
      <c r="B826" s="24">
        <v>6</v>
      </c>
      <c r="C826" s="24" t="s">
        <v>1138</v>
      </c>
      <c r="D826" s="24">
        <v>2</v>
      </c>
      <c r="E826" s="24">
        <v>352</v>
      </c>
      <c r="F826" s="24" t="s">
        <v>39</v>
      </c>
      <c r="G826" s="24" t="s">
        <v>19</v>
      </c>
      <c r="H826" s="44" t="s">
        <v>1146</v>
      </c>
      <c r="I826" s="44"/>
      <c r="J826" s="24">
        <v>1</v>
      </c>
      <c r="K826" s="24">
        <v>537</v>
      </c>
      <c r="L826" s="32">
        <v>0.54166666666666663</v>
      </c>
      <c r="M826" s="43">
        <v>0.55972222222222223</v>
      </c>
      <c r="N826" s="33">
        <v>8.2294123059136002</v>
      </c>
      <c r="Q826" s="24">
        <v>194</v>
      </c>
      <c r="R826" s="35">
        <f t="shared" si="48"/>
        <v>1596.5059873472385</v>
      </c>
      <c r="S826" s="35">
        <f t="shared" si="51"/>
        <v>0</v>
      </c>
      <c r="U826" s="36">
        <f t="shared" si="49"/>
        <v>1.8055555555555602E-2</v>
      </c>
      <c r="V826" s="36">
        <f t="shared" si="50"/>
        <v>3.5027777777777871</v>
      </c>
      <c r="W826" s="36"/>
      <c r="X826" s="37"/>
    </row>
    <row r="827" spans="1:24" x14ac:dyDescent="0.3">
      <c r="A827" s="42">
        <v>7144</v>
      </c>
      <c r="B827" s="24">
        <v>6</v>
      </c>
      <c r="C827" s="24" t="s">
        <v>1138</v>
      </c>
      <c r="D827" s="24">
        <v>2</v>
      </c>
      <c r="E827" s="24">
        <v>352</v>
      </c>
      <c r="F827" s="24" t="s">
        <v>39</v>
      </c>
      <c r="G827" s="24" t="s">
        <v>12</v>
      </c>
      <c r="H827" s="24" t="s">
        <v>15</v>
      </c>
      <c r="J827" s="24">
        <v>1</v>
      </c>
      <c r="K827" s="24">
        <v>1555</v>
      </c>
      <c r="L827" s="32">
        <v>0.54513888888888895</v>
      </c>
      <c r="M827" s="43">
        <v>0.5625</v>
      </c>
      <c r="N827" s="33">
        <v>8.2294123059136002</v>
      </c>
      <c r="Q827" s="24">
        <v>58</v>
      </c>
      <c r="R827" s="35">
        <f t="shared" si="48"/>
        <v>477.30591374298882</v>
      </c>
      <c r="S827" s="35">
        <f t="shared" si="51"/>
        <v>0</v>
      </c>
      <c r="U827" s="36">
        <f t="shared" si="49"/>
        <v>1.7361111111111049E-2</v>
      </c>
      <c r="V827" s="36">
        <f t="shared" si="50"/>
        <v>1.0069444444444409</v>
      </c>
      <c r="W827" s="36"/>
      <c r="X827" s="37"/>
    </row>
    <row r="828" spans="1:24" x14ac:dyDescent="0.3">
      <c r="A828" s="42">
        <v>7262</v>
      </c>
      <c r="B828" s="24">
        <v>6</v>
      </c>
      <c r="C828" s="24" t="s">
        <v>1138</v>
      </c>
      <c r="D828" s="24">
        <v>2</v>
      </c>
      <c r="E828" s="24">
        <v>352</v>
      </c>
      <c r="F828" s="24" t="s">
        <v>39</v>
      </c>
      <c r="G828" s="24" t="s">
        <v>19</v>
      </c>
      <c r="H828" s="24" t="s">
        <v>20</v>
      </c>
      <c r="J828" s="24">
        <v>1</v>
      </c>
      <c r="K828" s="24">
        <v>4480</v>
      </c>
      <c r="L828" s="32">
        <v>0.55208333333333337</v>
      </c>
      <c r="M828" s="43">
        <v>0.56944444444444442</v>
      </c>
      <c r="N828" s="33">
        <v>8.2294123059136002</v>
      </c>
      <c r="Q828" s="24">
        <v>5</v>
      </c>
      <c r="R828" s="35">
        <f t="shared" si="48"/>
        <v>41.147061529567999</v>
      </c>
      <c r="S828" s="35">
        <f t="shared" si="51"/>
        <v>0</v>
      </c>
      <c r="U828" s="36">
        <f t="shared" si="49"/>
        <v>1.7361111111111049E-2</v>
      </c>
      <c r="V828" s="36">
        <f t="shared" si="50"/>
        <v>8.6805555555555247E-2</v>
      </c>
      <c r="W828" s="36"/>
      <c r="X828" s="37"/>
    </row>
    <row r="829" spans="1:24" x14ac:dyDescent="0.3">
      <c r="A829" s="42">
        <v>13907</v>
      </c>
      <c r="B829" s="24">
        <v>6</v>
      </c>
      <c r="C829" s="24" t="s">
        <v>1138</v>
      </c>
      <c r="D829" s="24">
        <v>2</v>
      </c>
      <c r="E829" s="24">
        <v>352</v>
      </c>
      <c r="F829" s="24" t="s">
        <v>39</v>
      </c>
      <c r="G829" s="24" t="s">
        <v>18</v>
      </c>
      <c r="H829" s="44" t="s">
        <v>1146</v>
      </c>
      <c r="I829" s="44"/>
      <c r="J829" s="24">
        <v>1</v>
      </c>
      <c r="K829" s="24">
        <v>46</v>
      </c>
      <c r="L829" s="32">
        <v>0.55208333333333337</v>
      </c>
      <c r="M829" s="43">
        <v>0.57013888888888886</v>
      </c>
      <c r="N829" s="33">
        <v>8.2294123059136002</v>
      </c>
      <c r="Q829" s="24">
        <v>56</v>
      </c>
      <c r="R829" s="35">
        <f t="shared" si="48"/>
        <v>460.84708913116162</v>
      </c>
      <c r="S829" s="35">
        <f t="shared" si="51"/>
        <v>0</v>
      </c>
      <c r="U829" s="36">
        <f t="shared" si="49"/>
        <v>1.8055555555555491E-2</v>
      </c>
      <c r="V829" s="36">
        <f t="shared" si="50"/>
        <v>1.0111111111111075</v>
      </c>
      <c r="W829" s="36"/>
      <c r="X829" s="37"/>
    </row>
    <row r="830" spans="1:24" x14ac:dyDescent="0.3">
      <c r="A830" s="42">
        <v>13908</v>
      </c>
      <c r="B830" s="24">
        <v>6</v>
      </c>
      <c r="C830" s="24" t="s">
        <v>1138</v>
      </c>
      <c r="D830" s="24">
        <v>2</v>
      </c>
      <c r="E830" s="24">
        <v>352</v>
      </c>
      <c r="F830" s="24" t="s">
        <v>39</v>
      </c>
      <c r="G830" s="24" t="s">
        <v>12</v>
      </c>
      <c r="H830" s="24">
        <v>6</v>
      </c>
      <c r="J830" s="24">
        <v>1</v>
      </c>
      <c r="K830" s="24">
        <v>11858</v>
      </c>
      <c r="L830" s="32">
        <v>0.55555555555555558</v>
      </c>
      <c r="M830" s="43">
        <v>0.57361111111111118</v>
      </c>
      <c r="N830" s="33">
        <v>8.2294123059136002</v>
      </c>
      <c r="Q830" s="24">
        <v>52</v>
      </c>
      <c r="R830" s="35">
        <f t="shared" si="48"/>
        <v>427.92943990750723</v>
      </c>
      <c r="S830" s="35">
        <f t="shared" si="51"/>
        <v>0</v>
      </c>
      <c r="U830" s="36">
        <f t="shared" si="49"/>
        <v>1.8055555555555602E-2</v>
      </c>
      <c r="V830" s="36">
        <f t="shared" si="50"/>
        <v>0.93888888888889133</v>
      </c>
      <c r="W830" s="36"/>
      <c r="X830" s="37"/>
    </row>
    <row r="831" spans="1:24" x14ac:dyDescent="0.3">
      <c r="A831" s="42">
        <v>17554</v>
      </c>
      <c r="B831" s="24">
        <v>6</v>
      </c>
      <c r="C831" s="24" t="s">
        <v>1138</v>
      </c>
      <c r="D831" s="24">
        <v>2</v>
      </c>
      <c r="E831" s="24">
        <v>352</v>
      </c>
      <c r="F831" s="24" t="s">
        <v>39</v>
      </c>
      <c r="G831" s="24" t="s">
        <v>19</v>
      </c>
      <c r="H831" s="44" t="s">
        <v>1146</v>
      </c>
      <c r="I831" s="44"/>
      <c r="J831" s="24">
        <v>1</v>
      </c>
      <c r="K831" s="24">
        <v>17554</v>
      </c>
      <c r="L831" s="32">
        <v>0.55555555555555558</v>
      </c>
      <c r="M831" s="43">
        <v>0.57361111111111118</v>
      </c>
      <c r="N831" s="33">
        <v>8.2294123059136002</v>
      </c>
      <c r="Q831" s="24">
        <v>194</v>
      </c>
      <c r="R831" s="35">
        <f t="shared" si="48"/>
        <v>1596.5059873472385</v>
      </c>
      <c r="S831" s="35">
        <f t="shared" si="51"/>
        <v>0</v>
      </c>
      <c r="U831" s="36">
        <f t="shared" si="49"/>
        <v>1.8055555555555602E-2</v>
      </c>
      <c r="V831" s="36">
        <f t="shared" si="50"/>
        <v>3.5027777777777871</v>
      </c>
      <c r="W831" s="36"/>
      <c r="X831" s="37"/>
    </row>
    <row r="832" spans="1:24" x14ac:dyDescent="0.3">
      <c r="A832" s="42">
        <v>7158</v>
      </c>
      <c r="B832" s="24">
        <v>6</v>
      </c>
      <c r="C832" s="24" t="s">
        <v>1138</v>
      </c>
      <c r="D832" s="24">
        <v>2</v>
      </c>
      <c r="E832" s="24">
        <v>352</v>
      </c>
      <c r="F832" s="24" t="s">
        <v>39</v>
      </c>
      <c r="G832" s="24" t="s">
        <v>12</v>
      </c>
      <c r="H832" s="24" t="s">
        <v>15</v>
      </c>
      <c r="J832" s="24">
        <v>1</v>
      </c>
      <c r="K832" s="24">
        <v>1569</v>
      </c>
      <c r="L832" s="32">
        <v>0.55902777777777779</v>
      </c>
      <c r="M832" s="43">
        <v>0.57638888888888895</v>
      </c>
      <c r="N832" s="33">
        <v>8.2294123059136002</v>
      </c>
      <c r="Q832" s="24">
        <v>58</v>
      </c>
      <c r="R832" s="35">
        <f t="shared" si="48"/>
        <v>477.30591374298882</v>
      </c>
      <c r="S832" s="35">
        <f t="shared" si="51"/>
        <v>0</v>
      </c>
      <c r="U832" s="36">
        <f t="shared" si="49"/>
        <v>1.736111111111116E-2</v>
      </c>
      <c r="V832" s="36">
        <f t="shared" si="50"/>
        <v>1.0069444444444473</v>
      </c>
      <c r="W832" s="36"/>
      <c r="X832" s="37"/>
    </row>
    <row r="833" spans="1:24" x14ac:dyDescent="0.3">
      <c r="A833" s="42">
        <v>13911</v>
      </c>
      <c r="B833" s="24">
        <v>6</v>
      </c>
      <c r="C833" s="24" t="s">
        <v>1138</v>
      </c>
      <c r="D833" s="24">
        <v>2</v>
      </c>
      <c r="E833" s="24">
        <v>352</v>
      </c>
      <c r="F833" s="24" t="s">
        <v>39</v>
      </c>
      <c r="G833" s="24" t="s">
        <v>12</v>
      </c>
      <c r="H833" s="44" t="s">
        <v>1146</v>
      </c>
      <c r="I833" s="44"/>
      <c r="J833" s="24">
        <v>1</v>
      </c>
      <c r="K833" s="24">
        <v>525</v>
      </c>
      <c r="L833" s="32">
        <v>0.56944444444444442</v>
      </c>
      <c r="M833" s="43">
        <v>0.58750000000000002</v>
      </c>
      <c r="N833" s="33">
        <v>8.2294123059136002</v>
      </c>
      <c r="Q833" s="24">
        <v>250</v>
      </c>
      <c r="R833" s="35">
        <f t="shared" si="48"/>
        <v>2057.3530764784</v>
      </c>
      <c r="S833" s="35">
        <f t="shared" si="51"/>
        <v>0</v>
      </c>
      <c r="U833" s="36">
        <f t="shared" si="49"/>
        <v>1.8055555555555602E-2</v>
      </c>
      <c r="V833" s="36">
        <f t="shared" si="50"/>
        <v>4.5138888888889008</v>
      </c>
      <c r="W833" s="36"/>
      <c r="X833" s="37"/>
    </row>
    <row r="834" spans="1:24" x14ac:dyDescent="0.3">
      <c r="A834" s="42">
        <v>13913</v>
      </c>
      <c r="B834" s="24">
        <v>6</v>
      </c>
      <c r="C834" s="24" t="s">
        <v>1138</v>
      </c>
      <c r="D834" s="24">
        <v>2</v>
      </c>
      <c r="E834" s="24">
        <v>352</v>
      </c>
      <c r="F834" s="24" t="s">
        <v>39</v>
      </c>
      <c r="G834" s="24" t="s">
        <v>12</v>
      </c>
      <c r="H834" s="24">
        <v>6</v>
      </c>
      <c r="J834" s="24">
        <v>1</v>
      </c>
      <c r="K834" s="24">
        <v>13511</v>
      </c>
      <c r="L834" s="32">
        <v>0.57361111111111118</v>
      </c>
      <c r="M834" s="43">
        <v>0.59166666666666667</v>
      </c>
      <c r="N834" s="33">
        <v>8.2294123059136002</v>
      </c>
      <c r="Q834" s="24">
        <v>52</v>
      </c>
      <c r="R834" s="35">
        <f t="shared" ref="R834:R897" si="52">+N834*Q834</f>
        <v>427.92943990750723</v>
      </c>
      <c r="S834" s="35">
        <f t="shared" si="51"/>
        <v>0</v>
      </c>
      <c r="U834" s="36">
        <f t="shared" ref="U834:U897" si="53">+M834-L834</f>
        <v>1.8055555555555491E-2</v>
      </c>
      <c r="V834" s="36">
        <f t="shared" ref="V834:V897" si="54">+U834*Q834</f>
        <v>0.93888888888888555</v>
      </c>
      <c r="W834" s="36"/>
      <c r="X834" s="37"/>
    </row>
    <row r="835" spans="1:24" x14ac:dyDescent="0.3">
      <c r="A835" s="42">
        <v>13915</v>
      </c>
      <c r="B835" s="24">
        <v>6</v>
      </c>
      <c r="C835" s="24" t="s">
        <v>1138</v>
      </c>
      <c r="D835" s="24">
        <v>2</v>
      </c>
      <c r="E835" s="24">
        <v>352</v>
      </c>
      <c r="F835" s="24" t="s">
        <v>39</v>
      </c>
      <c r="G835" s="24" t="s">
        <v>12</v>
      </c>
      <c r="H835" s="44" t="s">
        <v>1146</v>
      </c>
      <c r="I835" s="44"/>
      <c r="J835" s="24">
        <v>1</v>
      </c>
      <c r="K835" s="24">
        <v>538</v>
      </c>
      <c r="L835" s="32">
        <v>0.57916666666666672</v>
      </c>
      <c r="M835" s="43">
        <v>0.59722222222222221</v>
      </c>
      <c r="N835" s="33">
        <v>8.2294123059136002</v>
      </c>
      <c r="Q835" s="24">
        <v>250</v>
      </c>
      <c r="R835" s="35">
        <f t="shared" si="52"/>
        <v>2057.3530764784</v>
      </c>
      <c r="S835" s="35">
        <f t="shared" ref="S835:S898" si="55">+O835*Q835</f>
        <v>0</v>
      </c>
      <c r="U835" s="36">
        <f t="shared" si="53"/>
        <v>1.8055555555555491E-2</v>
      </c>
      <c r="V835" s="36">
        <f t="shared" si="54"/>
        <v>4.5138888888888733</v>
      </c>
      <c r="W835" s="36"/>
      <c r="X835" s="37"/>
    </row>
    <row r="836" spans="1:24" x14ac:dyDescent="0.3">
      <c r="A836" s="42">
        <v>7145</v>
      </c>
      <c r="B836" s="24">
        <v>6</v>
      </c>
      <c r="C836" s="24" t="s">
        <v>1138</v>
      </c>
      <c r="D836" s="24">
        <v>2</v>
      </c>
      <c r="E836" s="24">
        <v>352</v>
      </c>
      <c r="F836" s="24" t="s">
        <v>39</v>
      </c>
      <c r="G836" s="24" t="s">
        <v>12</v>
      </c>
      <c r="H836" s="24" t="s">
        <v>15</v>
      </c>
      <c r="J836" s="24">
        <v>1</v>
      </c>
      <c r="K836" s="24">
        <v>1556</v>
      </c>
      <c r="L836" s="32">
        <v>0.58680555555555558</v>
      </c>
      <c r="M836" s="43">
        <v>0.60416666666666663</v>
      </c>
      <c r="N836" s="33">
        <v>8.2294123059136002</v>
      </c>
      <c r="Q836" s="24">
        <v>58</v>
      </c>
      <c r="R836" s="35">
        <f t="shared" si="52"/>
        <v>477.30591374298882</v>
      </c>
      <c r="S836" s="35">
        <f t="shared" si="55"/>
        <v>0</v>
      </c>
      <c r="U836" s="36">
        <f t="shared" si="53"/>
        <v>1.7361111111111049E-2</v>
      </c>
      <c r="V836" s="36">
        <f t="shared" si="54"/>
        <v>1.0069444444444409</v>
      </c>
      <c r="W836" s="36"/>
      <c r="X836" s="37"/>
    </row>
    <row r="837" spans="1:24" x14ac:dyDescent="0.3">
      <c r="A837" s="42">
        <v>7263</v>
      </c>
      <c r="B837" s="24">
        <v>6</v>
      </c>
      <c r="C837" s="24" t="s">
        <v>1138</v>
      </c>
      <c r="D837" s="24">
        <v>2</v>
      </c>
      <c r="E837" s="24">
        <v>352</v>
      </c>
      <c r="F837" s="24" t="s">
        <v>39</v>
      </c>
      <c r="G837" s="24" t="s">
        <v>19</v>
      </c>
      <c r="H837" s="24" t="s">
        <v>20</v>
      </c>
      <c r="J837" s="24">
        <v>1</v>
      </c>
      <c r="K837" s="24">
        <v>4481</v>
      </c>
      <c r="L837" s="32">
        <v>0.59375</v>
      </c>
      <c r="M837" s="43">
        <v>0.61111111111111105</v>
      </c>
      <c r="N837" s="33">
        <v>8.2294123059136002</v>
      </c>
      <c r="Q837" s="24">
        <v>5</v>
      </c>
      <c r="R837" s="35">
        <f t="shared" si="52"/>
        <v>41.147061529567999</v>
      </c>
      <c r="S837" s="35">
        <f t="shared" si="55"/>
        <v>0</v>
      </c>
      <c r="U837" s="36">
        <f t="shared" si="53"/>
        <v>1.7361111111111049E-2</v>
      </c>
      <c r="V837" s="36">
        <f t="shared" si="54"/>
        <v>8.6805555555555247E-2</v>
      </c>
      <c r="W837" s="36"/>
      <c r="X837" s="37"/>
    </row>
    <row r="838" spans="1:24" x14ac:dyDescent="0.3">
      <c r="A838" s="42">
        <v>13918</v>
      </c>
      <c r="B838" s="24">
        <v>6</v>
      </c>
      <c r="C838" s="24" t="s">
        <v>1138</v>
      </c>
      <c r="D838" s="24">
        <v>2</v>
      </c>
      <c r="E838" s="24">
        <v>352</v>
      </c>
      <c r="F838" s="24" t="s">
        <v>39</v>
      </c>
      <c r="G838" s="24" t="s">
        <v>12</v>
      </c>
      <c r="H838" s="44" t="s">
        <v>1146</v>
      </c>
      <c r="I838" s="44"/>
      <c r="J838" s="24">
        <v>1</v>
      </c>
      <c r="K838" s="24">
        <v>47</v>
      </c>
      <c r="L838" s="32">
        <v>0.59930555555555554</v>
      </c>
      <c r="M838" s="43">
        <v>0.61736111111111114</v>
      </c>
      <c r="N838" s="33">
        <v>8.2294123059136002</v>
      </c>
      <c r="Q838" s="24">
        <v>250</v>
      </c>
      <c r="R838" s="35">
        <f t="shared" si="52"/>
        <v>2057.3530764784</v>
      </c>
      <c r="S838" s="35">
        <f t="shared" si="55"/>
        <v>0</v>
      </c>
      <c r="U838" s="36">
        <f t="shared" si="53"/>
        <v>1.8055555555555602E-2</v>
      </c>
      <c r="V838" s="36">
        <f t="shared" si="54"/>
        <v>4.5138888888889008</v>
      </c>
      <c r="W838" s="36"/>
      <c r="X838" s="37"/>
    </row>
    <row r="839" spans="1:24" x14ac:dyDescent="0.3">
      <c r="A839" s="42">
        <v>7159</v>
      </c>
      <c r="B839" s="24">
        <v>6</v>
      </c>
      <c r="C839" s="24" t="s">
        <v>1138</v>
      </c>
      <c r="D839" s="24">
        <v>2</v>
      </c>
      <c r="E839" s="24">
        <v>352</v>
      </c>
      <c r="F839" s="24" t="s">
        <v>39</v>
      </c>
      <c r="G839" s="24" t="s">
        <v>12</v>
      </c>
      <c r="H839" s="24" t="s">
        <v>15</v>
      </c>
      <c r="J839" s="24">
        <v>1</v>
      </c>
      <c r="K839" s="24">
        <v>1570</v>
      </c>
      <c r="L839" s="32">
        <v>0.60069444444444442</v>
      </c>
      <c r="M839" s="43">
        <v>0.61805555555555558</v>
      </c>
      <c r="N839" s="33">
        <v>8.2294123059136002</v>
      </c>
      <c r="Q839" s="24">
        <v>58</v>
      </c>
      <c r="R839" s="35">
        <f t="shared" si="52"/>
        <v>477.30591374298882</v>
      </c>
      <c r="S839" s="35">
        <f t="shared" si="55"/>
        <v>0</v>
      </c>
      <c r="U839" s="36">
        <f t="shared" si="53"/>
        <v>1.736111111111116E-2</v>
      </c>
      <c r="V839" s="36">
        <f t="shared" si="54"/>
        <v>1.0069444444444473</v>
      </c>
      <c r="W839" s="36"/>
      <c r="X839" s="37"/>
    </row>
    <row r="840" spans="1:24" x14ac:dyDescent="0.3">
      <c r="A840" s="42">
        <v>13919</v>
      </c>
      <c r="B840" s="24">
        <v>6</v>
      </c>
      <c r="C840" s="24" t="s">
        <v>1138</v>
      </c>
      <c r="D840" s="24">
        <v>2</v>
      </c>
      <c r="E840" s="24">
        <v>352</v>
      </c>
      <c r="F840" s="24" t="s">
        <v>39</v>
      </c>
      <c r="G840" s="24" t="s">
        <v>12</v>
      </c>
      <c r="H840" s="24">
        <v>6</v>
      </c>
      <c r="J840" s="24">
        <v>1</v>
      </c>
      <c r="K840" s="24">
        <v>11867</v>
      </c>
      <c r="L840" s="32">
        <v>0.60069444444444442</v>
      </c>
      <c r="M840" s="43">
        <v>0.61875000000000002</v>
      </c>
      <c r="N840" s="33">
        <v>8.2294123059136002</v>
      </c>
      <c r="Q840" s="24">
        <v>52</v>
      </c>
      <c r="R840" s="35">
        <f t="shared" si="52"/>
        <v>427.92943990750723</v>
      </c>
      <c r="S840" s="35">
        <f t="shared" si="55"/>
        <v>0</v>
      </c>
      <c r="U840" s="36">
        <f t="shared" si="53"/>
        <v>1.8055555555555602E-2</v>
      </c>
      <c r="V840" s="36">
        <f t="shared" si="54"/>
        <v>0.93888888888889133</v>
      </c>
      <c r="W840" s="36"/>
      <c r="X840" s="37"/>
    </row>
    <row r="841" spans="1:24" x14ac:dyDescent="0.3">
      <c r="A841" s="42">
        <v>13514</v>
      </c>
      <c r="B841" s="24">
        <v>6</v>
      </c>
      <c r="C841" s="24" t="s">
        <v>1138</v>
      </c>
      <c r="D841" s="24">
        <v>2</v>
      </c>
      <c r="E841" s="24">
        <v>352</v>
      </c>
      <c r="F841" s="24" t="s">
        <v>39</v>
      </c>
      <c r="G841" s="24" t="s">
        <v>12</v>
      </c>
      <c r="H841" s="24" t="s">
        <v>13</v>
      </c>
      <c r="J841" s="24">
        <v>1</v>
      </c>
      <c r="K841" s="24">
        <v>539</v>
      </c>
      <c r="L841" s="32">
        <v>0.61875000000000002</v>
      </c>
      <c r="M841" s="43">
        <v>0.63680555555555551</v>
      </c>
      <c r="N841" s="33">
        <v>8.2294123059136002</v>
      </c>
      <c r="Q841" s="24">
        <v>302</v>
      </c>
      <c r="R841" s="35">
        <f t="shared" si="52"/>
        <v>2485.2825163859075</v>
      </c>
      <c r="S841" s="35">
        <f t="shared" si="55"/>
        <v>0</v>
      </c>
      <c r="U841" s="36">
        <f t="shared" si="53"/>
        <v>1.8055555555555491E-2</v>
      </c>
      <c r="V841" s="36">
        <f t="shared" si="54"/>
        <v>5.452777777777758</v>
      </c>
      <c r="W841" s="36"/>
      <c r="X841" s="37"/>
    </row>
    <row r="842" spans="1:24" x14ac:dyDescent="0.3">
      <c r="A842" s="42">
        <v>7146</v>
      </c>
      <c r="B842" s="24">
        <v>6</v>
      </c>
      <c r="C842" s="24" t="s">
        <v>1138</v>
      </c>
      <c r="D842" s="24">
        <v>2</v>
      </c>
      <c r="E842" s="24">
        <v>352</v>
      </c>
      <c r="F842" s="24" t="s">
        <v>39</v>
      </c>
      <c r="G842" s="24" t="s">
        <v>12</v>
      </c>
      <c r="H842" s="24" t="s">
        <v>15</v>
      </c>
      <c r="J842" s="24">
        <v>1</v>
      </c>
      <c r="K842" s="24">
        <v>1557</v>
      </c>
      <c r="L842" s="32">
        <v>0.62847222222222221</v>
      </c>
      <c r="M842" s="43">
        <v>0.64583333333333337</v>
      </c>
      <c r="N842" s="33">
        <v>8.2294123059136002</v>
      </c>
      <c r="Q842" s="24">
        <v>58</v>
      </c>
      <c r="R842" s="35">
        <f t="shared" si="52"/>
        <v>477.30591374298882</v>
      </c>
      <c r="S842" s="35">
        <f t="shared" si="55"/>
        <v>0</v>
      </c>
      <c r="U842" s="36">
        <f t="shared" si="53"/>
        <v>1.736111111111116E-2</v>
      </c>
      <c r="V842" s="36">
        <f t="shared" si="54"/>
        <v>1.0069444444444473</v>
      </c>
      <c r="W842" s="36"/>
      <c r="X842" s="37"/>
    </row>
    <row r="843" spans="1:24" x14ac:dyDescent="0.3">
      <c r="A843" s="42">
        <v>7264</v>
      </c>
      <c r="B843" s="24">
        <v>6</v>
      </c>
      <c r="C843" s="24" t="s">
        <v>1138</v>
      </c>
      <c r="D843" s="24">
        <v>2</v>
      </c>
      <c r="E843" s="24">
        <v>352</v>
      </c>
      <c r="F843" s="24" t="s">
        <v>39</v>
      </c>
      <c r="G843" s="24" t="s">
        <v>19</v>
      </c>
      <c r="H843" s="24" t="s">
        <v>20</v>
      </c>
      <c r="J843" s="24">
        <v>1</v>
      </c>
      <c r="K843" s="24">
        <v>4482</v>
      </c>
      <c r="L843" s="32">
        <v>0.63541666666666663</v>
      </c>
      <c r="M843" s="43">
        <v>0.65277777777777779</v>
      </c>
      <c r="N843" s="33">
        <v>8.2294123059136002</v>
      </c>
      <c r="Q843" s="24">
        <v>5</v>
      </c>
      <c r="R843" s="35">
        <f t="shared" si="52"/>
        <v>41.147061529567999</v>
      </c>
      <c r="S843" s="35">
        <f t="shared" si="55"/>
        <v>0</v>
      </c>
      <c r="U843" s="36">
        <f t="shared" si="53"/>
        <v>1.736111111111116E-2</v>
      </c>
      <c r="V843" s="36">
        <f t="shared" si="54"/>
        <v>8.6805555555555802E-2</v>
      </c>
      <c r="W843" s="36"/>
      <c r="X843" s="37"/>
    </row>
    <row r="844" spans="1:24" x14ac:dyDescent="0.3">
      <c r="A844" s="42">
        <v>7160</v>
      </c>
      <c r="B844" s="24">
        <v>6</v>
      </c>
      <c r="C844" s="24" t="s">
        <v>1138</v>
      </c>
      <c r="D844" s="24">
        <v>2</v>
      </c>
      <c r="E844" s="24">
        <v>352</v>
      </c>
      <c r="F844" s="24" t="s">
        <v>39</v>
      </c>
      <c r="G844" s="24" t="s">
        <v>12</v>
      </c>
      <c r="H844" s="24" t="s">
        <v>15</v>
      </c>
      <c r="J844" s="24">
        <v>1</v>
      </c>
      <c r="K844" s="24">
        <v>1571</v>
      </c>
      <c r="L844" s="32">
        <v>0.64236111111111105</v>
      </c>
      <c r="M844" s="43">
        <v>0.65972222222222221</v>
      </c>
      <c r="N844" s="33">
        <v>8.2294123059136002</v>
      </c>
      <c r="Q844" s="24">
        <v>58</v>
      </c>
      <c r="R844" s="35">
        <f t="shared" si="52"/>
        <v>477.30591374298882</v>
      </c>
      <c r="S844" s="35">
        <f t="shared" si="55"/>
        <v>0</v>
      </c>
      <c r="U844" s="36">
        <f t="shared" si="53"/>
        <v>1.736111111111116E-2</v>
      </c>
      <c r="V844" s="36">
        <f t="shared" si="54"/>
        <v>1.0069444444444473</v>
      </c>
      <c r="W844" s="36"/>
      <c r="X844" s="37"/>
    </row>
    <row r="845" spans="1:24" x14ac:dyDescent="0.3">
      <c r="A845" s="42">
        <v>13515</v>
      </c>
      <c r="B845" s="24">
        <v>6</v>
      </c>
      <c r="C845" s="24" t="s">
        <v>1138</v>
      </c>
      <c r="D845" s="24">
        <v>2</v>
      </c>
      <c r="E845" s="24">
        <v>352</v>
      </c>
      <c r="F845" s="24" t="s">
        <v>39</v>
      </c>
      <c r="G845" s="24" t="s">
        <v>12</v>
      </c>
      <c r="H845" s="24" t="s">
        <v>13</v>
      </c>
      <c r="J845" s="24">
        <v>1</v>
      </c>
      <c r="K845" s="24">
        <v>527</v>
      </c>
      <c r="L845" s="32">
        <v>0.64583333333333337</v>
      </c>
      <c r="M845" s="43">
        <v>0.66388888888888886</v>
      </c>
      <c r="N845" s="33">
        <v>8.2294123059136002</v>
      </c>
      <c r="Q845" s="24">
        <v>302</v>
      </c>
      <c r="R845" s="35">
        <f t="shared" si="52"/>
        <v>2485.2825163859075</v>
      </c>
      <c r="S845" s="35">
        <f t="shared" si="55"/>
        <v>0</v>
      </c>
      <c r="U845" s="36">
        <f t="shared" si="53"/>
        <v>1.8055555555555491E-2</v>
      </c>
      <c r="V845" s="36">
        <f t="shared" si="54"/>
        <v>5.452777777777758</v>
      </c>
      <c r="W845" s="36"/>
      <c r="X845" s="37"/>
    </row>
    <row r="846" spans="1:24" x14ac:dyDescent="0.3">
      <c r="A846" s="42">
        <v>13516</v>
      </c>
      <c r="B846" s="24">
        <v>6</v>
      </c>
      <c r="C846" s="24" t="s">
        <v>1138</v>
      </c>
      <c r="D846" s="24">
        <v>2</v>
      </c>
      <c r="E846" s="24">
        <v>352</v>
      </c>
      <c r="F846" s="24" t="s">
        <v>39</v>
      </c>
      <c r="G846" s="24" t="s">
        <v>12</v>
      </c>
      <c r="H846" s="24" t="s">
        <v>13</v>
      </c>
      <c r="J846" s="24">
        <v>1</v>
      </c>
      <c r="K846" s="24">
        <v>540</v>
      </c>
      <c r="L846" s="32">
        <v>0.66388888888888886</v>
      </c>
      <c r="M846" s="43">
        <v>0.68194444444444446</v>
      </c>
      <c r="N846" s="33">
        <v>8.2294123059136002</v>
      </c>
      <c r="Q846" s="24">
        <v>302</v>
      </c>
      <c r="R846" s="35">
        <f t="shared" si="52"/>
        <v>2485.2825163859075</v>
      </c>
      <c r="S846" s="35">
        <f t="shared" si="55"/>
        <v>0</v>
      </c>
      <c r="U846" s="36">
        <f t="shared" si="53"/>
        <v>1.8055555555555602E-2</v>
      </c>
      <c r="V846" s="36">
        <f t="shared" si="54"/>
        <v>5.4527777777777917</v>
      </c>
      <c r="W846" s="36"/>
      <c r="X846" s="37"/>
    </row>
    <row r="847" spans="1:24" x14ac:dyDescent="0.3">
      <c r="A847" s="42">
        <v>7147</v>
      </c>
      <c r="B847" s="24">
        <v>6</v>
      </c>
      <c r="C847" s="24" t="s">
        <v>1138</v>
      </c>
      <c r="D847" s="24">
        <v>2</v>
      </c>
      <c r="E847" s="24">
        <v>352</v>
      </c>
      <c r="F847" s="24" t="s">
        <v>39</v>
      </c>
      <c r="G847" s="24" t="s">
        <v>12</v>
      </c>
      <c r="H847" s="24" t="s">
        <v>15</v>
      </c>
      <c r="J847" s="24">
        <v>1</v>
      </c>
      <c r="K847" s="24">
        <v>1558</v>
      </c>
      <c r="L847" s="32">
        <v>0.67013888888888884</v>
      </c>
      <c r="M847" s="43">
        <v>0.6875</v>
      </c>
      <c r="N847" s="33">
        <v>8.2294123059136002</v>
      </c>
      <c r="Q847" s="24">
        <v>58</v>
      </c>
      <c r="R847" s="35">
        <f t="shared" si="52"/>
        <v>477.30591374298882</v>
      </c>
      <c r="S847" s="35">
        <f t="shared" si="55"/>
        <v>0</v>
      </c>
      <c r="U847" s="36">
        <f t="shared" si="53"/>
        <v>1.736111111111116E-2</v>
      </c>
      <c r="V847" s="36">
        <f t="shared" si="54"/>
        <v>1.0069444444444473</v>
      </c>
      <c r="W847" s="36"/>
      <c r="X847" s="37"/>
    </row>
    <row r="848" spans="1:24" x14ac:dyDescent="0.3">
      <c r="A848" s="42">
        <v>7265</v>
      </c>
      <c r="B848" s="24">
        <v>6</v>
      </c>
      <c r="C848" s="24" t="s">
        <v>1138</v>
      </c>
      <c r="D848" s="24">
        <v>2</v>
      </c>
      <c r="E848" s="24">
        <v>352</v>
      </c>
      <c r="F848" s="24" t="s">
        <v>39</v>
      </c>
      <c r="G848" s="24" t="s">
        <v>19</v>
      </c>
      <c r="H848" s="24" t="s">
        <v>20</v>
      </c>
      <c r="J848" s="24">
        <v>1</v>
      </c>
      <c r="K848" s="24">
        <v>4483</v>
      </c>
      <c r="L848" s="32">
        <v>0.67708333333333337</v>
      </c>
      <c r="M848" s="43">
        <v>0.69444444444444453</v>
      </c>
      <c r="N848" s="33">
        <v>8.2294123059136002</v>
      </c>
      <c r="Q848" s="24">
        <v>5</v>
      </c>
      <c r="R848" s="35">
        <f t="shared" si="52"/>
        <v>41.147061529567999</v>
      </c>
      <c r="S848" s="35">
        <f t="shared" si="55"/>
        <v>0</v>
      </c>
      <c r="U848" s="36">
        <f t="shared" si="53"/>
        <v>1.736111111111116E-2</v>
      </c>
      <c r="V848" s="36">
        <f t="shared" si="54"/>
        <v>8.6805555555555802E-2</v>
      </c>
      <c r="W848" s="36"/>
      <c r="X848" s="37"/>
    </row>
    <row r="849" spans="1:24" x14ac:dyDescent="0.3">
      <c r="A849" s="42">
        <v>7161</v>
      </c>
      <c r="B849" s="24">
        <v>6</v>
      </c>
      <c r="C849" s="24" t="s">
        <v>1138</v>
      </c>
      <c r="D849" s="24">
        <v>2</v>
      </c>
      <c r="E849" s="24">
        <v>352</v>
      </c>
      <c r="F849" s="24" t="s">
        <v>39</v>
      </c>
      <c r="G849" s="24" t="s">
        <v>12</v>
      </c>
      <c r="H849" s="24" t="s">
        <v>15</v>
      </c>
      <c r="J849" s="24">
        <v>1</v>
      </c>
      <c r="K849" s="24">
        <v>1572</v>
      </c>
      <c r="L849" s="32">
        <v>0.68402777777777779</v>
      </c>
      <c r="M849" s="43">
        <v>0.70138888888888884</v>
      </c>
      <c r="N849" s="33">
        <v>8.2294123059136002</v>
      </c>
      <c r="Q849" s="24">
        <v>58</v>
      </c>
      <c r="R849" s="35">
        <f t="shared" si="52"/>
        <v>477.30591374298882</v>
      </c>
      <c r="S849" s="35">
        <f t="shared" si="55"/>
        <v>0</v>
      </c>
      <c r="U849" s="36">
        <f t="shared" si="53"/>
        <v>1.7361111111111049E-2</v>
      </c>
      <c r="V849" s="36">
        <f t="shared" si="54"/>
        <v>1.0069444444444409</v>
      </c>
      <c r="W849" s="36"/>
      <c r="X849" s="37"/>
    </row>
    <row r="850" spans="1:24" x14ac:dyDescent="0.3">
      <c r="A850" s="42">
        <v>13517</v>
      </c>
      <c r="B850" s="24">
        <v>6</v>
      </c>
      <c r="C850" s="24" t="s">
        <v>1138</v>
      </c>
      <c r="D850" s="24">
        <v>2</v>
      </c>
      <c r="E850" s="24">
        <v>352</v>
      </c>
      <c r="F850" s="24" t="s">
        <v>39</v>
      </c>
      <c r="G850" s="24" t="s">
        <v>12</v>
      </c>
      <c r="H850" s="24" t="s">
        <v>13</v>
      </c>
      <c r="J850" s="24">
        <v>1</v>
      </c>
      <c r="K850" s="24">
        <v>528</v>
      </c>
      <c r="L850" s="32">
        <v>0.69097222222222221</v>
      </c>
      <c r="M850" s="43">
        <v>0.7090277777777777</v>
      </c>
      <c r="N850" s="33">
        <v>8.2294123059136002</v>
      </c>
      <c r="Q850" s="24">
        <v>302</v>
      </c>
      <c r="R850" s="35">
        <f t="shared" si="52"/>
        <v>2485.2825163859075</v>
      </c>
      <c r="S850" s="35">
        <f t="shared" si="55"/>
        <v>0</v>
      </c>
      <c r="U850" s="36">
        <f t="shared" si="53"/>
        <v>1.8055555555555491E-2</v>
      </c>
      <c r="V850" s="36">
        <f t="shared" si="54"/>
        <v>5.452777777777758</v>
      </c>
      <c r="W850" s="36"/>
      <c r="X850" s="37"/>
    </row>
    <row r="851" spans="1:24" x14ac:dyDescent="0.3">
      <c r="A851" s="42">
        <v>13518</v>
      </c>
      <c r="B851" s="24">
        <v>6</v>
      </c>
      <c r="C851" s="24" t="s">
        <v>1138</v>
      </c>
      <c r="D851" s="24">
        <v>2</v>
      </c>
      <c r="E851" s="24">
        <v>352</v>
      </c>
      <c r="F851" s="24" t="s">
        <v>39</v>
      </c>
      <c r="G851" s="24" t="s">
        <v>12</v>
      </c>
      <c r="H851" s="24" t="s">
        <v>13</v>
      </c>
      <c r="J851" s="24">
        <v>1</v>
      </c>
      <c r="K851" s="24">
        <v>541</v>
      </c>
      <c r="L851" s="32">
        <v>0.7090277777777777</v>
      </c>
      <c r="M851" s="43">
        <v>0.7270833333333333</v>
      </c>
      <c r="N851" s="33">
        <v>8.2294123059136002</v>
      </c>
      <c r="Q851" s="24">
        <v>302</v>
      </c>
      <c r="R851" s="35">
        <f t="shared" si="52"/>
        <v>2485.2825163859075</v>
      </c>
      <c r="S851" s="35">
        <f t="shared" si="55"/>
        <v>0</v>
      </c>
      <c r="U851" s="36">
        <f t="shared" si="53"/>
        <v>1.8055555555555602E-2</v>
      </c>
      <c r="V851" s="36">
        <f t="shared" si="54"/>
        <v>5.4527777777777917</v>
      </c>
      <c r="W851" s="36"/>
      <c r="X851" s="37"/>
    </row>
    <row r="852" spans="1:24" x14ac:dyDescent="0.3">
      <c r="A852" s="42">
        <v>7148</v>
      </c>
      <c r="B852" s="24">
        <v>6</v>
      </c>
      <c r="C852" s="24" t="s">
        <v>1138</v>
      </c>
      <c r="D852" s="24">
        <v>2</v>
      </c>
      <c r="E852" s="24">
        <v>352</v>
      </c>
      <c r="F852" s="24" t="s">
        <v>39</v>
      </c>
      <c r="G852" s="24" t="s">
        <v>12</v>
      </c>
      <c r="H852" s="24" t="s">
        <v>15</v>
      </c>
      <c r="J852" s="24">
        <v>1</v>
      </c>
      <c r="K852" s="24">
        <v>1559</v>
      </c>
      <c r="L852" s="32">
        <v>0.71180555555555547</v>
      </c>
      <c r="M852" s="43">
        <v>0.72916666666666663</v>
      </c>
      <c r="N852" s="33">
        <v>8.2294123059136002</v>
      </c>
      <c r="Q852" s="24">
        <v>58</v>
      </c>
      <c r="R852" s="35">
        <f t="shared" si="52"/>
        <v>477.30591374298882</v>
      </c>
      <c r="S852" s="35">
        <f t="shared" si="55"/>
        <v>0</v>
      </c>
      <c r="U852" s="36">
        <f t="shared" si="53"/>
        <v>1.736111111111116E-2</v>
      </c>
      <c r="V852" s="36">
        <f t="shared" si="54"/>
        <v>1.0069444444444473</v>
      </c>
      <c r="W852" s="36"/>
      <c r="X852" s="37"/>
    </row>
    <row r="853" spans="1:24" x14ac:dyDescent="0.3">
      <c r="A853" s="42">
        <v>7266</v>
      </c>
      <c r="B853" s="24">
        <v>6</v>
      </c>
      <c r="C853" s="24" t="s">
        <v>1138</v>
      </c>
      <c r="D853" s="24">
        <v>2</v>
      </c>
      <c r="E853" s="24">
        <v>352</v>
      </c>
      <c r="F853" s="24" t="s">
        <v>39</v>
      </c>
      <c r="G853" s="24" t="s">
        <v>19</v>
      </c>
      <c r="H853" s="24" t="s">
        <v>20</v>
      </c>
      <c r="J853" s="24">
        <v>1</v>
      </c>
      <c r="K853" s="24">
        <v>4484</v>
      </c>
      <c r="L853" s="32">
        <v>0.71875</v>
      </c>
      <c r="M853" s="43">
        <v>0.73611111111111116</v>
      </c>
      <c r="N853" s="33">
        <v>8.2294123059136002</v>
      </c>
      <c r="Q853" s="24">
        <v>5</v>
      </c>
      <c r="R853" s="35">
        <f t="shared" si="52"/>
        <v>41.147061529567999</v>
      </c>
      <c r="S853" s="35">
        <f t="shared" si="55"/>
        <v>0</v>
      </c>
      <c r="U853" s="36">
        <f t="shared" si="53"/>
        <v>1.736111111111116E-2</v>
      </c>
      <c r="V853" s="36">
        <f t="shared" si="54"/>
        <v>8.6805555555555802E-2</v>
      </c>
      <c r="W853" s="36"/>
      <c r="X853" s="37"/>
    </row>
    <row r="854" spans="1:24" x14ac:dyDescent="0.3">
      <c r="A854" s="42">
        <v>7162</v>
      </c>
      <c r="B854" s="24">
        <v>6</v>
      </c>
      <c r="C854" s="24" t="s">
        <v>1138</v>
      </c>
      <c r="D854" s="24">
        <v>2</v>
      </c>
      <c r="E854" s="24">
        <v>352</v>
      </c>
      <c r="F854" s="24" t="s">
        <v>39</v>
      </c>
      <c r="G854" s="24" t="s">
        <v>12</v>
      </c>
      <c r="H854" s="24" t="s">
        <v>15</v>
      </c>
      <c r="J854" s="24">
        <v>1</v>
      </c>
      <c r="K854" s="24">
        <v>1573</v>
      </c>
      <c r="L854" s="32">
        <v>0.72569444444444453</v>
      </c>
      <c r="M854" s="43">
        <v>0.74305555555555547</v>
      </c>
      <c r="N854" s="33">
        <v>8.2294123059136002</v>
      </c>
      <c r="Q854" s="24">
        <v>58</v>
      </c>
      <c r="R854" s="35">
        <f t="shared" si="52"/>
        <v>477.30591374298882</v>
      </c>
      <c r="S854" s="35">
        <f t="shared" si="55"/>
        <v>0</v>
      </c>
      <c r="U854" s="36">
        <f t="shared" si="53"/>
        <v>1.7361111111110938E-2</v>
      </c>
      <c r="V854" s="36">
        <f t="shared" si="54"/>
        <v>1.0069444444444344</v>
      </c>
      <c r="W854" s="36"/>
      <c r="X854" s="37"/>
    </row>
    <row r="855" spans="1:24" x14ac:dyDescent="0.3">
      <c r="A855" s="42">
        <v>13519</v>
      </c>
      <c r="B855" s="24">
        <v>6</v>
      </c>
      <c r="C855" s="24" t="s">
        <v>1138</v>
      </c>
      <c r="D855" s="24">
        <v>2</v>
      </c>
      <c r="E855" s="24">
        <v>352</v>
      </c>
      <c r="F855" s="24" t="s">
        <v>39</v>
      </c>
      <c r="G855" s="24" t="s">
        <v>12</v>
      </c>
      <c r="H855" s="24" t="s">
        <v>13</v>
      </c>
      <c r="J855" s="24">
        <v>1</v>
      </c>
      <c r="K855" s="24">
        <v>529</v>
      </c>
      <c r="L855" s="32">
        <v>0.73611111111111116</v>
      </c>
      <c r="M855" s="43">
        <v>0.75416666666666676</v>
      </c>
      <c r="N855" s="33">
        <v>8.2294123059136002</v>
      </c>
      <c r="Q855" s="24">
        <v>302</v>
      </c>
      <c r="R855" s="35">
        <f t="shared" si="52"/>
        <v>2485.2825163859075</v>
      </c>
      <c r="S855" s="35">
        <f t="shared" si="55"/>
        <v>0</v>
      </c>
      <c r="U855" s="36">
        <f t="shared" si="53"/>
        <v>1.8055555555555602E-2</v>
      </c>
      <c r="V855" s="36">
        <f t="shared" si="54"/>
        <v>5.4527777777777917</v>
      </c>
      <c r="W855" s="36"/>
      <c r="X855" s="37"/>
    </row>
    <row r="856" spans="1:24" x14ac:dyDescent="0.3">
      <c r="A856" s="42">
        <v>7149</v>
      </c>
      <c r="B856" s="24">
        <v>6</v>
      </c>
      <c r="C856" s="24" t="s">
        <v>1138</v>
      </c>
      <c r="D856" s="24">
        <v>2</v>
      </c>
      <c r="E856" s="24">
        <v>352</v>
      </c>
      <c r="F856" s="24" t="s">
        <v>39</v>
      </c>
      <c r="G856" s="24" t="s">
        <v>12</v>
      </c>
      <c r="H856" s="24" t="s">
        <v>15</v>
      </c>
      <c r="J856" s="24">
        <v>1</v>
      </c>
      <c r="K856" s="24">
        <v>1560</v>
      </c>
      <c r="L856" s="32">
        <v>0.75347222222222221</v>
      </c>
      <c r="M856" s="43">
        <v>0.77083333333333337</v>
      </c>
      <c r="N856" s="33">
        <v>8.2294123059136002</v>
      </c>
      <c r="Q856" s="24">
        <v>58</v>
      </c>
      <c r="R856" s="35">
        <f t="shared" si="52"/>
        <v>477.30591374298882</v>
      </c>
      <c r="S856" s="35">
        <f t="shared" si="55"/>
        <v>0</v>
      </c>
      <c r="U856" s="36">
        <f t="shared" si="53"/>
        <v>1.736111111111116E-2</v>
      </c>
      <c r="V856" s="36">
        <f t="shared" si="54"/>
        <v>1.0069444444444473</v>
      </c>
      <c r="W856" s="36"/>
      <c r="X856" s="37"/>
    </row>
    <row r="857" spans="1:24" x14ac:dyDescent="0.3">
      <c r="A857" s="42">
        <v>13520</v>
      </c>
      <c r="B857" s="24">
        <v>6</v>
      </c>
      <c r="C857" s="24" t="s">
        <v>1138</v>
      </c>
      <c r="D857" s="24">
        <v>2</v>
      </c>
      <c r="E857" s="24">
        <v>352</v>
      </c>
      <c r="F857" s="24" t="s">
        <v>39</v>
      </c>
      <c r="G857" s="24" t="s">
        <v>12</v>
      </c>
      <c r="H857" s="24" t="s">
        <v>13</v>
      </c>
      <c r="J857" s="24">
        <v>1</v>
      </c>
      <c r="K857" s="24">
        <v>542</v>
      </c>
      <c r="L857" s="32">
        <v>0.75416666666666676</v>
      </c>
      <c r="M857" s="43">
        <v>0.77222222222222225</v>
      </c>
      <c r="N857" s="33">
        <v>8.2294123059136002</v>
      </c>
      <c r="Q857" s="24">
        <v>302</v>
      </c>
      <c r="R857" s="35">
        <f t="shared" si="52"/>
        <v>2485.2825163859075</v>
      </c>
      <c r="S857" s="35">
        <f t="shared" si="55"/>
        <v>0</v>
      </c>
      <c r="U857" s="36">
        <f t="shared" si="53"/>
        <v>1.8055555555555491E-2</v>
      </c>
      <c r="V857" s="36">
        <f t="shared" si="54"/>
        <v>5.452777777777758</v>
      </c>
      <c r="W857" s="36"/>
      <c r="X857" s="37"/>
    </row>
    <row r="858" spans="1:24" x14ac:dyDescent="0.3">
      <c r="A858" s="42">
        <v>7267</v>
      </c>
      <c r="B858" s="24">
        <v>6</v>
      </c>
      <c r="C858" s="24" t="s">
        <v>1138</v>
      </c>
      <c r="D858" s="24">
        <v>2</v>
      </c>
      <c r="E858" s="24">
        <v>352</v>
      </c>
      <c r="F858" s="24" t="s">
        <v>39</v>
      </c>
      <c r="G858" s="24" t="s">
        <v>19</v>
      </c>
      <c r="H858" s="24" t="s">
        <v>20</v>
      </c>
      <c r="J858" s="24">
        <v>1</v>
      </c>
      <c r="K858" s="24">
        <v>4485</v>
      </c>
      <c r="L858" s="32">
        <v>0.76041666666666663</v>
      </c>
      <c r="M858" s="43">
        <v>0.77777777777777779</v>
      </c>
      <c r="N858" s="33">
        <v>8.2294123059136002</v>
      </c>
      <c r="Q858" s="24">
        <v>5</v>
      </c>
      <c r="R858" s="35">
        <f t="shared" si="52"/>
        <v>41.147061529567999</v>
      </c>
      <c r="S858" s="35">
        <f t="shared" si="55"/>
        <v>0</v>
      </c>
      <c r="U858" s="36">
        <f t="shared" si="53"/>
        <v>1.736111111111116E-2</v>
      </c>
      <c r="V858" s="36">
        <f t="shared" si="54"/>
        <v>8.6805555555555802E-2</v>
      </c>
      <c r="W858" s="36"/>
      <c r="X858" s="37"/>
    </row>
    <row r="859" spans="1:24" x14ac:dyDescent="0.3">
      <c r="A859" s="42">
        <v>7163</v>
      </c>
      <c r="B859" s="24">
        <v>6</v>
      </c>
      <c r="C859" s="24" t="s">
        <v>1138</v>
      </c>
      <c r="D859" s="24">
        <v>2</v>
      </c>
      <c r="E859" s="24">
        <v>352</v>
      </c>
      <c r="F859" s="24" t="s">
        <v>39</v>
      </c>
      <c r="G859" s="24" t="s">
        <v>12</v>
      </c>
      <c r="H859" s="24" t="s">
        <v>15</v>
      </c>
      <c r="J859" s="24">
        <v>1</v>
      </c>
      <c r="K859" s="24">
        <v>1574</v>
      </c>
      <c r="L859" s="32">
        <v>0.76736111111111116</v>
      </c>
      <c r="M859" s="43">
        <v>0.78472222222222221</v>
      </c>
      <c r="N859" s="33">
        <v>8.2294123059136002</v>
      </c>
      <c r="Q859" s="24">
        <v>58</v>
      </c>
      <c r="R859" s="35">
        <f t="shared" si="52"/>
        <v>477.30591374298882</v>
      </c>
      <c r="S859" s="35">
        <f t="shared" si="55"/>
        <v>0</v>
      </c>
      <c r="U859" s="36">
        <f t="shared" si="53"/>
        <v>1.7361111111111049E-2</v>
      </c>
      <c r="V859" s="36">
        <f t="shared" si="54"/>
        <v>1.0069444444444409</v>
      </c>
      <c r="W859" s="36"/>
      <c r="X859" s="37"/>
    </row>
    <row r="860" spans="1:24" x14ac:dyDescent="0.3">
      <c r="A860" s="42">
        <v>13521</v>
      </c>
      <c r="B860" s="24">
        <v>6</v>
      </c>
      <c r="C860" s="24" t="s">
        <v>1138</v>
      </c>
      <c r="D860" s="24">
        <v>2</v>
      </c>
      <c r="E860" s="24">
        <v>352</v>
      </c>
      <c r="F860" s="24" t="s">
        <v>39</v>
      </c>
      <c r="G860" s="24" t="s">
        <v>12</v>
      </c>
      <c r="H860" s="24" t="s">
        <v>13</v>
      </c>
      <c r="J860" s="24">
        <v>1</v>
      </c>
      <c r="K860" s="24">
        <v>530</v>
      </c>
      <c r="L860" s="32">
        <v>0.78125</v>
      </c>
      <c r="M860" s="43">
        <v>0.7993055555555556</v>
      </c>
      <c r="N860" s="33">
        <v>8.2294123059136002</v>
      </c>
      <c r="Q860" s="24">
        <v>302</v>
      </c>
      <c r="R860" s="35">
        <f t="shared" si="52"/>
        <v>2485.2825163859075</v>
      </c>
      <c r="S860" s="35">
        <f t="shared" si="55"/>
        <v>0</v>
      </c>
      <c r="U860" s="36">
        <f t="shared" si="53"/>
        <v>1.8055555555555602E-2</v>
      </c>
      <c r="V860" s="36">
        <f t="shared" si="54"/>
        <v>5.4527777777777917</v>
      </c>
      <c r="W860" s="36"/>
      <c r="X860" s="37"/>
    </row>
    <row r="861" spans="1:24" x14ac:dyDescent="0.3">
      <c r="A861" s="42">
        <v>7150</v>
      </c>
      <c r="B861" s="24">
        <v>6</v>
      </c>
      <c r="C861" s="24" t="s">
        <v>1138</v>
      </c>
      <c r="D861" s="24">
        <v>2</v>
      </c>
      <c r="E861" s="24">
        <v>352</v>
      </c>
      <c r="F861" s="24" t="s">
        <v>39</v>
      </c>
      <c r="G861" s="24" t="s">
        <v>12</v>
      </c>
      <c r="H861" s="24" t="s">
        <v>15</v>
      </c>
      <c r="J861" s="24">
        <v>1</v>
      </c>
      <c r="K861" s="24">
        <v>1561</v>
      </c>
      <c r="L861" s="32">
        <v>0.79513888888888884</v>
      </c>
      <c r="M861" s="43">
        <v>0.8125</v>
      </c>
      <c r="N861" s="33">
        <v>8.2294123059136002</v>
      </c>
      <c r="Q861" s="24">
        <v>58</v>
      </c>
      <c r="R861" s="35">
        <f t="shared" si="52"/>
        <v>477.30591374298882</v>
      </c>
      <c r="S861" s="35">
        <f t="shared" si="55"/>
        <v>0</v>
      </c>
      <c r="U861" s="36">
        <f t="shared" si="53"/>
        <v>1.736111111111116E-2</v>
      </c>
      <c r="V861" s="36">
        <f t="shared" si="54"/>
        <v>1.0069444444444473</v>
      </c>
      <c r="W861" s="36"/>
      <c r="X861" s="37"/>
    </row>
    <row r="862" spans="1:24" x14ac:dyDescent="0.3">
      <c r="A862" s="42">
        <v>13522</v>
      </c>
      <c r="B862" s="24">
        <v>6</v>
      </c>
      <c r="C862" s="24" t="s">
        <v>1138</v>
      </c>
      <c r="D862" s="24">
        <v>2</v>
      </c>
      <c r="E862" s="24">
        <v>352</v>
      </c>
      <c r="F862" s="24" t="s">
        <v>39</v>
      </c>
      <c r="G862" s="24" t="s">
        <v>12</v>
      </c>
      <c r="H862" s="24" t="s">
        <v>13</v>
      </c>
      <c r="J862" s="24">
        <v>1</v>
      </c>
      <c r="K862" s="24">
        <v>52</v>
      </c>
      <c r="L862" s="32">
        <v>0.7993055555555556</v>
      </c>
      <c r="M862" s="43">
        <v>0.81736111111111109</v>
      </c>
      <c r="N862" s="33">
        <v>8.2294123059136002</v>
      </c>
      <c r="Q862" s="24">
        <v>302</v>
      </c>
      <c r="R862" s="35">
        <f t="shared" si="52"/>
        <v>2485.2825163859075</v>
      </c>
      <c r="S862" s="35">
        <f t="shared" si="55"/>
        <v>0</v>
      </c>
      <c r="U862" s="36">
        <f t="shared" si="53"/>
        <v>1.8055555555555491E-2</v>
      </c>
      <c r="V862" s="36">
        <f t="shared" si="54"/>
        <v>5.452777777777758</v>
      </c>
      <c r="W862" s="36"/>
      <c r="X862" s="37"/>
    </row>
    <row r="863" spans="1:24" x14ac:dyDescent="0.3">
      <c r="A863" s="42">
        <v>7268</v>
      </c>
      <c r="B863" s="24">
        <v>6</v>
      </c>
      <c r="C863" s="24" t="s">
        <v>1138</v>
      </c>
      <c r="D863" s="24">
        <v>2</v>
      </c>
      <c r="E863" s="24">
        <v>352</v>
      </c>
      <c r="F863" s="24" t="s">
        <v>39</v>
      </c>
      <c r="G863" s="24" t="s">
        <v>19</v>
      </c>
      <c r="H863" s="24" t="s">
        <v>20</v>
      </c>
      <c r="J863" s="24">
        <v>1</v>
      </c>
      <c r="K863" s="24">
        <v>4486</v>
      </c>
      <c r="L863" s="32">
        <v>0.80208333333333337</v>
      </c>
      <c r="M863" s="43">
        <v>0.81944444444444453</v>
      </c>
      <c r="N863" s="33">
        <v>8.2294123059136002</v>
      </c>
      <c r="Q863" s="24">
        <v>5</v>
      </c>
      <c r="R863" s="35">
        <f t="shared" si="52"/>
        <v>41.147061529567999</v>
      </c>
      <c r="S863" s="35">
        <f t="shared" si="55"/>
        <v>0</v>
      </c>
      <c r="U863" s="36">
        <f t="shared" si="53"/>
        <v>1.736111111111116E-2</v>
      </c>
      <c r="V863" s="36">
        <f t="shared" si="54"/>
        <v>8.6805555555555802E-2</v>
      </c>
      <c r="W863" s="36"/>
      <c r="X863" s="37"/>
    </row>
    <row r="864" spans="1:24" x14ac:dyDescent="0.3">
      <c r="A864" s="42">
        <v>7164</v>
      </c>
      <c r="B864" s="24">
        <v>6</v>
      </c>
      <c r="C864" s="24" t="s">
        <v>1138</v>
      </c>
      <c r="D864" s="24">
        <v>2</v>
      </c>
      <c r="E864" s="24">
        <v>352</v>
      </c>
      <c r="F864" s="24" t="s">
        <v>39</v>
      </c>
      <c r="G864" s="24" t="s">
        <v>12</v>
      </c>
      <c r="H864" s="24" t="s">
        <v>15</v>
      </c>
      <c r="J864" s="24">
        <v>1</v>
      </c>
      <c r="K864" s="24">
        <v>1575</v>
      </c>
      <c r="L864" s="32">
        <v>0.81597222222222221</v>
      </c>
      <c r="M864" s="43">
        <v>0.83333333333333337</v>
      </c>
      <c r="N864" s="33">
        <v>8.2294123059136002</v>
      </c>
      <c r="Q864" s="24">
        <v>58</v>
      </c>
      <c r="R864" s="35">
        <f t="shared" si="52"/>
        <v>477.30591374298882</v>
      </c>
      <c r="S864" s="35">
        <f t="shared" si="55"/>
        <v>0</v>
      </c>
      <c r="U864" s="36">
        <f t="shared" si="53"/>
        <v>1.736111111111116E-2</v>
      </c>
      <c r="V864" s="36">
        <f t="shared" si="54"/>
        <v>1.0069444444444473</v>
      </c>
      <c r="W864" s="36"/>
      <c r="X864" s="37"/>
    </row>
    <row r="865" spans="1:24" x14ac:dyDescent="0.3">
      <c r="A865" s="42">
        <v>13523</v>
      </c>
      <c r="B865" s="24">
        <v>6</v>
      </c>
      <c r="C865" s="24" t="s">
        <v>1138</v>
      </c>
      <c r="D865" s="24">
        <v>2</v>
      </c>
      <c r="E865" s="24">
        <v>352</v>
      </c>
      <c r="F865" s="24" t="s">
        <v>39</v>
      </c>
      <c r="G865" s="24" t="s">
        <v>12</v>
      </c>
      <c r="H865" s="24" t="s">
        <v>13</v>
      </c>
      <c r="J865" s="24">
        <v>1</v>
      </c>
      <c r="K865" s="24">
        <v>544</v>
      </c>
      <c r="L865" s="32">
        <v>0.82638888888888884</v>
      </c>
      <c r="M865" s="43">
        <v>0.84444444444444444</v>
      </c>
      <c r="N865" s="33">
        <v>8.2294123059136002</v>
      </c>
      <c r="Q865" s="24">
        <v>302</v>
      </c>
      <c r="R865" s="35">
        <f t="shared" si="52"/>
        <v>2485.2825163859075</v>
      </c>
      <c r="S865" s="35">
        <f t="shared" si="55"/>
        <v>0</v>
      </c>
      <c r="U865" s="36">
        <f t="shared" si="53"/>
        <v>1.8055555555555602E-2</v>
      </c>
      <c r="V865" s="36">
        <f t="shared" si="54"/>
        <v>5.4527777777777917</v>
      </c>
      <c r="W865" s="36"/>
      <c r="X865" s="37"/>
    </row>
    <row r="866" spans="1:24" x14ac:dyDescent="0.3">
      <c r="A866" s="42">
        <v>17279</v>
      </c>
      <c r="B866" s="24">
        <v>6</v>
      </c>
      <c r="C866" s="24" t="s">
        <v>1138</v>
      </c>
      <c r="D866" s="24">
        <v>2</v>
      </c>
      <c r="E866" s="24">
        <v>352</v>
      </c>
      <c r="F866" s="24" t="s">
        <v>39</v>
      </c>
      <c r="G866" s="24" t="s">
        <v>12</v>
      </c>
      <c r="H866" s="24" t="s">
        <v>15</v>
      </c>
      <c r="J866" s="24">
        <v>1</v>
      </c>
      <c r="K866" s="24">
        <v>17279</v>
      </c>
      <c r="L866" s="32">
        <v>0.83680555555555547</v>
      </c>
      <c r="M866" s="43">
        <v>0.85416666666666663</v>
      </c>
      <c r="N866" s="33">
        <v>8.2294123059136002</v>
      </c>
      <c r="Q866" s="24">
        <v>58</v>
      </c>
      <c r="R866" s="35">
        <f t="shared" si="52"/>
        <v>477.30591374298882</v>
      </c>
      <c r="S866" s="35">
        <f t="shared" si="55"/>
        <v>0</v>
      </c>
      <c r="U866" s="36">
        <f t="shared" si="53"/>
        <v>1.736111111111116E-2</v>
      </c>
      <c r="V866" s="36">
        <f t="shared" si="54"/>
        <v>1.0069444444444473</v>
      </c>
      <c r="W866" s="36"/>
      <c r="X866" s="37"/>
    </row>
    <row r="867" spans="1:24" x14ac:dyDescent="0.3">
      <c r="A867" s="42">
        <v>7027</v>
      </c>
      <c r="B867" s="24">
        <v>6</v>
      </c>
      <c r="C867" s="24" t="s">
        <v>1138</v>
      </c>
      <c r="D867" s="24">
        <v>2</v>
      </c>
      <c r="E867" s="24">
        <v>352</v>
      </c>
      <c r="F867" s="24" t="s">
        <v>39</v>
      </c>
      <c r="G867" s="24" t="s">
        <v>12</v>
      </c>
      <c r="H867" s="24" t="s">
        <v>13</v>
      </c>
      <c r="J867" s="24">
        <v>1</v>
      </c>
      <c r="K867" s="24">
        <v>545</v>
      </c>
      <c r="L867" s="32">
        <v>0.85069444444444453</v>
      </c>
      <c r="M867" s="43">
        <v>0.86805555555555547</v>
      </c>
      <c r="N867" s="33">
        <v>8.2294123059136002</v>
      </c>
      <c r="Q867" s="24">
        <v>302</v>
      </c>
      <c r="R867" s="35">
        <f t="shared" si="52"/>
        <v>2485.2825163859075</v>
      </c>
      <c r="S867" s="35">
        <f t="shared" si="55"/>
        <v>0</v>
      </c>
      <c r="U867" s="36">
        <f t="shared" si="53"/>
        <v>1.7361111111110938E-2</v>
      </c>
      <c r="V867" s="36">
        <f t="shared" si="54"/>
        <v>5.2430555555555038</v>
      </c>
      <c r="W867" s="36"/>
      <c r="X867" s="37"/>
    </row>
    <row r="868" spans="1:24" x14ac:dyDescent="0.3">
      <c r="A868" s="42">
        <v>7028</v>
      </c>
      <c r="B868" s="24">
        <v>6</v>
      </c>
      <c r="C868" s="24" t="s">
        <v>1138</v>
      </c>
      <c r="D868" s="24">
        <v>2</v>
      </c>
      <c r="E868" s="24">
        <v>352</v>
      </c>
      <c r="F868" s="24" t="s">
        <v>39</v>
      </c>
      <c r="G868" s="24" t="s">
        <v>12</v>
      </c>
      <c r="H868" s="24" t="s">
        <v>13</v>
      </c>
      <c r="J868" s="24">
        <v>1</v>
      </c>
      <c r="K868" s="24">
        <v>546</v>
      </c>
      <c r="L868" s="32">
        <v>0.89583333333333337</v>
      </c>
      <c r="M868" s="43">
        <v>0.90972222222222221</v>
      </c>
      <c r="N868" s="33">
        <v>8.2294123059136002</v>
      </c>
      <c r="Q868" s="24">
        <v>302</v>
      </c>
      <c r="R868" s="35">
        <f t="shared" si="52"/>
        <v>2485.2825163859075</v>
      </c>
      <c r="S868" s="35">
        <f t="shared" si="55"/>
        <v>0</v>
      </c>
      <c r="U868" s="36">
        <f t="shared" si="53"/>
        <v>1.388888888888884E-2</v>
      </c>
      <c r="V868" s="36">
        <f t="shared" si="54"/>
        <v>4.1944444444444295</v>
      </c>
      <c r="W868" s="36"/>
      <c r="X868" s="37"/>
    </row>
    <row r="869" spans="1:24" x14ac:dyDescent="0.3">
      <c r="A869" s="42">
        <v>7165</v>
      </c>
      <c r="B869" s="24">
        <v>6</v>
      </c>
      <c r="C869" s="24" t="s">
        <v>1138</v>
      </c>
      <c r="D869" s="24">
        <v>2</v>
      </c>
      <c r="E869" s="24">
        <v>352</v>
      </c>
      <c r="F869" s="24" t="s">
        <v>39</v>
      </c>
      <c r="G869" s="24" t="s">
        <v>12</v>
      </c>
      <c r="H869" s="24" t="s">
        <v>15</v>
      </c>
      <c r="J869" s="24">
        <v>1</v>
      </c>
      <c r="K869" s="24">
        <v>1576</v>
      </c>
      <c r="L869" s="32">
        <v>0.90277777777777779</v>
      </c>
      <c r="M869" s="43">
        <v>0.91666666666666663</v>
      </c>
      <c r="N869" s="33">
        <v>8.2294123059136002</v>
      </c>
      <c r="Q869" s="24">
        <v>58</v>
      </c>
      <c r="R869" s="35">
        <f t="shared" si="52"/>
        <v>477.30591374298882</v>
      </c>
      <c r="S869" s="35">
        <f t="shared" si="55"/>
        <v>0</v>
      </c>
      <c r="U869" s="36">
        <f t="shared" si="53"/>
        <v>1.388888888888884E-2</v>
      </c>
      <c r="V869" s="36">
        <f t="shared" si="54"/>
        <v>0.80555555555555269</v>
      </c>
      <c r="W869" s="36"/>
      <c r="X869" s="37"/>
    </row>
    <row r="870" spans="1:24" x14ac:dyDescent="0.3">
      <c r="A870" s="42">
        <v>17266</v>
      </c>
      <c r="B870" s="24">
        <v>6</v>
      </c>
      <c r="C870" s="24" t="s">
        <v>1138</v>
      </c>
      <c r="D870" s="24">
        <v>2</v>
      </c>
      <c r="E870" s="24">
        <v>352</v>
      </c>
      <c r="F870" s="24" t="s">
        <v>39</v>
      </c>
      <c r="G870" s="24" t="s">
        <v>18</v>
      </c>
      <c r="H870" s="24" t="s">
        <v>15</v>
      </c>
      <c r="J870" s="24">
        <v>1</v>
      </c>
      <c r="K870" s="24">
        <v>17266</v>
      </c>
      <c r="L870" s="32">
        <v>0.96527777777777779</v>
      </c>
      <c r="M870" s="43">
        <v>0.97916666666666663</v>
      </c>
      <c r="N870" s="33">
        <v>8.2294123059136002</v>
      </c>
      <c r="Q870" s="24">
        <v>12</v>
      </c>
      <c r="R870" s="35">
        <f t="shared" si="52"/>
        <v>98.752947670963209</v>
      </c>
      <c r="S870" s="35">
        <f t="shared" si="55"/>
        <v>0</v>
      </c>
      <c r="U870" s="36">
        <f t="shared" si="53"/>
        <v>1.388888888888884E-2</v>
      </c>
      <c r="V870" s="36">
        <f t="shared" si="54"/>
        <v>0.16666666666666607</v>
      </c>
      <c r="W870" s="36"/>
      <c r="X870" s="37"/>
    </row>
    <row r="871" spans="1:24" x14ac:dyDescent="0.3">
      <c r="A871" s="42">
        <v>17043</v>
      </c>
      <c r="B871" s="24">
        <v>6</v>
      </c>
      <c r="C871" s="24" t="s">
        <v>1138</v>
      </c>
      <c r="D871" s="24">
        <v>2</v>
      </c>
      <c r="E871" s="24">
        <v>352</v>
      </c>
      <c r="F871" s="24" t="s">
        <v>39</v>
      </c>
      <c r="G871" s="24" t="s">
        <v>18</v>
      </c>
      <c r="H871" s="24" t="s">
        <v>13</v>
      </c>
      <c r="J871" s="24">
        <v>1</v>
      </c>
      <c r="K871" s="24">
        <v>17043</v>
      </c>
      <c r="L871" s="32">
        <v>0.97569444444444453</v>
      </c>
      <c r="M871" s="43">
        <v>0.98958333333333337</v>
      </c>
      <c r="N871" s="33">
        <v>8.2294123059136002</v>
      </c>
      <c r="Q871" s="24">
        <v>67</v>
      </c>
      <c r="R871" s="35">
        <f t="shared" si="52"/>
        <v>551.37062449621124</v>
      </c>
      <c r="S871" s="35">
        <f t="shared" si="55"/>
        <v>0</v>
      </c>
      <c r="U871" s="36">
        <f t="shared" si="53"/>
        <v>1.388888888888884E-2</v>
      </c>
      <c r="V871" s="36">
        <f t="shared" si="54"/>
        <v>0.93055555555555225</v>
      </c>
      <c r="W871" s="36"/>
      <c r="X871" s="37"/>
    </row>
    <row r="872" spans="1:24" x14ac:dyDescent="0.3">
      <c r="A872" s="42">
        <v>17268</v>
      </c>
      <c r="B872" s="24">
        <v>6</v>
      </c>
      <c r="C872" s="24" t="s">
        <v>1138</v>
      </c>
      <c r="D872" s="24">
        <v>2</v>
      </c>
      <c r="E872" s="24">
        <v>352</v>
      </c>
      <c r="F872" s="24" t="s">
        <v>39</v>
      </c>
      <c r="G872" s="24" t="s">
        <v>18</v>
      </c>
      <c r="H872" s="24" t="s">
        <v>15</v>
      </c>
      <c r="J872" s="24">
        <v>1</v>
      </c>
      <c r="K872" s="24">
        <v>17268</v>
      </c>
      <c r="L872" s="32">
        <v>0.99305555555555547</v>
      </c>
      <c r="M872" s="43">
        <v>1.0069444444444444</v>
      </c>
      <c r="N872" s="33">
        <v>8.2294123059136002</v>
      </c>
      <c r="Q872" s="24">
        <v>12</v>
      </c>
      <c r="R872" s="35">
        <f t="shared" si="52"/>
        <v>98.752947670963209</v>
      </c>
      <c r="S872" s="35">
        <f t="shared" si="55"/>
        <v>0</v>
      </c>
      <c r="U872" s="36">
        <f t="shared" si="53"/>
        <v>1.3888888888888951E-2</v>
      </c>
      <c r="V872" s="36">
        <f t="shared" si="54"/>
        <v>0.16666666666666741</v>
      </c>
      <c r="W872" s="36"/>
      <c r="X872" s="37"/>
    </row>
    <row r="873" spans="1:24" x14ac:dyDescent="0.3">
      <c r="A873" s="42">
        <v>17269</v>
      </c>
      <c r="B873" s="24">
        <v>6</v>
      </c>
      <c r="C873" s="24" t="s">
        <v>1138</v>
      </c>
      <c r="D873" s="24">
        <v>1</v>
      </c>
      <c r="E873" s="24">
        <v>374</v>
      </c>
      <c r="F873" s="24" t="s">
        <v>40</v>
      </c>
      <c r="G873" s="24" t="s">
        <v>18</v>
      </c>
      <c r="H873" s="24" t="s">
        <v>15</v>
      </c>
      <c r="J873" s="24">
        <v>1</v>
      </c>
      <c r="K873" s="24">
        <v>17269</v>
      </c>
      <c r="L873" s="32">
        <v>1.0069444444444444</v>
      </c>
      <c r="M873" s="43">
        <v>1.0208333333333333</v>
      </c>
      <c r="N873" s="33">
        <v>8.7028050638665206</v>
      </c>
      <c r="Q873" s="24">
        <v>12</v>
      </c>
      <c r="R873" s="35">
        <f t="shared" si="52"/>
        <v>104.43366076639825</v>
      </c>
      <c r="S873" s="35">
        <f t="shared" si="55"/>
        <v>0</v>
      </c>
      <c r="U873" s="36">
        <f t="shared" si="53"/>
        <v>1.388888888888884E-2</v>
      </c>
      <c r="V873" s="36">
        <f t="shared" si="54"/>
        <v>0.16666666666666607</v>
      </c>
      <c r="W873" s="36"/>
      <c r="X873" s="37"/>
    </row>
    <row r="874" spans="1:24" x14ac:dyDescent="0.3">
      <c r="A874" s="42">
        <v>18759</v>
      </c>
      <c r="B874" s="24">
        <v>6</v>
      </c>
      <c r="C874" s="24" t="s">
        <v>1138</v>
      </c>
      <c r="D874" s="24">
        <v>1</v>
      </c>
      <c r="E874" s="24">
        <v>374</v>
      </c>
      <c r="F874" s="24" t="s">
        <v>40</v>
      </c>
      <c r="G874" s="24" t="s">
        <v>12</v>
      </c>
      <c r="H874" s="24" t="s">
        <v>13</v>
      </c>
      <c r="J874" s="24">
        <v>1</v>
      </c>
      <c r="K874" s="24">
        <v>547</v>
      </c>
      <c r="L874" s="32">
        <v>0.19791666666666666</v>
      </c>
      <c r="M874" s="43">
        <v>0.21180555555555555</v>
      </c>
      <c r="N874" s="33">
        <v>8.7028050638665206</v>
      </c>
      <c r="Q874" s="24">
        <v>302</v>
      </c>
      <c r="R874" s="35">
        <f t="shared" si="52"/>
        <v>2628.2471292876894</v>
      </c>
      <c r="S874" s="35">
        <f t="shared" si="55"/>
        <v>0</v>
      </c>
      <c r="U874" s="36">
        <f t="shared" si="53"/>
        <v>1.3888888888888895E-2</v>
      </c>
      <c r="V874" s="36">
        <f t="shared" si="54"/>
        <v>4.1944444444444464</v>
      </c>
      <c r="W874" s="36"/>
      <c r="X874" s="37"/>
    </row>
    <row r="875" spans="1:24" x14ac:dyDescent="0.3">
      <c r="A875" s="42">
        <v>7167</v>
      </c>
      <c r="B875" s="24">
        <v>6</v>
      </c>
      <c r="C875" s="24" t="s">
        <v>1138</v>
      </c>
      <c r="D875" s="24">
        <v>1</v>
      </c>
      <c r="E875" s="24">
        <v>374</v>
      </c>
      <c r="F875" s="24" t="s">
        <v>40</v>
      </c>
      <c r="G875" s="24" t="s">
        <v>12</v>
      </c>
      <c r="H875" s="24" t="s">
        <v>15</v>
      </c>
      <c r="J875" s="24">
        <v>1</v>
      </c>
      <c r="K875" s="24">
        <v>1609</v>
      </c>
      <c r="L875" s="32">
        <v>0.24305555555555555</v>
      </c>
      <c r="M875" s="43">
        <v>0.25694444444444448</v>
      </c>
      <c r="N875" s="33">
        <v>8.7028050638665206</v>
      </c>
      <c r="Q875" s="24">
        <v>58</v>
      </c>
      <c r="R875" s="35">
        <f t="shared" si="52"/>
        <v>504.7626937042582</v>
      </c>
      <c r="S875" s="35">
        <f t="shared" si="55"/>
        <v>0</v>
      </c>
      <c r="U875" s="36">
        <f t="shared" si="53"/>
        <v>1.3888888888888923E-2</v>
      </c>
      <c r="V875" s="36">
        <f t="shared" si="54"/>
        <v>0.80555555555555758</v>
      </c>
      <c r="W875" s="36"/>
      <c r="X875" s="37"/>
    </row>
    <row r="876" spans="1:24" x14ac:dyDescent="0.3">
      <c r="A876" s="42">
        <v>18761</v>
      </c>
      <c r="B876" s="24">
        <v>6</v>
      </c>
      <c r="C876" s="24" t="s">
        <v>1138</v>
      </c>
      <c r="D876" s="24">
        <v>1</v>
      </c>
      <c r="E876" s="24">
        <v>374</v>
      </c>
      <c r="F876" s="24" t="s">
        <v>40</v>
      </c>
      <c r="G876" s="24" t="s">
        <v>12</v>
      </c>
      <c r="H876" s="24" t="s">
        <v>13</v>
      </c>
      <c r="J876" s="24">
        <v>1</v>
      </c>
      <c r="K876" s="24">
        <v>548</v>
      </c>
      <c r="L876" s="32">
        <v>0.27083333333333331</v>
      </c>
      <c r="M876" s="43">
        <v>0.28472222222222221</v>
      </c>
      <c r="N876" s="33">
        <v>8.7028050638665206</v>
      </c>
      <c r="Q876" s="24">
        <v>302</v>
      </c>
      <c r="R876" s="35">
        <f t="shared" si="52"/>
        <v>2628.2471292876894</v>
      </c>
      <c r="S876" s="35">
        <f t="shared" si="55"/>
        <v>0</v>
      </c>
      <c r="U876" s="36">
        <f t="shared" si="53"/>
        <v>1.3888888888888895E-2</v>
      </c>
      <c r="V876" s="36">
        <f t="shared" si="54"/>
        <v>4.1944444444444464</v>
      </c>
      <c r="W876" s="36"/>
      <c r="X876" s="37"/>
    </row>
    <row r="877" spans="1:24" x14ac:dyDescent="0.3">
      <c r="A877" s="42">
        <v>7168</v>
      </c>
      <c r="B877" s="24">
        <v>6</v>
      </c>
      <c r="C877" s="24" t="s">
        <v>1138</v>
      </c>
      <c r="D877" s="24">
        <v>1</v>
      </c>
      <c r="E877" s="24">
        <v>374</v>
      </c>
      <c r="F877" s="24" t="s">
        <v>40</v>
      </c>
      <c r="G877" s="24" t="s">
        <v>12</v>
      </c>
      <c r="H877" s="24" t="s">
        <v>15</v>
      </c>
      <c r="J877" s="24">
        <v>1</v>
      </c>
      <c r="K877" s="24">
        <v>1610</v>
      </c>
      <c r="L877" s="32">
        <v>0.27777777777777779</v>
      </c>
      <c r="M877" s="43">
        <v>0.29166666666666669</v>
      </c>
      <c r="N877" s="33">
        <v>8.7028050638665206</v>
      </c>
      <c r="Q877" s="24">
        <v>58</v>
      </c>
      <c r="R877" s="35">
        <f t="shared" si="52"/>
        <v>504.7626937042582</v>
      </c>
      <c r="S877" s="35">
        <f t="shared" si="55"/>
        <v>0</v>
      </c>
      <c r="U877" s="36">
        <f t="shared" si="53"/>
        <v>1.3888888888888895E-2</v>
      </c>
      <c r="V877" s="36">
        <f t="shared" si="54"/>
        <v>0.80555555555555591</v>
      </c>
      <c r="W877" s="36"/>
      <c r="X877" s="37"/>
    </row>
    <row r="878" spans="1:24" x14ac:dyDescent="0.3">
      <c r="A878" s="42">
        <v>7031</v>
      </c>
      <c r="B878" s="24">
        <v>6</v>
      </c>
      <c r="C878" s="24" t="s">
        <v>1138</v>
      </c>
      <c r="D878" s="24">
        <v>1</v>
      </c>
      <c r="E878" s="24">
        <v>374</v>
      </c>
      <c r="F878" s="24" t="s">
        <v>40</v>
      </c>
      <c r="G878" s="24" t="s">
        <v>12</v>
      </c>
      <c r="H878" s="24" t="s">
        <v>13</v>
      </c>
      <c r="J878" s="24">
        <v>1</v>
      </c>
      <c r="K878" s="24">
        <v>549</v>
      </c>
      <c r="L878" s="32">
        <v>0.29166666666666669</v>
      </c>
      <c r="M878" s="43">
        <v>0.30902777777777779</v>
      </c>
      <c r="N878" s="33">
        <v>8.7028050638665206</v>
      </c>
      <c r="Q878" s="24">
        <v>302</v>
      </c>
      <c r="R878" s="35">
        <f t="shared" si="52"/>
        <v>2628.2471292876894</v>
      </c>
      <c r="S878" s="35">
        <f t="shared" si="55"/>
        <v>0</v>
      </c>
      <c r="U878" s="36">
        <f t="shared" si="53"/>
        <v>1.7361111111111105E-2</v>
      </c>
      <c r="V878" s="36">
        <f t="shared" si="54"/>
        <v>5.2430555555555536</v>
      </c>
      <c r="W878" s="36"/>
      <c r="X878" s="37"/>
    </row>
    <row r="879" spans="1:24" x14ac:dyDescent="0.3">
      <c r="A879" s="42">
        <v>7243</v>
      </c>
      <c r="B879" s="24">
        <v>6</v>
      </c>
      <c r="C879" s="24" t="s">
        <v>1138</v>
      </c>
      <c r="D879" s="24">
        <v>1</v>
      </c>
      <c r="E879" s="24">
        <v>374</v>
      </c>
      <c r="F879" s="24" t="s">
        <v>40</v>
      </c>
      <c r="G879" s="24" t="s">
        <v>19</v>
      </c>
      <c r="H879" s="24" t="s">
        <v>20</v>
      </c>
      <c r="J879" s="24">
        <v>1</v>
      </c>
      <c r="K879" s="24">
        <v>7243</v>
      </c>
      <c r="L879" s="32">
        <v>0.30555555555555552</v>
      </c>
      <c r="M879" s="43">
        <v>0.31944444444444448</v>
      </c>
      <c r="N879" s="33">
        <v>8.7028050638665206</v>
      </c>
      <c r="Q879" s="24">
        <v>5</v>
      </c>
      <c r="R879" s="35">
        <f t="shared" si="52"/>
        <v>43.514025319332603</v>
      </c>
      <c r="S879" s="35">
        <f t="shared" si="55"/>
        <v>0</v>
      </c>
      <c r="U879" s="36">
        <f t="shared" si="53"/>
        <v>1.3888888888888951E-2</v>
      </c>
      <c r="V879" s="36">
        <f t="shared" si="54"/>
        <v>6.9444444444444753E-2</v>
      </c>
      <c r="W879" s="36"/>
      <c r="X879" s="37"/>
    </row>
    <row r="880" spans="1:24" x14ac:dyDescent="0.3">
      <c r="A880" s="42">
        <v>13443</v>
      </c>
      <c r="B880" s="24">
        <v>6</v>
      </c>
      <c r="C880" s="24" t="s">
        <v>1138</v>
      </c>
      <c r="D880" s="24">
        <v>1</v>
      </c>
      <c r="E880" s="24">
        <v>374</v>
      </c>
      <c r="F880" s="24" t="s">
        <v>40</v>
      </c>
      <c r="G880" s="24" t="s">
        <v>12</v>
      </c>
      <c r="H880" s="24" t="s">
        <v>13</v>
      </c>
      <c r="J880" s="24">
        <v>1</v>
      </c>
      <c r="K880" s="24">
        <v>12195</v>
      </c>
      <c r="L880" s="32">
        <v>0.30902777777777779</v>
      </c>
      <c r="M880" s="43">
        <v>0.3263888888888889</v>
      </c>
      <c r="N880" s="33">
        <v>8.7028050638665206</v>
      </c>
      <c r="Q880" s="24">
        <v>302</v>
      </c>
      <c r="R880" s="35">
        <f t="shared" si="52"/>
        <v>2628.2471292876894</v>
      </c>
      <c r="S880" s="35">
        <f t="shared" si="55"/>
        <v>0</v>
      </c>
      <c r="U880" s="36">
        <f t="shared" si="53"/>
        <v>1.7361111111111105E-2</v>
      </c>
      <c r="V880" s="36">
        <f t="shared" si="54"/>
        <v>5.2430555555555536</v>
      </c>
      <c r="W880" s="36"/>
      <c r="X880" s="37"/>
    </row>
    <row r="881" spans="1:24" x14ac:dyDescent="0.3">
      <c r="A881" s="42">
        <v>7169</v>
      </c>
      <c r="B881" s="24">
        <v>6</v>
      </c>
      <c r="C881" s="24" t="s">
        <v>1138</v>
      </c>
      <c r="D881" s="24">
        <v>1</v>
      </c>
      <c r="E881" s="24">
        <v>374</v>
      </c>
      <c r="F881" s="24" t="s">
        <v>40</v>
      </c>
      <c r="G881" s="24" t="s">
        <v>12</v>
      </c>
      <c r="H881" s="24" t="s">
        <v>15</v>
      </c>
      <c r="J881" s="24">
        <v>1</v>
      </c>
      <c r="K881" s="24">
        <v>1611</v>
      </c>
      <c r="L881" s="32">
        <v>0.3125</v>
      </c>
      <c r="M881" s="43">
        <v>0.3298611111111111</v>
      </c>
      <c r="N881" s="33">
        <v>8.7028050638665206</v>
      </c>
      <c r="Q881" s="24">
        <v>58</v>
      </c>
      <c r="R881" s="35">
        <f t="shared" si="52"/>
        <v>504.7626937042582</v>
      </c>
      <c r="S881" s="35">
        <f t="shared" si="55"/>
        <v>0</v>
      </c>
      <c r="U881" s="36">
        <f t="shared" si="53"/>
        <v>1.7361111111111105E-2</v>
      </c>
      <c r="V881" s="36">
        <f t="shared" si="54"/>
        <v>1.0069444444444442</v>
      </c>
      <c r="W881" s="36"/>
      <c r="X881" s="37"/>
    </row>
    <row r="882" spans="1:24" x14ac:dyDescent="0.3">
      <c r="A882" s="42">
        <v>13444</v>
      </c>
      <c r="B882" s="24">
        <v>6</v>
      </c>
      <c r="C882" s="24" t="s">
        <v>1138</v>
      </c>
      <c r="D882" s="24">
        <v>1</v>
      </c>
      <c r="E882" s="24">
        <v>374</v>
      </c>
      <c r="F882" s="24" t="s">
        <v>40</v>
      </c>
      <c r="G882" s="24" t="s">
        <v>18</v>
      </c>
      <c r="H882" s="24">
        <v>6</v>
      </c>
      <c r="J882" s="24">
        <v>1</v>
      </c>
      <c r="K882" s="24">
        <v>12196</v>
      </c>
      <c r="L882" s="32">
        <v>0.32291666666666669</v>
      </c>
      <c r="M882" s="43">
        <v>0.34027777777777773</v>
      </c>
      <c r="N882" s="33">
        <v>8.7028050638665206</v>
      </c>
      <c r="Q882" s="24">
        <v>11</v>
      </c>
      <c r="R882" s="35">
        <f t="shared" si="52"/>
        <v>95.730855702531727</v>
      </c>
      <c r="S882" s="35">
        <f t="shared" si="55"/>
        <v>0</v>
      </c>
      <c r="U882" s="36">
        <f t="shared" si="53"/>
        <v>1.7361111111111049E-2</v>
      </c>
      <c r="V882" s="36">
        <f t="shared" si="54"/>
        <v>0.19097222222222154</v>
      </c>
      <c r="W882" s="36"/>
      <c r="X882" s="37"/>
    </row>
    <row r="883" spans="1:24" x14ac:dyDescent="0.3">
      <c r="A883" s="42">
        <v>17544</v>
      </c>
      <c r="B883" s="24">
        <v>6</v>
      </c>
      <c r="C883" s="24" t="s">
        <v>1138</v>
      </c>
      <c r="D883" s="24">
        <v>1</v>
      </c>
      <c r="E883" s="24">
        <v>374</v>
      </c>
      <c r="F883" s="24" t="s">
        <v>40</v>
      </c>
      <c r="G883" s="24" t="s">
        <v>19</v>
      </c>
      <c r="H883" s="24" t="s">
        <v>13</v>
      </c>
      <c r="J883" s="24">
        <v>1</v>
      </c>
      <c r="K883" s="24">
        <v>11926</v>
      </c>
      <c r="L883" s="32">
        <v>0.32291666666666669</v>
      </c>
      <c r="M883" s="43">
        <v>0.34166666666666662</v>
      </c>
      <c r="N883" s="33">
        <v>8.7028050638665206</v>
      </c>
      <c r="Q883" s="24">
        <v>235</v>
      </c>
      <c r="R883" s="35">
        <f t="shared" si="52"/>
        <v>2045.1591900086323</v>
      </c>
      <c r="S883" s="35">
        <f t="shared" si="55"/>
        <v>0</v>
      </c>
      <c r="U883" s="36">
        <f t="shared" si="53"/>
        <v>1.8749999999999933E-2</v>
      </c>
      <c r="V883" s="36">
        <f t="shared" si="54"/>
        <v>4.406249999999984</v>
      </c>
      <c r="W883" s="36"/>
      <c r="X883" s="37"/>
    </row>
    <row r="884" spans="1:24" x14ac:dyDescent="0.3">
      <c r="A884" s="42">
        <v>7182</v>
      </c>
      <c r="B884" s="24">
        <v>6</v>
      </c>
      <c r="C884" s="24" t="s">
        <v>1138</v>
      </c>
      <c r="D884" s="24">
        <v>1</v>
      </c>
      <c r="E884" s="24">
        <v>374</v>
      </c>
      <c r="F884" s="24" t="s">
        <v>40</v>
      </c>
      <c r="G884" s="24" t="s">
        <v>12</v>
      </c>
      <c r="H884" s="24" t="s">
        <v>15</v>
      </c>
      <c r="J884" s="24">
        <v>1</v>
      </c>
      <c r="K884" s="24">
        <v>1624</v>
      </c>
      <c r="L884" s="32">
        <v>0.3263888888888889</v>
      </c>
      <c r="M884" s="43">
        <v>0.34375</v>
      </c>
      <c r="N884" s="33">
        <v>8.7028050638665206</v>
      </c>
      <c r="Q884" s="24">
        <v>58</v>
      </c>
      <c r="R884" s="35">
        <f t="shared" si="52"/>
        <v>504.7626937042582</v>
      </c>
      <c r="S884" s="35">
        <f t="shared" si="55"/>
        <v>0</v>
      </c>
      <c r="U884" s="36">
        <f t="shared" si="53"/>
        <v>1.7361111111111105E-2</v>
      </c>
      <c r="V884" s="36">
        <f t="shared" si="54"/>
        <v>1.0069444444444442</v>
      </c>
      <c r="W884" s="36"/>
      <c r="X884" s="37"/>
    </row>
    <row r="885" spans="1:24" x14ac:dyDescent="0.3">
      <c r="A885" s="42">
        <v>17850</v>
      </c>
      <c r="B885" s="24">
        <v>6</v>
      </c>
      <c r="C885" s="24" t="s">
        <v>1138</v>
      </c>
      <c r="D885" s="24">
        <v>1</v>
      </c>
      <c r="E885" s="24">
        <v>374</v>
      </c>
      <c r="F885" s="24" t="s">
        <v>40</v>
      </c>
      <c r="G885" s="24" t="s">
        <v>19</v>
      </c>
      <c r="H885" s="44" t="s">
        <v>1146</v>
      </c>
      <c r="I885" s="44"/>
      <c r="J885" s="24">
        <v>1</v>
      </c>
      <c r="K885" s="24">
        <v>551</v>
      </c>
      <c r="L885" s="32">
        <v>0.3263888888888889</v>
      </c>
      <c r="M885" s="43">
        <v>0.34513888888888888</v>
      </c>
      <c r="N885" s="33">
        <v>8.7028050638665206</v>
      </c>
      <c r="Q885" s="24">
        <v>194</v>
      </c>
      <c r="R885" s="35">
        <f t="shared" si="52"/>
        <v>1688.3441823901051</v>
      </c>
      <c r="S885" s="35">
        <f t="shared" si="55"/>
        <v>0</v>
      </c>
      <c r="U885" s="36">
        <f t="shared" si="53"/>
        <v>1.8749999999999989E-2</v>
      </c>
      <c r="V885" s="36">
        <f t="shared" si="54"/>
        <v>3.637499999999998</v>
      </c>
      <c r="W885" s="36"/>
      <c r="X885" s="37"/>
    </row>
    <row r="886" spans="1:24" x14ac:dyDescent="0.3">
      <c r="A886" s="42">
        <v>18534</v>
      </c>
      <c r="B886" s="24">
        <v>6</v>
      </c>
      <c r="C886" s="24" t="s">
        <v>1138</v>
      </c>
      <c r="D886" s="24">
        <v>1</v>
      </c>
      <c r="E886" s="24">
        <v>374</v>
      </c>
      <c r="F886" s="24" t="s">
        <v>40</v>
      </c>
      <c r="G886" s="24" t="s">
        <v>18</v>
      </c>
      <c r="H886" s="44" t="s">
        <v>1146</v>
      </c>
      <c r="I886" s="44"/>
      <c r="J886" s="24">
        <v>1</v>
      </c>
      <c r="K886" s="24">
        <v>18534</v>
      </c>
      <c r="L886" s="32">
        <v>0.3263888888888889</v>
      </c>
      <c r="M886" s="43">
        <v>0.34375</v>
      </c>
      <c r="N886" s="33">
        <v>8.7028050638665206</v>
      </c>
      <c r="Q886" s="24">
        <v>56</v>
      </c>
      <c r="R886" s="35">
        <f t="shared" si="52"/>
        <v>487.35708357652516</v>
      </c>
      <c r="S886" s="35">
        <f t="shared" si="55"/>
        <v>0</v>
      </c>
      <c r="U886" s="36">
        <f t="shared" si="53"/>
        <v>1.7361111111111105E-2</v>
      </c>
      <c r="V886" s="36">
        <f t="shared" si="54"/>
        <v>0.97222222222222188</v>
      </c>
      <c r="W886" s="36"/>
      <c r="X886" s="37"/>
    </row>
    <row r="887" spans="1:24" x14ac:dyDescent="0.3">
      <c r="A887" s="42">
        <v>7244</v>
      </c>
      <c r="B887" s="24">
        <v>6</v>
      </c>
      <c r="C887" s="24" t="s">
        <v>1138</v>
      </c>
      <c r="D887" s="24">
        <v>1</v>
      </c>
      <c r="E887" s="24">
        <v>374</v>
      </c>
      <c r="F887" s="24" t="s">
        <v>40</v>
      </c>
      <c r="G887" s="24" t="s">
        <v>19</v>
      </c>
      <c r="H887" s="24" t="s">
        <v>20</v>
      </c>
      <c r="J887" s="24">
        <v>1</v>
      </c>
      <c r="K887" s="24">
        <v>4462</v>
      </c>
      <c r="L887" s="32">
        <v>0.33333333333333331</v>
      </c>
      <c r="M887" s="43">
        <v>0.34722222222222227</v>
      </c>
      <c r="N887" s="33">
        <v>8.7028050638665206</v>
      </c>
      <c r="Q887" s="24">
        <v>5</v>
      </c>
      <c r="R887" s="35">
        <f t="shared" si="52"/>
        <v>43.514025319332603</v>
      </c>
      <c r="S887" s="35">
        <f t="shared" si="55"/>
        <v>0</v>
      </c>
      <c r="U887" s="36">
        <f t="shared" si="53"/>
        <v>1.3888888888888951E-2</v>
      </c>
      <c r="V887" s="36">
        <f t="shared" si="54"/>
        <v>6.9444444444444753E-2</v>
      </c>
      <c r="W887" s="36"/>
      <c r="X887" s="37"/>
    </row>
    <row r="888" spans="1:24" x14ac:dyDescent="0.3">
      <c r="A888" s="42">
        <v>18535</v>
      </c>
      <c r="B888" s="24">
        <v>6</v>
      </c>
      <c r="C888" s="24" t="s">
        <v>1138</v>
      </c>
      <c r="D888" s="24">
        <v>1</v>
      </c>
      <c r="E888" s="24">
        <v>374</v>
      </c>
      <c r="F888" s="24" t="s">
        <v>40</v>
      </c>
      <c r="G888" s="24" t="s">
        <v>18</v>
      </c>
      <c r="H888" s="44" t="s">
        <v>1146</v>
      </c>
      <c r="I888" s="44"/>
      <c r="J888" s="24">
        <v>1</v>
      </c>
      <c r="K888" s="24">
        <v>18535</v>
      </c>
      <c r="L888" s="32">
        <v>0.33333333333333331</v>
      </c>
      <c r="M888" s="43">
        <v>0.3520833333333333</v>
      </c>
      <c r="N888" s="33">
        <v>8.7028050638665206</v>
      </c>
      <c r="Q888" s="24">
        <v>56</v>
      </c>
      <c r="R888" s="35">
        <f t="shared" si="52"/>
        <v>487.35708357652516</v>
      </c>
      <c r="S888" s="35">
        <f t="shared" si="55"/>
        <v>0</v>
      </c>
      <c r="U888" s="36">
        <f t="shared" si="53"/>
        <v>1.8749999999999989E-2</v>
      </c>
      <c r="V888" s="36">
        <f t="shared" si="54"/>
        <v>1.0499999999999994</v>
      </c>
      <c r="W888" s="36"/>
      <c r="X888" s="37"/>
    </row>
    <row r="889" spans="1:24" x14ac:dyDescent="0.3">
      <c r="A889" s="42">
        <v>13449</v>
      </c>
      <c r="B889" s="24">
        <v>6</v>
      </c>
      <c r="C889" s="24" t="s">
        <v>1138</v>
      </c>
      <c r="D889" s="24">
        <v>1</v>
      </c>
      <c r="E889" s="24">
        <v>374</v>
      </c>
      <c r="F889" s="24" t="s">
        <v>40</v>
      </c>
      <c r="G889" s="24" t="s">
        <v>12</v>
      </c>
      <c r="H889" s="24" t="s">
        <v>13</v>
      </c>
      <c r="J889" s="24">
        <v>1</v>
      </c>
      <c r="K889" s="24">
        <v>564</v>
      </c>
      <c r="L889" s="32">
        <v>0.34791666666666665</v>
      </c>
      <c r="M889" s="43">
        <v>0.3666666666666667</v>
      </c>
      <c r="N889" s="33">
        <v>8.7028050638665206</v>
      </c>
      <c r="Q889" s="24">
        <v>302</v>
      </c>
      <c r="R889" s="35">
        <f t="shared" si="52"/>
        <v>2628.2471292876894</v>
      </c>
      <c r="S889" s="35">
        <f t="shared" si="55"/>
        <v>0</v>
      </c>
      <c r="U889" s="36">
        <f t="shared" si="53"/>
        <v>1.8750000000000044E-2</v>
      </c>
      <c r="V889" s="36">
        <f t="shared" si="54"/>
        <v>5.6625000000000139</v>
      </c>
      <c r="W889" s="36"/>
      <c r="X889" s="37"/>
    </row>
    <row r="890" spans="1:24" x14ac:dyDescent="0.3">
      <c r="A890" s="42">
        <v>7170</v>
      </c>
      <c r="B890" s="24">
        <v>6</v>
      </c>
      <c r="C890" s="24" t="s">
        <v>1138</v>
      </c>
      <c r="D890" s="24">
        <v>1</v>
      </c>
      <c r="E890" s="24">
        <v>374</v>
      </c>
      <c r="F890" s="24" t="s">
        <v>40</v>
      </c>
      <c r="G890" s="24" t="s">
        <v>12</v>
      </c>
      <c r="H890" s="24" t="s">
        <v>15</v>
      </c>
      <c r="J890" s="24">
        <v>1</v>
      </c>
      <c r="K890" s="24">
        <v>1612</v>
      </c>
      <c r="L890" s="32">
        <v>0.35416666666666669</v>
      </c>
      <c r="M890" s="43">
        <v>0.37152777777777773</v>
      </c>
      <c r="N890" s="33">
        <v>8.7028050638665206</v>
      </c>
      <c r="Q890" s="24">
        <v>58</v>
      </c>
      <c r="R890" s="35">
        <f t="shared" si="52"/>
        <v>504.7626937042582</v>
      </c>
      <c r="S890" s="35">
        <f t="shared" si="55"/>
        <v>0</v>
      </c>
      <c r="U890" s="36">
        <f t="shared" si="53"/>
        <v>1.7361111111111049E-2</v>
      </c>
      <c r="V890" s="36">
        <f t="shared" si="54"/>
        <v>1.0069444444444409</v>
      </c>
      <c r="W890" s="36"/>
      <c r="X890" s="37"/>
    </row>
    <row r="891" spans="1:24" x14ac:dyDescent="0.3">
      <c r="A891" s="42">
        <v>13800</v>
      </c>
      <c r="B891" s="24">
        <v>6</v>
      </c>
      <c r="C891" s="24" t="s">
        <v>1138</v>
      </c>
      <c r="D891" s="24">
        <v>1</v>
      </c>
      <c r="E891" s="24">
        <v>374</v>
      </c>
      <c r="F891" s="24" t="s">
        <v>40</v>
      </c>
      <c r="G891" s="24" t="s">
        <v>19</v>
      </c>
      <c r="H891" s="24" t="s">
        <v>20</v>
      </c>
      <c r="J891" s="24">
        <v>1</v>
      </c>
      <c r="K891" s="24">
        <v>4463</v>
      </c>
      <c r="L891" s="32">
        <v>0.3611111111111111</v>
      </c>
      <c r="M891" s="43">
        <v>0.375</v>
      </c>
      <c r="N891" s="33">
        <v>8.7028050638665206</v>
      </c>
      <c r="Q891" s="24">
        <v>5</v>
      </c>
      <c r="R891" s="35">
        <f t="shared" si="52"/>
        <v>43.514025319332603</v>
      </c>
      <c r="S891" s="35">
        <f t="shared" si="55"/>
        <v>0</v>
      </c>
      <c r="U891" s="36">
        <f t="shared" si="53"/>
        <v>1.3888888888888895E-2</v>
      </c>
      <c r="V891" s="36">
        <f t="shared" si="54"/>
        <v>6.9444444444444475E-2</v>
      </c>
      <c r="W891" s="36"/>
      <c r="X891" s="37"/>
    </row>
    <row r="892" spans="1:24" x14ac:dyDescent="0.3">
      <c r="A892" s="42">
        <v>13801</v>
      </c>
      <c r="B892" s="24">
        <v>6</v>
      </c>
      <c r="C892" s="24" t="s">
        <v>1138</v>
      </c>
      <c r="D892" s="24">
        <v>1</v>
      </c>
      <c r="E892" s="24">
        <v>374</v>
      </c>
      <c r="F892" s="24" t="s">
        <v>40</v>
      </c>
      <c r="G892" s="24" t="s">
        <v>12</v>
      </c>
      <c r="H892" s="44" t="s">
        <v>1146</v>
      </c>
      <c r="I892" s="44"/>
      <c r="J892" s="24">
        <v>1</v>
      </c>
      <c r="K892" s="24">
        <v>54</v>
      </c>
      <c r="L892" s="32">
        <v>0.36180555555555555</v>
      </c>
      <c r="M892" s="43">
        <v>0.38055555555555554</v>
      </c>
      <c r="N892" s="33">
        <v>8.7028050638665206</v>
      </c>
      <c r="Q892" s="24">
        <v>250</v>
      </c>
      <c r="R892" s="35">
        <f t="shared" si="52"/>
        <v>2175.7012659666302</v>
      </c>
      <c r="S892" s="35">
        <f t="shared" si="55"/>
        <v>0</v>
      </c>
      <c r="U892" s="36">
        <f t="shared" si="53"/>
        <v>1.8749999999999989E-2</v>
      </c>
      <c r="V892" s="36">
        <f t="shared" si="54"/>
        <v>4.6874999999999973</v>
      </c>
      <c r="W892" s="36"/>
      <c r="X892" s="37"/>
    </row>
    <row r="893" spans="1:24" x14ac:dyDescent="0.3">
      <c r="A893" s="42">
        <v>13802</v>
      </c>
      <c r="B893" s="24">
        <v>6</v>
      </c>
      <c r="C893" s="24" t="s">
        <v>1138</v>
      </c>
      <c r="D893" s="24">
        <v>1</v>
      </c>
      <c r="E893" s="24">
        <v>374</v>
      </c>
      <c r="F893" s="24" t="s">
        <v>40</v>
      </c>
      <c r="G893" s="24" t="s">
        <v>12</v>
      </c>
      <c r="H893" s="24">
        <v>6</v>
      </c>
      <c r="J893" s="24">
        <v>1</v>
      </c>
      <c r="K893" s="24">
        <v>11935</v>
      </c>
      <c r="L893" s="32">
        <v>0.3659722222222222</v>
      </c>
      <c r="M893" s="43">
        <v>0.38472222222222219</v>
      </c>
      <c r="N893" s="33">
        <v>8.7028050638665206</v>
      </c>
      <c r="Q893" s="24">
        <v>52</v>
      </c>
      <c r="R893" s="35">
        <f t="shared" si="52"/>
        <v>452.54586332105907</v>
      </c>
      <c r="S893" s="35">
        <f t="shared" si="55"/>
        <v>0</v>
      </c>
      <c r="U893" s="36">
        <f t="shared" si="53"/>
        <v>1.8749999999999989E-2</v>
      </c>
      <c r="V893" s="36">
        <f t="shared" si="54"/>
        <v>0.97499999999999942</v>
      </c>
      <c r="W893" s="36"/>
      <c r="X893" s="37"/>
    </row>
    <row r="894" spans="1:24" x14ac:dyDescent="0.3">
      <c r="A894" s="42">
        <v>7183</v>
      </c>
      <c r="B894" s="24">
        <v>6</v>
      </c>
      <c r="C894" s="24" t="s">
        <v>1138</v>
      </c>
      <c r="D894" s="24">
        <v>1</v>
      </c>
      <c r="E894" s="24">
        <v>374</v>
      </c>
      <c r="F894" s="24" t="s">
        <v>40</v>
      </c>
      <c r="G894" s="24" t="s">
        <v>12</v>
      </c>
      <c r="H894" s="24" t="s">
        <v>15</v>
      </c>
      <c r="J894" s="24">
        <v>1</v>
      </c>
      <c r="K894" s="24">
        <v>1625</v>
      </c>
      <c r="L894" s="32">
        <v>0.36805555555555558</v>
      </c>
      <c r="M894" s="43">
        <v>0.38541666666666669</v>
      </c>
      <c r="N894" s="33">
        <v>8.7028050638665206</v>
      </c>
      <c r="Q894" s="24">
        <v>58</v>
      </c>
      <c r="R894" s="35">
        <f t="shared" si="52"/>
        <v>504.7626937042582</v>
      </c>
      <c r="S894" s="35">
        <f t="shared" si="55"/>
        <v>0</v>
      </c>
      <c r="U894" s="36">
        <f t="shared" si="53"/>
        <v>1.7361111111111105E-2</v>
      </c>
      <c r="V894" s="36">
        <f t="shared" si="54"/>
        <v>1.0069444444444442</v>
      </c>
      <c r="W894" s="36"/>
      <c r="X894" s="37"/>
    </row>
    <row r="895" spans="1:24" x14ac:dyDescent="0.3">
      <c r="A895" s="42">
        <v>13804</v>
      </c>
      <c r="B895" s="24">
        <v>6</v>
      </c>
      <c r="C895" s="24" t="s">
        <v>1138</v>
      </c>
      <c r="D895" s="24">
        <v>1</v>
      </c>
      <c r="E895" s="24">
        <v>374</v>
      </c>
      <c r="F895" s="24" t="s">
        <v>40</v>
      </c>
      <c r="G895" s="24" t="s">
        <v>12</v>
      </c>
      <c r="H895" s="44" t="s">
        <v>1146</v>
      </c>
      <c r="I895" s="44"/>
      <c r="J895" s="24">
        <v>1</v>
      </c>
      <c r="K895" s="24">
        <v>552</v>
      </c>
      <c r="L895" s="32">
        <v>0.3756944444444445</v>
      </c>
      <c r="M895" s="43">
        <v>0.39444444444444443</v>
      </c>
      <c r="N895" s="33">
        <v>8.7028050638665206</v>
      </c>
      <c r="Q895" s="24">
        <v>250</v>
      </c>
      <c r="R895" s="35">
        <f t="shared" si="52"/>
        <v>2175.7012659666302</v>
      </c>
      <c r="S895" s="35">
        <f t="shared" si="55"/>
        <v>0</v>
      </c>
      <c r="U895" s="36">
        <f t="shared" si="53"/>
        <v>1.8749999999999933E-2</v>
      </c>
      <c r="V895" s="36">
        <f t="shared" si="54"/>
        <v>4.6874999999999831</v>
      </c>
      <c r="W895" s="36"/>
      <c r="X895" s="37"/>
    </row>
    <row r="896" spans="1:24" x14ac:dyDescent="0.3">
      <c r="A896" s="42">
        <v>13453</v>
      </c>
      <c r="B896" s="24">
        <v>6</v>
      </c>
      <c r="C896" s="24" t="s">
        <v>1138</v>
      </c>
      <c r="D896" s="24">
        <v>1</v>
      </c>
      <c r="E896" s="24">
        <v>374</v>
      </c>
      <c r="F896" s="24" t="s">
        <v>40</v>
      </c>
      <c r="G896" s="24" t="s">
        <v>12</v>
      </c>
      <c r="H896" s="24" t="s">
        <v>13</v>
      </c>
      <c r="J896" s="24">
        <v>1</v>
      </c>
      <c r="K896" s="24">
        <v>565</v>
      </c>
      <c r="L896" s="32">
        <v>0.39305555555555555</v>
      </c>
      <c r="M896" s="43">
        <v>0.41180555555555554</v>
      </c>
      <c r="N896" s="33">
        <v>8.7028050638665206</v>
      </c>
      <c r="Q896" s="24">
        <v>302</v>
      </c>
      <c r="R896" s="35">
        <f t="shared" si="52"/>
        <v>2628.2471292876894</v>
      </c>
      <c r="S896" s="35">
        <f t="shared" si="55"/>
        <v>0</v>
      </c>
      <c r="U896" s="36">
        <f t="shared" si="53"/>
        <v>1.8749999999999989E-2</v>
      </c>
      <c r="V896" s="36">
        <f t="shared" si="54"/>
        <v>5.662499999999997</v>
      </c>
      <c r="W896" s="36"/>
      <c r="X896" s="37"/>
    </row>
    <row r="897" spans="1:24" x14ac:dyDescent="0.3">
      <c r="A897" s="42">
        <v>7171</v>
      </c>
      <c r="B897" s="24">
        <v>6</v>
      </c>
      <c r="C897" s="24" t="s">
        <v>1138</v>
      </c>
      <c r="D897" s="24">
        <v>1</v>
      </c>
      <c r="E897" s="24">
        <v>374</v>
      </c>
      <c r="F897" s="24" t="s">
        <v>40</v>
      </c>
      <c r="G897" s="24" t="s">
        <v>12</v>
      </c>
      <c r="H897" s="24" t="s">
        <v>15</v>
      </c>
      <c r="J897" s="24">
        <v>1</v>
      </c>
      <c r="K897" s="24">
        <v>1613</v>
      </c>
      <c r="L897" s="32">
        <v>0.39583333333333331</v>
      </c>
      <c r="M897" s="43">
        <v>0.41319444444444442</v>
      </c>
      <c r="N897" s="33">
        <v>8.7028050638665206</v>
      </c>
      <c r="Q897" s="24">
        <v>58</v>
      </c>
      <c r="R897" s="35">
        <f t="shared" si="52"/>
        <v>504.7626937042582</v>
      </c>
      <c r="S897" s="35">
        <f t="shared" si="55"/>
        <v>0</v>
      </c>
      <c r="U897" s="36">
        <f t="shared" si="53"/>
        <v>1.7361111111111105E-2</v>
      </c>
      <c r="V897" s="36">
        <f t="shared" si="54"/>
        <v>1.0069444444444442</v>
      </c>
      <c r="W897" s="36"/>
      <c r="X897" s="37"/>
    </row>
    <row r="898" spans="1:24" x14ac:dyDescent="0.3">
      <c r="A898" s="42">
        <v>7246</v>
      </c>
      <c r="B898" s="24">
        <v>6</v>
      </c>
      <c r="C898" s="24" t="s">
        <v>1138</v>
      </c>
      <c r="D898" s="24">
        <v>1</v>
      </c>
      <c r="E898" s="24">
        <v>374</v>
      </c>
      <c r="F898" s="24" t="s">
        <v>40</v>
      </c>
      <c r="G898" s="24" t="s">
        <v>19</v>
      </c>
      <c r="H898" s="24" t="s">
        <v>20</v>
      </c>
      <c r="J898" s="24">
        <v>1</v>
      </c>
      <c r="K898" s="24">
        <v>4464</v>
      </c>
      <c r="L898" s="32">
        <v>0.40277777777777773</v>
      </c>
      <c r="M898" s="43">
        <v>0.4201388888888889</v>
      </c>
      <c r="N898" s="33">
        <v>8.7028050638665206</v>
      </c>
      <c r="Q898" s="24">
        <v>5</v>
      </c>
      <c r="R898" s="35">
        <f t="shared" ref="R898:R961" si="56">+N898*Q898</f>
        <v>43.514025319332603</v>
      </c>
      <c r="S898" s="35">
        <f t="shared" si="55"/>
        <v>0</v>
      </c>
      <c r="U898" s="36">
        <f t="shared" ref="U898:U961" si="57">+M898-L898</f>
        <v>1.736111111111116E-2</v>
      </c>
      <c r="V898" s="36">
        <f t="shared" ref="V898:V961" si="58">+U898*Q898</f>
        <v>8.6805555555555802E-2</v>
      </c>
      <c r="W898" s="36"/>
      <c r="X898" s="37"/>
    </row>
    <row r="899" spans="1:24" x14ac:dyDescent="0.3">
      <c r="A899" s="42">
        <v>13810</v>
      </c>
      <c r="B899" s="24">
        <v>6</v>
      </c>
      <c r="C899" s="24" t="s">
        <v>1138</v>
      </c>
      <c r="D899" s="24">
        <v>1</v>
      </c>
      <c r="E899" s="24">
        <v>374</v>
      </c>
      <c r="F899" s="24" t="s">
        <v>40</v>
      </c>
      <c r="G899" s="24" t="s">
        <v>12</v>
      </c>
      <c r="H899" s="44" t="s">
        <v>1146</v>
      </c>
      <c r="I899" s="44"/>
      <c r="J899" s="24">
        <v>1</v>
      </c>
      <c r="K899" s="24">
        <v>55</v>
      </c>
      <c r="L899" s="32">
        <v>0.4069444444444445</v>
      </c>
      <c r="M899" s="43">
        <v>0.42569444444444443</v>
      </c>
      <c r="N899" s="33">
        <v>8.7028050638665206</v>
      </c>
      <c r="Q899" s="24">
        <v>250</v>
      </c>
      <c r="R899" s="35">
        <f t="shared" si="56"/>
        <v>2175.7012659666302</v>
      </c>
      <c r="S899" s="35">
        <f t="shared" ref="S899:S962" si="59">+O899*Q899</f>
        <v>0</v>
      </c>
      <c r="U899" s="36">
        <f t="shared" si="57"/>
        <v>1.8749999999999933E-2</v>
      </c>
      <c r="V899" s="36">
        <f t="shared" si="58"/>
        <v>4.6874999999999831</v>
      </c>
      <c r="W899" s="36"/>
      <c r="X899" s="37"/>
    </row>
    <row r="900" spans="1:24" x14ac:dyDescent="0.3">
      <c r="A900" s="42">
        <v>7184</v>
      </c>
      <c r="B900" s="24">
        <v>6</v>
      </c>
      <c r="C900" s="24" t="s">
        <v>1138</v>
      </c>
      <c r="D900" s="24">
        <v>1</v>
      </c>
      <c r="E900" s="24">
        <v>374</v>
      </c>
      <c r="F900" s="24" t="s">
        <v>40</v>
      </c>
      <c r="G900" s="24" t="s">
        <v>12</v>
      </c>
      <c r="H900" s="24" t="s">
        <v>15</v>
      </c>
      <c r="J900" s="24">
        <v>1</v>
      </c>
      <c r="K900" s="24">
        <v>1626</v>
      </c>
      <c r="L900" s="32">
        <v>0.40972222222222227</v>
      </c>
      <c r="M900" s="43">
        <v>0.42708333333333331</v>
      </c>
      <c r="N900" s="33">
        <v>8.7028050638665206</v>
      </c>
      <c r="Q900" s="24">
        <v>58</v>
      </c>
      <c r="R900" s="35">
        <f t="shared" si="56"/>
        <v>504.7626937042582</v>
      </c>
      <c r="S900" s="35">
        <f t="shared" si="59"/>
        <v>0</v>
      </c>
      <c r="U900" s="36">
        <f t="shared" si="57"/>
        <v>1.7361111111111049E-2</v>
      </c>
      <c r="V900" s="36">
        <f t="shared" si="58"/>
        <v>1.0069444444444409</v>
      </c>
      <c r="W900" s="36"/>
      <c r="X900" s="37"/>
    </row>
    <row r="901" spans="1:24" x14ac:dyDescent="0.3">
      <c r="A901" s="42">
        <v>13811</v>
      </c>
      <c r="B901" s="24">
        <v>6</v>
      </c>
      <c r="C901" s="24" t="s">
        <v>1138</v>
      </c>
      <c r="D901" s="24">
        <v>1</v>
      </c>
      <c r="E901" s="24">
        <v>374</v>
      </c>
      <c r="F901" s="24" t="s">
        <v>40</v>
      </c>
      <c r="G901" s="24" t="s">
        <v>12</v>
      </c>
      <c r="H901" s="24">
        <v>6</v>
      </c>
      <c r="J901" s="24">
        <v>1</v>
      </c>
      <c r="K901" s="24">
        <v>11944</v>
      </c>
      <c r="L901" s="32">
        <v>0.41111111111111115</v>
      </c>
      <c r="M901" s="43">
        <v>0.42986111111111108</v>
      </c>
      <c r="N901" s="33">
        <v>8.7028050638665206</v>
      </c>
      <c r="Q901" s="24">
        <v>52</v>
      </c>
      <c r="R901" s="35">
        <f t="shared" si="56"/>
        <v>452.54586332105907</v>
      </c>
      <c r="S901" s="35">
        <f t="shared" si="59"/>
        <v>0</v>
      </c>
      <c r="U901" s="36">
        <f t="shared" si="57"/>
        <v>1.8749999999999933E-2</v>
      </c>
      <c r="V901" s="36">
        <f t="shared" si="58"/>
        <v>0.97499999999999654</v>
      </c>
      <c r="W901" s="36"/>
      <c r="X901" s="37"/>
    </row>
    <row r="902" spans="1:24" x14ac:dyDescent="0.3">
      <c r="A902" s="42">
        <v>13813</v>
      </c>
      <c r="B902" s="24">
        <v>6</v>
      </c>
      <c r="C902" s="24" t="s">
        <v>1138</v>
      </c>
      <c r="D902" s="24">
        <v>1</v>
      </c>
      <c r="E902" s="24">
        <v>374</v>
      </c>
      <c r="F902" s="24" t="s">
        <v>40</v>
      </c>
      <c r="G902" s="24" t="s">
        <v>12</v>
      </c>
      <c r="H902" s="44" t="s">
        <v>1146</v>
      </c>
      <c r="I902" s="44"/>
      <c r="J902" s="24">
        <v>1</v>
      </c>
      <c r="K902" s="24">
        <v>553</v>
      </c>
      <c r="L902" s="32">
        <v>0.42083333333333334</v>
      </c>
      <c r="M902" s="43">
        <v>0.43958333333333338</v>
      </c>
      <c r="N902" s="33">
        <v>8.7028050638665206</v>
      </c>
      <c r="Q902" s="24">
        <v>250</v>
      </c>
      <c r="R902" s="35">
        <f t="shared" si="56"/>
        <v>2175.7012659666302</v>
      </c>
      <c r="S902" s="35">
        <f t="shared" si="59"/>
        <v>0</v>
      </c>
      <c r="U902" s="36">
        <f t="shared" si="57"/>
        <v>1.8750000000000044E-2</v>
      </c>
      <c r="V902" s="36">
        <f t="shared" si="58"/>
        <v>4.6875000000000107</v>
      </c>
      <c r="W902" s="36"/>
      <c r="X902" s="37"/>
    </row>
    <row r="903" spans="1:24" x14ac:dyDescent="0.3">
      <c r="A903" s="42">
        <v>7172</v>
      </c>
      <c r="B903" s="24">
        <v>6</v>
      </c>
      <c r="C903" s="24" t="s">
        <v>1138</v>
      </c>
      <c r="D903" s="24">
        <v>1</v>
      </c>
      <c r="E903" s="24">
        <v>374</v>
      </c>
      <c r="F903" s="24" t="s">
        <v>40</v>
      </c>
      <c r="G903" s="24" t="s">
        <v>12</v>
      </c>
      <c r="H903" s="24" t="s">
        <v>15</v>
      </c>
      <c r="J903" s="24">
        <v>1</v>
      </c>
      <c r="K903" s="24">
        <v>1614</v>
      </c>
      <c r="L903" s="32">
        <v>0.4375</v>
      </c>
      <c r="M903" s="43">
        <v>0.4548611111111111</v>
      </c>
      <c r="N903" s="33">
        <v>8.7028050638665206</v>
      </c>
      <c r="Q903" s="24">
        <v>58</v>
      </c>
      <c r="R903" s="35">
        <f t="shared" si="56"/>
        <v>504.7626937042582</v>
      </c>
      <c r="S903" s="35">
        <f t="shared" si="59"/>
        <v>0</v>
      </c>
      <c r="U903" s="36">
        <f t="shared" si="57"/>
        <v>1.7361111111111105E-2</v>
      </c>
      <c r="V903" s="36">
        <f t="shared" si="58"/>
        <v>1.0069444444444442</v>
      </c>
      <c r="W903" s="36"/>
      <c r="X903" s="37"/>
    </row>
    <row r="904" spans="1:24" x14ac:dyDescent="0.3">
      <c r="A904" s="42">
        <v>13457</v>
      </c>
      <c r="B904" s="24">
        <v>6</v>
      </c>
      <c r="C904" s="24" t="s">
        <v>1138</v>
      </c>
      <c r="D904" s="24">
        <v>1</v>
      </c>
      <c r="E904" s="24">
        <v>374</v>
      </c>
      <c r="F904" s="24" t="s">
        <v>40</v>
      </c>
      <c r="G904" s="24" t="s">
        <v>12</v>
      </c>
      <c r="H904" s="24" t="s">
        <v>13</v>
      </c>
      <c r="J904" s="24">
        <v>1</v>
      </c>
      <c r="K904" s="24">
        <v>56</v>
      </c>
      <c r="L904" s="32">
        <v>0.4381944444444445</v>
      </c>
      <c r="M904" s="43">
        <v>0.45694444444444443</v>
      </c>
      <c r="N904" s="33">
        <v>8.7028050638665206</v>
      </c>
      <c r="Q904" s="24">
        <v>302</v>
      </c>
      <c r="R904" s="35">
        <f t="shared" si="56"/>
        <v>2628.2471292876894</v>
      </c>
      <c r="S904" s="35">
        <f t="shared" si="59"/>
        <v>0</v>
      </c>
      <c r="U904" s="36">
        <f t="shared" si="57"/>
        <v>1.8749999999999933E-2</v>
      </c>
      <c r="V904" s="36">
        <f t="shared" si="58"/>
        <v>5.6624999999999801</v>
      </c>
      <c r="W904" s="36"/>
      <c r="X904" s="37"/>
    </row>
    <row r="905" spans="1:24" x14ac:dyDescent="0.3">
      <c r="A905" s="42">
        <v>7247</v>
      </c>
      <c r="B905" s="24">
        <v>6</v>
      </c>
      <c r="C905" s="24" t="s">
        <v>1138</v>
      </c>
      <c r="D905" s="24">
        <v>1</v>
      </c>
      <c r="E905" s="24">
        <v>374</v>
      </c>
      <c r="F905" s="24" t="s">
        <v>40</v>
      </c>
      <c r="G905" s="24" t="s">
        <v>19</v>
      </c>
      <c r="H905" s="24" t="s">
        <v>20</v>
      </c>
      <c r="J905" s="24">
        <v>1</v>
      </c>
      <c r="K905" s="24">
        <v>4465</v>
      </c>
      <c r="L905" s="32">
        <v>0.44444444444444442</v>
      </c>
      <c r="M905" s="43">
        <v>0.46180555555555558</v>
      </c>
      <c r="N905" s="33">
        <v>8.7028050638665206</v>
      </c>
      <c r="Q905" s="24">
        <v>5</v>
      </c>
      <c r="R905" s="35">
        <f t="shared" si="56"/>
        <v>43.514025319332603</v>
      </c>
      <c r="S905" s="35">
        <f t="shared" si="59"/>
        <v>0</v>
      </c>
      <c r="U905" s="36">
        <f t="shared" si="57"/>
        <v>1.736111111111116E-2</v>
      </c>
      <c r="V905" s="36">
        <f t="shared" si="58"/>
        <v>8.6805555555555802E-2</v>
      </c>
      <c r="W905" s="36"/>
      <c r="X905" s="37"/>
    </row>
    <row r="906" spans="1:24" x14ac:dyDescent="0.3">
      <c r="A906" s="42">
        <v>7185</v>
      </c>
      <c r="B906" s="24">
        <v>6</v>
      </c>
      <c r="C906" s="24" t="s">
        <v>1138</v>
      </c>
      <c r="D906" s="24">
        <v>1</v>
      </c>
      <c r="E906" s="24">
        <v>374</v>
      </c>
      <c r="F906" s="24" t="s">
        <v>40</v>
      </c>
      <c r="G906" s="24" t="s">
        <v>12</v>
      </c>
      <c r="H906" s="24" t="s">
        <v>15</v>
      </c>
      <c r="J906" s="24">
        <v>1</v>
      </c>
      <c r="K906" s="24">
        <v>1627</v>
      </c>
      <c r="L906" s="32">
        <v>0.4513888888888889</v>
      </c>
      <c r="M906" s="43">
        <v>0.46875</v>
      </c>
      <c r="N906" s="33">
        <v>8.7028050638665206</v>
      </c>
      <c r="Q906" s="24">
        <v>58</v>
      </c>
      <c r="R906" s="35">
        <f t="shared" si="56"/>
        <v>504.7626937042582</v>
      </c>
      <c r="S906" s="35">
        <f t="shared" si="59"/>
        <v>0</v>
      </c>
      <c r="U906" s="36">
        <f t="shared" si="57"/>
        <v>1.7361111111111105E-2</v>
      </c>
      <c r="V906" s="36">
        <f t="shared" si="58"/>
        <v>1.0069444444444442</v>
      </c>
      <c r="W906" s="36"/>
      <c r="X906" s="37"/>
    </row>
    <row r="907" spans="1:24" x14ac:dyDescent="0.3">
      <c r="A907" s="42">
        <v>13819</v>
      </c>
      <c r="B907" s="24">
        <v>6</v>
      </c>
      <c r="C907" s="24" t="s">
        <v>1138</v>
      </c>
      <c r="D907" s="24">
        <v>1</v>
      </c>
      <c r="E907" s="24">
        <v>374</v>
      </c>
      <c r="F907" s="24" t="s">
        <v>40</v>
      </c>
      <c r="G907" s="24" t="s">
        <v>12</v>
      </c>
      <c r="H907" s="44" t="s">
        <v>1146</v>
      </c>
      <c r="I907" s="44"/>
      <c r="J907" s="24">
        <v>1</v>
      </c>
      <c r="K907" s="24">
        <v>554</v>
      </c>
      <c r="L907" s="32">
        <v>0.45208333333333334</v>
      </c>
      <c r="M907" s="43">
        <v>0.47083333333333338</v>
      </c>
      <c r="N907" s="33">
        <v>8.7028050638665206</v>
      </c>
      <c r="Q907" s="24">
        <v>250</v>
      </c>
      <c r="R907" s="35">
        <f t="shared" si="56"/>
        <v>2175.7012659666302</v>
      </c>
      <c r="S907" s="35">
        <f t="shared" si="59"/>
        <v>0</v>
      </c>
      <c r="U907" s="36">
        <f t="shared" si="57"/>
        <v>1.8750000000000044E-2</v>
      </c>
      <c r="V907" s="36">
        <f t="shared" si="58"/>
        <v>4.6875000000000107</v>
      </c>
      <c r="W907" s="36"/>
      <c r="X907" s="37"/>
    </row>
    <row r="908" spans="1:24" x14ac:dyDescent="0.3">
      <c r="A908" s="42">
        <v>13820</v>
      </c>
      <c r="B908" s="24">
        <v>6</v>
      </c>
      <c r="C908" s="24" t="s">
        <v>1138</v>
      </c>
      <c r="D908" s="24">
        <v>1</v>
      </c>
      <c r="E908" s="24">
        <v>374</v>
      </c>
      <c r="F908" s="24" t="s">
        <v>40</v>
      </c>
      <c r="G908" s="24" t="s">
        <v>12</v>
      </c>
      <c r="H908" s="24">
        <v>6</v>
      </c>
      <c r="J908" s="24">
        <v>1</v>
      </c>
      <c r="K908" s="24">
        <v>11953</v>
      </c>
      <c r="L908" s="32">
        <v>0.45624999999999999</v>
      </c>
      <c r="M908" s="43">
        <v>0.47500000000000003</v>
      </c>
      <c r="N908" s="33">
        <v>8.7028050638665206</v>
      </c>
      <c r="Q908" s="24">
        <v>52</v>
      </c>
      <c r="R908" s="35">
        <f t="shared" si="56"/>
        <v>452.54586332105907</v>
      </c>
      <c r="S908" s="35">
        <f t="shared" si="59"/>
        <v>0</v>
      </c>
      <c r="U908" s="36">
        <f t="shared" si="57"/>
        <v>1.8750000000000044E-2</v>
      </c>
      <c r="V908" s="36">
        <f t="shared" si="58"/>
        <v>0.97500000000000231</v>
      </c>
      <c r="W908" s="36"/>
      <c r="X908" s="37"/>
    </row>
    <row r="909" spans="1:24" x14ac:dyDescent="0.3">
      <c r="A909" s="42">
        <v>13822</v>
      </c>
      <c r="B909" s="24">
        <v>6</v>
      </c>
      <c r="C909" s="24" t="s">
        <v>1138</v>
      </c>
      <c r="D909" s="24">
        <v>1</v>
      </c>
      <c r="E909" s="24">
        <v>374</v>
      </c>
      <c r="F909" s="24" t="s">
        <v>40</v>
      </c>
      <c r="G909" s="24" t="s">
        <v>12</v>
      </c>
      <c r="H909" s="44" t="s">
        <v>1146</v>
      </c>
      <c r="I909" s="44"/>
      <c r="J909" s="24">
        <v>1</v>
      </c>
      <c r="K909" s="24">
        <v>567</v>
      </c>
      <c r="L909" s="32">
        <v>0.46597222222222223</v>
      </c>
      <c r="M909" s="43">
        <v>0.48472222222222222</v>
      </c>
      <c r="N909" s="33">
        <v>8.7028050638665206</v>
      </c>
      <c r="Q909" s="24">
        <v>250</v>
      </c>
      <c r="R909" s="35">
        <f t="shared" si="56"/>
        <v>2175.7012659666302</v>
      </c>
      <c r="S909" s="35">
        <f t="shared" si="59"/>
        <v>0</v>
      </c>
      <c r="U909" s="36">
        <f t="shared" si="57"/>
        <v>1.8749999999999989E-2</v>
      </c>
      <c r="V909" s="36">
        <f t="shared" si="58"/>
        <v>4.6874999999999973</v>
      </c>
      <c r="W909" s="36"/>
      <c r="X909" s="37"/>
    </row>
    <row r="910" spans="1:24" x14ac:dyDescent="0.3">
      <c r="A910" s="42">
        <v>7173</v>
      </c>
      <c r="B910" s="24">
        <v>6</v>
      </c>
      <c r="C910" s="24" t="s">
        <v>1138</v>
      </c>
      <c r="D910" s="24">
        <v>1</v>
      </c>
      <c r="E910" s="24">
        <v>374</v>
      </c>
      <c r="F910" s="24" t="s">
        <v>40</v>
      </c>
      <c r="G910" s="24" t="s">
        <v>12</v>
      </c>
      <c r="H910" s="24" t="s">
        <v>15</v>
      </c>
      <c r="J910" s="24">
        <v>1</v>
      </c>
      <c r="K910" s="24">
        <v>1615</v>
      </c>
      <c r="L910" s="32">
        <v>0.47916666666666669</v>
      </c>
      <c r="M910" s="43">
        <v>0.49652777777777773</v>
      </c>
      <c r="N910" s="33">
        <v>8.7028050638665206</v>
      </c>
      <c r="Q910" s="24">
        <v>58</v>
      </c>
      <c r="R910" s="35">
        <f t="shared" si="56"/>
        <v>504.7626937042582</v>
      </c>
      <c r="S910" s="35">
        <f t="shared" si="59"/>
        <v>0</v>
      </c>
      <c r="U910" s="36">
        <f t="shared" si="57"/>
        <v>1.7361111111111049E-2</v>
      </c>
      <c r="V910" s="36">
        <f t="shared" si="58"/>
        <v>1.0069444444444409</v>
      </c>
      <c r="W910" s="36"/>
      <c r="X910" s="37"/>
    </row>
    <row r="911" spans="1:24" x14ac:dyDescent="0.3">
      <c r="A911" s="42">
        <v>13461</v>
      </c>
      <c r="B911" s="24">
        <v>6</v>
      </c>
      <c r="C911" s="24" t="s">
        <v>1138</v>
      </c>
      <c r="D911" s="24">
        <v>1</v>
      </c>
      <c r="E911" s="24">
        <v>374</v>
      </c>
      <c r="F911" s="24" t="s">
        <v>40</v>
      </c>
      <c r="G911" s="24" t="s">
        <v>12</v>
      </c>
      <c r="H911" s="24" t="s">
        <v>13</v>
      </c>
      <c r="J911" s="24">
        <v>1</v>
      </c>
      <c r="K911" s="24">
        <v>57</v>
      </c>
      <c r="L911" s="32">
        <v>0.48333333333333334</v>
      </c>
      <c r="M911" s="43">
        <v>0.50208333333333333</v>
      </c>
      <c r="N911" s="33">
        <v>8.7028050638665206</v>
      </c>
      <c r="Q911" s="24">
        <v>302</v>
      </c>
      <c r="R911" s="35">
        <f t="shared" si="56"/>
        <v>2628.2471292876894</v>
      </c>
      <c r="S911" s="35">
        <f t="shared" si="59"/>
        <v>0</v>
      </c>
      <c r="U911" s="36">
        <f t="shared" si="57"/>
        <v>1.8749999999999989E-2</v>
      </c>
      <c r="V911" s="36">
        <f t="shared" si="58"/>
        <v>5.662499999999997</v>
      </c>
      <c r="W911" s="36"/>
      <c r="X911" s="37"/>
    </row>
    <row r="912" spans="1:24" x14ac:dyDescent="0.3">
      <c r="A912" s="42">
        <v>7248</v>
      </c>
      <c r="B912" s="24">
        <v>6</v>
      </c>
      <c r="C912" s="24" t="s">
        <v>1138</v>
      </c>
      <c r="D912" s="24">
        <v>1</v>
      </c>
      <c r="E912" s="24">
        <v>374</v>
      </c>
      <c r="F912" s="24" t="s">
        <v>40</v>
      </c>
      <c r="G912" s="24" t="s">
        <v>19</v>
      </c>
      <c r="H912" s="24" t="s">
        <v>20</v>
      </c>
      <c r="J912" s="24">
        <v>1</v>
      </c>
      <c r="K912" s="24">
        <v>4466</v>
      </c>
      <c r="L912" s="32">
        <v>0.4861111111111111</v>
      </c>
      <c r="M912" s="43">
        <v>0.50347222222222221</v>
      </c>
      <c r="N912" s="33">
        <v>8.7028050638665206</v>
      </c>
      <c r="Q912" s="24">
        <v>5</v>
      </c>
      <c r="R912" s="35">
        <f t="shared" si="56"/>
        <v>43.514025319332603</v>
      </c>
      <c r="S912" s="35">
        <f t="shared" si="59"/>
        <v>0</v>
      </c>
      <c r="U912" s="36">
        <f t="shared" si="57"/>
        <v>1.7361111111111105E-2</v>
      </c>
      <c r="V912" s="36">
        <f t="shared" si="58"/>
        <v>8.6805555555555525E-2</v>
      </c>
      <c r="W912" s="36"/>
      <c r="X912" s="37"/>
    </row>
    <row r="913" spans="1:24" x14ac:dyDescent="0.3">
      <c r="A913" s="42">
        <v>7186</v>
      </c>
      <c r="B913" s="24">
        <v>6</v>
      </c>
      <c r="C913" s="24" t="s">
        <v>1138</v>
      </c>
      <c r="D913" s="24">
        <v>1</v>
      </c>
      <c r="E913" s="24">
        <v>374</v>
      </c>
      <c r="F913" s="24" t="s">
        <v>40</v>
      </c>
      <c r="G913" s="24" t="s">
        <v>12</v>
      </c>
      <c r="H913" s="24" t="s">
        <v>15</v>
      </c>
      <c r="J913" s="24">
        <v>1</v>
      </c>
      <c r="K913" s="24">
        <v>1628</v>
      </c>
      <c r="L913" s="32">
        <v>0.49305555555555558</v>
      </c>
      <c r="M913" s="43">
        <v>0.51041666666666663</v>
      </c>
      <c r="N913" s="33">
        <v>8.7028050638665206</v>
      </c>
      <c r="Q913" s="24">
        <v>58</v>
      </c>
      <c r="R913" s="35">
        <f t="shared" si="56"/>
        <v>504.7626937042582</v>
      </c>
      <c r="S913" s="35">
        <f t="shared" si="59"/>
        <v>0</v>
      </c>
      <c r="U913" s="36">
        <f t="shared" si="57"/>
        <v>1.7361111111111049E-2</v>
      </c>
      <c r="V913" s="36">
        <f t="shared" si="58"/>
        <v>1.0069444444444409</v>
      </c>
      <c r="W913" s="36"/>
      <c r="X913" s="37"/>
    </row>
    <row r="914" spans="1:24" x14ac:dyDescent="0.3">
      <c r="A914" s="42">
        <v>13828</v>
      </c>
      <c r="B914" s="24">
        <v>6</v>
      </c>
      <c r="C914" s="24" t="s">
        <v>1138</v>
      </c>
      <c r="D914" s="24">
        <v>1</v>
      </c>
      <c r="E914" s="24">
        <v>374</v>
      </c>
      <c r="F914" s="24" t="s">
        <v>40</v>
      </c>
      <c r="G914" s="24" t="s">
        <v>12</v>
      </c>
      <c r="H914" s="44" t="s">
        <v>1146</v>
      </c>
      <c r="I914" s="44"/>
      <c r="J914" s="24">
        <v>1</v>
      </c>
      <c r="K914" s="24">
        <v>555</v>
      </c>
      <c r="L914" s="32">
        <v>0.49722222222222223</v>
      </c>
      <c r="M914" s="43">
        <v>0.51597222222222217</v>
      </c>
      <c r="N914" s="33">
        <v>8.7028050638665206</v>
      </c>
      <c r="Q914" s="24">
        <v>250</v>
      </c>
      <c r="R914" s="35">
        <f t="shared" si="56"/>
        <v>2175.7012659666302</v>
      </c>
      <c r="S914" s="35">
        <f t="shared" si="59"/>
        <v>0</v>
      </c>
      <c r="U914" s="36">
        <f t="shared" si="57"/>
        <v>1.8749999999999933E-2</v>
      </c>
      <c r="V914" s="36">
        <f t="shared" si="58"/>
        <v>4.6874999999999831</v>
      </c>
      <c r="W914" s="36"/>
      <c r="X914" s="37"/>
    </row>
    <row r="915" spans="1:24" x14ac:dyDescent="0.3">
      <c r="A915" s="42">
        <v>13829</v>
      </c>
      <c r="B915" s="24">
        <v>6</v>
      </c>
      <c r="C915" s="24" t="s">
        <v>1138</v>
      </c>
      <c r="D915" s="24">
        <v>1</v>
      </c>
      <c r="E915" s="24">
        <v>374</v>
      </c>
      <c r="F915" s="24" t="s">
        <v>40</v>
      </c>
      <c r="G915" s="24" t="s">
        <v>12</v>
      </c>
      <c r="H915" s="24">
        <v>6</v>
      </c>
      <c r="J915" s="24">
        <v>1</v>
      </c>
      <c r="K915" s="24">
        <v>11962</v>
      </c>
      <c r="L915" s="32">
        <v>0.50138888888888888</v>
      </c>
      <c r="M915" s="43">
        <v>0.52013888888888882</v>
      </c>
      <c r="N915" s="33">
        <v>8.7028050638665206</v>
      </c>
      <c r="Q915" s="24">
        <v>52</v>
      </c>
      <c r="R915" s="35">
        <f t="shared" si="56"/>
        <v>452.54586332105907</v>
      </c>
      <c r="S915" s="35">
        <f t="shared" si="59"/>
        <v>0</v>
      </c>
      <c r="U915" s="36">
        <f t="shared" si="57"/>
        <v>1.8749999999999933E-2</v>
      </c>
      <c r="V915" s="36">
        <f t="shared" si="58"/>
        <v>0.97499999999999654</v>
      </c>
      <c r="W915" s="36"/>
      <c r="X915" s="37"/>
    </row>
    <row r="916" spans="1:24" x14ac:dyDescent="0.3">
      <c r="A916" s="42">
        <v>13831</v>
      </c>
      <c r="B916" s="24">
        <v>6</v>
      </c>
      <c r="C916" s="24" t="s">
        <v>1138</v>
      </c>
      <c r="D916" s="24">
        <v>1</v>
      </c>
      <c r="E916" s="24">
        <v>374</v>
      </c>
      <c r="F916" s="24" t="s">
        <v>40</v>
      </c>
      <c r="G916" s="24" t="s">
        <v>12</v>
      </c>
      <c r="H916" s="44" t="s">
        <v>1146</v>
      </c>
      <c r="I916" s="44"/>
      <c r="J916" s="24">
        <v>1</v>
      </c>
      <c r="K916" s="24">
        <v>58</v>
      </c>
      <c r="L916" s="32">
        <v>0.51111111111111118</v>
      </c>
      <c r="M916" s="43">
        <v>0.52986111111111112</v>
      </c>
      <c r="N916" s="33">
        <v>8.7028050638665206</v>
      </c>
      <c r="Q916" s="24">
        <v>250</v>
      </c>
      <c r="R916" s="35">
        <f t="shared" si="56"/>
        <v>2175.7012659666302</v>
      </c>
      <c r="S916" s="35">
        <f t="shared" si="59"/>
        <v>0</v>
      </c>
      <c r="U916" s="36">
        <f t="shared" si="57"/>
        <v>1.8749999999999933E-2</v>
      </c>
      <c r="V916" s="36">
        <f t="shared" si="58"/>
        <v>4.6874999999999831</v>
      </c>
      <c r="W916" s="36"/>
      <c r="X916" s="37"/>
    </row>
    <row r="917" spans="1:24" x14ac:dyDescent="0.3">
      <c r="A917" s="42">
        <v>7174</v>
      </c>
      <c r="B917" s="24">
        <v>6</v>
      </c>
      <c r="C917" s="24" t="s">
        <v>1138</v>
      </c>
      <c r="D917" s="24">
        <v>1</v>
      </c>
      <c r="E917" s="24">
        <v>374</v>
      </c>
      <c r="F917" s="24" t="s">
        <v>40</v>
      </c>
      <c r="G917" s="24" t="s">
        <v>12</v>
      </c>
      <c r="H917" s="24" t="s">
        <v>15</v>
      </c>
      <c r="J917" s="24">
        <v>1</v>
      </c>
      <c r="K917" s="24">
        <v>1616</v>
      </c>
      <c r="L917" s="32">
        <v>0.52083333333333337</v>
      </c>
      <c r="M917" s="43">
        <v>0.53819444444444442</v>
      </c>
      <c r="N917" s="33">
        <v>8.7028050638665206</v>
      </c>
      <c r="Q917" s="24">
        <v>58</v>
      </c>
      <c r="R917" s="35">
        <f t="shared" si="56"/>
        <v>504.7626937042582</v>
      </c>
      <c r="S917" s="35">
        <f t="shared" si="59"/>
        <v>0</v>
      </c>
      <c r="U917" s="36">
        <f t="shared" si="57"/>
        <v>1.7361111111111049E-2</v>
      </c>
      <c r="V917" s="36">
        <f t="shared" si="58"/>
        <v>1.0069444444444409</v>
      </c>
      <c r="W917" s="36"/>
      <c r="X917" s="37"/>
    </row>
    <row r="918" spans="1:24" x14ac:dyDescent="0.3">
      <c r="A918" s="42">
        <v>7249</v>
      </c>
      <c r="B918" s="24">
        <v>6</v>
      </c>
      <c r="C918" s="24" t="s">
        <v>1138</v>
      </c>
      <c r="D918" s="24">
        <v>1</v>
      </c>
      <c r="E918" s="24">
        <v>374</v>
      </c>
      <c r="F918" s="24" t="s">
        <v>40</v>
      </c>
      <c r="G918" s="24" t="s">
        <v>19</v>
      </c>
      <c r="H918" s="24" t="s">
        <v>20</v>
      </c>
      <c r="J918" s="24">
        <v>1</v>
      </c>
      <c r="K918" s="24">
        <v>4467</v>
      </c>
      <c r="L918" s="32">
        <v>0.52777777777777779</v>
      </c>
      <c r="M918" s="43">
        <v>0.54513888888888895</v>
      </c>
      <c r="N918" s="33">
        <v>8.7028050638665206</v>
      </c>
      <c r="Q918" s="24">
        <v>5</v>
      </c>
      <c r="R918" s="35">
        <f t="shared" si="56"/>
        <v>43.514025319332603</v>
      </c>
      <c r="S918" s="35">
        <f t="shared" si="59"/>
        <v>0</v>
      </c>
      <c r="U918" s="36">
        <f t="shared" si="57"/>
        <v>1.736111111111116E-2</v>
      </c>
      <c r="V918" s="36">
        <f t="shared" si="58"/>
        <v>8.6805555555555802E-2</v>
      </c>
      <c r="W918" s="36"/>
      <c r="X918" s="37"/>
    </row>
    <row r="919" spans="1:24" x14ac:dyDescent="0.3">
      <c r="A919" s="42">
        <v>13464</v>
      </c>
      <c r="B919" s="24">
        <v>6</v>
      </c>
      <c r="C919" s="24" t="s">
        <v>1138</v>
      </c>
      <c r="D919" s="24">
        <v>1</v>
      </c>
      <c r="E919" s="24">
        <v>374</v>
      </c>
      <c r="F919" s="24" t="s">
        <v>40</v>
      </c>
      <c r="G919" s="24" t="s">
        <v>12</v>
      </c>
      <c r="H919" s="24" t="s">
        <v>13</v>
      </c>
      <c r="J919" s="24">
        <v>1</v>
      </c>
      <c r="K919" s="24">
        <v>568</v>
      </c>
      <c r="L919" s="32">
        <v>0.52847222222222223</v>
      </c>
      <c r="M919" s="43">
        <v>0.54722222222222217</v>
      </c>
      <c r="N919" s="33">
        <v>8.7028050638665206</v>
      </c>
      <c r="Q919" s="24">
        <v>302</v>
      </c>
      <c r="R919" s="35">
        <f t="shared" si="56"/>
        <v>2628.2471292876894</v>
      </c>
      <c r="S919" s="35">
        <f t="shared" si="59"/>
        <v>0</v>
      </c>
      <c r="U919" s="36">
        <f t="shared" si="57"/>
        <v>1.8749999999999933E-2</v>
      </c>
      <c r="V919" s="36">
        <f t="shared" si="58"/>
        <v>5.6624999999999801</v>
      </c>
      <c r="W919" s="36"/>
      <c r="X919" s="37"/>
    </row>
    <row r="920" spans="1:24" x14ac:dyDescent="0.3">
      <c r="A920" s="42">
        <v>7187</v>
      </c>
      <c r="B920" s="24">
        <v>6</v>
      </c>
      <c r="C920" s="24" t="s">
        <v>1138</v>
      </c>
      <c r="D920" s="24">
        <v>1</v>
      </c>
      <c r="E920" s="24">
        <v>374</v>
      </c>
      <c r="F920" s="24" t="s">
        <v>40</v>
      </c>
      <c r="G920" s="24" t="s">
        <v>12</v>
      </c>
      <c r="H920" s="24" t="s">
        <v>15</v>
      </c>
      <c r="J920" s="24">
        <v>1</v>
      </c>
      <c r="K920" s="24">
        <v>1629</v>
      </c>
      <c r="L920" s="32">
        <v>0.53472222222222221</v>
      </c>
      <c r="M920" s="43">
        <v>0.55208333333333337</v>
      </c>
      <c r="N920" s="33">
        <v>8.7028050638665206</v>
      </c>
      <c r="Q920" s="24">
        <v>58</v>
      </c>
      <c r="R920" s="35">
        <f t="shared" si="56"/>
        <v>504.7626937042582</v>
      </c>
      <c r="S920" s="35">
        <f t="shared" si="59"/>
        <v>0</v>
      </c>
      <c r="U920" s="36">
        <f t="shared" si="57"/>
        <v>1.736111111111116E-2</v>
      </c>
      <c r="V920" s="36">
        <f t="shared" si="58"/>
        <v>1.0069444444444473</v>
      </c>
      <c r="W920" s="36"/>
      <c r="X920" s="37"/>
    </row>
    <row r="921" spans="1:24" x14ac:dyDescent="0.3">
      <c r="A921" s="42">
        <v>17546</v>
      </c>
      <c r="B921" s="24">
        <v>6</v>
      </c>
      <c r="C921" s="24" t="s">
        <v>1138</v>
      </c>
      <c r="D921" s="24">
        <v>1</v>
      </c>
      <c r="E921" s="24">
        <v>374</v>
      </c>
      <c r="F921" s="24" t="s">
        <v>40</v>
      </c>
      <c r="G921" s="24" t="s">
        <v>19</v>
      </c>
      <c r="H921" s="44" t="s">
        <v>1146</v>
      </c>
      <c r="I921" s="44"/>
      <c r="J921" s="24">
        <v>1</v>
      </c>
      <c r="K921" s="24">
        <v>2465</v>
      </c>
      <c r="L921" s="32">
        <v>0.54236111111111118</v>
      </c>
      <c r="M921" s="43">
        <v>0.56111111111111112</v>
      </c>
      <c r="N921" s="33">
        <v>8.7028050638665206</v>
      </c>
      <c r="Q921" s="24">
        <v>194</v>
      </c>
      <c r="R921" s="35">
        <f t="shared" si="56"/>
        <v>1688.3441823901051</v>
      </c>
      <c r="S921" s="35">
        <f t="shared" si="59"/>
        <v>0</v>
      </c>
      <c r="U921" s="36">
        <f t="shared" si="57"/>
        <v>1.8749999999999933E-2</v>
      </c>
      <c r="V921" s="36">
        <f t="shared" si="58"/>
        <v>3.6374999999999869</v>
      </c>
      <c r="W921" s="36"/>
      <c r="X921" s="37"/>
    </row>
    <row r="922" spans="1:24" x14ac:dyDescent="0.3">
      <c r="A922" s="42">
        <v>18536</v>
      </c>
      <c r="B922" s="24">
        <v>6</v>
      </c>
      <c r="C922" s="24" t="s">
        <v>1138</v>
      </c>
      <c r="D922" s="24">
        <v>1</v>
      </c>
      <c r="E922" s="24">
        <v>374</v>
      </c>
      <c r="F922" s="24" t="s">
        <v>40</v>
      </c>
      <c r="G922" s="24" t="s">
        <v>18</v>
      </c>
      <c r="H922" s="44" t="s">
        <v>1146</v>
      </c>
      <c r="I922" s="44"/>
      <c r="J922" s="24">
        <v>1</v>
      </c>
      <c r="K922" s="24">
        <v>18536</v>
      </c>
      <c r="L922" s="32">
        <v>0.54513888888888895</v>
      </c>
      <c r="M922" s="43">
        <v>0.56388888888888888</v>
      </c>
      <c r="N922" s="33">
        <v>8.7028050638665206</v>
      </c>
      <c r="Q922" s="24">
        <v>56</v>
      </c>
      <c r="R922" s="35">
        <f t="shared" si="56"/>
        <v>487.35708357652516</v>
      </c>
      <c r="S922" s="35">
        <f t="shared" si="59"/>
        <v>0</v>
      </c>
      <c r="U922" s="36">
        <f t="shared" si="57"/>
        <v>1.8749999999999933E-2</v>
      </c>
      <c r="V922" s="36">
        <f t="shared" si="58"/>
        <v>1.0499999999999963</v>
      </c>
      <c r="W922" s="36"/>
      <c r="X922" s="37"/>
    </row>
    <row r="923" spans="1:24" x14ac:dyDescent="0.3">
      <c r="A923" s="42">
        <v>13838</v>
      </c>
      <c r="B923" s="24">
        <v>6</v>
      </c>
      <c r="C923" s="24" t="s">
        <v>1138</v>
      </c>
      <c r="D923" s="24">
        <v>1</v>
      </c>
      <c r="E923" s="24">
        <v>374</v>
      </c>
      <c r="F923" s="24" t="s">
        <v>40</v>
      </c>
      <c r="G923" s="24" t="s">
        <v>12</v>
      </c>
      <c r="H923" s="24">
        <v>6</v>
      </c>
      <c r="J923" s="24">
        <v>1</v>
      </c>
      <c r="K923" s="24">
        <v>11971</v>
      </c>
      <c r="L923" s="32">
        <v>0.54652777777777783</v>
      </c>
      <c r="M923" s="43">
        <v>0.56527777777777777</v>
      </c>
      <c r="N923" s="33">
        <v>8.7028050638665206</v>
      </c>
      <c r="Q923" s="24">
        <v>52</v>
      </c>
      <c r="R923" s="35">
        <f t="shared" si="56"/>
        <v>452.54586332105907</v>
      </c>
      <c r="S923" s="35">
        <f t="shared" si="59"/>
        <v>0</v>
      </c>
      <c r="U923" s="36">
        <f t="shared" si="57"/>
        <v>1.8749999999999933E-2</v>
      </c>
      <c r="V923" s="36">
        <f t="shared" si="58"/>
        <v>0.97499999999999654</v>
      </c>
      <c r="W923" s="36"/>
      <c r="X923" s="37"/>
    </row>
    <row r="924" spans="1:24" x14ac:dyDescent="0.3">
      <c r="A924" s="42">
        <v>13840</v>
      </c>
      <c r="B924" s="24">
        <v>6</v>
      </c>
      <c r="C924" s="24" t="s">
        <v>1138</v>
      </c>
      <c r="D924" s="24">
        <v>1</v>
      </c>
      <c r="E924" s="24">
        <v>374</v>
      </c>
      <c r="F924" s="24" t="s">
        <v>40</v>
      </c>
      <c r="G924" s="24" t="s">
        <v>18</v>
      </c>
      <c r="H924" s="44" t="s">
        <v>1146</v>
      </c>
      <c r="I924" s="44"/>
      <c r="J924" s="24">
        <v>1</v>
      </c>
      <c r="K924" s="24">
        <v>569</v>
      </c>
      <c r="L924" s="32">
        <v>0.55625000000000002</v>
      </c>
      <c r="M924" s="43">
        <v>0.57500000000000007</v>
      </c>
      <c r="N924" s="33">
        <v>8.7028050638665206</v>
      </c>
      <c r="Q924" s="24">
        <v>56</v>
      </c>
      <c r="R924" s="35">
        <f t="shared" si="56"/>
        <v>487.35708357652516</v>
      </c>
      <c r="S924" s="35">
        <f t="shared" si="59"/>
        <v>0</v>
      </c>
      <c r="U924" s="36">
        <f t="shared" si="57"/>
        <v>1.8750000000000044E-2</v>
      </c>
      <c r="V924" s="36">
        <f t="shared" si="58"/>
        <v>1.0500000000000025</v>
      </c>
      <c r="W924" s="36"/>
      <c r="X924" s="37"/>
    </row>
    <row r="925" spans="1:24" x14ac:dyDescent="0.3">
      <c r="A925" s="42">
        <v>17938</v>
      </c>
      <c r="B925" s="24">
        <v>6</v>
      </c>
      <c r="C925" s="24" t="s">
        <v>1138</v>
      </c>
      <c r="D925" s="24">
        <v>1</v>
      </c>
      <c r="E925" s="24">
        <v>374</v>
      </c>
      <c r="F925" s="24" t="s">
        <v>40</v>
      </c>
      <c r="G925" s="24" t="s">
        <v>19</v>
      </c>
      <c r="H925" s="44" t="s">
        <v>1146</v>
      </c>
      <c r="I925" s="44"/>
      <c r="J925" s="24">
        <v>1</v>
      </c>
      <c r="K925" s="24">
        <v>17938</v>
      </c>
      <c r="L925" s="32">
        <v>0.55972222222222223</v>
      </c>
      <c r="M925" s="43">
        <v>0.57847222222222217</v>
      </c>
      <c r="N925" s="33">
        <v>8.7028050638665206</v>
      </c>
      <c r="Q925" s="24">
        <v>194</v>
      </c>
      <c r="R925" s="35">
        <f t="shared" si="56"/>
        <v>1688.3441823901051</v>
      </c>
      <c r="S925" s="35">
        <f t="shared" si="59"/>
        <v>0</v>
      </c>
      <c r="U925" s="36">
        <f t="shared" si="57"/>
        <v>1.8749999999999933E-2</v>
      </c>
      <c r="V925" s="36">
        <f t="shared" si="58"/>
        <v>3.6374999999999869</v>
      </c>
      <c r="W925" s="36"/>
      <c r="X925" s="37"/>
    </row>
    <row r="926" spans="1:24" x14ac:dyDescent="0.3">
      <c r="A926" s="42">
        <v>7175</v>
      </c>
      <c r="B926" s="24">
        <v>6</v>
      </c>
      <c r="C926" s="24" t="s">
        <v>1138</v>
      </c>
      <c r="D926" s="24">
        <v>1</v>
      </c>
      <c r="E926" s="24">
        <v>374</v>
      </c>
      <c r="F926" s="24" t="s">
        <v>40</v>
      </c>
      <c r="G926" s="24" t="s">
        <v>12</v>
      </c>
      <c r="H926" s="24" t="s">
        <v>15</v>
      </c>
      <c r="J926" s="24">
        <v>1</v>
      </c>
      <c r="K926" s="24">
        <v>1617</v>
      </c>
      <c r="L926" s="32">
        <v>0.5625</v>
      </c>
      <c r="M926" s="43">
        <v>0.57986111111111105</v>
      </c>
      <c r="N926" s="33">
        <v>8.7028050638665206</v>
      </c>
      <c r="Q926" s="24">
        <v>58</v>
      </c>
      <c r="R926" s="35">
        <f t="shared" si="56"/>
        <v>504.7626937042582</v>
      </c>
      <c r="S926" s="35">
        <f t="shared" si="59"/>
        <v>0</v>
      </c>
      <c r="U926" s="36">
        <f t="shared" si="57"/>
        <v>1.7361111111111049E-2</v>
      </c>
      <c r="V926" s="36">
        <f t="shared" si="58"/>
        <v>1.0069444444444409</v>
      </c>
      <c r="W926" s="36"/>
      <c r="X926" s="37"/>
    </row>
    <row r="927" spans="1:24" x14ac:dyDescent="0.3">
      <c r="A927" s="42">
        <v>7250</v>
      </c>
      <c r="B927" s="24">
        <v>6</v>
      </c>
      <c r="C927" s="24" t="s">
        <v>1138</v>
      </c>
      <c r="D927" s="24">
        <v>1</v>
      </c>
      <c r="E927" s="24">
        <v>374</v>
      </c>
      <c r="F927" s="24" t="s">
        <v>40</v>
      </c>
      <c r="G927" s="24" t="s">
        <v>19</v>
      </c>
      <c r="H927" s="24" t="s">
        <v>20</v>
      </c>
      <c r="J927" s="24">
        <v>1</v>
      </c>
      <c r="K927" s="24">
        <v>4468</v>
      </c>
      <c r="L927" s="32">
        <v>0.56944444444444442</v>
      </c>
      <c r="M927" s="43">
        <v>0.58680555555555558</v>
      </c>
      <c r="N927" s="33">
        <v>8.7028050638665206</v>
      </c>
      <c r="Q927" s="24">
        <v>5</v>
      </c>
      <c r="R927" s="35">
        <f t="shared" si="56"/>
        <v>43.514025319332603</v>
      </c>
      <c r="S927" s="35">
        <f t="shared" si="59"/>
        <v>0</v>
      </c>
      <c r="U927" s="36">
        <f t="shared" si="57"/>
        <v>1.736111111111116E-2</v>
      </c>
      <c r="V927" s="36">
        <f t="shared" si="58"/>
        <v>8.6805555555555802E-2</v>
      </c>
      <c r="W927" s="36"/>
      <c r="X927" s="37"/>
    </row>
    <row r="928" spans="1:24" x14ac:dyDescent="0.3">
      <c r="A928" s="42">
        <v>13844</v>
      </c>
      <c r="B928" s="24">
        <v>6</v>
      </c>
      <c r="C928" s="24" t="s">
        <v>1138</v>
      </c>
      <c r="D928" s="24">
        <v>1</v>
      </c>
      <c r="E928" s="24">
        <v>374</v>
      </c>
      <c r="F928" s="24" t="s">
        <v>40</v>
      </c>
      <c r="G928" s="24" t="s">
        <v>18</v>
      </c>
      <c r="H928" s="44" t="s">
        <v>1146</v>
      </c>
      <c r="I928" s="44"/>
      <c r="J928" s="24">
        <v>1</v>
      </c>
      <c r="K928" s="24">
        <v>59</v>
      </c>
      <c r="L928" s="32">
        <v>0.57013888888888886</v>
      </c>
      <c r="M928" s="43">
        <v>0.58888888888888891</v>
      </c>
      <c r="N928" s="33">
        <v>8.7028050638665206</v>
      </c>
      <c r="Q928" s="24">
        <v>56</v>
      </c>
      <c r="R928" s="35">
        <f t="shared" si="56"/>
        <v>487.35708357652516</v>
      </c>
      <c r="S928" s="35">
        <f t="shared" si="59"/>
        <v>0</v>
      </c>
      <c r="U928" s="36">
        <f t="shared" si="57"/>
        <v>1.8750000000000044E-2</v>
      </c>
      <c r="V928" s="36">
        <f t="shared" si="58"/>
        <v>1.0500000000000025</v>
      </c>
      <c r="W928" s="36"/>
      <c r="X928" s="37"/>
    </row>
    <row r="929" spans="1:24" x14ac:dyDescent="0.3">
      <c r="A929" s="42">
        <v>13845</v>
      </c>
      <c r="B929" s="24">
        <v>6</v>
      </c>
      <c r="C929" s="24" t="s">
        <v>1138</v>
      </c>
      <c r="D929" s="24">
        <v>1</v>
      </c>
      <c r="E929" s="24">
        <v>374</v>
      </c>
      <c r="F929" s="24" t="s">
        <v>40</v>
      </c>
      <c r="G929" s="24" t="s">
        <v>12</v>
      </c>
      <c r="H929" s="24">
        <v>6</v>
      </c>
      <c r="J929" s="24">
        <v>1</v>
      </c>
      <c r="K929" s="24">
        <v>11980</v>
      </c>
      <c r="L929" s="32">
        <v>0.57361111111111118</v>
      </c>
      <c r="M929" s="43">
        <v>0.59236111111111112</v>
      </c>
      <c r="N929" s="33">
        <v>8.7028050638665206</v>
      </c>
      <c r="Q929" s="24">
        <v>52</v>
      </c>
      <c r="R929" s="35">
        <f t="shared" si="56"/>
        <v>452.54586332105907</v>
      </c>
      <c r="S929" s="35">
        <f t="shared" si="59"/>
        <v>0</v>
      </c>
      <c r="U929" s="36">
        <f t="shared" si="57"/>
        <v>1.8749999999999933E-2</v>
      </c>
      <c r="V929" s="36">
        <f t="shared" si="58"/>
        <v>0.97499999999999654</v>
      </c>
      <c r="W929" s="36"/>
      <c r="X929" s="37"/>
    </row>
    <row r="930" spans="1:24" x14ac:dyDescent="0.3">
      <c r="A930" s="42">
        <v>17555</v>
      </c>
      <c r="B930" s="24">
        <v>6</v>
      </c>
      <c r="C930" s="24" t="s">
        <v>1138</v>
      </c>
      <c r="D930" s="24">
        <v>1</v>
      </c>
      <c r="E930" s="24">
        <v>374</v>
      </c>
      <c r="F930" s="24" t="s">
        <v>40</v>
      </c>
      <c r="G930" s="24" t="s">
        <v>19</v>
      </c>
      <c r="H930" s="44" t="s">
        <v>1146</v>
      </c>
      <c r="I930" s="44"/>
      <c r="J930" s="24">
        <v>1</v>
      </c>
      <c r="K930" s="24">
        <v>17555</v>
      </c>
      <c r="L930" s="32">
        <v>0.57361111111111118</v>
      </c>
      <c r="M930" s="43">
        <v>0.59236111111111112</v>
      </c>
      <c r="N930" s="33">
        <v>8.7028050638665206</v>
      </c>
      <c r="Q930" s="24">
        <v>194</v>
      </c>
      <c r="R930" s="35">
        <f t="shared" si="56"/>
        <v>1688.3441823901051</v>
      </c>
      <c r="S930" s="35">
        <f t="shared" si="59"/>
        <v>0</v>
      </c>
      <c r="U930" s="36">
        <f t="shared" si="57"/>
        <v>1.8749999999999933E-2</v>
      </c>
      <c r="V930" s="36">
        <f t="shared" si="58"/>
        <v>3.6374999999999869</v>
      </c>
      <c r="W930" s="36"/>
      <c r="X930" s="37"/>
    </row>
    <row r="931" spans="1:24" x14ac:dyDescent="0.3">
      <c r="A931" s="42">
        <v>7188</v>
      </c>
      <c r="B931" s="24">
        <v>6</v>
      </c>
      <c r="C931" s="24" t="s">
        <v>1138</v>
      </c>
      <c r="D931" s="24">
        <v>1</v>
      </c>
      <c r="E931" s="24">
        <v>374</v>
      </c>
      <c r="F931" s="24" t="s">
        <v>40</v>
      </c>
      <c r="G931" s="24" t="s">
        <v>12</v>
      </c>
      <c r="H931" s="24" t="s">
        <v>15</v>
      </c>
      <c r="J931" s="24">
        <v>1</v>
      </c>
      <c r="K931" s="24">
        <v>1630</v>
      </c>
      <c r="L931" s="32">
        <v>0.57638888888888895</v>
      </c>
      <c r="M931" s="43">
        <v>0.59375</v>
      </c>
      <c r="N931" s="33">
        <v>8.7028050638665206</v>
      </c>
      <c r="Q931" s="24">
        <v>58</v>
      </c>
      <c r="R931" s="35">
        <f t="shared" si="56"/>
        <v>504.7626937042582</v>
      </c>
      <c r="S931" s="35">
        <f t="shared" si="59"/>
        <v>0</v>
      </c>
      <c r="U931" s="36">
        <f t="shared" si="57"/>
        <v>1.7361111111111049E-2</v>
      </c>
      <c r="V931" s="36">
        <f t="shared" si="58"/>
        <v>1.0069444444444409</v>
      </c>
      <c r="W931" s="36"/>
      <c r="X931" s="37"/>
    </row>
    <row r="932" spans="1:24" x14ac:dyDescent="0.3">
      <c r="A932" s="42">
        <v>13848</v>
      </c>
      <c r="B932" s="24">
        <v>6</v>
      </c>
      <c r="C932" s="24" t="s">
        <v>1138</v>
      </c>
      <c r="D932" s="24">
        <v>1</v>
      </c>
      <c r="E932" s="24">
        <v>374</v>
      </c>
      <c r="F932" s="24" t="s">
        <v>40</v>
      </c>
      <c r="G932" s="24" t="s">
        <v>12</v>
      </c>
      <c r="H932" s="44" t="s">
        <v>1146</v>
      </c>
      <c r="I932" s="44"/>
      <c r="J932" s="24">
        <v>1</v>
      </c>
      <c r="K932" s="24">
        <v>557</v>
      </c>
      <c r="L932" s="32">
        <v>0.58750000000000002</v>
      </c>
      <c r="M932" s="43">
        <v>0.60625000000000007</v>
      </c>
      <c r="N932" s="33">
        <v>8.7028050638665206</v>
      </c>
      <c r="Q932" s="24">
        <v>250</v>
      </c>
      <c r="R932" s="35">
        <f t="shared" si="56"/>
        <v>2175.7012659666302</v>
      </c>
      <c r="S932" s="35">
        <f t="shared" si="59"/>
        <v>0</v>
      </c>
      <c r="U932" s="36">
        <f t="shared" si="57"/>
        <v>1.8750000000000044E-2</v>
      </c>
      <c r="V932" s="36">
        <f t="shared" si="58"/>
        <v>4.6875000000000107</v>
      </c>
      <c r="W932" s="36"/>
      <c r="X932" s="37"/>
    </row>
    <row r="933" spans="1:24" x14ac:dyDescent="0.3">
      <c r="A933" s="42">
        <v>13849</v>
      </c>
      <c r="B933" s="24">
        <v>6</v>
      </c>
      <c r="C933" s="24" t="s">
        <v>1138</v>
      </c>
      <c r="D933" s="24">
        <v>1</v>
      </c>
      <c r="E933" s="24">
        <v>374</v>
      </c>
      <c r="F933" s="24" t="s">
        <v>40</v>
      </c>
      <c r="G933" s="24" t="s">
        <v>12</v>
      </c>
      <c r="H933" s="24">
        <v>6</v>
      </c>
      <c r="J933" s="24">
        <v>1</v>
      </c>
      <c r="K933" s="24">
        <v>13474</v>
      </c>
      <c r="L933" s="32">
        <v>0.59166666666666667</v>
      </c>
      <c r="M933" s="43">
        <v>0.61041666666666672</v>
      </c>
      <c r="N933" s="33">
        <v>8.7028050638665206</v>
      </c>
      <c r="Q933" s="24">
        <v>52</v>
      </c>
      <c r="R933" s="35">
        <f t="shared" si="56"/>
        <v>452.54586332105907</v>
      </c>
      <c r="S933" s="35">
        <f t="shared" si="59"/>
        <v>0</v>
      </c>
      <c r="U933" s="36">
        <f t="shared" si="57"/>
        <v>1.8750000000000044E-2</v>
      </c>
      <c r="V933" s="36">
        <f t="shared" si="58"/>
        <v>0.97500000000000231</v>
      </c>
      <c r="W933" s="36"/>
      <c r="X933" s="37"/>
    </row>
    <row r="934" spans="1:24" x14ac:dyDescent="0.3">
      <c r="A934" s="42">
        <v>7176</v>
      </c>
      <c r="B934" s="24">
        <v>6</v>
      </c>
      <c r="C934" s="24" t="s">
        <v>1138</v>
      </c>
      <c r="D934" s="24">
        <v>1</v>
      </c>
      <c r="E934" s="24">
        <v>374</v>
      </c>
      <c r="F934" s="24" t="s">
        <v>40</v>
      </c>
      <c r="G934" s="24" t="s">
        <v>12</v>
      </c>
      <c r="H934" s="24" t="s">
        <v>15</v>
      </c>
      <c r="J934" s="24">
        <v>1</v>
      </c>
      <c r="K934" s="24">
        <v>1618</v>
      </c>
      <c r="L934" s="32">
        <v>0.60416666666666663</v>
      </c>
      <c r="M934" s="43">
        <v>0.62152777777777779</v>
      </c>
      <c r="N934" s="33">
        <v>8.7028050638665206</v>
      </c>
      <c r="Q934" s="24">
        <v>58</v>
      </c>
      <c r="R934" s="35">
        <f t="shared" si="56"/>
        <v>504.7626937042582</v>
      </c>
      <c r="S934" s="35">
        <f t="shared" si="59"/>
        <v>0</v>
      </c>
      <c r="U934" s="36">
        <f t="shared" si="57"/>
        <v>1.736111111111116E-2</v>
      </c>
      <c r="V934" s="36">
        <f t="shared" si="58"/>
        <v>1.0069444444444473</v>
      </c>
      <c r="W934" s="36"/>
      <c r="X934" s="37"/>
    </row>
    <row r="935" spans="1:24" x14ac:dyDescent="0.3">
      <c r="A935" s="42">
        <v>7251</v>
      </c>
      <c r="B935" s="24">
        <v>6</v>
      </c>
      <c r="C935" s="24" t="s">
        <v>1138</v>
      </c>
      <c r="D935" s="24">
        <v>1</v>
      </c>
      <c r="E935" s="24">
        <v>374</v>
      </c>
      <c r="F935" s="24" t="s">
        <v>40</v>
      </c>
      <c r="G935" s="24" t="s">
        <v>19</v>
      </c>
      <c r="H935" s="24" t="s">
        <v>20</v>
      </c>
      <c r="J935" s="24">
        <v>1</v>
      </c>
      <c r="K935" s="24">
        <v>4469</v>
      </c>
      <c r="L935" s="32">
        <v>0.61111111111111105</v>
      </c>
      <c r="M935" s="43">
        <v>0.62847222222222221</v>
      </c>
      <c r="N935" s="33">
        <v>8.7028050638665206</v>
      </c>
      <c r="Q935" s="24">
        <v>5</v>
      </c>
      <c r="R935" s="35">
        <f t="shared" si="56"/>
        <v>43.514025319332603</v>
      </c>
      <c r="S935" s="35">
        <f t="shared" si="59"/>
        <v>0</v>
      </c>
      <c r="U935" s="36">
        <f t="shared" si="57"/>
        <v>1.736111111111116E-2</v>
      </c>
      <c r="V935" s="36">
        <f t="shared" si="58"/>
        <v>8.6805555555555802E-2</v>
      </c>
      <c r="W935" s="36"/>
      <c r="X935" s="37"/>
    </row>
    <row r="936" spans="1:24" x14ac:dyDescent="0.3">
      <c r="A936" s="42">
        <v>13854</v>
      </c>
      <c r="B936" s="24">
        <v>6</v>
      </c>
      <c r="C936" s="24" t="s">
        <v>1138</v>
      </c>
      <c r="D936" s="24">
        <v>1</v>
      </c>
      <c r="E936" s="24">
        <v>374</v>
      </c>
      <c r="F936" s="24" t="s">
        <v>40</v>
      </c>
      <c r="G936" s="24" t="s">
        <v>12</v>
      </c>
      <c r="H936" s="44" t="s">
        <v>1146</v>
      </c>
      <c r="I936" s="44"/>
      <c r="J936" s="24">
        <v>1</v>
      </c>
      <c r="K936" s="24">
        <v>60</v>
      </c>
      <c r="L936" s="32">
        <v>0.61736111111111114</v>
      </c>
      <c r="M936" s="43">
        <v>0.63611111111111118</v>
      </c>
      <c r="N936" s="33">
        <v>8.7028050638665206</v>
      </c>
      <c r="Q936" s="24">
        <v>250</v>
      </c>
      <c r="R936" s="35">
        <f t="shared" si="56"/>
        <v>2175.7012659666302</v>
      </c>
      <c r="S936" s="35">
        <f t="shared" si="59"/>
        <v>0</v>
      </c>
      <c r="U936" s="36">
        <f t="shared" si="57"/>
        <v>1.8750000000000044E-2</v>
      </c>
      <c r="V936" s="36">
        <f t="shared" si="58"/>
        <v>4.6875000000000107</v>
      </c>
      <c r="W936" s="36"/>
      <c r="X936" s="37"/>
    </row>
    <row r="937" spans="1:24" x14ac:dyDescent="0.3">
      <c r="A937" s="42">
        <v>7189</v>
      </c>
      <c r="B937" s="24">
        <v>6</v>
      </c>
      <c r="C937" s="24" t="s">
        <v>1138</v>
      </c>
      <c r="D937" s="24">
        <v>1</v>
      </c>
      <c r="E937" s="24">
        <v>374</v>
      </c>
      <c r="F937" s="24" t="s">
        <v>40</v>
      </c>
      <c r="G937" s="24" t="s">
        <v>12</v>
      </c>
      <c r="H937" s="24" t="s">
        <v>15</v>
      </c>
      <c r="J937" s="24">
        <v>1</v>
      </c>
      <c r="K937" s="24">
        <v>1631</v>
      </c>
      <c r="L937" s="32">
        <v>0.61805555555555558</v>
      </c>
      <c r="M937" s="43">
        <v>0.63541666666666663</v>
      </c>
      <c r="N937" s="33">
        <v>8.7028050638665206</v>
      </c>
      <c r="Q937" s="24">
        <v>58</v>
      </c>
      <c r="R937" s="35">
        <f t="shared" si="56"/>
        <v>504.7626937042582</v>
      </c>
      <c r="S937" s="35">
        <f t="shared" si="59"/>
        <v>0</v>
      </c>
      <c r="U937" s="36">
        <f t="shared" si="57"/>
        <v>1.7361111111111049E-2</v>
      </c>
      <c r="V937" s="36">
        <f t="shared" si="58"/>
        <v>1.0069444444444409</v>
      </c>
      <c r="W937" s="36"/>
      <c r="X937" s="37"/>
    </row>
    <row r="938" spans="1:24" x14ac:dyDescent="0.3">
      <c r="A938" s="42">
        <v>13855</v>
      </c>
      <c r="B938" s="24">
        <v>6</v>
      </c>
      <c r="C938" s="24" t="s">
        <v>1138</v>
      </c>
      <c r="D938" s="24">
        <v>1</v>
      </c>
      <c r="E938" s="24">
        <v>374</v>
      </c>
      <c r="F938" s="24" t="s">
        <v>40</v>
      </c>
      <c r="G938" s="24" t="s">
        <v>12</v>
      </c>
      <c r="H938" s="24">
        <v>6</v>
      </c>
      <c r="J938" s="24">
        <v>1</v>
      </c>
      <c r="K938" s="24">
        <v>11989</v>
      </c>
      <c r="L938" s="32">
        <v>0.61875000000000002</v>
      </c>
      <c r="M938" s="43">
        <v>0.63750000000000007</v>
      </c>
      <c r="N938" s="33">
        <v>8.7028050638665206</v>
      </c>
      <c r="Q938" s="24">
        <v>52</v>
      </c>
      <c r="R938" s="35">
        <f t="shared" si="56"/>
        <v>452.54586332105907</v>
      </c>
      <c r="S938" s="35">
        <f t="shared" si="59"/>
        <v>0</v>
      </c>
      <c r="U938" s="36">
        <f t="shared" si="57"/>
        <v>1.8750000000000044E-2</v>
      </c>
      <c r="V938" s="36">
        <f t="shared" si="58"/>
        <v>0.97500000000000231</v>
      </c>
      <c r="W938" s="36"/>
      <c r="X938" s="37"/>
    </row>
    <row r="939" spans="1:24" x14ac:dyDescent="0.3">
      <c r="A939" s="42">
        <v>13475</v>
      </c>
      <c r="B939" s="24">
        <v>6</v>
      </c>
      <c r="C939" s="24" t="s">
        <v>1138</v>
      </c>
      <c r="D939" s="24">
        <v>1</v>
      </c>
      <c r="E939" s="24">
        <v>374</v>
      </c>
      <c r="F939" s="24" t="s">
        <v>40</v>
      </c>
      <c r="G939" s="24" t="s">
        <v>12</v>
      </c>
      <c r="H939" s="24" t="s">
        <v>13</v>
      </c>
      <c r="J939" s="24">
        <v>1</v>
      </c>
      <c r="K939" s="24">
        <v>571</v>
      </c>
      <c r="L939" s="32">
        <v>0.63680555555555551</v>
      </c>
      <c r="M939" s="43">
        <v>0.65555555555555556</v>
      </c>
      <c r="N939" s="33">
        <v>8.7028050638665206</v>
      </c>
      <c r="Q939" s="24">
        <v>302</v>
      </c>
      <c r="R939" s="35">
        <f t="shared" si="56"/>
        <v>2628.2471292876894</v>
      </c>
      <c r="S939" s="35">
        <f t="shared" si="59"/>
        <v>0</v>
      </c>
      <c r="U939" s="36">
        <f t="shared" si="57"/>
        <v>1.8750000000000044E-2</v>
      </c>
      <c r="V939" s="36">
        <f t="shared" si="58"/>
        <v>5.6625000000000139</v>
      </c>
      <c r="W939" s="36"/>
      <c r="X939" s="37"/>
    </row>
    <row r="940" spans="1:24" x14ac:dyDescent="0.3">
      <c r="A940" s="42">
        <v>7177</v>
      </c>
      <c r="B940" s="24">
        <v>6</v>
      </c>
      <c r="C940" s="24" t="s">
        <v>1138</v>
      </c>
      <c r="D940" s="24">
        <v>1</v>
      </c>
      <c r="E940" s="24">
        <v>374</v>
      </c>
      <c r="F940" s="24" t="s">
        <v>40</v>
      </c>
      <c r="G940" s="24" t="s">
        <v>12</v>
      </c>
      <c r="H940" s="24" t="s">
        <v>15</v>
      </c>
      <c r="J940" s="24">
        <v>1</v>
      </c>
      <c r="K940" s="24">
        <v>1619</v>
      </c>
      <c r="L940" s="32">
        <v>0.64583333333333337</v>
      </c>
      <c r="M940" s="43">
        <v>0.66319444444444442</v>
      </c>
      <c r="N940" s="33">
        <v>8.7028050638665206</v>
      </c>
      <c r="Q940" s="24">
        <v>58</v>
      </c>
      <c r="R940" s="35">
        <f t="shared" si="56"/>
        <v>504.7626937042582</v>
      </c>
      <c r="S940" s="35">
        <f t="shared" si="59"/>
        <v>0</v>
      </c>
      <c r="U940" s="36">
        <f t="shared" si="57"/>
        <v>1.7361111111111049E-2</v>
      </c>
      <c r="V940" s="36">
        <f t="shared" si="58"/>
        <v>1.0069444444444409</v>
      </c>
      <c r="W940" s="36"/>
      <c r="X940" s="37"/>
    </row>
    <row r="941" spans="1:24" x14ac:dyDescent="0.3">
      <c r="A941" s="42">
        <v>7252</v>
      </c>
      <c r="B941" s="24">
        <v>6</v>
      </c>
      <c r="C941" s="24" t="s">
        <v>1138</v>
      </c>
      <c r="D941" s="24">
        <v>1</v>
      </c>
      <c r="E941" s="24">
        <v>374</v>
      </c>
      <c r="F941" s="24" t="s">
        <v>40</v>
      </c>
      <c r="G941" s="24" t="s">
        <v>19</v>
      </c>
      <c r="H941" s="24" t="s">
        <v>20</v>
      </c>
      <c r="J941" s="24">
        <v>1</v>
      </c>
      <c r="K941" s="24">
        <v>4470</v>
      </c>
      <c r="L941" s="32">
        <v>0.65277777777777779</v>
      </c>
      <c r="M941" s="43">
        <v>0.67013888888888884</v>
      </c>
      <c r="N941" s="33">
        <v>8.7028050638665206</v>
      </c>
      <c r="Q941" s="24">
        <v>5</v>
      </c>
      <c r="R941" s="35">
        <f t="shared" si="56"/>
        <v>43.514025319332603</v>
      </c>
      <c r="S941" s="35">
        <f t="shared" si="59"/>
        <v>0</v>
      </c>
      <c r="U941" s="36">
        <f t="shared" si="57"/>
        <v>1.7361111111111049E-2</v>
      </c>
      <c r="V941" s="36">
        <f t="shared" si="58"/>
        <v>8.6805555555555247E-2</v>
      </c>
      <c r="W941" s="36"/>
      <c r="X941" s="37"/>
    </row>
    <row r="942" spans="1:24" x14ac:dyDescent="0.3">
      <c r="A942" s="42">
        <v>7190</v>
      </c>
      <c r="B942" s="24">
        <v>6</v>
      </c>
      <c r="C942" s="24" t="s">
        <v>1138</v>
      </c>
      <c r="D942" s="24">
        <v>1</v>
      </c>
      <c r="E942" s="24">
        <v>374</v>
      </c>
      <c r="F942" s="24" t="s">
        <v>40</v>
      </c>
      <c r="G942" s="24" t="s">
        <v>12</v>
      </c>
      <c r="H942" s="24" t="s">
        <v>15</v>
      </c>
      <c r="J942" s="24">
        <v>1</v>
      </c>
      <c r="K942" s="24">
        <v>1632</v>
      </c>
      <c r="L942" s="32">
        <v>0.65972222222222221</v>
      </c>
      <c r="M942" s="43">
        <v>0.67708333333333337</v>
      </c>
      <c r="N942" s="33">
        <v>8.7028050638665206</v>
      </c>
      <c r="Q942" s="24">
        <v>58</v>
      </c>
      <c r="R942" s="35">
        <f t="shared" si="56"/>
        <v>504.7626937042582</v>
      </c>
      <c r="S942" s="35">
        <f t="shared" si="59"/>
        <v>0</v>
      </c>
      <c r="U942" s="36">
        <f t="shared" si="57"/>
        <v>1.736111111111116E-2</v>
      </c>
      <c r="V942" s="36">
        <f t="shared" si="58"/>
        <v>1.0069444444444473</v>
      </c>
      <c r="W942" s="36"/>
      <c r="X942" s="37"/>
    </row>
    <row r="943" spans="1:24" x14ac:dyDescent="0.3">
      <c r="A943" s="42">
        <v>13476</v>
      </c>
      <c r="B943" s="24">
        <v>6</v>
      </c>
      <c r="C943" s="24" t="s">
        <v>1138</v>
      </c>
      <c r="D943" s="24">
        <v>1</v>
      </c>
      <c r="E943" s="24">
        <v>374</v>
      </c>
      <c r="F943" s="24" t="s">
        <v>40</v>
      </c>
      <c r="G943" s="24" t="s">
        <v>12</v>
      </c>
      <c r="H943" s="24" t="s">
        <v>13</v>
      </c>
      <c r="J943" s="24">
        <v>1</v>
      </c>
      <c r="K943" s="24">
        <v>559</v>
      </c>
      <c r="L943" s="32">
        <v>0.66388888888888886</v>
      </c>
      <c r="M943" s="43">
        <v>0.68263888888888891</v>
      </c>
      <c r="N943" s="33">
        <v>8.7028050638665206</v>
      </c>
      <c r="Q943" s="24">
        <v>302</v>
      </c>
      <c r="R943" s="35">
        <f t="shared" si="56"/>
        <v>2628.2471292876894</v>
      </c>
      <c r="S943" s="35">
        <f t="shared" si="59"/>
        <v>0</v>
      </c>
      <c r="U943" s="36">
        <f t="shared" si="57"/>
        <v>1.8750000000000044E-2</v>
      </c>
      <c r="V943" s="36">
        <f t="shared" si="58"/>
        <v>5.6625000000000139</v>
      </c>
      <c r="W943" s="36"/>
      <c r="X943" s="37"/>
    </row>
    <row r="944" spans="1:24" x14ac:dyDescent="0.3">
      <c r="A944" s="42">
        <v>13477</v>
      </c>
      <c r="B944" s="24">
        <v>6</v>
      </c>
      <c r="C944" s="24" t="s">
        <v>1138</v>
      </c>
      <c r="D944" s="24">
        <v>1</v>
      </c>
      <c r="E944" s="24">
        <v>374</v>
      </c>
      <c r="F944" s="24" t="s">
        <v>40</v>
      </c>
      <c r="G944" s="24" t="s">
        <v>12</v>
      </c>
      <c r="H944" s="24" t="s">
        <v>13</v>
      </c>
      <c r="J944" s="24">
        <v>1</v>
      </c>
      <c r="K944" s="24">
        <v>572</v>
      </c>
      <c r="L944" s="32">
        <v>0.68194444444444446</v>
      </c>
      <c r="M944" s="43">
        <v>0.7006944444444444</v>
      </c>
      <c r="N944" s="33">
        <v>8.7028050638665206</v>
      </c>
      <c r="Q944" s="24">
        <v>302</v>
      </c>
      <c r="R944" s="35">
        <f t="shared" si="56"/>
        <v>2628.2471292876894</v>
      </c>
      <c r="S944" s="35">
        <f t="shared" si="59"/>
        <v>0</v>
      </c>
      <c r="U944" s="36">
        <f t="shared" si="57"/>
        <v>1.8749999999999933E-2</v>
      </c>
      <c r="V944" s="36">
        <f t="shared" si="58"/>
        <v>5.6624999999999801</v>
      </c>
      <c r="W944" s="36"/>
      <c r="X944" s="37"/>
    </row>
    <row r="945" spans="1:24" x14ac:dyDescent="0.3">
      <c r="A945" s="42">
        <v>7178</v>
      </c>
      <c r="B945" s="24">
        <v>6</v>
      </c>
      <c r="C945" s="24" t="s">
        <v>1138</v>
      </c>
      <c r="D945" s="24">
        <v>1</v>
      </c>
      <c r="E945" s="24">
        <v>374</v>
      </c>
      <c r="F945" s="24" t="s">
        <v>40</v>
      </c>
      <c r="G945" s="24" t="s">
        <v>12</v>
      </c>
      <c r="H945" s="24" t="s">
        <v>15</v>
      </c>
      <c r="J945" s="24">
        <v>1</v>
      </c>
      <c r="K945" s="24">
        <v>1620</v>
      </c>
      <c r="L945" s="32">
        <v>0.6875</v>
      </c>
      <c r="M945" s="43">
        <v>0.70486111111111116</v>
      </c>
      <c r="N945" s="33">
        <v>8.7028050638665206</v>
      </c>
      <c r="Q945" s="24">
        <v>58</v>
      </c>
      <c r="R945" s="35">
        <f t="shared" si="56"/>
        <v>504.7626937042582</v>
      </c>
      <c r="S945" s="35">
        <f t="shared" si="59"/>
        <v>0</v>
      </c>
      <c r="U945" s="36">
        <f t="shared" si="57"/>
        <v>1.736111111111116E-2</v>
      </c>
      <c r="V945" s="36">
        <f t="shared" si="58"/>
        <v>1.0069444444444473</v>
      </c>
      <c r="W945" s="36"/>
      <c r="X945" s="37"/>
    </row>
    <row r="946" spans="1:24" x14ac:dyDescent="0.3">
      <c r="A946" s="42">
        <v>7253</v>
      </c>
      <c r="B946" s="24">
        <v>6</v>
      </c>
      <c r="C946" s="24" t="s">
        <v>1138</v>
      </c>
      <c r="D946" s="24">
        <v>1</v>
      </c>
      <c r="E946" s="24">
        <v>374</v>
      </c>
      <c r="F946" s="24" t="s">
        <v>40</v>
      </c>
      <c r="G946" s="24" t="s">
        <v>19</v>
      </c>
      <c r="H946" s="24" t="s">
        <v>20</v>
      </c>
      <c r="J946" s="24">
        <v>1</v>
      </c>
      <c r="K946" s="24">
        <v>4471</v>
      </c>
      <c r="L946" s="32">
        <v>0.69444444444444453</v>
      </c>
      <c r="M946" s="43">
        <v>0.71180555555555547</v>
      </c>
      <c r="N946" s="33">
        <v>8.7028050638665206</v>
      </c>
      <c r="Q946" s="24">
        <v>5</v>
      </c>
      <c r="R946" s="35">
        <f t="shared" si="56"/>
        <v>43.514025319332603</v>
      </c>
      <c r="S946" s="35">
        <f t="shared" si="59"/>
        <v>0</v>
      </c>
      <c r="U946" s="36">
        <f t="shared" si="57"/>
        <v>1.7361111111110938E-2</v>
      </c>
      <c r="V946" s="36">
        <f t="shared" si="58"/>
        <v>8.6805555555554692E-2</v>
      </c>
      <c r="W946" s="36"/>
      <c r="X946" s="37"/>
    </row>
    <row r="947" spans="1:24" x14ac:dyDescent="0.3">
      <c r="A947" s="42">
        <v>7191</v>
      </c>
      <c r="B947" s="24">
        <v>6</v>
      </c>
      <c r="C947" s="24" t="s">
        <v>1138</v>
      </c>
      <c r="D947" s="24">
        <v>1</v>
      </c>
      <c r="E947" s="24">
        <v>374</v>
      </c>
      <c r="F947" s="24" t="s">
        <v>40</v>
      </c>
      <c r="G947" s="24" t="s">
        <v>12</v>
      </c>
      <c r="H947" s="24" t="s">
        <v>15</v>
      </c>
      <c r="J947" s="24">
        <v>1</v>
      </c>
      <c r="K947" s="24">
        <v>1633</v>
      </c>
      <c r="L947" s="32">
        <v>0.70138888888888884</v>
      </c>
      <c r="M947" s="43">
        <v>0.71875</v>
      </c>
      <c r="N947" s="33">
        <v>8.7028050638665206</v>
      </c>
      <c r="Q947" s="24">
        <v>58</v>
      </c>
      <c r="R947" s="35">
        <f t="shared" si="56"/>
        <v>504.7626937042582</v>
      </c>
      <c r="S947" s="35">
        <f t="shared" si="59"/>
        <v>0</v>
      </c>
      <c r="U947" s="36">
        <f t="shared" si="57"/>
        <v>1.736111111111116E-2</v>
      </c>
      <c r="V947" s="36">
        <f t="shared" si="58"/>
        <v>1.0069444444444473</v>
      </c>
      <c r="W947" s="36"/>
      <c r="X947" s="37"/>
    </row>
    <row r="948" spans="1:24" x14ac:dyDescent="0.3">
      <c r="A948" s="42">
        <v>13478</v>
      </c>
      <c r="B948" s="24">
        <v>6</v>
      </c>
      <c r="C948" s="24" t="s">
        <v>1138</v>
      </c>
      <c r="D948" s="24">
        <v>1</v>
      </c>
      <c r="E948" s="24">
        <v>374</v>
      </c>
      <c r="F948" s="24" t="s">
        <v>40</v>
      </c>
      <c r="G948" s="24" t="s">
        <v>12</v>
      </c>
      <c r="H948" s="24" t="s">
        <v>13</v>
      </c>
      <c r="J948" s="24">
        <v>1</v>
      </c>
      <c r="K948" s="24">
        <v>560</v>
      </c>
      <c r="L948" s="32">
        <v>0.7090277777777777</v>
      </c>
      <c r="M948" s="43">
        <v>0.72777777777777775</v>
      </c>
      <c r="N948" s="33">
        <v>8.7028050638665206</v>
      </c>
      <c r="Q948" s="24">
        <v>302</v>
      </c>
      <c r="R948" s="35">
        <f t="shared" si="56"/>
        <v>2628.2471292876894</v>
      </c>
      <c r="S948" s="35">
        <f t="shared" si="59"/>
        <v>0</v>
      </c>
      <c r="U948" s="36">
        <f t="shared" si="57"/>
        <v>1.8750000000000044E-2</v>
      </c>
      <c r="V948" s="36">
        <f t="shared" si="58"/>
        <v>5.6625000000000139</v>
      </c>
      <c r="W948" s="36"/>
      <c r="X948" s="37"/>
    </row>
    <row r="949" spans="1:24" x14ac:dyDescent="0.3">
      <c r="A949" s="42">
        <v>13479</v>
      </c>
      <c r="B949" s="24">
        <v>6</v>
      </c>
      <c r="C949" s="24" t="s">
        <v>1138</v>
      </c>
      <c r="D949" s="24">
        <v>1</v>
      </c>
      <c r="E949" s="24">
        <v>374</v>
      </c>
      <c r="F949" s="24" t="s">
        <v>40</v>
      </c>
      <c r="G949" s="24" t="s">
        <v>12</v>
      </c>
      <c r="H949" s="24" t="s">
        <v>13</v>
      </c>
      <c r="J949" s="24">
        <v>1</v>
      </c>
      <c r="K949" s="24">
        <v>573</v>
      </c>
      <c r="L949" s="32">
        <v>0.7270833333333333</v>
      </c>
      <c r="M949" s="43">
        <v>0.74583333333333324</v>
      </c>
      <c r="N949" s="33">
        <v>8.7028050638665206</v>
      </c>
      <c r="Q949" s="24">
        <v>302</v>
      </c>
      <c r="R949" s="35">
        <f t="shared" si="56"/>
        <v>2628.2471292876894</v>
      </c>
      <c r="S949" s="35">
        <f t="shared" si="59"/>
        <v>0</v>
      </c>
      <c r="U949" s="36">
        <f t="shared" si="57"/>
        <v>1.8749999999999933E-2</v>
      </c>
      <c r="V949" s="36">
        <f t="shared" si="58"/>
        <v>5.6624999999999801</v>
      </c>
      <c r="W949" s="36"/>
      <c r="X949" s="37"/>
    </row>
    <row r="950" spans="1:24" x14ac:dyDescent="0.3">
      <c r="A950" s="42">
        <v>7179</v>
      </c>
      <c r="B950" s="24">
        <v>6</v>
      </c>
      <c r="C950" s="24" t="s">
        <v>1138</v>
      </c>
      <c r="D950" s="24">
        <v>1</v>
      </c>
      <c r="E950" s="24">
        <v>374</v>
      </c>
      <c r="F950" s="24" t="s">
        <v>40</v>
      </c>
      <c r="G950" s="24" t="s">
        <v>12</v>
      </c>
      <c r="H950" s="24" t="s">
        <v>15</v>
      </c>
      <c r="J950" s="24">
        <v>1</v>
      </c>
      <c r="K950" s="24">
        <v>1621</v>
      </c>
      <c r="L950" s="32">
        <v>0.72916666666666663</v>
      </c>
      <c r="M950" s="43">
        <v>0.74652777777777779</v>
      </c>
      <c r="N950" s="33">
        <v>8.7028050638665206</v>
      </c>
      <c r="Q950" s="24">
        <v>58</v>
      </c>
      <c r="R950" s="35">
        <f t="shared" si="56"/>
        <v>504.7626937042582</v>
      </c>
      <c r="S950" s="35">
        <f t="shared" si="59"/>
        <v>0</v>
      </c>
      <c r="U950" s="36">
        <f t="shared" si="57"/>
        <v>1.736111111111116E-2</v>
      </c>
      <c r="V950" s="36">
        <f t="shared" si="58"/>
        <v>1.0069444444444473</v>
      </c>
      <c r="W950" s="36"/>
      <c r="X950" s="37"/>
    </row>
    <row r="951" spans="1:24" x14ac:dyDescent="0.3">
      <c r="A951" s="42">
        <v>7254</v>
      </c>
      <c r="B951" s="24">
        <v>6</v>
      </c>
      <c r="C951" s="24" t="s">
        <v>1138</v>
      </c>
      <c r="D951" s="24">
        <v>1</v>
      </c>
      <c r="E951" s="24">
        <v>374</v>
      </c>
      <c r="F951" s="24" t="s">
        <v>40</v>
      </c>
      <c r="G951" s="24" t="s">
        <v>19</v>
      </c>
      <c r="H951" s="24" t="s">
        <v>20</v>
      </c>
      <c r="J951" s="24">
        <v>1</v>
      </c>
      <c r="K951" s="24">
        <v>4472</v>
      </c>
      <c r="L951" s="32">
        <v>0.73611111111111116</v>
      </c>
      <c r="M951" s="43">
        <v>0.75347222222222221</v>
      </c>
      <c r="N951" s="33">
        <v>8.7028050638665206</v>
      </c>
      <c r="Q951" s="24">
        <v>5</v>
      </c>
      <c r="R951" s="35">
        <f t="shared" si="56"/>
        <v>43.514025319332603</v>
      </c>
      <c r="S951" s="35">
        <f t="shared" si="59"/>
        <v>0</v>
      </c>
      <c r="U951" s="36">
        <f t="shared" si="57"/>
        <v>1.7361111111111049E-2</v>
      </c>
      <c r="V951" s="36">
        <f t="shared" si="58"/>
        <v>8.6805555555555247E-2</v>
      </c>
      <c r="W951" s="36"/>
      <c r="X951" s="37"/>
    </row>
    <row r="952" spans="1:24" x14ac:dyDescent="0.3">
      <c r="A952" s="42">
        <v>7192</v>
      </c>
      <c r="B952" s="24">
        <v>6</v>
      </c>
      <c r="C952" s="24" t="s">
        <v>1138</v>
      </c>
      <c r="D952" s="24">
        <v>1</v>
      </c>
      <c r="E952" s="24">
        <v>374</v>
      </c>
      <c r="F952" s="24" t="s">
        <v>40</v>
      </c>
      <c r="G952" s="24" t="s">
        <v>12</v>
      </c>
      <c r="H952" s="24" t="s">
        <v>15</v>
      </c>
      <c r="J952" s="24">
        <v>1</v>
      </c>
      <c r="K952" s="24">
        <v>1634</v>
      </c>
      <c r="L952" s="32">
        <v>0.74305555555555547</v>
      </c>
      <c r="M952" s="43">
        <v>0.76041666666666663</v>
      </c>
      <c r="N952" s="33">
        <v>8.7028050638665206</v>
      </c>
      <c r="Q952" s="24">
        <v>58</v>
      </c>
      <c r="R952" s="35">
        <f t="shared" si="56"/>
        <v>504.7626937042582</v>
      </c>
      <c r="S952" s="35">
        <f t="shared" si="59"/>
        <v>0</v>
      </c>
      <c r="U952" s="36">
        <f t="shared" si="57"/>
        <v>1.736111111111116E-2</v>
      </c>
      <c r="V952" s="36">
        <f t="shared" si="58"/>
        <v>1.0069444444444473</v>
      </c>
      <c r="W952" s="36"/>
      <c r="X952" s="37"/>
    </row>
    <row r="953" spans="1:24" x14ac:dyDescent="0.3">
      <c r="A953" s="42">
        <v>13480</v>
      </c>
      <c r="B953" s="24">
        <v>6</v>
      </c>
      <c r="C953" s="24" t="s">
        <v>1138</v>
      </c>
      <c r="D953" s="24">
        <v>1</v>
      </c>
      <c r="E953" s="24">
        <v>374</v>
      </c>
      <c r="F953" s="24" t="s">
        <v>40</v>
      </c>
      <c r="G953" s="24" t="s">
        <v>12</v>
      </c>
      <c r="H953" s="24" t="s">
        <v>13</v>
      </c>
      <c r="J953" s="24">
        <v>1</v>
      </c>
      <c r="K953" s="24">
        <v>561</v>
      </c>
      <c r="L953" s="32">
        <v>0.75416666666666676</v>
      </c>
      <c r="M953" s="43">
        <v>0.7729166666666667</v>
      </c>
      <c r="N953" s="33">
        <v>8.7028050638665206</v>
      </c>
      <c r="Q953" s="24">
        <v>302</v>
      </c>
      <c r="R953" s="35">
        <f t="shared" si="56"/>
        <v>2628.2471292876894</v>
      </c>
      <c r="S953" s="35">
        <f t="shared" si="59"/>
        <v>0</v>
      </c>
      <c r="U953" s="36">
        <f t="shared" si="57"/>
        <v>1.8749999999999933E-2</v>
      </c>
      <c r="V953" s="36">
        <f t="shared" si="58"/>
        <v>5.6624999999999801</v>
      </c>
      <c r="W953" s="36"/>
      <c r="X953" s="37"/>
    </row>
    <row r="954" spans="1:24" x14ac:dyDescent="0.3">
      <c r="A954" s="42">
        <v>7180</v>
      </c>
      <c r="B954" s="24">
        <v>6</v>
      </c>
      <c r="C954" s="24" t="s">
        <v>1138</v>
      </c>
      <c r="D954" s="24">
        <v>1</v>
      </c>
      <c r="E954" s="24">
        <v>374</v>
      </c>
      <c r="F954" s="24" t="s">
        <v>40</v>
      </c>
      <c r="G954" s="24" t="s">
        <v>12</v>
      </c>
      <c r="H954" s="24" t="s">
        <v>15</v>
      </c>
      <c r="J954" s="24">
        <v>1</v>
      </c>
      <c r="K954" s="24">
        <v>1622</v>
      </c>
      <c r="L954" s="32">
        <v>0.77083333333333337</v>
      </c>
      <c r="M954" s="43">
        <v>0.78819444444444453</v>
      </c>
      <c r="N954" s="33">
        <v>8.7028050638665206</v>
      </c>
      <c r="Q954" s="24">
        <v>58</v>
      </c>
      <c r="R954" s="35">
        <f t="shared" si="56"/>
        <v>504.7626937042582</v>
      </c>
      <c r="S954" s="35">
        <f t="shared" si="59"/>
        <v>0</v>
      </c>
      <c r="U954" s="36">
        <f t="shared" si="57"/>
        <v>1.736111111111116E-2</v>
      </c>
      <c r="V954" s="36">
        <f t="shared" si="58"/>
        <v>1.0069444444444473</v>
      </c>
      <c r="W954" s="36"/>
      <c r="X954" s="37"/>
    </row>
    <row r="955" spans="1:24" x14ac:dyDescent="0.3">
      <c r="A955" s="42">
        <v>13481</v>
      </c>
      <c r="B955" s="24">
        <v>6</v>
      </c>
      <c r="C955" s="24" t="s">
        <v>1138</v>
      </c>
      <c r="D955" s="24">
        <v>1</v>
      </c>
      <c r="E955" s="24">
        <v>374</v>
      </c>
      <c r="F955" s="24" t="s">
        <v>40</v>
      </c>
      <c r="G955" s="24" t="s">
        <v>12</v>
      </c>
      <c r="H955" s="24" t="s">
        <v>13</v>
      </c>
      <c r="J955" s="24">
        <v>1</v>
      </c>
      <c r="K955" s="24">
        <v>574</v>
      </c>
      <c r="L955" s="32">
        <v>0.77222222222222225</v>
      </c>
      <c r="M955" s="43">
        <v>0.7909722222222223</v>
      </c>
      <c r="N955" s="33">
        <v>8.7028050638665206</v>
      </c>
      <c r="Q955" s="24">
        <v>302</v>
      </c>
      <c r="R955" s="35">
        <f t="shared" si="56"/>
        <v>2628.2471292876894</v>
      </c>
      <c r="S955" s="35">
        <f t="shared" si="59"/>
        <v>0</v>
      </c>
      <c r="U955" s="36">
        <f t="shared" si="57"/>
        <v>1.8750000000000044E-2</v>
      </c>
      <c r="V955" s="36">
        <f t="shared" si="58"/>
        <v>5.6625000000000139</v>
      </c>
      <c r="W955" s="36"/>
      <c r="X955" s="37"/>
    </row>
    <row r="956" spans="1:24" x14ac:dyDescent="0.3">
      <c r="A956" s="42">
        <v>7255</v>
      </c>
      <c r="B956" s="24">
        <v>6</v>
      </c>
      <c r="C956" s="24" t="s">
        <v>1138</v>
      </c>
      <c r="D956" s="24">
        <v>1</v>
      </c>
      <c r="E956" s="24">
        <v>374</v>
      </c>
      <c r="F956" s="24" t="s">
        <v>40</v>
      </c>
      <c r="G956" s="24" t="s">
        <v>19</v>
      </c>
      <c r="H956" s="24" t="s">
        <v>20</v>
      </c>
      <c r="J956" s="24">
        <v>1</v>
      </c>
      <c r="K956" s="24">
        <v>4473</v>
      </c>
      <c r="L956" s="32">
        <v>0.77777777777777779</v>
      </c>
      <c r="M956" s="43">
        <v>0.79513888888888884</v>
      </c>
      <c r="N956" s="33">
        <v>8.7028050638665206</v>
      </c>
      <c r="Q956" s="24">
        <v>5</v>
      </c>
      <c r="R956" s="35">
        <f t="shared" si="56"/>
        <v>43.514025319332603</v>
      </c>
      <c r="S956" s="35">
        <f t="shared" si="59"/>
        <v>0</v>
      </c>
      <c r="U956" s="36">
        <f t="shared" si="57"/>
        <v>1.7361111111111049E-2</v>
      </c>
      <c r="V956" s="36">
        <f t="shared" si="58"/>
        <v>8.6805555555555247E-2</v>
      </c>
      <c r="W956" s="36"/>
      <c r="X956" s="37"/>
    </row>
    <row r="957" spans="1:24" x14ac:dyDescent="0.3">
      <c r="A957" s="42">
        <v>7193</v>
      </c>
      <c r="B957" s="24">
        <v>6</v>
      </c>
      <c r="C957" s="24" t="s">
        <v>1138</v>
      </c>
      <c r="D957" s="24">
        <v>1</v>
      </c>
      <c r="E957" s="24">
        <v>374</v>
      </c>
      <c r="F957" s="24" t="s">
        <v>40</v>
      </c>
      <c r="G957" s="24" t="s">
        <v>12</v>
      </c>
      <c r="H957" s="24" t="s">
        <v>15</v>
      </c>
      <c r="J957" s="24">
        <v>1</v>
      </c>
      <c r="K957" s="24">
        <v>1635</v>
      </c>
      <c r="L957" s="32">
        <v>0.78472222222222221</v>
      </c>
      <c r="M957" s="43">
        <v>0.80208333333333337</v>
      </c>
      <c r="N957" s="33">
        <v>8.7028050638665206</v>
      </c>
      <c r="Q957" s="24">
        <v>58</v>
      </c>
      <c r="R957" s="35">
        <f t="shared" si="56"/>
        <v>504.7626937042582</v>
      </c>
      <c r="S957" s="35">
        <f t="shared" si="59"/>
        <v>0</v>
      </c>
      <c r="U957" s="36">
        <f t="shared" si="57"/>
        <v>1.736111111111116E-2</v>
      </c>
      <c r="V957" s="36">
        <f t="shared" si="58"/>
        <v>1.0069444444444473</v>
      </c>
      <c r="W957" s="36"/>
      <c r="X957" s="37"/>
    </row>
    <row r="958" spans="1:24" x14ac:dyDescent="0.3">
      <c r="A958" s="42">
        <v>13482</v>
      </c>
      <c r="B958" s="24">
        <v>6</v>
      </c>
      <c r="C958" s="24" t="s">
        <v>1138</v>
      </c>
      <c r="D958" s="24">
        <v>1</v>
      </c>
      <c r="E958" s="24">
        <v>374</v>
      </c>
      <c r="F958" s="24" t="s">
        <v>40</v>
      </c>
      <c r="G958" s="24" t="s">
        <v>12</v>
      </c>
      <c r="H958" s="24" t="s">
        <v>13</v>
      </c>
      <c r="J958" s="24">
        <v>1</v>
      </c>
      <c r="K958" s="24">
        <v>562</v>
      </c>
      <c r="L958" s="32">
        <v>0.7993055555555556</v>
      </c>
      <c r="M958" s="43">
        <v>0.81805555555555554</v>
      </c>
      <c r="N958" s="33">
        <v>8.7028050638665206</v>
      </c>
      <c r="Q958" s="24">
        <v>302</v>
      </c>
      <c r="R958" s="35">
        <f t="shared" si="56"/>
        <v>2628.2471292876894</v>
      </c>
      <c r="S958" s="35">
        <f t="shared" si="59"/>
        <v>0</v>
      </c>
      <c r="U958" s="36">
        <f t="shared" si="57"/>
        <v>1.8749999999999933E-2</v>
      </c>
      <c r="V958" s="36">
        <f t="shared" si="58"/>
        <v>5.6624999999999801</v>
      </c>
      <c r="W958" s="36"/>
      <c r="X958" s="37"/>
    </row>
    <row r="959" spans="1:24" x14ac:dyDescent="0.3">
      <c r="A959" s="42">
        <v>7181</v>
      </c>
      <c r="B959" s="24">
        <v>6</v>
      </c>
      <c r="C959" s="24" t="s">
        <v>1138</v>
      </c>
      <c r="D959" s="24">
        <v>1</v>
      </c>
      <c r="E959" s="24">
        <v>374</v>
      </c>
      <c r="F959" s="24" t="s">
        <v>40</v>
      </c>
      <c r="G959" s="24" t="s">
        <v>12</v>
      </c>
      <c r="H959" s="24" t="s">
        <v>15</v>
      </c>
      <c r="J959" s="24">
        <v>1</v>
      </c>
      <c r="K959" s="24">
        <v>1623</v>
      </c>
      <c r="L959" s="32">
        <v>0.8125</v>
      </c>
      <c r="M959" s="43">
        <v>0.82986111111111116</v>
      </c>
      <c r="N959" s="33">
        <v>8.7028050638665206</v>
      </c>
      <c r="Q959" s="24">
        <v>58</v>
      </c>
      <c r="R959" s="35">
        <f t="shared" si="56"/>
        <v>504.7626937042582</v>
      </c>
      <c r="S959" s="35">
        <f t="shared" si="59"/>
        <v>0</v>
      </c>
      <c r="U959" s="36">
        <f t="shared" si="57"/>
        <v>1.736111111111116E-2</v>
      </c>
      <c r="V959" s="36">
        <f t="shared" si="58"/>
        <v>1.0069444444444473</v>
      </c>
      <c r="W959" s="36"/>
      <c r="X959" s="37"/>
    </row>
    <row r="960" spans="1:24" x14ac:dyDescent="0.3">
      <c r="A960" s="42">
        <v>13483</v>
      </c>
      <c r="B960" s="24">
        <v>6</v>
      </c>
      <c r="C960" s="24" t="s">
        <v>1138</v>
      </c>
      <c r="D960" s="24">
        <v>1</v>
      </c>
      <c r="E960" s="24">
        <v>374</v>
      </c>
      <c r="F960" s="24" t="s">
        <v>40</v>
      </c>
      <c r="G960" s="24" t="s">
        <v>12</v>
      </c>
      <c r="H960" s="24" t="s">
        <v>13</v>
      </c>
      <c r="J960" s="24">
        <v>1</v>
      </c>
      <c r="K960" s="24">
        <v>575</v>
      </c>
      <c r="L960" s="32">
        <v>0.81736111111111109</v>
      </c>
      <c r="M960" s="43">
        <v>0.83611111111111114</v>
      </c>
      <c r="N960" s="33">
        <v>8.7028050638665206</v>
      </c>
      <c r="Q960" s="24">
        <v>302</v>
      </c>
      <c r="R960" s="35">
        <f t="shared" si="56"/>
        <v>2628.2471292876894</v>
      </c>
      <c r="S960" s="35">
        <f t="shared" si="59"/>
        <v>0</v>
      </c>
      <c r="U960" s="36">
        <f t="shared" si="57"/>
        <v>1.8750000000000044E-2</v>
      </c>
      <c r="V960" s="36">
        <f t="shared" si="58"/>
        <v>5.6625000000000139</v>
      </c>
      <c r="W960" s="36"/>
      <c r="X960" s="37"/>
    </row>
    <row r="961" spans="1:24" x14ac:dyDescent="0.3">
      <c r="A961" s="42">
        <v>7057</v>
      </c>
      <c r="B961" s="24">
        <v>6</v>
      </c>
      <c r="C961" s="24" t="s">
        <v>1138</v>
      </c>
      <c r="D961" s="24">
        <v>1</v>
      </c>
      <c r="E961" s="24">
        <v>374</v>
      </c>
      <c r="F961" s="24" t="s">
        <v>40</v>
      </c>
      <c r="G961" s="24" t="s">
        <v>12</v>
      </c>
      <c r="H961" s="24" t="s">
        <v>13</v>
      </c>
      <c r="J961" s="24">
        <v>1</v>
      </c>
      <c r="K961" s="24">
        <v>576</v>
      </c>
      <c r="L961" s="32">
        <v>0.86805555555555547</v>
      </c>
      <c r="M961" s="43">
        <v>0.88194444444444453</v>
      </c>
      <c r="N961" s="33">
        <v>8.7028050638665206</v>
      </c>
      <c r="Q961" s="24">
        <v>302</v>
      </c>
      <c r="R961" s="35">
        <f t="shared" si="56"/>
        <v>2628.2471292876894</v>
      </c>
      <c r="S961" s="35">
        <f t="shared" si="59"/>
        <v>0</v>
      </c>
      <c r="U961" s="36">
        <f t="shared" si="57"/>
        <v>1.3888888888889062E-2</v>
      </c>
      <c r="V961" s="36">
        <f t="shared" si="58"/>
        <v>4.1944444444444962</v>
      </c>
      <c r="W961" s="36"/>
      <c r="X961" s="37"/>
    </row>
    <row r="962" spans="1:24" x14ac:dyDescent="0.3">
      <c r="A962" s="42">
        <v>7194</v>
      </c>
      <c r="B962" s="24">
        <v>6</v>
      </c>
      <c r="C962" s="24" t="s">
        <v>1138</v>
      </c>
      <c r="D962" s="24">
        <v>1</v>
      </c>
      <c r="E962" s="24">
        <v>374</v>
      </c>
      <c r="F962" s="24" t="s">
        <v>40</v>
      </c>
      <c r="G962" s="24" t="s">
        <v>12</v>
      </c>
      <c r="H962" s="24" t="s">
        <v>15</v>
      </c>
      <c r="J962" s="24">
        <v>1</v>
      </c>
      <c r="K962" s="24">
        <v>1636</v>
      </c>
      <c r="L962" s="32">
        <v>0.875</v>
      </c>
      <c r="M962" s="43">
        <v>0.88888888888888884</v>
      </c>
      <c r="N962" s="33">
        <v>8.7028050638665206</v>
      </c>
      <c r="Q962" s="24">
        <v>58</v>
      </c>
      <c r="R962" s="35">
        <f t="shared" ref="R962:R1025" si="60">+N962*Q962</f>
        <v>504.7626937042582</v>
      </c>
      <c r="S962" s="35">
        <f t="shared" si="59"/>
        <v>0</v>
      </c>
      <c r="U962" s="36">
        <f t="shared" ref="U962:U1025" si="61">+M962-L962</f>
        <v>1.388888888888884E-2</v>
      </c>
      <c r="V962" s="36">
        <f t="shared" ref="V962:V1025" si="62">+U962*Q962</f>
        <v>0.80555555555555269</v>
      </c>
      <c r="W962" s="36"/>
      <c r="X962" s="37"/>
    </row>
    <row r="963" spans="1:24" x14ac:dyDescent="0.3">
      <c r="A963" s="42">
        <v>17042</v>
      </c>
      <c r="B963" s="24">
        <v>6</v>
      </c>
      <c r="C963" s="24" t="s">
        <v>1138</v>
      </c>
      <c r="D963" s="24">
        <v>1</v>
      </c>
      <c r="E963" s="24">
        <v>374</v>
      </c>
      <c r="F963" s="24" t="s">
        <v>40</v>
      </c>
      <c r="G963" s="24" t="s">
        <v>18</v>
      </c>
      <c r="H963" s="24" t="s">
        <v>13</v>
      </c>
      <c r="J963" s="24">
        <v>1</v>
      </c>
      <c r="K963" s="24">
        <v>17042</v>
      </c>
      <c r="L963" s="32">
        <v>0.95138888888888884</v>
      </c>
      <c r="M963" s="43">
        <v>0.96527777777777779</v>
      </c>
      <c r="N963" s="33">
        <v>8.7028050638665206</v>
      </c>
      <c r="Q963" s="24">
        <v>67</v>
      </c>
      <c r="R963" s="35">
        <f t="shared" si="60"/>
        <v>583.08793927905685</v>
      </c>
      <c r="S963" s="35">
        <f t="shared" ref="S963:S1026" si="63">+O963*Q963</f>
        <v>0</v>
      </c>
      <c r="U963" s="36">
        <f t="shared" si="61"/>
        <v>1.3888888888888951E-2</v>
      </c>
      <c r="V963" s="36">
        <f t="shared" si="62"/>
        <v>0.93055555555555969</v>
      </c>
      <c r="W963" s="36"/>
      <c r="X963" s="37"/>
    </row>
    <row r="964" spans="1:24" x14ac:dyDescent="0.3">
      <c r="A964" s="42">
        <v>17267</v>
      </c>
      <c r="B964" s="24">
        <v>6</v>
      </c>
      <c r="C964" s="24" t="s">
        <v>1138</v>
      </c>
      <c r="D964" s="24">
        <v>1</v>
      </c>
      <c r="E964" s="24">
        <v>374</v>
      </c>
      <c r="F964" s="24" t="s">
        <v>40</v>
      </c>
      <c r="G964" s="24" t="s">
        <v>18</v>
      </c>
      <c r="H964" s="24" t="s">
        <v>15</v>
      </c>
      <c r="J964" s="24">
        <v>1</v>
      </c>
      <c r="K964" s="24">
        <v>17267</v>
      </c>
      <c r="L964" s="32">
        <v>0.97916666666666663</v>
      </c>
      <c r="M964" s="43">
        <v>0.99305555555555547</v>
      </c>
      <c r="N964" s="33">
        <v>8.7028050638665206</v>
      </c>
      <c r="Q964" s="24">
        <v>12</v>
      </c>
      <c r="R964" s="35">
        <f t="shared" si="60"/>
        <v>104.43366076639825</v>
      </c>
      <c r="S964" s="35">
        <f t="shared" si="63"/>
        <v>0</v>
      </c>
      <c r="U964" s="36">
        <f t="shared" si="61"/>
        <v>1.388888888888884E-2</v>
      </c>
      <c r="V964" s="36">
        <f t="shared" si="62"/>
        <v>0.16666666666666607</v>
      </c>
      <c r="W964" s="36"/>
      <c r="X964" s="37"/>
    </row>
    <row r="965" spans="1:24" x14ac:dyDescent="0.3">
      <c r="A965" s="42">
        <v>7229</v>
      </c>
      <c r="B965" s="24">
        <v>6</v>
      </c>
      <c r="C965" s="24" t="s">
        <v>1138</v>
      </c>
      <c r="D965" s="24">
        <v>2</v>
      </c>
      <c r="E965" s="24">
        <v>721</v>
      </c>
      <c r="F965" s="24" t="s">
        <v>47</v>
      </c>
      <c r="G965" s="24" t="s">
        <v>12</v>
      </c>
      <c r="H965" s="24" t="s">
        <v>15</v>
      </c>
      <c r="J965" s="24">
        <v>1</v>
      </c>
      <c r="K965" s="24">
        <v>2479</v>
      </c>
      <c r="L965" s="32">
        <v>0.28125</v>
      </c>
      <c r="M965" s="43">
        <v>0.2986111111111111</v>
      </c>
      <c r="N965" s="33">
        <v>8.0537375774786302</v>
      </c>
      <c r="Q965" s="24">
        <v>58</v>
      </c>
      <c r="R965" s="35">
        <f t="shared" si="60"/>
        <v>467.11677949376053</v>
      </c>
      <c r="S965" s="35">
        <f t="shared" si="63"/>
        <v>0</v>
      </c>
      <c r="U965" s="36">
        <f t="shared" si="61"/>
        <v>1.7361111111111105E-2</v>
      </c>
      <c r="V965" s="36">
        <f t="shared" si="62"/>
        <v>1.0069444444444442</v>
      </c>
      <c r="W965" s="36"/>
      <c r="X965" s="37"/>
    </row>
    <row r="966" spans="1:24" x14ac:dyDescent="0.3">
      <c r="A966" s="42">
        <v>7198</v>
      </c>
      <c r="B966" s="24">
        <v>6</v>
      </c>
      <c r="C966" s="24" t="s">
        <v>1138</v>
      </c>
      <c r="D966" s="24">
        <v>2</v>
      </c>
      <c r="E966" s="24">
        <v>721</v>
      </c>
      <c r="F966" s="24" t="s">
        <v>47</v>
      </c>
      <c r="G966" s="24" t="s">
        <v>12</v>
      </c>
      <c r="H966" s="24" t="s">
        <v>15</v>
      </c>
      <c r="J966" s="24">
        <v>1</v>
      </c>
      <c r="K966" s="24">
        <v>2356</v>
      </c>
      <c r="L966" s="32">
        <v>0.32291666666666669</v>
      </c>
      <c r="M966" s="43">
        <v>0.34027777777777773</v>
      </c>
      <c r="N966" s="33">
        <v>8.0537375774786302</v>
      </c>
      <c r="Q966" s="24">
        <v>58</v>
      </c>
      <c r="R966" s="35">
        <f t="shared" si="60"/>
        <v>467.11677949376053</v>
      </c>
      <c r="S966" s="35">
        <f t="shared" si="63"/>
        <v>0</v>
      </c>
      <c r="U966" s="36">
        <f t="shared" si="61"/>
        <v>1.7361111111111049E-2</v>
      </c>
      <c r="V966" s="36">
        <f t="shared" si="62"/>
        <v>1.0069444444444409</v>
      </c>
      <c r="W966" s="36"/>
      <c r="X966" s="37"/>
    </row>
    <row r="967" spans="1:24" x14ac:dyDescent="0.3">
      <c r="A967" s="42">
        <v>7199</v>
      </c>
      <c r="B967" s="24">
        <v>6</v>
      </c>
      <c r="C967" s="24" t="s">
        <v>1138</v>
      </c>
      <c r="D967" s="24">
        <v>2</v>
      </c>
      <c r="E967" s="24">
        <v>721</v>
      </c>
      <c r="F967" s="24" t="s">
        <v>47</v>
      </c>
      <c r="G967" s="24" t="s">
        <v>12</v>
      </c>
      <c r="H967" s="24" t="s">
        <v>15</v>
      </c>
      <c r="J967" s="24">
        <v>1</v>
      </c>
      <c r="K967" s="24">
        <v>2357</v>
      </c>
      <c r="L967" s="32">
        <v>0.36458333333333331</v>
      </c>
      <c r="M967" s="43">
        <v>0.38194444444444442</v>
      </c>
      <c r="N967" s="33">
        <v>8.0537375774786302</v>
      </c>
      <c r="Q967" s="24">
        <v>58</v>
      </c>
      <c r="R967" s="35">
        <f t="shared" si="60"/>
        <v>467.11677949376053</v>
      </c>
      <c r="S967" s="35">
        <f t="shared" si="63"/>
        <v>0</v>
      </c>
      <c r="U967" s="36">
        <f t="shared" si="61"/>
        <v>1.7361111111111105E-2</v>
      </c>
      <c r="V967" s="36">
        <f t="shared" si="62"/>
        <v>1.0069444444444442</v>
      </c>
      <c r="W967" s="36"/>
      <c r="X967" s="37"/>
    </row>
    <row r="968" spans="1:24" x14ac:dyDescent="0.3">
      <c r="A968" s="42">
        <v>7200</v>
      </c>
      <c r="B968" s="24">
        <v>6</v>
      </c>
      <c r="C968" s="24" t="s">
        <v>1138</v>
      </c>
      <c r="D968" s="24">
        <v>2</v>
      </c>
      <c r="E968" s="24">
        <v>721</v>
      </c>
      <c r="F968" s="24" t="s">
        <v>47</v>
      </c>
      <c r="G968" s="24" t="s">
        <v>12</v>
      </c>
      <c r="H968" s="24" t="s">
        <v>15</v>
      </c>
      <c r="J968" s="24">
        <v>1</v>
      </c>
      <c r="K968" s="24">
        <v>2358</v>
      </c>
      <c r="L968" s="32">
        <v>0.40625</v>
      </c>
      <c r="M968" s="43">
        <v>0.4236111111111111</v>
      </c>
      <c r="N968" s="33">
        <v>8.0537375774786302</v>
      </c>
      <c r="Q968" s="24">
        <v>58</v>
      </c>
      <c r="R968" s="35">
        <f t="shared" si="60"/>
        <v>467.11677949376053</v>
      </c>
      <c r="S968" s="35">
        <f t="shared" si="63"/>
        <v>0</v>
      </c>
      <c r="U968" s="36">
        <f t="shared" si="61"/>
        <v>1.7361111111111105E-2</v>
      </c>
      <c r="V968" s="36">
        <f t="shared" si="62"/>
        <v>1.0069444444444442</v>
      </c>
      <c r="W968" s="36"/>
      <c r="X968" s="37"/>
    </row>
    <row r="969" spans="1:24" x14ac:dyDescent="0.3">
      <c r="A969" s="42">
        <v>7201</v>
      </c>
      <c r="B969" s="24">
        <v>6</v>
      </c>
      <c r="C969" s="24" t="s">
        <v>1138</v>
      </c>
      <c r="D969" s="24">
        <v>2</v>
      </c>
      <c r="E969" s="24">
        <v>721</v>
      </c>
      <c r="F969" s="24" t="s">
        <v>47</v>
      </c>
      <c r="G969" s="24" t="s">
        <v>12</v>
      </c>
      <c r="H969" s="24" t="s">
        <v>15</v>
      </c>
      <c r="J969" s="24">
        <v>1</v>
      </c>
      <c r="K969" s="24">
        <v>2359</v>
      </c>
      <c r="L969" s="32">
        <v>0.44791666666666669</v>
      </c>
      <c r="M969" s="43">
        <v>0.46527777777777773</v>
      </c>
      <c r="N969" s="33">
        <v>8.0537375774786302</v>
      </c>
      <c r="Q969" s="24">
        <v>58</v>
      </c>
      <c r="R969" s="35">
        <f t="shared" si="60"/>
        <v>467.11677949376053</v>
      </c>
      <c r="S969" s="35">
        <f t="shared" si="63"/>
        <v>0</v>
      </c>
      <c r="U969" s="36">
        <f t="shared" si="61"/>
        <v>1.7361111111111049E-2</v>
      </c>
      <c r="V969" s="36">
        <f t="shared" si="62"/>
        <v>1.0069444444444409</v>
      </c>
      <c r="W969" s="36"/>
      <c r="X969" s="37"/>
    </row>
    <row r="970" spans="1:24" x14ac:dyDescent="0.3">
      <c r="A970" s="42">
        <v>7202</v>
      </c>
      <c r="B970" s="24">
        <v>6</v>
      </c>
      <c r="C970" s="24" t="s">
        <v>1138</v>
      </c>
      <c r="D970" s="24">
        <v>2</v>
      </c>
      <c r="E970" s="24">
        <v>721</v>
      </c>
      <c r="F970" s="24" t="s">
        <v>47</v>
      </c>
      <c r="G970" s="24" t="s">
        <v>12</v>
      </c>
      <c r="H970" s="24" t="s">
        <v>15</v>
      </c>
      <c r="J970" s="24">
        <v>1</v>
      </c>
      <c r="K970" s="24">
        <v>2360</v>
      </c>
      <c r="L970" s="32">
        <v>0.48958333333333331</v>
      </c>
      <c r="M970" s="43">
        <v>0.50694444444444442</v>
      </c>
      <c r="N970" s="33">
        <v>8.0537375774786302</v>
      </c>
      <c r="Q970" s="24">
        <v>58</v>
      </c>
      <c r="R970" s="35">
        <f t="shared" si="60"/>
        <v>467.11677949376053</v>
      </c>
      <c r="S970" s="35">
        <f t="shared" si="63"/>
        <v>0</v>
      </c>
      <c r="U970" s="36">
        <f t="shared" si="61"/>
        <v>1.7361111111111105E-2</v>
      </c>
      <c r="V970" s="36">
        <f t="shared" si="62"/>
        <v>1.0069444444444442</v>
      </c>
      <c r="W970" s="36"/>
      <c r="X970" s="37"/>
    </row>
    <row r="971" spans="1:24" x14ac:dyDescent="0.3">
      <c r="A971" s="42">
        <v>7203</v>
      </c>
      <c r="B971" s="24">
        <v>6</v>
      </c>
      <c r="C971" s="24" t="s">
        <v>1138</v>
      </c>
      <c r="D971" s="24">
        <v>2</v>
      </c>
      <c r="E971" s="24">
        <v>721</v>
      </c>
      <c r="F971" s="24" t="s">
        <v>47</v>
      </c>
      <c r="G971" s="24" t="s">
        <v>12</v>
      </c>
      <c r="H971" s="24" t="s">
        <v>15</v>
      </c>
      <c r="J971" s="24">
        <v>1</v>
      </c>
      <c r="K971" s="24">
        <v>2361</v>
      </c>
      <c r="L971" s="32">
        <v>0.53125</v>
      </c>
      <c r="M971" s="43">
        <v>0.54861111111111105</v>
      </c>
      <c r="N971" s="33">
        <v>8.0537375774786302</v>
      </c>
      <c r="Q971" s="24">
        <v>58</v>
      </c>
      <c r="R971" s="35">
        <f t="shared" si="60"/>
        <v>467.11677949376053</v>
      </c>
      <c r="S971" s="35">
        <f t="shared" si="63"/>
        <v>0</v>
      </c>
      <c r="U971" s="36">
        <f t="shared" si="61"/>
        <v>1.7361111111111049E-2</v>
      </c>
      <c r="V971" s="36">
        <f t="shared" si="62"/>
        <v>1.0069444444444409</v>
      </c>
      <c r="W971" s="36"/>
      <c r="X971" s="37"/>
    </row>
    <row r="972" spans="1:24" x14ac:dyDescent="0.3">
      <c r="A972" s="42">
        <v>7204</v>
      </c>
      <c r="B972" s="24">
        <v>6</v>
      </c>
      <c r="C972" s="24" t="s">
        <v>1138</v>
      </c>
      <c r="D972" s="24">
        <v>2</v>
      </c>
      <c r="E972" s="24">
        <v>721</v>
      </c>
      <c r="F972" s="24" t="s">
        <v>47</v>
      </c>
      <c r="G972" s="24" t="s">
        <v>12</v>
      </c>
      <c r="H972" s="24" t="s">
        <v>15</v>
      </c>
      <c r="J972" s="24">
        <v>1</v>
      </c>
      <c r="K972" s="24">
        <v>2362</v>
      </c>
      <c r="L972" s="32">
        <v>0.57291666666666663</v>
      </c>
      <c r="M972" s="43">
        <v>0.59027777777777779</v>
      </c>
      <c r="N972" s="33">
        <v>8.0537375774786302</v>
      </c>
      <c r="Q972" s="24">
        <v>58</v>
      </c>
      <c r="R972" s="35">
        <f t="shared" si="60"/>
        <v>467.11677949376053</v>
      </c>
      <c r="S972" s="35">
        <f t="shared" si="63"/>
        <v>0</v>
      </c>
      <c r="U972" s="36">
        <f t="shared" si="61"/>
        <v>1.736111111111116E-2</v>
      </c>
      <c r="V972" s="36">
        <f t="shared" si="62"/>
        <v>1.0069444444444473</v>
      </c>
      <c r="W972" s="36"/>
      <c r="X972" s="37"/>
    </row>
    <row r="973" spans="1:24" x14ac:dyDescent="0.3">
      <c r="A973" s="42">
        <v>7205</v>
      </c>
      <c r="B973" s="24">
        <v>6</v>
      </c>
      <c r="C973" s="24" t="s">
        <v>1138</v>
      </c>
      <c r="D973" s="24">
        <v>2</v>
      </c>
      <c r="E973" s="24">
        <v>721</v>
      </c>
      <c r="F973" s="24" t="s">
        <v>47</v>
      </c>
      <c r="G973" s="24" t="s">
        <v>12</v>
      </c>
      <c r="H973" s="24" t="s">
        <v>15</v>
      </c>
      <c r="J973" s="24">
        <v>1</v>
      </c>
      <c r="K973" s="24">
        <v>2363</v>
      </c>
      <c r="L973" s="32">
        <v>0.61458333333333337</v>
      </c>
      <c r="M973" s="43">
        <v>0.63194444444444442</v>
      </c>
      <c r="N973" s="33">
        <v>8.0537375774786302</v>
      </c>
      <c r="Q973" s="24">
        <v>58</v>
      </c>
      <c r="R973" s="35">
        <f t="shared" si="60"/>
        <v>467.11677949376053</v>
      </c>
      <c r="S973" s="35">
        <f t="shared" si="63"/>
        <v>0</v>
      </c>
      <c r="U973" s="36">
        <f t="shared" si="61"/>
        <v>1.7361111111111049E-2</v>
      </c>
      <c r="V973" s="36">
        <f t="shared" si="62"/>
        <v>1.0069444444444409</v>
      </c>
      <c r="W973" s="36"/>
      <c r="X973" s="37"/>
    </row>
    <row r="974" spans="1:24" x14ac:dyDescent="0.3">
      <c r="A974" s="42">
        <v>7206</v>
      </c>
      <c r="B974" s="24">
        <v>6</v>
      </c>
      <c r="C974" s="24" t="s">
        <v>1138</v>
      </c>
      <c r="D974" s="24">
        <v>2</v>
      </c>
      <c r="E974" s="24">
        <v>721</v>
      </c>
      <c r="F974" s="24" t="s">
        <v>47</v>
      </c>
      <c r="G974" s="24" t="s">
        <v>12</v>
      </c>
      <c r="H974" s="24" t="s">
        <v>15</v>
      </c>
      <c r="J974" s="24">
        <v>1</v>
      </c>
      <c r="K974" s="24">
        <v>2364</v>
      </c>
      <c r="L974" s="32">
        <v>0.65625</v>
      </c>
      <c r="M974" s="43">
        <v>0.67361111111111116</v>
      </c>
      <c r="N974" s="33">
        <v>8.0537375774786302</v>
      </c>
      <c r="Q974" s="24">
        <v>58</v>
      </c>
      <c r="R974" s="35">
        <f t="shared" si="60"/>
        <v>467.11677949376053</v>
      </c>
      <c r="S974" s="35">
        <f t="shared" si="63"/>
        <v>0</v>
      </c>
      <c r="U974" s="36">
        <f t="shared" si="61"/>
        <v>1.736111111111116E-2</v>
      </c>
      <c r="V974" s="36">
        <f t="shared" si="62"/>
        <v>1.0069444444444473</v>
      </c>
      <c r="W974" s="36"/>
      <c r="X974" s="37"/>
    </row>
    <row r="975" spans="1:24" x14ac:dyDescent="0.3">
      <c r="A975" s="42">
        <v>7207</v>
      </c>
      <c r="B975" s="24">
        <v>6</v>
      </c>
      <c r="C975" s="24" t="s">
        <v>1138</v>
      </c>
      <c r="D975" s="24">
        <v>2</v>
      </c>
      <c r="E975" s="24">
        <v>721</v>
      </c>
      <c r="F975" s="24" t="s">
        <v>47</v>
      </c>
      <c r="G975" s="24" t="s">
        <v>12</v>
      </c>
      <c r="H975" s="24" t="s">
        <v>15</v>
      </c>
      <c r="J975" s="24">
        <v>1</v>
      </c>
      <c r="K975" s="24">
        <v>2365</v>
      </c>
      <c r="L975" s="32">
        <v>0.69791666666666663</v>
      </c>
      <c r="M975" s="43">
        <v>0.71527777777777779</v>
      </c>
      <c r="N975" s="33">
        <v>8.0537375774786302</v>
      </c>
      <c r="Q975" s="24">
        <v>58</v>
      </c>
      <c r="R975" s="35">
        <f t="shared" si="60"/>
        <v>467.11677949376053</v>
      </c>
      <c r="S975" s="35">
        <f t="shared" si="63"/>
        <v>0</v>
      </c>
      <c r="U975" s="36">
        <f t="shared" si="61"/>
        <v>1.736111111111116E-2</v>
      </c>
      <c r="V975" s="36">
        <f t="shared" si="62"/>
        <v>1.0069444444444473</v>
      </c>
      <c r="W975" s="36"/>
      <c r="X975" s="37"/>
    </row>
    <row r="976" spans="1:24" x14ac:dyDescent="0.3">
      <c r="A976" s="42">
        <v>7208</v>
      </c>
      <c r="B976" s="24">
        <v>6</v>
      </c>
      <c r="C976" s="24" t="s">
        <v>1138</v>
      </c>
      <c r="D976" s="24">
        <v>2</v>
      </c>
      <c r="E976" s="24">
        <v>721</v>
      </c>
      <c r="F976" s="24" t="s">
        <v>47</v>
      </c>
      <c r="G976" s="24" t="s">
        <v>12</v>
      </c>
      <c r="H976" s="24" t="s">
        <v>15</v>
      </c>
      <c r="J976" s="24">
        <v>1</v>
      </c>
      <c r="K976" s="24">
        <v>2366</v>
      </c>
      <c r="L976" s="32">
        <v>0.73958333333333337</v>
      </c>
      <c r="M976" s="43">
        <v>0.75694444444444453</v>
      </c>
      <c r="N976" s="33">
        <v>8.0537375774786302</v>
      </c>
      <c r="Q976" s="24">
        <v>58</v>
      </c>
      <c r="R976" s="35">
        <f t="shared" si="60"/>
        <v>467.11677949376053</v>
      </c>
      <c r="S976" s="35">
        <f t="shared" si="63"/>
        <v>0</v>
      </c>
      <c r="U976" s="36">
        <f t="shared" si="61"/>
        <v>1.736111111111116E-2</v>
      </c>
      <c r="V976" s="36">
        <f t="shared" si="62"/>
        <v>1.0069444444444473</v>
      </c>
      <c r="W976" s="36"/>
      <c r="X976" s="37"/>
    </row>
    <row r="977" spans="1:24" x14ac:dyDescent="0.3">
      <c r="A977" s="42">
        <v>7209</v>
      </c>
      <c r="B977" s="24">
        <v>6</v>
      </c>
      <c r="C977" s="24" t="s">
        <v>1138</v>
      </c>
      <c r="D977" s="24">
        <v>2</v>
      </c>
      <c r="E977" s="24">
        <v>721</v>
      </c>
      <c r="F977" s="24" t="s">
        <v>47</v>
      </c>
      <c r="G977" s="24" t="s">
        <v>12</v>
      </c>
      <c r="H977" s="24" t="s">
        <v>15</v>
      </c>
      <c r="J977" s="24">
        <v>1</v>
      </c>
      <c r="K977" s="24">
        <v>2367</v>
      </c>
      <c r="L977" s="32">
        <v>0.78125</v>
      </c>
      <c r="M977" s="43">
        <v>0.79861111111111116</v>
      </c>
      <c r="N977" s="33">
        <v>8.0537375774786302</v>
      </c>
      <c r="Q977" s="24">
        <v>58</v>
      </c>
      <c r="R977" s="35">
        <f t="shared" si="60"/>
        <v>467.11677949376053</v>
      </c>
      <c r="S977" s="35">
        <f t="shared" si="63"/>
        <v>0</v>
      </c>
      <c r="U977" s="36">
        <f t="shared" si="61"/>
        <v>1.736111111111116E-2</v>
      </c>
      <c r="V977" s="36">
        <f t="shared" si="62"/>
        <v>1.0069444444444473</v>
      </c>
      <c r="W977" s="36"/>
      <c r="X977" s="37"/>
    </row>
    <row r="978" spans="1:24" x14ac:dyDescent="0.3">
      <c r="A978" s="42">
        <v>7197</v>
      </c>
      <c r="B978" s="24">
        <v>6</v>
      </c>
      <c r="C978" s="24" t="s">
        <v>1138</v>
      </c>
      <c r="D978" s="24">
        <v>1</v>
      </c>
      <c r="E978" s="24">
        <v>734</v>
      </c>
      <c r="F978" s="24" t="s">
        <v>46</v>
      </c>
      <c r="G978" s="24" t="s">
        <v>12</v>
      </c>
      <c r="H978" s="24" t="s">
        <v>13</v>
      </c>
      <c r="J978" s="24">
        <v>1</v>
      </c>
      <c r="K978" s="24">
        <v>2355</v>
      </c>
      <c r="L978" s="32">
        <v>0.26041666666666669</v>
      </c>
      <c r="M978" s="43">
        <v>0.27430555555555552</v>
      </c>
      <c r="N978" s="33">
        <v>8.76480506386652</v>
      </c>
      <c r="Q978" s="24">
        <v>302</v>
      </c>
      <c r="R978" s="35">
        <f t="shared" si="60"/>
        <v>2646.9711292876891</v>
      </c>
      <c r="S978" s="35">
        <f t="shared" si="63"/>
        <v>0</v>
      </c>
      <c r="U978" s="36">
        <f t="shared" si="61"/>
        <v>1.388888888888884E-2</v>
      </c>
      <c r="V978" s="36">
        <f t="shared" si="62"/>
        <v>4.1944444444444295</v>
      </c>
      <c r="W978" s="36"/>
      <c r="X978" s="37"/>
    </row>
    <row r="979" spans="1:24" x14ac:dyDescent="0.3">
      <c r="A979" s="42">
        <v>7210</v>
      </c>
      <c r="B979" s="24">
        <v>6</v>
      </c>
      <c r="C979" s="24" t="s">
        <v>1138</v>
      </c>
      <c r="D979" s="24">
        <v>1</v>
      </c>
      <c r="E979" s="24">
        <v>734</v>
      </c>
      <c r="F979" s="24" t="s">
        <v>46</v>
      </c>
      <c r="G979" s="24" t="s">
        <v>12</v>
      </c>
      <c r="H979" s="24" t="s">
        <v>15</v>
      </c>
      <c r="J979" s="24">
        <v>1</v>
      </c>
      <c r="K979" s="24">
        <v>2410</v>
      </c>
      <c r="L979" s="32">
        <v>0.26041666666666669</v>
      </c>
      <c r="M979" s="43">
        <v>0.27430555555555552</v>
      </c>
      <c r="N979" s="33">
        <v>8.76480506386652</v>
      </c>
      <c r="Q979" s="24">
        <v>58</v>
      </c>
      <c r="R979" s="35">
        <f t="shared" si="60"/>
        <v>508.35869370425814</v>
      </c>
      <c r="S979" s="35">
        <f t="shared" si="63"/>
        <v>0</v>
      </c>
      <c r="U979" s="36">
        <f t="shared" si="61"/>
        <v>1.388888888888884E-2</v>
      </c>
      <c r="V979" s="36">
        <f t="shared" si="62"/>
        <v>0.80555555555555269</v>
      </c>
      <c r="W979" s="36"/>
      <c r="X979" s="37"/>
    </row>
    <row r="980" spans="1:24" x14ac:dyDescent="0.3">
      <c r="A980" s="42">
        <v>7211</v>
      </c>
      <c r="B980" s="24">
        <v>6</v>
      </c>
      <c r="C980" s="24" t="s">
        <v>1138</v>
      </c>
      <c r="D980" s="24">
        <v>1</v>
      </c>
      <c r="E980" s="24">
        <v>734</v>
      </c>
      <c r="F980" s="24" t="s">
        <v>46</v>
      </c>
      <c r="G980" s="24" t="s">
        <v>12</v>
      </c>
      <c r="H980" s="24" t="s">
        <v>15</v>
      </c>
      <c r="J980" s="24">
        <v>1</v>
      </c>
      <c r="K980" s="24">
        <v>2411</v>
      </c>
      <c r="L980" s="32">
        <v>0.2986111111111111</v>
      </c>
      <c r="M980" s="43">
        <v>0.31597222222222221</v>
      </c>
      <c r="N980" s="33">
        <v>8.76480506386652</v>
      </c>
      <c r="Q980" s="24">
        <v>58</v>
      </c>
      <c r="R980" s="35">
        <f t="shared" si="60"/>
        <v>508.35869370425814</v>
      </c>
      <c r="S980" s="35">
        <f t="shared" si="63"/>
        <v>0</v>
      </c>
      <c r="U980" s="36">
        <f t="shared" si="61"/>
        <v>1.7361111111111105E-2</v>
      </c>
      <c r="V980" s="36">
        <f t="shared" si="62"/>
        <v>1.0069444444444442</v>
      </c>
      <c r="W980" s="36"/>
      <c r="X980" s="37"/>
    </row>
    <row r="981" spans="1:24" x14ac:dyDescent="0.3">
      <c r="A981" s="42">
        <v>7212</v>
      </c>
      <c r="B981" s="24">
        <v>6</v>
      </c>
      <c r="C981" s="24" t="s">
        <v>1138</v>
      </c>
      <c r="D981" s="24">
        <v>1</v>
      </c>
      <c r="E981" s="24">
        <v>734</v>
      </c>
      <c r="F981" s="24" t="s">
        <v>46</v>
      </c>
      <c r="G981" s="24" t="s">
        <v>12</v>
      </c>
      <c r="H981" s="24" t="s">
        <v>15</v>
      </c>
      <c r="J981" s="24">
        <v>1</v>
      </c>
      <c r="K981" s="24">
        <v>2412</v>
      </c>
      <c r="L981" s="32">
        <v>0.34027777777777773</v>
      </c>
      <c r="M981" s="43">
        <v>0.3576388888888889</v>
      </c>
      <c r="N981" s="33">
        <v>8.76480506386652</v>
      </c>
      <c r="Q981" s="24">
        <v>58</v>
      </c>
      <c r="R981" s="35">
        <f t="shared" si="60"/>
        <v>508.35869370425814</v>
      </c>
      <c r="S981" s="35">
        <f t="shared" si="63"/>
        <v>0</v>
      </c>
      <c r="U981" s="36">
        <f t="shared" si="61"/>
        <v>1.736111111111116E-2</v>
      </c>
      <c r="V981" s="36">
        <f t="shared" si="62"/>
        <v>1.0069444444444473</v>
      </c>
      <c r="W981" s="36"/>
      <c r="X981" s="37"/>
    </row>
    <row r="982" spans="1:24" x14ac:dyDescent="0.3">
      <c r="A982" s="42">
        <v>7213</v>
      </c>
      <c r="B982" s="24">
        <v>6</v>
      </c>
      <c r="C982" s="24" t="s">
        <v>1138</v>
      </c>
      <c r="D982" s="24">
        <v>1</v>
      </c>
      <c r="E982" s="24">
        <v>734</v>
      </c>
      <c r="F982" s="24" t="s">
        <v>46</v>
      </c>
      <c r="G982" s="24" t="s">
        <v>12</v>
      </c>
      <c r="H982" s="24" t="s">
        <v>15</v>
      </c>
      <c r="J982" s="24">
        <v>1</v>
      </c>
      <c r="K982" s="24">
        <v>2413</v>
      </c>
      <c r="L982" s="32">
        <v>0.38194444444444442</v>
      </c>
      <c r="M982" s="43">
        <v>0.39930555555555558</v>
      </c>
      <c r="N982" s="33">
        <v>8.76480506386652</v>
      </c>
      <c r="Q982" s="24">
        <v>58</v>
      </c>
      <c r="R982" s="35">
        <f t="shared" si="60"/>
        <v>508.35869370425814</v>
      </c>
      <c r="S982" s="35">
        <f t="shared" si="63"/>
        <v>0</v>
      </c>
      <c r="U982" s="36">
        <f t="shared" si="61"/>
        <v>1.736111111111116E-2</v>
      </c>
      <c r="V982" s="36">
        <f t="shared" si="62"/>
        <v>1.0069444444444473</v>
      </c>
      <c r="W982" s="36"/>
      <c r="X982" s="37"/>
    </row>
    <row r="983" spans="1:24" x14ac:dyDescent="0.3">
      <c r="A983" s="42">
        <v>7214</v>
      </c>
      <c r="B983" s="24">
        <v>6</v>
      </c>
      <c r="C983" s="24" t="s">
        <v>1138</v>
      </c>
      <c r="D983" s="24">
        <v>1</v>
      </c>
      <c r="E983" s="24">
        <v>734</v>
      </c>
      <c r="F983" s="24" t="s">
        <v>46</v>
      </c>
      <c r="G983" s="24" t="s">
        <v>12</v>
      </c>
      <c r="H983" s="24" t="s">
        <v>15</v>
      </c>
      <c r="J983" s="24">
        <v>1</v>
      </c>
      <c r="K983" s="24">
        <v>2414</v>
      </c>
      <c r="L983" s="32">
        <v>0.4236111111111111</v>
      </c>
      <c r="M983" s="43">
        <v>0.44097222222222227</v>
      </c>
      <c r="N983" s="33">
        <v>8.76480506386652</v>
      </c>
      <c r="Q983" s="24">
        <v>58</v>
      </c>
      <c r="R983" s="35">
        <f t="shared" si="60"/>
        <v>508.35869370425814</v>
      </c>
      <c r="S983" s="35">
        <f t="shared" si="63"/>
        <v>0</v>
      </c>
      <c r="U983" s="36">
        <f t="shared" si="61"/>
        <v>1.736111111111116E-2</v>
      </c>
      <c r="V983" s="36">
        <f t="shared" si="62"/>
        <v>1.0069444444444473</v>
      </c>
      <c r="W983" s="36"/>
      <c r="X983" s="37"/>
    </row>
    <row r="984" spans="1:24" x14ac:dyDescent="0.3">
      <c r="A984" s="42">
        <v>7215</v>
      </c>
      <c r="B984" s="24">
        <v>6</v>
      </c>
      <c r="C984" s="24" t="s">
        <v>1138</v>
      </c>
      <c r="D984" s="24">
        <v>1</v>
      </c>
      <c r="E984" s="24">
        <v>734</v>
      </c>
      <c r="F984" s="24" t="s">
        <v>46</v>
      </c>
      <c r="G984" s="24" t="s">
        <v>12</v>
      </c>
      <c r="H984" s="24" t="s">
        <v>15</v>
      </c>
      <c r="J984" s="24">
        <v>1</v>
      </c>
      <c r="K984" s="24">
        <v>2415</v>
      </c>
      <c r="L984" s="32">
        <v>0.46527777777777773</v>
      </c>
      <c r="M984" s="43">
        <v>0.4826388888888889</v>
      </c>
      <c r="N984" s="33">
        <v>8.76480506386652</v>
      </c>
      <c r="Q984" s="24">
        <v>58</v>
      </c>
      <c r="R984" s="35">
        <f t="shared" si="60"/>
        <v>508.35869370425814</v>
      </c>
      <c r="S984" s="35">
        <f t="shared" si="63"/>
        <v>0</v>
      </c>
      <c r="U984" s="36">
        <f t="shared" si="61"/>
        <v>1.736111111111116E-2</v>
      </c>
      <c r="V984" s="36">
        <f t="shared" si="62"/>
        <v>1.0069444444444473</v>
      </c>
      <c r="W984" s="36"/>
      <c r="X984" s="37"/>
    </row>
    <row r="985" spans="1:24" x14ac:dyDescent="0.3">
      <c r="A985" s="42">
        <v>7216</v>
      </c>
      <c r="B985" s="24">
        <v>6</v>
      </c>
      <c r="C985" s="24" t="s">
        <v>1138</v>
      </c>
      <c r="D985" s="24">
        <v>1</v>
      </c>
      <c r="E985" s="24">
        <v>734</v>
      </c>
      <c r="F985" s="24" t="s">
        <v>46</v>
      </c>
      <c r="G985" s="24" t="s">
        <v>12</v>
      </c>
      <c r="H985" s="24" t="s">
        <v>15</v>
      </c>
      <c r="J985" s="24">
        <v>1</v>
      </c>
      <c r="K985" s="24">
        <v>2416</v>
      </c>
      <c r="L985" s="32">
        <v>0.50694444444444442</v>
      </c>
      <c r="M985" s="43">
        <v>0.52430555555555558</v>
      </c>
      <c r="N985" s="33">
        <v>8.76480506386652</v>
      </c>
      <c r="Q985" s="24">
        <v>58</v>
      </c>
      <c r="R985" s="35">
        <f t="shared" si="60"/>
        <v>508.35869370425814</v>
      </c>
      <c r="S985" s="35">
        <f t="shared" si="63"/>
        <v>0</v>
      </c>
      <c r="U985" s="36">
        <f t="shared" si="61"/>
        <v>1.736111111111116E-2</v>
      </c>
      <c r="V985" s="36">
        <f t="shared" si="62"/>
        <v>1.0069444444444473</v>
      </c>
      <c r="W985" s="36"/>
      <c r="X985" s="37"/>
    </row>
    <row r="986" spans="1:24" x14ac:dyDescent="0.3">
      <c r="A986" s="42">
        <v>7217</v>
      </c>
      <c r="B986" s="24">
        <v>6</v>
      </c>
      <c r="C986" s="24" t="s">
        <v>1138</v>
      </c>
      <c r="D986" s="24">
        <v>1</v>
      </c>
      <c r="E986" s="24">
        <v>734</v>
      </c>
      <c r="F986" s="24" t="s">
        <v>46</v>
      </c>
      <c r="G986" s="24" t="s">
        <v>12</v>
      </c>
      <c r="H986" s="24" t="s">
        <v>15</v>
      </c>
      <c r="J986" s="24">
        <v>1</v>
      </c>
      <c r="K986" s="24">
        <v>2417</v>
      </c>
      <c r="L986" s="32">
        <v>0.54861111111111105</v>
      </c>
      <c r="M986" s="43">
        <v>0.56597222222222221</v>
      </c>
      <c r="N986" s="33">
        <v>8.76480506386652</v>
      </c>
      <c r="Q986" s="24">
        <v>58</v>
      </c>
      <c r="R986" s="35">
        <f t="shared" si="60"/>
        <v>508.35869370425814</v>
      </c>
      <c r="S986" s="35">
        <f t="shared" si="63"/>
        <v>0</v>
      </c>
      <c r="U986" s="36">
        <f t="shared" si="61"/>
        <v>1.736111111111116E-2</v>
      </c>
      <c r="V986" s="36">
        <f t="shared" si="62"/>
        <v>1.0069444444444473</v>
      </c>
      <c r="W986" s="36"/>
      <c r="X986" s="37"/>
    </row>
    <row r="987" spans="1:24" x14ac:dyDescent="0.3">
      <c r="A987" s="42">
        <v>7218</v>
      </c>
      <c r="B987" s="24">
        <v>6</v>
      </c>
      <c r="C987" s="24" t="s">
        <v>1138</v>
      </c>
      <c r="D987" s="24">
        <v>1</v>
      </c>
      <c r="E987" s="24">
        <v>734</v>
      </c>
      <c r="F987" s="24" t="s">
        <v>46</v>
      </c>
      <c r="G987" s="24" t="s">
        <v>12</v>
      </c>
      <c r="H987" s="24" t="s">
        <v>15</v>
      </c>
      <c r="J987" s="24">
        <v>1</v>
      </c>
      <c r="K987" s="24">
        <v>2418</v>
      </c>
      <c r="L987" s="32">
        <v>0.59027777777777779</v>
      </c>
      <c r="M987" s="43">
        <v>0.60763888888888895</v>
      </c>
      <c r="N987" s="33">
        <v>8.76480506386652</v>
      </c>
      <c r="Q987" s="24">
        <v>58</v>
      </c>
      <c r="R987" s="35">
        <f t="shared" si="60"/>
        <v>508.35869370425814</v>
      </c>
      <c r="S987" s="35">
        <f t="shared" si="63"/>
        <v>0</v>
      </c>
      <c r="U987" s="36">
        <f t="shared" si="61"/>
        <v>1.736111111111116E-2</v>
      </c>
      <c r="V987" s="36">
        <f t="shared" si="62"/>
        <v>1.0069444444444473</v>
      </c>
      <c r="W987" s="36"/>
      <c r="X987" s="37"/>
    </row>
    <row r="988" spans="1:24" x14ac:dyDescent="0.3">
      <c r="A988" s="42">
        <v>7219</v>
      </c>
      <c r="B988" s="24">
        <v>6</v>
      </c>
      <c r="C988" s="24" t="s">
        <v>1138</v>
      </c>
      <c r="D988" s="24">
        <v>1</v>
      </c>
      <c r="E988" s="24">
        <v>734</v>
      </c>
      <c r="F988" s="24" t="s">
        <v>46</v>
      </c>
      <c r="G988" s="24" t="s">
        <v>12</v>
      </c>
      <c r="H988" s="24" t="s">
        <v>15</v>
      </c>
      <c r="J988" s="24">
        <v>1</v>
      </c>
      <c r="K988" s="24">
        <v>2419</v>
      </c>
      <c r="L988" s="32">
        <v>0.63194444444444442</v>
      </c>
      <c r="M988" s="43">
        <v>0.64930555555555558</v>
      </c>
      <c r="N988" s="33">
        <v>8.76480506386652</v>
      </c>
      <c r="Q988" s="24">
        <v>58</v>
      </c>
      <c r="R988" s="35">
        <f t="shared" si="60"/>
        <v>508.35869370425814</v>
      </c>
      <c r="S988" s="35">
        <f t="shared" si="63"/>
        <v>0</v>
      </c>
      <c r="U988" s="36">
        <f t="shared" si="61"/>
        <v>1.736111111111116E-2</v>
      </c>
      <c r="V988" s="36">
        <f t="shared" si="62"/>
        <v>1.0069444444444473</v>
      </c>
      <c r="W988" s="36"/>
      <c r="X988" s="37"/>
    </row>
    <row r="989" spans="1:24" x14ac:dyDescent="0.3">
      <c r="A989" s="42">
        <v>7220</v>
      </c>
      <c r="B989" s="24">
        <v>6</v>
      </c>
      <c r="C989" s="24" t="s">
        <v>1138</v>
      </c>
      <c r="D989" s="24">
        <v>1</v>
      </c>
      <c r="E989" s="24">
        <v>734</v>
      </c>
      <c r="F989" s="24" t="s">
        <v>46</v>
      </c>
      <c r="G989" s="24" t="s">
        <v>12</v>
      </c>
      <c r="H989" s="24" t="s">
        <v>15</v>
      </c>
      <c r="J989" s="24">
        <v>1</v>
      </c>
      <c r="K989" s="24">
        <v>2420</v>
      </c>
      <c r="L989" s="32">
        <v>0.67361111111111116</v>
      </c>
      <c r="M989" s="43">
        <v>0.69097222222222221</v>
      </c>
      <c r="N989" s="33">
        <v>8.76480506386652</v>
      </c>
      <c r="Q989" s="24">
        <v>58</v>
      </c>
      <c r="R989" s="35">
        <f t="shared" si="60"/>
        <v>508.35869370425814</v>
      </c>
      <c r="S989" s="35">
        <f t="shared" si="63"/>
        <v>0</v>
      </c>
      <c r="U989" s="36">
        <f t="shared" si="61"/>
        <v>1.7361111111111049E-2</v>
      </c>
      <c r="V989" s="36">
        <f t="shared" si="62"/>
        <v>1.0069444444444409</v>
      </c>
      <c r="W989" s="36"/>
      <c r="X989" s="37"/>
    </row>
    <row r="990" spans="1:24" x14ac:dyDescent="0.3">
      <c r="A990" s="42">
        <v>7221</v>
      </c>
      <c r="B990" s="24">
        <v>6</v>
      </c>
      <c r="C990" s="24" t="s">
        <v>1138</v>
      </c>
      <c r="D990" s="24">
        <v>1</v>
      </c>
      <c r="E990" s="24">
        <v>734</v>
      </c>
      <c r="F990" s="24" t="s">
        <v>46</v>
      </c>
      <c r="G990" s="24" t="s">
        <v>12</v>
      </c>
      <c r="H990" s="24" t="s">
        <v>15</v>
      </c>
      <c r="J990" s="24">
        <v>1</v>
      </c>
      <c r="K990" s="24">
        <v>2421</v>
      </c>
      <c r="L990" s="32">
        <v>0.71527777777777779</v>
      </c>
      <c r="M990" s="43">
        <v>0.73263888888888884</v>
      </c>
      <c r="N990" s="33">
        <v>8.76480506386652</v>
      </c>
      <c r="Q990" s="24">
        <v>58</v>
      </c>
      <c r="R990" s="35">
        <f t="shared" si="60"/>
        <v>508.35869370425814</v>
      </c>
      <c r="S990" s="35">
        <f t="shared" si="63"/>
        <v>0</v>
      </c>
      <c r="U990" s="36">
        <f t="shared" si="61"/>
        <v>1.7361111111111049E-2</v>
      </c>
      <c r="V990" s="36">
        <f t="shared" si="62"/>
        <v>1.0069444444444409</v>
      </c>
      <c r="W990" s="36"/>
      <c r="X990" s="37"/>
    </row>
    <row r="991" spans="1:24" x14ac:dyDescent="0.3">
      <c r="A991" s="42">
        <v>7222</v>
      </c>
      <c r="B991" s="24">
        <v>6</v>
      </c>
      <c r="C991" s="24" t="s">
        <v>1138</v>
      </c>
      <c r="D991" s="24">
        <v>1</v>
      </c>
      <c r="E991" s="24">
        <v>734</v>
      </c>
      <c r="F991" s="24" t="s">
        <v>46</v>
      </c>
      <c r="G991" s="24" t="s">
        <v>12</v>
      </c>
      <c r="H991" s="24" t="s">
        <v>15</v>
      </c>
      <c r="J991" s="24">
        <v>1</v>
      </c>
      <c r="K991" s="24">
        <v>2422</v>
      </c>
      <c r="L991" s="32">
        <v>0.75694444444444453</v>
      </c>
      <c r="M991" s="43">
        <v>0.77430555555555547</v>
      </c>
      <c r="N991" s="33">
        <v>8.76480506386652</v>
      </c>
      <c r="Q991" s="24">
        <v>58</v>
      </c>
      <c r="R991" s="35">
        <f t="shared" si="60"/>
        <v>508.35869370425814</v>
      </c>
      <c r="S991" s="35">
        <f t="shared" si="63"/>
        <v>0</v>
      </c>
      <c r="U991" s="36">
        <f t="shared" si="61"/>
        <v>1.7361111111110938E-2</v>
      </c>
      <c r="V991" s="36">
        <f t="shared" si="62"/>
        <v>1.0069444444444344</v>
      </c>
      <c r="W991" s="36"/>
      <c r="X991" s="37"/>
    </row>
    <row r="992" spans="1:24" x14ac:dyDescent="0.3">
      <c r="A992" s="42">
        <v>7223</v>
      </c>
      <c r="B992" s="24">
        <v>6</v>
      </c>
      <c r="C992" s="24" t="s">
        <v>1138</v>
      </c>
      <c r="D992" s="24">
        <v>1</v>
      </c>
      <c r="E992" s="24">
        <v>734</v>
      </c>
      <c r="F992" s="24" t="s">
        <v>46</v>
      </c>
      <c r="G992" s="24" t="s">
        <v>12</v>
      </c>
      <c r="H992" s="24" t="s">
        <v>15</v>
      </c>
      <c r="J992" s="24">
        <v>1</v>
      </c>
      <c r="K992" s="24">
        <v>2423</v>
      </c>
      <c r="L992" s="32">
        <v>0.79861111111111116</v>
      </c>
      <c r="M992" s="43">
        <v>0.81597222222222221</v>
      </c>
      <c r="N992" s="33">
        <v>8.76480506386652</v>
      </c>
      <c r="Q992" s="24">
        <v>58</v>
      </c>
      <c r="R992" s="35">
        <f t="shared" si="60"/>
        <v>508.35869370425814</v>
      </c>
      <c r="S992" s="35">
        <f t="shared" si="63"/>
        <v>0</v>
      </c>
      <c r="U992" s="36">
        <f t="shared" si="61"/>
        <v>1.7361111111111049E-2</v>
      </c>
      <c r="V992" s="36">
        <f t="shared" si="62"/>
        <v>1.0069444444444409</v>
      </c>
      <c r="W992" s="36"/>
      <c r="X992" s="37"/>
    </row>
    <row r="993" spans="1:24" x14ac:dyDescent="0.3">
      <c r="A993" s="42">
        <v>17265</v>
      </c>
      <c r="B993" s="24">
        <v>6</v>
      </c>
      <c r="C993" s="24" t="s">
        <v>1138</v>
      </c>
      <c r="D993" s="24">
        <v>1</v>
      </c>
      <c r="E993" s="24">
        <v>734</v>
      </c>
      <c r="F993" s="24" t="s">
        <v>46</v>
      </c>
      <c r="G993" s="24" t="s">
        <v>18</v>
      </c>
      <c r="H993" s="24" t="s">
        <v>15</v>
      </c>
      <c r="J993" s="24">
        <v>1</v>
      </c>
      <c r="K993" s="24">
        <v>17265</v>
      </c>
      <c r="L993" s="32">
        <v>0.94097222222222221</v>
      </c>
      <c r="M993" s="43">
        <v>0.95486111111111116</v>
      </c>
      <c r="N993" s="33">
        <v>8.76480506386652</v>
      </c>
      <c r="Q993" s="24">
        <v>12</v>
      </c>
      <c r="R993" s="35">
        <f t="shared" si="60"/>
        <v>105.17766076639825</v>
      </c>
      <c r="S993" s="35">
        <f t="shared" si="63"/>
        <v>0</v>
      </c>
      <c r="U993" s="36">
        <f t="shared" si="61"/>
        <v>1.3888888888888951E-2</v>
      </c>
      <c r="V993" s="36">
        <f t="shared" si="62"/>
        <v>0.16666666666666741</v>
      </c>
      <c r="W993" s="36"/>
      <c r="X993" s="37"/>
    </row>
    <row r="994" spans="1:24" x14ac:dyDescent="0.3">
      <c r="A994" s="42">
        <v>18764</v>
      </c>
      <c r="B994" s="24">
        <v>7</v>
      </c>
      <c r="C994" s="24" t="s">
        <v>1138</v>
      </c>
      <c r="D994" s="24">
        <v>2</v>
      </c>
      <c r="E994" s="24">
        <v>346</v>
      </c>
      <c r="F994" s="24" t="s">
        <v>51</v>
      </c>
      <c r="G994" s="24" t="s">
        <v>12</v>
      </c>
      <c r="H994" s="24" t="s">
        <v>13</v>
      </c>
      <c r="J994" s="24">
        <v>1</v>
      </c>
      <c r="K994" s="24">
        <v>658</v>
      </c>
      <c r="L994" s="32">
        <v>0.26597222222222222</v>
      </c>
      <c r="M994" s="43">
        <v>0.27986111111111112</v>
      </c>
      <c r="N994" s="33">
        <v>7.6089376439094698</v>
      </c>
      <c r="Q994" s="24">
        <v>302</v>
      </c>
      <c r="R994" s="35">
        <f t="shared" si="60"/>
        <v>2297.8991684606599</v>
      </c>
      <c r="S994" s="35">
        <f t="shared" si="63"/>
        <v>0</v>
      </c>
      <c r="U994" s="36">
        <f t="shared" si="61"/>
        <v>1.3888888888888895E-2</v>
      </c>
      <c r="V994" s="36">
        <f t="shared" si="62"/>
        <v>4.1944444444444464</v>
      </c>
      <c r="W994" s="36"/>
      <c r="X994" s="37"/>
    </row>
    <row r="995" spans="1:24" x14ac:dyDescent="0.3">
      <c r="A995" s="42">
        <v>7272</v>
      </c>
      <c r="B995" s="24">
        <v>7</v>
      </c>
      <c r="C995" s="24" t="s">
        <v>1138</v>
      </c>
      <c r="D995" s="24">
        <v>2</v>
      </c>
      <c r="E995" s="24">
        <v>346</v>
      </c>
      <c r="F995" s="24" t="s">
        <v>51</v>
      </c>
      <c r="G995" s="24" t="s">
        <v>12</v>
      </c>
      <c r="H995" s="24" t="s">
        <v>13</v>
      </c>
      <c r="J995" s="24">
        <v>1</v>
      </c>
      <c r="K995" s="24">
        <v>659</v>
      </c>
      <c r="L995" s="32">
        <v>0.28472222222222221</v>
      </c>
      <c r="M995" s="43">
        <v>0.2986111111111111</v>
      </c>
      <c r="N995" s="33">
        <v>7.6089376439094698</v>
      </c>
      <c r="Q995" s="24">
        <v>302</v>
      </c>
      <c r="R995" s="35">
        <f t="shared" si="60"/>
        <v>2297.8991684606599</v>
      </c>
      <c r="S995" s="35">
        <f t="shared" si="63"/>
        <v>0</v>
      </c>
      <c r="U995" s="36">
        <f t="shared" si="61"/>
        <v>1.3888888888888895E-2</v>
      </c>
      <c r="V995" s="36">
        <f t="shared" si="62"/>
        <v>4.1944444444444464</v>
      </c>
      <c r="W995" s="36"/>
      <c r="X995" s="37"/>
    </row>
    <row r="996" spans="1:24" x14ac:dyDescent="0.3">
      <c r="A996" s="42">
        <v>7387</v>
      </c>
      <c r="B996" s="24">
        <v>7</v>
      </c>
      <c r="C996" s="24" t="s">
        <v>1138</v>
      </c>
      <c r="D996" s="24">
        <v>2</v>
      </c>
      <c r="E996" s="24">
        <v>346</v>
      </c>
      <c r="F996" s="24" t="s">
        <v>51</v>
      </c>
      <c r="G996" s="24" t="s">
        <v>12</v>
      </c>
      <c r="H996" s="24" t="s">
        <v>15</v>
      </c>
      <c r="J996" s="24">
        <v>1</v>
      </c>
      <c r="K996" s="24">
        <v>7387</v>
      </c>
      <c r="L996" s="32">
        <v>0.29166666666666669</v>
      </c>
      <c r="M996" s="43">
        <v>0.30555555555555552</v>
      </c>
      <c r="N996" s="33">
        <v>7.6089376439094698</v>
      </c>
      <c r="Q996" s="24">
        <v>58</v>
      </c>
      <c r="R996" s="35">
        <f t="shared" si="60"/>
        <v>441.31838334674927</v>
      </c>
      <c r="S996" s="35">
        <f t="shared" si="63"/>
        <v>0</v>
      </c>
      <c r="U996" s="36">
        <f t="shared" si="61"/>
        <v>1.388888888888884E-2</v>
      </c>
      <c r="V996" s="36">
        <f t="shared" si="62"/>
        <v>0.80555555555555269</v>
      </c>
      <c r="W996" s="36"/>
      <c r="X996" s="37"/>
    </row>
    <row r="997" spans="1:24" x14ac:dyDescent="0.3">
      <c r="A997" s="42">
        <v>7273</v>
      </c>
      <c r="B997" s="24">
        <v>7</v>
      </c>
      <c r="C997" s="24" t="s">
        <v>1138</v>
      </c>
      <c r="D997" s="24">
        <v>2</v>
      </c>
      <c r="E997" s="24">
        <v>346</v>
      </c>
      <c r="F997" s="24" t="s">
        <v>51</v>
      </c>
      <c r="G997" s="24" t="s">
        <v>12</v>
      </c>
      <c r="H997" s="24" t="s">
        <v>13</v>
      </c>
      <c r="J997" s="24">
        <v>1</v>
      </c>
      <c r="K997" s="24">
        <v>660</v>
      </c>
      <c r="L997" s="32">
        <v>0.2986111111111111</v>
      </c>
      <c r="M997" s="43">
        <v>0.3125</v>
      </c>
      <c r="N997" s="33">
        <v>7.6089376439094698</v>
      </c>
      <c r="Q997" s="24">
        <v>302</v>
      </c>
      <c r="R997" s="35">
        <f t="shared" si="60"/>
        <v>2297.8991684606599</v>
      </c>
      <c r="S997" s="35">
        <f t="shared" si="63"/>
        <v>0</v>
      </c>
      <c r="U997" s="36">
        <f t="shared" si="61"/>
        <v>1.3888888888888895E-2</v>
      </c>
      <c r="V997" s="36">
        <f t="shared" si="62"/>
        <v>4.1944444444444464</v>
      </c>
      <c r="W997" s="36"/>
      <c r="X997" s="37"/>
    </row>
    <row r="998" spans="1:24" x14ac:dyDescent="0.3">
      <c r="A998" s="42">
        <v>18767</v>
      </c>
      <c r="B998" s="24">
        <v>7</v>
      </c>
      <c r="C998" s="24" t="s">
        <v>1138</v>
      </c>
      <c r="D998" s="24">
        <v>2</v>
      </c>
      <c r="E998" s="24">
        <v>346</v>
      </c>
      <c r="F998" s="24" t="s">
        <v>51</v>
      </c>
      <c r="G998" s="24" t="s">
        <v>52</v>
      </c>
      <c r="H998" s="44" t="s">
        <v>1146</v>
      </c>
      <c r="I998" s="44"/>
      <c r="J998" s="24">
        <v>1</v>
      </c>
      <c r="K998" s="24">
        <v>17955</v>
      </c>
      <c r="L998" s="32">
        <v>0.2986111111111111</v>
      </c>
      <c r="M998" s="43">
        <v>0.3125</v>
      </c>
      <c r="N998" s="33">
        <v>7.6089376439094698</v>
      </c>
      <c r="Q998" s="24">
        <v>173</v>
      </c>
      <c r="R998" s="35">
        <f t="shared" si="60"/>
        <v>1316.3462123963384</v>
      </c>
      <c r="S998" s="35">
        <f t="shared" si="63"/>
        <v>0</v>
      </c>
      <c r="U998" s="36">
        <f t="shared" si="61"/>
        <v>1.3888888888888895E-2</v>
      </c>
      <c r="V998" s="36">
        <f t="shared" si="62"/>
        <v>2.402777777777779</v>
      </c>
      <c r="W998" s="36"/>
      <c r="X998" s="37"/>
    </row>
    <row r="999" spans="1:24" x14ac:dyDescent="0.3">
      <c r="A999" s="42">
        <v>7274</v>
      </c>
      <c r="B999" s="24">
        <v>7</v>
      </c>
      <c r="C999" s="24" t="s">
        <v>1138</v>
      </c>
      <c r="D999" s="24">
        <v>2</v>
      </c>
      <c r="E999" s="24">
        <v>346</v>
      </c>
      <c r="F999" s="24" t="s">
        <v>51</v>
      </c>
      <c r="G999" s="24" t="s">
        <v>12</v>
      </c>
      <c r="H999" s="24" t="s">
        <v>13</v>
      </c>
      <c r="J999" s="24">
        <v>1</v>
      </c>
      <c r="K999" s="24">
        <v>661</v>
      </c>
      <c r="L999" s="32">
        <v>0.3125</v>
      </c>
      <c r="M999" s="43">
        <v>0.33333333333333331</v>
      </c>
      <c r="N999" s="33">
        <v>7.6089376439094698</v>
      </c>
      <c r="Q999" s="24">
        <v>302</v>
      </c>
      <c r="R999" s="35">
        <f t="shared" si="60"/>
        <v>2297.8991684606599</v>
      </c>
      <c r="S999" s="35">
        <f t="shared" si="63"/>
        <v>0</v>
      </c>
      <c r="U999" s="36">
        <f t="shared" si="61"/>
        <v>2.0833333333333315E-2</v>
      </c>
      <c r="V999" s="36">
        <f t="shared" si="62"/>
        <v>6.2916666666666607</v>
      </c>
      <c r="W999" s="36"/>
      <c r="X999" s="37"/>
    </row>
    <row r="1000" spans="1:24" x14ac:dyDescent="0.3">
      <c r="A1000" s="42">
        <v>7388</v>
      </c>
      <c r="B1000" s="24">
        <v>7</v>
      </c>
      <c r="C1000" s="24" t="s">
        <v>1138</v>
      </c>
      <c r="D1000" s="24">
        <v>2</v>
      </c>
      <c r="E1000" s="24">
        <v>346</v>
      </c>
      <c r="F1000" s="24" t="s">
        <v>51</v>
      </c>
      <c r="G1000" s="24" t="s">
        <v>12</v>
      </c>
      <c r="H1000" s="24" t="s">
        <v>15</v>
      </c>
      <c r="J1000" s="24">
        <v>1</v>
      </c>
      <c r="K1000" s="24">
        <v>1520</v>
      </c>
      <c r="L1000" s="32">
        <v>0.33333333333333331</v>
      </c>
      <c r="M1000" s="43">
        <v>0.34722222222222227</v>
      </c>
      <c r="N1000" s="33">
        <v>7.6089376439094698</v>
      </c>
      <c r="Q1000" s="24">
        <v>58</v>
      </c>
      <c r="R1000" s="35">
        <f t="shared" si="60"/>
        <v>441.31838334674927</v>
      </c>
      <c r="S1000" s="35">
        <f t="shared" si="63"/>
        <v>0</v>
      </c>
      <c r="U1000" s="36">
        <f t="shared" si="61"/>
        <v>1.3888888888888951E-2</v>
      </c>
      <c r="V1000" s="36">
        <f t="shared" si="62"/>
        <v>0.80555555555555913</v>
      </c>
      <c r="W1000" s="36"/>
      <c r="X1000" s="37"/>
    </row>
    <row r="1001" spans="1:24" x14ac:dyDescent="0.3">
      <c r="A1001" s="42">
        <v>7453</v>
      </c>
      <c r="B1001" s="24">
        <v>7</v>
      </c>
      <c r="C1001" s="24" t="s">
        <v>1138</v>
      </c>
      <c r="D1001" s="24">
        <v>2</v>
      </c>
      <c r="E1001" s="24">
        <v>346</v>
      </c>
      <c r="F1001" s="24" t="s">
        <v>51</v>
      </c>
      <c r="G1001" s="24" t="s">
        <v>19</v>
      </c>
      <c r="H1001" s="24" t="s">
        <v>20</v>
      </c>
      <c r="J1001" s="24">
        <v>1</v>
      </c>
      <c r="K1001" s="24">
        <v>4487</v>
      </c>
      <c r="L1001" s="32">
        <v>0.33333333333333331</v>
      </c>
      <c r="M1001" s="43">
        <v>0.35069444444444442</v>
      </c>
      <c r="N1001" s="33">
        <v>7.6089376439094698</v>
      </c>
      <c r="Q1001" s="24">
        <v>5</v>
      </c>
      <c r="R1001" s="35">
        <f t="shared" si="60"/>
        <v>38.044688219547346</v>
      </c>
      <c r="S1001" s="35">
        <f t="shared" si="63"/>
        <v>0</v>
      </c>
      <c r="U1001" s="36">
        <f t="shared" si="61"/>
        <v>1.7361111111111105E-2</v>
      </c>
      <c r="V1001" s="36">
        <f t="shared" si="62"/>
        <v>8.6805555555555525E-2</v>
      </c>
      <c r="W1001" s="36"/>
      <c r="X1001" s="37"/>
    </row>
    <row r="1002" spans="1:24" x14ac:dyDescent="0.3">
      <c r="A1002" s="42">
        <v>18768</v>
      </c>
      <c r="B1002" s="24">
        <v>7</v>
      </c>
      <c r="C1002" s="24" t="s">
        <v>1138</v>
      </c>
      <c r="D1002" s="24">
        <v>2</v>
      </c>
      <c r="E1002" s="24">
        <v>346</v>
      </c>
      <c r="F1002" s="24" t="s">
        <v>51</v>
      </c>
      <c r="G1002" s="24" t="s">
        <v>12</v>
      </c>
      <c r="H1002" s="24" t="s">
        <v>13</v>
      </c>
      <c r="J1002" s="24">
        <v>1</v>
      </c>
      <c r="K1002" s="24">
        <v>662</v>
      </c>
      <c r="L1002" s="32">
        <v>0.33333333333333331</v>
      </c>
      <c r="M1002" s="43">
        <v>0.35416666666666669</v>
      </c>
      <c r="N1002" s="33">
        <v>7.6089376439094698</v>
      </c>
      <c r="Q1002" s="24">
        <v>302</v>
      </c>
      <c r="R1002" s="35">
        <f t="shared" si="60"/>
        <v>2297.8991684606599</v>
      </c>
      <c r="S1002" s="35">
        <f t="shared" si="63"/>
        <v>0</v>
      </c>
      <c r="U1002" s="36">
        <f t="shared" si="61"/>
        <v>2.083333333333337E-2</v>
      </c>
      <c r="V1002" s="36">
        <f t="shared" si="62"/>
        <v>6.2916666666666776</v>
      </c>
      <c r="W1002" s="36"/>
      <c r="X1002" s="37"/>
    </row>
    <row r="1003" spans="1:24" x14ac:dyDescent="0.3">
      <c r="A1003" s="42">
        <v>18765</v>
      </c>
      <c r="B1003" s="24">
        <v>7</v>
      </c>
      <c r="C1003" s="24" t="s">
        <v>1138</v>
      </c>
      <c r="D1003" s="24">
        <v>2</v>
      </c>
      <c r="E1003" s="24">
        <v>346</v>
      </c>
      <c r="F1003" s="24" t="s">
        <v>51</v>
      </c>
      <c r="G1003" s="24" t="s">
        <v>12</v>
      </c>
      <c r="H1003" s="24" t="s">
        <v>13</v>
      </c>
      <c r="J1003" s="24">
        <v>1</v>
      </c>
      <c r="K1003" s="24">
        <v>663</v>
      </c>
      <c r="L1003" s="32">
        <v>0.35069444444444442</v>
      </c>
      <c r="M1003" s="43">
        <v>0.36458333333333331</v>
      </c>
      <c r="N1003" s="33">
        <v>7.6089376439094698</v>
      </c>
      <c r="Q1003" s="24">
        <v>302</v>
      </c>
      <c r="R1003" s="35">
        <f t="shared" si="60"/>
        <v>2297.8991684606599</v>
      </c>
      <c r="S1003" s="35">
        <f t="shared" si="63"/>
        <v>0</v>
      </c>
      <c r="U1003" s="36">
        <f t="shared" si="61"/>
        <v>1.3888888888888895E-2</v>
      </c>
      <c r="V1003" s="36">
        <f t="shared" si="62"/>
        <v>4.1944444444444464</v>
      </c>
      <c r="W1003" s="36"/>
      <c r="X1003" s="37"/>
    </row>
    <row r="1004" spans="1:24" x14ac:dyDescent="0.3">
      <c r="A1004" s="42">
        <v>7277</v>
      </c>
      <c r="B1004" s="24">
        <v>7</v>
      </c>
      <c r="C1004" s="24" t="s">
        <v>1138</v>
      </c>
      <c r="D1004" s="24">
        <v>2</v>
      </c>
      <c r="E1004" s="24">
        <v>346</v>
      </c>
      <c r="F1004" s="24" t="s">
        <v>51</v>
      </c>
      <c r="G1004" s="24" t="s">
        <v>12</v>
      </c>
      <c r="H1004" s="24" t="s">
        <v>13</v>
      </c>
      <c r="J1004" s="24">
        <v>1</v>
      </c>
      <c r="K1004" s="24">
        <v>664</v>
      </c>
      <c r="L1004" s="32">
        <v>0.37152777777777773</v>
      </c>
      <c r="M1004" s="43">
        <v>0.38541666666666669</v>
      </c>
      <c r="N1004" s="33">
        <v>7.6089376439094698</v>
      </c>
      <c r="Q1004" s="24">
        <v>302</v>
      </c>
      <c r="R1004" s="35">
        <f t="shared" si="60"/>
        <v>2297.8991684606599</v>
      </c>
      <c r="S1004" s="35">
        <f t="shared" si="63"/>
        <v>0</v>
      </c>
      <c r="U1004" s="36">
        <f t="shared" si="61"/>
        <v>1.3888888888888951E-2</v>
      </c>
      <c r="V1004" s="36">
        <f t="shared" si="62"/>
        <v>4.1944444444444633</v>
      </c>
      <c r="W1004" s="36"/>
      <c r="X1004" s="37"/>
    </row>
    <row r="1005" spans="1:24" x14ac:dyDescent="0.3">
      <c r="A1005" s="42">
        <v>7389</v>
      </c>
      <c r="B1005" s="24">
        <v>7</v>
      </c>
      <c r="C1005" s="24" t="s">
        <v>1138</v>
      </c>
      <c r="D1005" s="24">
        <v>2</v>
      </c>
      <c r="E1005" s="24">
        <v>346</v>
      </c>
      <c r="F1005" s="24" t="s">
        <v>51</v>
      </c>
      <c r="G1005" s="24" t="s">
        <v>12</v>
      </c>
      <c r="H1005" s="24" t="s">
        <v>15</v>
      </c>
      <c r="J1005" s="24">
        <v>1</v>
      </c>
      <c r="K1005" s="24">
        <v>1521</v>
      </c>
      <c r="L1005" s="32">
        <v>0.375</v>
      </c>
      <c r="M1005" s="43">
        <v>0.3888888888888889</v>
      </c>
      <c r="N1005" s="33">
        <v>7.6089376439094698</v>
      </c>
      <c r="Q1005" s="24">
        <v>58</v>
      </c>
      <c r="R1005" s="35">
        <f t="shared" si="60"/>
        <v>441.31838334674927</v>
      </c>
      <c r="S1005" s="35">
        <f t="shared" si="63"/>
        <v>0</v>
      </c>
      <c r="U1005" s="36">
        <f t="shared" si="61"/>
        <v>1.3888888888888895E-2</v>
      </c>
      <c r="V1005" s="36">
        <f t="shared" si="62"/>
        <v>0.80555555555555591</v>
      </c>
      <c r="W1005" s="36"/>
      <c r="X1005" s="37"/>
    </row>
    <row r="1006" spans="1:24" x14ac:dyDescent="0.3">
      <c r="A1006" s="42">
        <v>7454</v>
      </c>
      <c r="B1006" s="24">
        <v>7</v>
      </c>
      <c r="C1006" s="24" t="s">
        <v>1138</v>
      </c>
      <c r="D1006" s="24">
        <v>2</v>
      </c>
      <c r="E1006" s="24">
        <v>346</v>
      </c>
      <c r="F1006" s="24" t="s">
        <v>51</v>
      </c>
      <c r="G1006" s="24" t="s">
        <v>19</v>
      </c>
      <c r="H1006" s="24" t="s">
        <v>20</v>
      </c>
      <c r="J1006" s="24">
        <v>1</v>
      </c>
      <c r="K1006" s="24">
        <v>4488</v>
      </c>
      <c r="L1006" s="32">
        <v>0.375</v>
      </c>
      <c r="M1006" s="43">
        <v>0.3923611111111111</v>
      </c>
      <c r="N1006" s="33">
        <v>7.6089376439094698</v>
      </c>
      <c r="Q1006" s="24">
        <v>5</v>
      </c>
      <c r="R1006" s="35">
        <f t="shared" si="60"/>
        <v>38.044688219547346</v>
      </c>
      <c r="S1006" s="35">
        <f t="shared" si="63"/>
        <v>0</v>
      </c>
      <c r="U1006" s="36">
        <f t="shared" si="61"/>
        <v>1.7361111111111105E-2</v>
      </c>
      <c r="V1006" s="36">
        <f t="shared" si="62"/>
        <v>8.6805555555555525E-2</v>
      </c>
      <c r="W1006" s="36"/>
      <c r="X1006" s="37"/>
    </row>
    <row r="1007" spans="1:24" x14ac:dyDescent="0.3">
      <c r="A1007" s="42">
        <v>7278</v>
      </c>
      <c r="B1007" s="24">
        <v>7</v>
      </c>
      <c r="C1007" s="24" t="s">
        <v>1138</v>
      </c>
      <c r="D1007" s="24">
        <v>2</v>
      </c>
      <c r="E1007" s="24">
        <v>346</v>
      </c>
      <c r="F1007" s="24" t="s">
        <v>51</v>
      </c>
      <c r="G1007" s="24" t="s">
        <v>12</v>
      </c>
      <c r="H1007" s="24" t="s">
        <v>13</v>
      </c>
      <c r="J1007" s="24">
        <v>1</v>
      </c>
      <c r="K1007" s="24">
        <v>665</v>
      </c>
      <c r="L1007" s="32">
        <v>0.3888888888888889</v>
      </c>
      <c r="M1007" s="43">
        <v>0.40277777777777773</v>
      </c>
      <c r="N1007" s="33">
        <v>7.6089376439094698</v>
      </c>
      <c r="Q1007" s="24">
        <v>302</v>
      </c>
      <c r="R1007" s="35">
        <f t="shared" si="60"/>
        <v>2297.8991684606599</v>
      </c>
      <c r="S1007" s="35">
        <f t="shared" si="63"/>
        <v>0</v>
      </c>
      <c r="U1007" s="36">
        <f t="shared" si="61"/>
        <v>1.388888888888884E-2</v>
      </c>
      <c r="V1007" s="36">
        <f t="shared" si="62"/>
        <v>4.1944444444444295</v>
      </c>
      <c r="W1007" s="36"/>
      <c r="X1007" s="37"/>
    </row>
    <row r="1008" spans="1:24" x14ac:dyDescent="0.3">
      <c r="A1008" s="42">
        <v>7279</v>
      </c>
      <c r="B1008" s="24">
        <v>7</v>
      </c>
      <c r="C1008" s="24" t="s">
        <v>1138</v>
      </c>
      <c r="D1008" s="24">
        <v>2</v>
      </c>
      <c r="E1008" s="24">
        <v>346</v>
      </c>
      <c r="F1008" s="24" t="s">
        <v>51</v>
      </c>
      <c r="G1008" s="24" t="s">
        <v>12</v>
      </c>
      <c r="H1008" s="24" t="s">
        <v>13</v>
      </c>
      <c r="J1008" s="24">
        <v>1</v>
      </c>
      <c r="K1008" s="24">
        <v>667</v>
      </c>
      <c r="L1008" s="32">
        <v>0.40972222222222227</v>
      </c>
      <c r="M1008" s="43">
        <v>0.4236111111111111</v>
      </c>
      <c r="N1008" s="33">
        <v>7.6089376439094698</v>
      </c>
      <c r="Q1008" s="24">
        <v>302</v>
      </c>
      <c r="R1008" s="35">
        <f t="shared" si="60"/>
        <v>2297.8991684606599</v>
      </c>
      <c r="S1008" s="35">
        <f t="shared" si="63"/>
        <v>0</v>
      </c>
      <c r="U1008" s="36">
        <f t="shared" si="61"/>
        <v>1.388888888888884E-2</v>
      </c>
      <c r="V1008" s="36">
        <f t="shared" si="62"/>
        <v>4.1944444444444295</v>
      </c>
      <c r="W1008" s="36"/>
      <c r="X1008" s="37"/>
    </row>
    <row r="1009" spans="1:24" x14ac:dyDescent="0.3">
      <c r="A1009" s="42">
        <v>7390</v>
      </c>
      <c r="B1009" s="24">
        <v>7</v>
      </c>
      <c r="C1009" s="24" t="s">
        <v>1138</v>
      </c>
      <c r="D1009" s="24">
        <v>2</v>
      </c>
      <c r="E1009" s="24">
        <v>346</v>
      </c>
      <c r="F1009" s="24" t="s">
        <v>51</v>
      </c>
      <c r="G1009" s="24" t="s">
        <v>12</v>
      </c>
      <c r="H1009" s="24" t="s">
        <v>15</v>
      </c>
      <c r="J1009" s="24">
        <v>1</v>
      </c>
      <c r="K1009" s="24">
        <v>1522</v>
      </c>
      <c r="L1009" s="32">
        <v>0.41666666666666669</v>
      </c>
      <c r="M1009" s="43">
        <v>0.43055555555555558</v>
      </c>
      <c r="N1009" s="33">
        <v>7.6089376439094698</v>
      </c>
      <c r="Q1009" s="24">
        <v>58</v>
      </c>
      <c r="R1009" s="35">
        <f t="shared" si="60"/>
        <v>441.31838334674927</v>
      </c>
      <c r="S1009" s="35">
        <f t="shared" si="63"/>
        <v>0</v>
      </c>
      <c r="U1009" s="36">
        <f t="shared" si="61"/>
        <v>1.3888888888888895E-2</v>
      </c>
      <c r="V1009" s="36">
        <f t="shared" si="62"/>
        <v>0.80555555555555591</v>
      </c>
      <c r="W1009" s="36"/>
      <c r="X1009" s="37"/>
    </row>
    <row r="1010" spans="1:24" x14ac:dyDescent="0.3">
      <c r="A1010" s="42">
        <v>7455</v>
      </c>
      <c r="B1010" s="24">
        <v>7</v>
      </c>
      <c r="C1010" s="24" t="s">
        <v>1138</v>
      </c>
      <c r="D1010" s="24">
        <v>2</v>
      </c>
      <c r="E1010" s="24">
        <v>346</v>
      </c>
      <c r="F1010" s="24" t="s">
        <v>51</v>
      </c>
      <c r="G1010" s="24" t="s">
        <v>19</v>
      </c>
      <c r="H1010" s="24" t="s">
        <v>20</v>
      </c>
      <c r="J1010" s="24">
        <v>1</v>
      </c>
      <c r="K1010" s="24">
        <v>4489</v>
      </c>
      <c r="L1010" s="32">
        <v>0.41666666666666669</v>
      </c>
      <c r="M1010" s="43">
        <v>0.43402777777777773</v>
      </c>
      <c r="N1010" s="33">
        <v>7.6089376439094698</v>
      </c>
      <c r="Q1010" s="24">
        <v>5</v>
      </c>
      <c r="R1010" s="35">
        <f t="shared" si="60"/>
        <v>38.044688219547346</v>
      </c>
      <c r="S1010" s="35">
        <f t="shared" si="63"/>
        <v>0</v>
      </c>
      <c r="U1010" s="36">
        <f t="shared" si="61"/>
        <v>1.7361111111111049E-2</v>
      </c>
      <c r="V1010" s="36">
        <f t="shared" si="62"/>
        <v>8.6805555555555247E-2</v>
      </c>
      <c r="W1010" s="36"/>
      <c r="X1010" s="37"/>
    </row>
    <row r="1011" spans="1:24" x14ac:dyDescent="0.3">
      <c r="A1011" s="42">
        <v>7290</v>
      </c>
      <c r="B1011" s="24">
        <v>7</v>
      </c>
      <c r="C1011" s="24" t="s">
        <v>1138</v>
      </c>
      <c r="D1011" s="24">
        <v>2</v>
      </c>
      <c r="E1011" s="24">
        <v>346</v>
      </c>
      <c r="F1011" s="24" t="s">
        <v>51</v>
      </c>
      <c r="G1011" s="24" t="s">
        <v>12</v>
      </c>
      <c r="H1011" s="24" t="s">
        <v>13</v>
      </c>
      <c r="J1011" s="24">
        <v>1</v>
      </c>
      <c r="K1011" s="24">
        <v>678</v>
      </c>
      <c r="L1011" s="32">
        <v>0.43055555555555558</v>
      </c>
      <c r="M1011" s="43">
        <v>0.44444444444444442</v>
      </c>
      <c r="N1011" s="33">
        <v>7.6089376439094698</v>
      </c>
      <c r="Q1011" s="24">
        <v>302</v>
      </c>
      <c r="R1011" s="35">
        <f t="shared" si="60"/>
        <v>2297.8991684606599</v>
      </c>
      <c r="S1011" s="35">
        <f t="shared" si="63"/>
        <v>0</v>
      </c>
      <c r="U1011" s="36">
        <f t="shared" si="61"/>
        <v>1.388888888888884E-2</v>
      </c>
      <c r="V1011" s="36">
        <f t="shared" si="62"/>
        <v>4.1944444444444295</v>
      </c>
      <c r="W1011" s="36"/>
      <c r="X1011" s="37"/>
    </row>
    <row r="1012" spans="1:24" x14ac:dyDescent="0.3">
      <c r="A1012" s="42">
        <v>7280</v>
      </c>
      <c r="B1012" s="24">
        <v>7</v>
      </c>
      <c r="C1012" s="24" t="s">
        <v>1138</v>
      </c>
      <c r="D1012" s="24">
        <v>2</v>
      </c>
      <c r="E1012" s="24">
        <v>346</v>
      </c>
      <c r="F1012" s="24" t="s">
        <v>51</v>
      </c>
      <c r="G1012" s="24" t="s">
        <v>12</v>
      </c>
      <c r="H1012" s="24" t="s">
        <v>13</v>
      </c>
      <c r="J1012" s="24">
        <v>1</v>
      </c>
      <c r="K1012" s="24">
        <v>668</v>
      </c>
      <c r="L1012" s="32">
        <v>0.4513888888888889</v>
      </c>
      <c r="M1012" s="43">
        <v>0.46527777777777773</v>
      </c>
      <c r="N1012" s="33">
        <v>7.6089376439094698</v>
      </c>
      <c r="Q1012" s="24">
        <v>302</v>
      </c>
      <c r="R1012" s="35">
        <f t="shared" si="60"/>
        <v>2297.8991684606599</v>
      </c>
      <c r="S1012" s="35">
        <f t="shared" si="63"/>
        <v>0</v>
      </c>
      <c r="U1012" s="36">
        <f t="shared" si="61"/>
        <v>1.388888888888884E-2</v>
      </c>
      <c r="V1012" s="36">
        <f t="shared" si="62"/>
        <v>4.1944444444444295</v>
      </c>
      <c r="W1012" s="36"/>
      <c r="X1012" s="37"/>
    </row>
    <row r="1013" spans="1:24" x14ac:dyDescent="0.3">
      <c r="A1013" s="42">
        <v>7391</v>
      </c>
      <c r="B1013" s="24">
        <v>7</v>
      </c>
      <c r="C1013" s="24" t="s">
        <v>1138</v>
      </c>
      <c r="D1013" s="24">
        <v>2</v>
      </c>
      <c r="E1013" s="24">
        <v>346</v>
      </c>
      <c r="F1013" s="24" t="s">
        <v>51</v>
      </c>
      <c r="G1013" s="24" t="s">
        <v>12</v>
      </c>
      <c r="H1013" s="24" t="s">
        <v>15</v>
      </c>
      <c r="J1013" s="24">
        <v>1</v>
      </c>
      <c r="K1013" s="24">
        <v>1523</v>
      </c>
      <c r="L1013" s="32">
        <v>0.45833333333333331</v>
      </c>
      <c r="M1013" s="43">
        <v>0.47222222222222227</v>
      </c>
      <c r="N1013" s="33">
        <v>7.6089376439094698</v>
      </c>
      <c r="Q1013" s="24">
        <v>58</v>
      </c>
      <c r="R1013" s="35">
        <f t="shared" si="60"/>
        <v>441.31838334674927</v>
      </c>
      <c r="S1013" s="35">
        <f t="shared" si="63"/>
        <v>0</v>
      </c>
      <c r="U1013" s="36">
        <f t="shared" si="61"/>
        <v>1.3888888888888951E-2</v>
      </c>
      <c r="V1013" s="36">
        <f t="shared" si="62"/>
        <v>0.80555555555555913</v>
      </c>
      <c r="W1013" s="36"/>
      <c r="X1013" s="37"/>
    </row>
    <row r="1014" spans="1:24" x14ac:dyDescent="0.3">
      <c r="A1014" s="42">
        <v>7456</v>
      </c>
      <c r="B1014" s="24">
        <v>7</v>
      </c>
      <c r="C1014" s="24" t="s">
        <v>1138</v>
      </c>
      <c r="D1014" s="24">
        <v>2</v>
      </c>
      <c r="E1014" s="24">
        <v>346</v>
      </c>
      <c r="F1014" s="24" t="s">
        <v>51</v>
      </c>
      <c r="G1014" s="24" t="s">
        <v>19</v>
      </c>
      <c r="H1014" s="24" t="s">
        <v>20</v>
      </c>
      <c r="J1014" s="24">
        <v>1</v>
      </c>
      <c r="K1014" s="24">
        <v>4490</v>
      </c>
      <c r="L1014" s="32">
        <v>0.45833333333333331</v>
      </c>
      <c r="M1014" s="43">
        <v>0.47569444444444442</v>
      </c>
      <c r="N1014" s="33">
        <v>7.6089376439094698</v>
      </c>
      <c r="Q1014" s="24">
        <v>5</v>
      </c>
      <c r="R1014" s="35">
        <f t="shared" si="60"/>
        <v>38.044688219547346</v>
      </c>
      <c r="S1014" s="35">
        <f t="shared" si="63"/>
        <v>0</v>
      </c>
      <c r="U1014" s="36">
        <f t="shared" si="61"/>
        <v>1.7361111111111105E-2</v>
      </c>
      <c r="V1014" s="36">
        <f t="shared" si="62"/>
        <v>8.6805555555555525E-2</v>
      </c>
      <c r="W1014" s="36"/>
      <c r="X1014" s="37"/>
    </row>
    <row r="1015" spans="1:24" x14ac:dyDescent="0.3">
      <c r="A1015" s="42">
        <v>7291</v>
      </c>
      <c r="B1015" s="24">
        <v>7</v>
      </c>
      <c r="C1015" s="24" t="s">
        <v>1138</v>
      </c>
      <c r="D1015" s="24">
        <v>2</v>
      </c>
      <c r="E1015" s="24">
        <v>346</v>
      </c>
      <c r="F1015" s="24" t="s">
        <v>51</v>
      </c>
      <c r="G1015" s="24" t="s">
        <v>12</v>
      </c>
      <c r="H1015" s="24" t="s">
        <v>13</v>
      </c>
      <c r="J1015" s="24">
        <v>1</v>
      </c>
      <c r="K1015" s="24">
        <v>679</v>
      </c>
      <c r="L1015" s="32">
        <v>0.47222222222222227</v>
      </c>
      <c r="M1015" s="43">
        <v>0.4861111111111111</v>
      </c>
      <c r="N1015" s="33">
        <v>7.6089376439094698</v>
      </c>
      <c r="Q1015" s="24">
        <v>302</v>
      </c>
      <c r="R1015" s="35">
        <f t="shared" si="60"/>
        <v>2297.8991684606599</v>
      </c>
      <c r="S1015" s="35">
        <f t="shared" si="63"/>
        <v>0</v>
      </c>
      <c r="U1015" s="36">
        <f t="shared" si="61"/>
        <v>1.388888888888884E-2</v>
      </c>
      <c r="V1015" s="36">
        <f t="shared" si="62"/>
        <v>4.1944444444444295</v>
      </c>
      <c r="W1015" s="36"/>
      <c r="X1015" s="37"/>
    </row>
    <row r="1016" spans="1:24" x14ac:dyDescent="0.3">
      <c r="A1016" s="42">
        <v>7281</v>
      </c>
      <c r="B1016" s="24">
        <v>7</v>
      </c>
      <c r="C1016" s="24" t="s">
        <v>1138</v>
      </c>
      <c r="D1016" s="24">
        <v>2</v>
      </c>
      <c r="E1016" s="24">
        <v>346</v>
      </c>
      <c r="F1016" s="24" t="s">
        <v>51</v>
      </c>
      <c r="G1016" s="24" t="s">
        <v>12</v>
      </c>
      <c r="H1016" s="24" t="s">
        <v>13</v>
      </c>
      <c r="J1016" s="24">
        <v>1</v>
      </c>
      <c r="K1016" s="24">
        <v>669</v>
      </c>
      <c r="L1016" s="32">
        <v>0.49305555555555558</v>
      </c>
      <c r="M1016" s="43">
        <v>0.50694444444444442</v>
      </c>
      <c r="N1016" s="33">
        <v>7.6089376439094698</v>
      </c>
      <c r="Q1016" s="24">
        <v>302</v>
      </c>
      <c r="R1016" s="35">
        <f t="shared" si="60"/>
        <v>2297.8991684606599</v>
      </c>
      <c r="S1016" s="35">
        <f t="shared" si="63"/>
        <v>0</v>
      </c>
      <c r="U1016" s="36">
        <f t="shared" si="61"/>
        <v>1.388888888888884E-2</v>
      </c>
      <c r="V1016" s="36">
        <f t="shared" si="62"/>
        <v>4.1944444444444295</v>
      </c>
      <c r="W1016" s="36"/>
      <c r="X1016" s="37"/>
    </row>
    <row r="1017" spans="1:24" x14ac:dyDescent="0.3">
      <c r="A1017" s="42">
        <v>7392</v>
      </c>
      <c r="B1017" s="24">
        <v>7</v>
      </c>
      <c r="C1017" s="24" t="s">
        <v>1138</v>
      </c>
      <c r="D1017" s="24">
        <v>2</v>
      </c>
      <c r="E1017" s="24">
        <v>346</v>
      </c>
      <c r="F1017" s="24" t="s">
        <v>51</v>
      </c>
      <c r="G1017" s="24" t="s">
        <v>12</v>
      </c>
      <c r="H1017" s="24" t="s">
        <v>15</v>
      </c>
      <c r="J1017" s="24">
        <v>1</v>
      </c>
      <c r="K1017" s="24">
        <v>1524</v>
      </c>
      <c r="L1017" s="32">
        <v>0.5</v>
      </c>
      <c r="M1017" s="43">
        <v>0.51388888888888895</v>
      </c>
      <c r="N1017" s="33">
        <v>7.6089376439094698</v>
      </c>
      <c r="Q1017" s="24">
        <v>58</v>
      </c>
      <c r="R1017" s="35">
        <f t="shared" si="60"/>
        <v>441.31838334674927</v>
      </c>
      <c r="S1017" s="35">
        <f t="shared" si="63"/>
        <v>0</v>
      </c>
      <c r="U1017" s="36">
        <f t="shared" si="61"/>
        <v>1.3888888888888951E-2</v>
      </c>
      <c r="V1017" s="36">
        <f t="shared" si="62"/>
        <v>0.80555555555555913</v>
      </c>
      <c r="W1017" s="36"/>
      <c r="X1017" s="37"/>
    </row>
    <row r="1018" spans="1:24" x14ac:dyDescent="0.3">
      <c r="A1018" s="42">
        <v>7457</v>
      </c>
      <c r="B1018" s="24">
        <v>7</v>
      </c>
      <c r="C1018" s="24" t="s">
        <v>1138</v>
      </c>
      <c r="D1018" s="24">
        <v>2</v>
      </c>
      <c r="E1018" s="24">
        <v>346</v>
      </c>
      <c r="F1018" s="24" t="s">
        <v>51</v>
      </c>
      <c r="G1018" s="24" t="s">
        <v>19</v>
      </c>
      <c r="H1018" s="24" t="s">
        <v>20</v>
      </c>
      <c r="J1018" s="24">
        <v>1</v>
      </c>
      <c r="K1018" s="24">
        <v>4491</v>
      </c>
      <c r="L1018" s="32">
        <v>0.5</v>
      </c>
      <c r="M1018" s="43">
        <v>0.51736111111111105</v>
      </c>
      <c r="N1018" s="33">
        <v>7.6089376439094698</v>
      </c>
      <c r="Q1018" s="24">
        <v>5</v>
      </c>
      <c r="R1018" s="35">
        <f t="shared" si="60"/>
        <v>38.044688219547346</v>
      </c>
      <c r="S1018" s="35">
        <f t="shared" si="63"/>
        <v>0</v>
      </c>
      <c r="U1018" s="36">
        <f t="shared" si="61"/>
        <v>1.7361111111111049E-2</v>
      </c>
      <c r="V1018" s="36">
        <f t="shared" si="62"/>
        <v>8.6805555555555247E-2</v>
      </c>
      <c r="W1018" s="36"/>
      <c r="X1018" s="37"/>
    </row>
    <row r="1019" spans="1:24" x14ac:dyDescent="0.3">
      <c r="A1019" s="42">
        <v>7292</v>
      </c>
      <c r="B1019" s="24">
        <v>7</v>
      </c>
      <c r="C1019" s="24" t="s">
        <v>1138</v>
      </c>
      <c r="D1019" s="24">
        <v>2</v>
      </c>
      <c r="E1019" s="24">
        <v>346</v>
      </c>
      <c r="F1019" s="24" t="s">
        <v>51</v>
      </c>
      <c r="G1019" s="24" t="s">
        <v>12</v>
      </c>
      <c r="H1019" s="24" t="s">
        <v>13</v>
      </c>
      <c r="J1019" s="24">
        <v>1</v>
      </c>
      <c r="K1019" s="24">
        <v>680</v>
      </c>
      <c r="L1019" s="32">
        <v>0.51388888888888895</v>
      </c>
      <c r="M1019" s="43">
        <v>0.52777777777777779</v>
      </c>
      <c r="N1019" s="33">
        <v>7.6089376439094698</v>
      </c>
      <c r="Q1019" s="24">
        <v>302</v>
      </c>
      <c r="R1019" s="35">
        <f t="shared" si="60"/>
        <v>2297.8991684606599</v>
      </c>
      <c r="S1019" s="35">
        <f t="shared" si="63"/>
        <v>0</v>
      </c>
      <c r="U1019" s="36">
        <f t="shared" si="61"/>
        <v>1.388888888888884E-2</v>
      </c>
      <c r="V1019" s="36">
        <f t="shared" si="62"/>
        <v>4.1944444444444295</v>
      </c>
      <c r="W1019" s="36"/>
      <c r="X1019" s="37"/>
    </row>
    <row r="1020" spans="1:24" x14ac:dyDescent="0.3">
      <c r="A1020" s="42">
        <v>7282</v>
      </c>
      <c r="B1020" s="24">
        <v>7</v>
      </c>
      <c r="C1020" s="24" t="s">
        <v>1138</v>
      </c>
      <c r="D1020" s="24">
        <v>2</v>
      </c>
      <c r="E1020" s="24">
        <v>346</v>
      </c>
      <c r="F1020" s="24" t="s">
        <v>51</v>
      </c>
      <c r="G1020" s="24" t="s">
        <v>12</v>
      </c>
      <c r="H1020" s="24" t="s">
        <v>13</v>
      </c>
      <c r="J1020" s="24">
        <v>1</v>
      </c>
      <c r="K1020" s="24">
        <v>670</v>
      </c>
      <c r="L1020" s="32">
        <v>0.53472222222222221</v>
      </c>
      <c r="M1020" s="43">
        <v>0.54861111111111105</v>
      </c>
      <c r="N1020" s="33">
        <v>7.6089376439094698</v>
      </c>
      <c r="Q1020" s="24">
        <v>302</v>
      </c>
      <c r="R1020" s="35">
        <f t="shared" si="60"/>
        <v>2297.8991684606599</v>
      </c>
      <c r="S1020" s="35">
        <f t="shared" si="63"/>
        <v>0</v>
      </c>
      <c r="U1020" s="36">
        <f t="shared" si="61"/>
        <v>1.388888888888884E-2</v>
      </c>
      <c r="V1020" s="36">
        <f t="shared" si="62"/>
        <v>4.1944444444444295</v>
      </c>
      <c r="W1020" s="36"/>
      <c r="X1020" s="37"/>
    </row>
    <row r="1021" spans="1:24" x14ac:dyDescent="0.3">
      <c r="A1021" s="42">
        <v>7393</v>
      </c>
      <c r="B1021" s="24">
        <v>7</v>
      </c>
      <c r="C1021" s="24" t="s">
        <v>1138</v>
      </c>
      <c r="D1021" s="24">
        <v>2</v>
      </c>
      <c r="E1021" s="24">
        <v>346</v>
      </c>
      <c r="F1021" s="24" t="s">
        <v>51</v>
      </c>
      <c r="G1021" s="24" t="s">
        <v>12</v>
      </c>
      <c r="H1021" s="24" t="s">
        <v>15</v>
      </c>
      <c r="J1021" s="24">
        <v>1</v>
      </c>
      <c r="K1021" s="24">
        <v>1525</v>
      </c>
      <c r="L1021" s="32">
        <v>0.54166666666666663</v>
      </c>
      <c r="M1021" s="43">
        <v>0.55555555555555558</v>
      </c>
      <c r="N1021" s="33">
        <v>7.6089376439094698</v>
      </c>
      <c r="Q1021" s="24">
        <v>58</v>
      </c>
      <c r="R1021" s="35">
        <f t="shared" si="60"/>
        <v>441.31838334674927</v>
      </c>
      <c r="S1021" s="35">
        <f t="shared" si="63"/>
        <v>0</v>
      </c>
      <c r="U1021" s="36">
        <f t="shared" si="61"/>
        <v>1.3888888888888951E-2</v>
      </c>
      <c r="V1021" s="36">
        <f t="shared" si="62"/>
        <v>0.80555555555555913</v>
      </c>
      <c r="W1021" s="36"/>
      <c r="X1021" s="37"/>
    </row>
    <row r="1022" spans="1:24" x14ac:dyDescent="0.3">
      <c r="A1022" s="42">
        <v>7458</v>
      </c>
      <c r="B1022" s="24">
        <v>7</v>
      </c>
      <c r="C1022" s="24" t="s">
        <v>1138</v>
      </c>
      <c r="D1022" s="24">
        <v>2</v>
      </c>
      <c r="E1022" s="24">
        <v>346</v>
      </c>
      <c r="F1022" s="24" t="s">
        <v>51</v>
      </c>
      <c r="G1022" s="24" t="s">
        <v>19</v>
      </c>
      <c r="H1022" s="24" t="s">
        <v>20</v>
      </c>
      <c r="J1022" s="24">
        <v>1</v>
      </c>
      <c r="K1022" s="24">
        <v>4492</v>
      </c>
      <c r="L1022" s="32">
        <v>0.54166666666666663</v>
      </c>
      <c r="M1022" s="43">
        <v>0.55902777777777779</v>
      </c>
      <c r="N1022" s="33">
        <v>7.6089376439094698</v>
      </c>
      <c r="Q1022" s="24">
        <v>5</v>
      </c>
      <c r="R1022" s="35">
        <f t="shared" si="60"/>
        <v>38.044688219547346</v>
      </c>
      <c r="S1022" s="35">
        <f t="shared" si="63"/>
        <v>0</v>
      </c>
      <c r="U1022" s="36">
        <f t="shared" si="61"/>
        <v>1.736111111111116E-2</v>
      </c>
      <c r="V1022" s="36">
        <f t="shared" si="62"/>
        <v>8.6805555555555802E-2</v>
      </c>
      <c r="W1022" s="36"/>
      <c r="X1022" s="37"/>
    </row>
    <row r="1023" spans="1:24" x14ac:dyDescent="0.3">
      <c r="A1023" s="42">
        <v>7293</v>
      </c>
      <c r="B1023" s="24">
        <v>7</v>
      </c>
      <c r="C1023" s="24" t="s">
        <v>1138</v>
      </c>
      <c r="D1023" s="24">
        <v>2</v>
      </c>
      <c r="E1023" s="24">
        <v>346</v>
      </c>
      <c r="F1023" s="24" t="s">
        <v>51</v>
      </c>
      <c r="G1023" s="24" t="s">
        <v>12</v>
      </c>
      <c r="H1023" s="24" t="s">
        <v>13</v>
      </c>
      <c r="J1023" s="24">
        <v>1</v>
      </c>
      <c r="K1023" s="24">
        <v>681</v>
      </c>
      <c r="L1023" s="32">
        <v>0.55555555555555558</v>
      </c>
      <c r="M1023" s="43">
        <v>0.56944444444444442</v>
      </c>
      <c r="N1023" s="33">
        <v>7.6089376439094698</v>
      </c>
      <c r="Q1023" s="24">
        <v>302</v>
      </c>
      <c r="R1023" s="35">
        <f t="shared" si="60"/>
        <v>2297.8991684606599</v>
      </c>
      <c r="S1023" s="35">
        <f t="shared" si="63"/>
        <v>0</v>
      </c>
      <c r="U1023" s="36">
        <f t="shared" si="61"/>
        <v>1.388888888888884E-2</v>
      </c>
      <c r="V1023" s="36">
        <f t="shared" si="62"/>
        <v>4.1944444444444295</v>
      </c>
      <c r="W1023" s="36"/>
      <c r="X1023" s="37"/>
    </row>
    <row r="1024" spans="1:24" x14ac:dyDescent="0.3">
      <c r="A1024" s="42">
        <v>17855</v>
      </c>
      <c r="B1024" s="24">
        <v>7</v>
      </c>
      <c r="C1024" s="24" t="s">
        <v>1138</v>
      </c>
      <c r="D1024" s="24">
        <v>2</v>
      </c>
      <c r="E1024" s="24">
        <v>346</v>
      </c>
      <c r="F1024" s="24" t="s">
        <v>51</v>
      </c>
      <c r="G1024" s="24" t="s">
        <v>12</v>
      </c>
      <c r="H1024" s="24" t="s">
        <v>13</v>
      </c>
      <c r="J1024" s="24">
        <v>1</v>
      </c>
      <c r="K1024" s="24">
        <v>671</v>
      </c>
      <c r="L1024" s="32">
        <v>0.57638888888888895</v>
      </c>
      <c r="M1024" s="43">
        <v>0.59027777777777779</v>
      </c>
      <c r="N1024" s="33">
        <v>7.6089376439094698</v>
      </c>
      <c r="Q1024" s="24">
        <v>302</v>
      </c>
      <c r="R1024" s="35">
        <f t="shared" si="60"/>
        <v>2297.8991684606599</v>
      </c>
      <c r="S1024" s="35">
        <f t="shared" si="63"/>
        <v>0</v>
      </c>
      <c r="U1024" s="36">
        <f t="shared" si="61"/>
        <v>1.388888888888884E-2</v>
      </c>
      <c r="V1024" s="36">
        <f t="shared" si="62"/>
        <v>4.1944444444444295</v>
      </c>
      <c r="W1024" s="36"/>
      <c r="X1024" s="37"/>
    </row>
    <row r="1025" spans="1:24" x14ac:dyDescent="0.3">
      <c r="A1025" s="42">
        <v>7394</v>
      </c>
      <c r="B1025" s="24">
        <v>7</v>
      </c>
      <c r="C1025" s="24" t="s">
        <v>1138</v>
      </c>
      <c r="D1025" s="24">
        <v>2</v>
      </c>
      <c r="E1025" s="24">
        <v>346</v>
      </c>
      <c r="F1025" s="24" t="s">
        <v>51</v>
      </c>
      <c r="G1025" s="24" t="s">
        <v>12</v>
      </c>
      <c r="H1025" s="24" t="s">
        <v>15</v>
      </c>
      <c r="J1025" s="24">
        <v>1</v>
      </c>
      <c r="K1025" s="24">
        <v>1526</v>
      </c>
      <c r="L1025" s="32">
        <v>0.58333333333333337</v>
      </c>
      <c r="M1025" s="43">
        <v>0.59722222222222221</v>
      </c>
      <c r="N1025" s="33">
        <v>7.6089376439094698</v>
      </c>
      <c r="Q1025" s="24">
        <v>58</v>
      </c>
      <c r="R1025" s="35">
        <f t="shared" si="60"/>
        <v>441.31838334674927</v>
      </c>
      <c r="S1025" s="35">
        <f t="shared" si="63"/>
        <v>0</v>
      </c>
      <c r="U1025" s="36">
        <f t="shared" si="61"/>
        <v>1.388888888888884E-2</v>
      </c>
      <c r="V1025" s="36">
        <f t="shared" si="62"/>
        <v>0.80555555555555269</v>
      </c>
      <c r="W1025" s="36"/>
      <c r="X1025" s="37"/>
    </row>
    <row r="1026" spans="1:24" x14ac:dyDescent="0.3">
      <c r="A1026" s="42">
        <v>7294</v>
      </c>
      <c r="B1026" s="24">
        <v>7</v>
      </c>
      <c r="C1026" s="24" t="s">
        <v>1138</v>
      </c>
      <c r="D1026" s="24">
        <v>2</v>
      </c>
      <c r="E1026" s="24">
        <v>346</v>
      </c>
      <c r="F1026" s="24" t="s">
        <v>51</v>
      </c>
      <c r="G1026" s="24" t="s">
        <v>12</v>
      </c>
      <c r="H1026" s="24" t="s">
        <v>13</v>
      </c>
      <c r="J1026" s="24">
        <v>1</v>
      </c>
      <c r="K1026" s="24">
        <v>682</v>
      </c>
      <c r="L1026" s="32">
        <v>0.59722222222222221</v>
      </c>
      <c r="M1026" s="43">
        <v>0.61111111111111105</v>
      </c>
      <c r="N1026" s="33">
        <v>7.6089376439094698</v>
      </c>
      <c r="Q1026" s="24">
        <v>302</v>
      </c>
      <c r="R1026" s="35">
        <f t="shared" ref="R1026:R1089" si="64">+N1026*Q1026</f>
        <v>2297.8991684606599</v>
      </c>
      <c r="S1026" s="35">
        <f t="shared" si="63"/>
        <v>0</v>
      </c>
      <c r="U1026" s="36">
        <f t="shared" ref="U1026:U1089" si="65">+M1026-L1026</f>
        <v>1.388888888888884E-2</v>
      </c>
      <c r="V1026" s="36">
        <f t="shared" ref="V1026:V1089" si="66">+U1026*Q1026</f>
        <v>4.1944444444444295</v>
      </c>
      <c r="W1026" s="36"/>
      <c r="X1026" s="37"/>
    </row>
    <row r="1027" spans="1:24" x14ac:dyDescent="0.3">
      <c r="A1027" s="42">
        <v>18427</v>
      </c>
      <c r="B1027" s="24">
        <v>7</v>
      </c>
      <c r="C1027" s="24" t="s">
        <v>1138</v>
      </c>
      <c r="D1027" s="24">
        <v>2</v>
      </c>
      <c r="E1027" s="24">
        <v>346</v>
      </c>
      <c r="F1027" s="24" t="s">
        <v>51</v>
      </c>
      <c r="G1027" s="24" t="s">
        <v>18</v>
      </c>
      <c r="H1027" s="24" t="s">
        <v>13</v>
      </c>
      <c r="J1027" s="24">
        <v>1</v>
      </c>
      <c r="K1027" s="24">
        <v>18427</v>
      </c>
      <c r="L1027" s="32">
        <v>0.61805555555555558</v>
      </c>
      <c r="M1027" s="43">
        <v>0.63194444444444442</v>
      </c>
      <c r="N1027" s="33">
        <v>7.6089376439094698</v>
      </c>
      <c r="Q1027" s="24">
        <v>67</v>
      </c>
      <c r="R1027" s="35">
        <f t="shared" si="64"/>
        <v>509.79882214193447</v>
      </c>
      <c r="S1027" s="35">
        <f t="shared" ref="S1027:S1090" si="67">+O1027*Q1027</f>
        <v>0</v>
      </c>
      <c r="U1027" s="36">
        <f t="shared" si="65"/>
        <v>1.388888888888884E-2</v>
      </c>
      <c r="V1027" s="36">
        <f t="shared" si="66"/>
        <v>0.93055555555555225</v>
      </c>
      <c r="W1027" s="36"/>
      <c r="X1027" s="37"/>
    </row>
    <row r="1028" spans="1:24" x14ac:dyDescent="0.3">
      <c r="A1028" s="42">
        <v>17591</v>
      </c>
      <c r="B1028" s="24">
        <v>7</v>
      </c>
      <c r="C1028" s="24" t="s">
        <v>1138</v>
      </c>
      <c r="D1028" s="24">
        <v>2</v>
      </c>
      <c r="E1028" s="24">
        <v>346</v>
      </c>
      <c r="F1028" s="24" t="s">
        <v>51</v>
      </c>
      <c r="G1028" s="24" t="s">
        <v>19</v>
      </c>
      <c r="H1028" s="24" t="s">
        <v>13</v>
      </c>
      <c r="J1028" s="24">
        <v>1</v>
      </c>
      <c r="K1028" s="24">
        <v>672</v>
      </c>
      <c r="L1028" s="32">
        <v>0.62152777777777779</v>
      </c>
      <c r="M1028" s="43">
        <v>0.63541666666666663</v>
      </c>
      <c r="N1028" s="33">
        <v>7.6089376439094698</v>
      </c>
      <c r="Q1028" s="24">
        <v>235</v>
      </c>
      <c r="R1028" s="35">
        <f t="shared" si="64"/>
        <v>1788.1003463187253</v>
      </c>
      <c r="S1028" s="35">
        <f t="shared" si="67"/>
        <v>0</v>
      </c>
      <c r="U1028" s="36">
        <f t="shared" si="65"/>
        <v>1.388888888888884E-2</v>
      </c>
      <c r="V1028" s="36">
        <f t="shared" si="66"/>
        <v>3.2638888888888773</v>
      </c>
      <c r="W1028" s="36"/>
      <c r="X1028" s="37"/>
    </row>
    <row r="1029" spans="1:24" x14ac:dyDescent="0.3">
      <c r="A1029" s="42">
        <v>7395</v>
      </c>
      <c r="B1029" s="24">
        <v>7</v>
      </c>
      <c r="C1029" s="24" t="s">
        <v>1138</v>
      </c>
      <c r="D1029" s="24">
        <v>2</v>
      </c>
      <c r="E1029" s="24">
        <v>346</v>
      </c>
      <c r="F1029" s="24" t="s">
        <v>51</v>
      </c>
      <c r="G1029" s="24" t="s">
        <v>12</v>
      </c>
      <c r="H1029" s="24" t="s">
        <v>15</v>
      </c>
      <c r="J1029" s="24">
        <v>1</v>
      </c>
      <c r="K1029" s="24">
        <v>1527</v>
      </c>
      <c r="L1029" s="32">
        <v>0.625</v>
      </c>
      <c r="M1029" s="43">
        <v>0.63888888888888895</v>
      </c>
      <c r="N1029" s="33">
        <v>7.6089376439094698</v>
      </c>
      <c r="Q1029" s="24">
        <v>58</v>
      </c>
      <c r="R1029" s="35">
        <f t="shared" si="64"/>
        <v>441.31838334674927</v>
      </c>
      <c r="S1029" s="35">
        <f t="shared" si="67"/>
        <v>0</v>
      </c>
      <c r="U1029" s="36">
        <f t="shared" si="65"/>
        <v>1.3888888888888951E-2</v>
      </c>
      <c r="V1029" s="36">
        <f t="shared" si="66"/>
        <v>0.80555555555555913</v>
      </c>
      <c r="W1029" s="36"/>
      <c r="X1029" s="37"/>
    </row>
    <row r="1030" spans="1:24" x14ac:dyDescent="0.3">
      <c r="A1030" s="42">
        <v>7459</v>
      </c>
      <c r="B1030" s="24">
        <v>7</v>
      </c>
      <c r="C1030" s="24" t="s">
        <v>1138</v>
      </c>
      <c r="D1030" s="24">
        <v>2</v>
      </c>
      <c r="E1030" s="24">
        <v>346</v>
      </c>
      <c r="F1030" s="24" t="s">
        <v>51</v>
      </c>
      <c r="G1030" s="24" t="s">
        <v>19</v>
      </c>
      <c r="H1030" s="24" t="s">
        <v>20</v>
      </c>
      <c r="J1030" s="24">
        <v>1</v>
      </c>
      <c r="K1030" s="24">
        <v>4493</v>
      </c>
      <c r="L1030" s="32">
        <v>0.625</v>
      </c>
      <c r="M1030" s="43">
        <v>0.64236111111111105</v>
      </c>
      <c r="N1030" s="33">
        <v>7.6089376439094698</v>
      </c>
      <c r="Q1030" s="24">
        <v>5</v>
      </c>
      <c r="R1030" s="35">
        <f t="shared" si="64"/>
        <v>38.044688219547346</v>
      </c>
      <c r="S1030" s="35">
        <f t="shared" si="67"/>
        <v>0</v>
      </c>
      <c r="U1030" s="36">
        <f t="shared" si="65"/>
        <v>1.7361111111111049E-2</v>
      </c>
      <c r="V1030" s="36">
        <f t="shared" si="66"/>
        <v>8.6805555555555247E-2</v>
      </c>
      <c r="W1030" s="36"/>
      <c r="X1030" s="37"/>
    </row>
    <row r="1031" spans="1:24" x14ac:dyDescent="0.3">
      <c r="A1031" s="42">
        <v>7295</v>
      </c>
      <c r="B1031" s="24">
        <v>7</v>
      </c>
      <c r="C1031" s="24" t="s">
        <v>1138</v>
      </c>
      <c r="D1031" s="24">
        <v>2</v>
      </c>
      <c r="E1031" s="24">
        <v>346</v>
      </c>
      <c r="F1031" s="24" t="s">
        <v>51</v>
      </c>
      <c r="G1031" s="24" t="s">
        <v>12</v>
      </c>
      <c r="H1031" s="24" t="s">
        <v>13</v>
      </c>
      <c r="J1031" s="24">
        <v>1</v>
      </c>
      <c r="K1031" s="24">
        <v>683</v>
      </c>
      <c r="L1031" s="32">
        <v>0.63888888888888895</v>
      </c>
      <c r="M1031" s="43">
        <v>0.65277777777777779</v>
      </c>
      <c r="N1031" s="33">
        <v>7.6089376439094698</v>
      </c>
      <c r="Q1031" s="24">
        <v>302</v>
      </c>
      <c r="R1031" s="35">
        <f t="shared" si="64"/>
        <v>2297.8991684606599</v>
      </c>
      <c r="S1031" s="35">
        <f t="shared" si="67"/>
        <v>0</v>
      </c>
      <c r="U1031" s="36">
        <f t="shared" si="65"/>
        <v>1.388888888888884E-2</v>
      </c>
      <c r="V1031" s="36">
        <f t="shared" si="66"/>
        <v>4.1944444444444295</v>
      </c>
      <c r="W1031" s="36"/>
      <c r="X1031" s="37"/>
    </row>
    <row r="1032" spans="1:24" x14ac:dyDescent="0.3">
      <c r="A1032" s="42">
        <v>7285</v>
      </c>
      <c r="B1032" s="24">
        <v>7</v>
      </c>
      <c r="C1032" s="24" t="s">
        <v>1138</v>
      </c>
      <c r="D1032" s="24">
        <v>2</v>
      </c>
      <c r="E1032" s="24">
        <v>346</v>
      </c>
      <c r="F1032" s="24" t="s">
        <v>51</v>
      </c>
      <c r="G1032" s="24" t="s">
        <v>12</v>
      </c>
      <c r="H1032" s="24" t="s">
        <v>13</v>
      </c>
      <c r="J1032" s="24">
        <v>1</v>
      </c>
      <c r="K1032" s="24">
        <v>673</v>
      </c>
      <c r="L1032" s="32">
        <v>0.65972222222222221</v>
      </c>
      <c r="M1032" s="43">
        <v>0.67361111111111116</v>
      </c>
      <c r="N1032" s="33">
        <v>7.6089376439094698</v>
      </c>
      <c r="Q1032" s="24">
        <v>302</v>
      </c>
      <c r="R1032" s="35">
        <f t="shared" si="64"/>
        <v>2297.8991684606599</v>
      </c>
      <c r="S1032" s="35">
        <f t="shared" si="67"/>
        <v>0</v>
      </c>
      <c r="U1032" s="36">
        <f t="shared" si="65"/>
        <v>1.3888888888888951E-2</v>
      </c>
      <c r="V1032" s="36">
        <f t="shared" si="66"/>
        <v>4.1944444444444633</v>
      </c>
      <c r="W1032" s="36"/>
      <c r="X1032" s="37"/>
    </row>
    <row r="1033" spans="1:24" x14ac:dyDescent="0.3">
      <c r="A1033" s="42">
        <v>7396</v>
      </c>
      <c r="B1033" s="24">
        <v>7</v>
      </c>
      <c r="C1033" s="24" t="s">
        <v>1138</v>
      </c>
      <c r="D1033" s="24">
        <v>2</v>
      </c>
      <c r="E1033" s="24">
        <v>346</v>
      </c>
      <c r="F1033" s="24" t="s">
        <v>51</v>
      </c>
      <c r="G1033" s="24" t="s">
        <v>12</v>
      </c>
      <c r="H1033" s="24" t="s">
        <v>15</v>
      </c>
      <c r="J1033" s="24">
        <v>1</v>
      </c>
      <c r="K1033" s="24">
        <v>1528</v>
      </c>
      <c r="L1033" s="32">
        <v>0.66666666666666663</v>
      </c>
      <c r="M1033" s="43">
        <v>0.68055555555555547</v>
      </c>
      <c r="N1033" s="33">
        <v>7.6089376439094698</v>
      </c>
      <c r="Q1033" s="24">
        <v>58</v>
      </c>
      <c r="R1033" s="35">
        <f t="shared" si="64"/>
        <v>441.31838334674927</v>
      </c>
      <c r="S1033" s="35">
        <f t="shared" si="67"/>
        <v>0</v>
      </c>
      <c r="U1033" s="36">
        <f t="shared" si="65"/>
        <v>1.388888888888884E-2</v>
      </c>
      <c r="V1033" s="36">
        <f t="shared" si="66"/>
        <v>0.80555555555555269</v>
      </c>
      <c r="W1033" s="36"/>
      <c r="X1033" s="37"/>
    </row>
    <row r="1034" spans="1:24" x14ac:dyDescent="0.3">
      <c r="A1034" s="42">
        <v>7460</v>
      </c>
      <c r="B1034" s="24">
        <v>7</v>
      </c>
      <c r="C1034" s="24" t="s">
        <v>1138</v>
      </c>
      <c r="D1034" s="24">
        <v>2</v>
      </c>
      <c r="E1034" s="24">
        <v>346</v>
      </c>
      <c r="F1034" s="24" t="s">
        <v>51</v>
      </c>
      <c r="G1034" s="24" t="s">
        <v>19</v>
      </c>
      <c r="H1034" s="24" t="s">
        <v>20</v>
      </c>
      <c r="J1034" s="24">
        <v>1</v>
      </c>
      <c r="K1034" s="24">
        <v>4494</v>
      </c>
      <c r="L1034" s="32">
        <v>0.66666666666666663</v>
      </c>
      <c r="M1034" s="43">
        <v>0.68402777777777779</v>
      </c>
      <c r="N1034" s="33">
        <v>7.6089376439094698</v>
      </c>
      <c r="Q1034" s="24">
        <v>5</v>
      </c>
      <c r="R1034" s="35">
        <f t="shared" si="64"/>
        <v>38.044688219547346</v>
      </c>
      <c r="S1034" s="35">
        <f t="shared" si="67"/>
        <v>0</v>
      </c>
      <c r="U1034" s="36">
        <f t="shared" si="65"/>
        <v>1.736111111111116E-2</v>
      </c>
      <c r="V1034" s="36">
        <f t="shared" si="66"/>
        <v>8.6805555555555802E-2</v>
      </c>
      <c r="W1034" s="36"/>
      <c r="X1034" s="37"/>
    </row>
    <row r="1035" spans="1:24" x14ac:dyDescent="0.3">
      <c r="A1035" s="42">
        <v>7296</v>
      </c>
      <c r="B1035" s="24">
        <v>7</v>
      </c>
      <c r="C1035" s="24" t="s">
        <v>1138</v>
      </c>
      <c r="D1035" s="24">
        <v>2</v>
      </c>
      <c r="E1035" s="24">
        <v>346</v>
      </c>
      <c r="F1035" s="24" t="s">
        <v>51</v>
      </c>
      <c r="G1035" s="24" t="s">
        <v>12</v>
      </c>
      <c r="H1035" s="24" t="s">
        <v>13</v>
      </c>
      <c r="J1035" s="24">
        <v>1</v>
      </c>
      <c r="K1035" s="24">
        <v>684</v>
      </c>
      <c r="L1035" s="32">
        <v>0.68055555555555547</v>
      </c>
      <c r="M1035" s="43">
        <v>0.69444444444444453</v>
      </c>
      <c r="N1035" s="33">
        <v>7.6089376439094698</v>
      </c>
      <c r="Q1035" s="24">
        <v>302</v>
      </c>
      <c r="R1035" s="35">
        <f t="shared" si="64"/>
        <v>2297.8991684606599</v>
      </c>
      <c r="S1035" s="35">
        <f t="shared" si="67"/>
        <v>0</v>
      </c>
      <c r="U1035" s="36">
        <f t="shared" si="65"/>
        <v>1.3888888888889062E-2</v>
      </c>
      <c r="V1035" s="36">
        <f t="shared" si="66"/>
        <v>4.1944444444444962</v>
      </c>
      <c r="W1035" s="36"/>
      <c r="X1035" s="37"/>
    </row>
    <row r="1036" spans="1:24" x14ac:dyDescent="0.3">
      <c r="A1036" s="42">
        <v>7286</v>
      </c>
      <c r="B1036" s="24">
        <v>7</v>
      </c>
      <c r="C1036" s="24" t="s">
        <v>1138</v>
      </c>
      <c r="D1036" s="24">
        <v>2</v>
      </c>
      <c r="E1036" s="24">
        <v>346</v>
      </c>
      <c r="F1036" s="24" t="s">
        <v>51</v>
      </c>
      <c r="G1036" s="24" t="s">
        <v>12</v>
      </c>
      <c r="H1036" s="24" t="s">
        <v>13</v>
      </c>
      <c r="J1036" s="24">
        <v>1</v>
      </c>
      <c r="K1036" s="24">
        <v>674</v>
      </c>
      <c r="L1036" s="32">
        <v>0.70138888888888884</v>
      </c>
      <c r="M1036" s="43">
        <v>0.71527777777777779</v>
      </c>
      <c r="N1036" s="33">
        <v>7.6089376439094698</v>
      </c>
      <c r="Q1036" s="24">
        <v>302</v>
      </c>
      <c r="R1036" s="35">
        <f t="shared" si="64"/>
        <v>2297.8991684606599</v>
      </c>
      <c r="S1036" s="35">
        <f t="shared" si="67"/>
        <v>0</v>
      </c>
      <c r="U1036" s="36">
        <f t="shared" si="65"/>
        <v>1.3888888888888951E-2</v>
      </c>
      <c r="V1036" s="36">
        <f t="shared" si="66"/>
        <v>4.1944444444444633</v>
      </c>
      <c r="W1036" s="36"/>
      <c r="X1036" s="37"/>
    </row>
    <row r="1037" spans="1:24" x14ac:dyDescent="0.3">
      <c r="A1037" s="42">
        <v>7397</v>
      </c>
      <c r="B1037" s="24">
        <v>7</v>
      </c>
      <c r="C1037" s="24" t="s">
        <v>1138</v>
      </c>
      <c r="D1037" s="24">
        <v>2</v>
      </c>
      <c r="E1037" s="24">
        <v>346</v>
      </c>
      <c r="F1037" s="24" t="s">
        <v>51</v>
      </c>
      <c r="G1037" s="24" t="s">
        <v>12</v>
      </c>
      <c r="H1037" s="24" t="s">
        <v>15</v>
      </c>
      <c r="J1037" s="24">
        <v>1</v>
      </c>
      <c r="K1037" s="24">
        <v>1529</v>
      </c>
      <c r="L1037" s="32">
        <v>0.70833333333333337</v>
      </c>
      <c r="M1037" s="43">
        <v>0.72222222222222221</v>
      </c>
      <c r="N1037" s="33">
        <v>7.6089376439094698</v>
      </c>
      <c r="Q1037" s="24">
        <v>58</v>
      </c>
      <c r="R1037" s="35">
        <f t="shared" si="64"/>
        <v>441.31838334674927</v>
      </c>
      <c r="S1037" s="35">
        <f t="shared" si="67"/>
        <v>0</v>
      </c>
      <c r="U1037" s="36">
        <f t="shared" si="65"/>
        <v>1.388888888888884E-2</v>
      </c>
      <c r="V1037" s="36">
        <f t="shared" si="66"/>
        <v>0.80555555555555269</v>
      </c>
      <c r="W1037" s="36"/>
      <c r="X1037" s="37"/>
    </row>
    <row r="1038" spans="1:24" x14ac:dyDescent="0.3">
      <c r="A1038" s="42">
        <v>7461</v>
      </c>
      <c r="B1038" s="24">
        <v>7</v>
      </c>
      <c r="C1038" s="24" t="s">
        <v>1138</v>
      </c>
      <c r="D1038" s="24">
        <v>2</v>
      </c>
      <c r="E1038" s="24">
        <v>346</v>
      </c>
      <c r="F1038" s="24" t="s">
        <v>51</v>
      </c>
      <c r="G1038" s="24" t="s">
        <v>19</v>
      </c>
      <c r="H1038" s="24" t="s">
        <v>20</v>
      </c>
      <c r="J1038" s="24">
        <v>1</v>
      </c>
      <c r="K1038" s="24">
        <v>4495</v>
      </c>
      <c r="L1038" s="32">
        <v>0.70833333333333337</v>
      </c>
      <c r="M1038" s="43">
        <v>0.72569444444444453</v>
      </c>
      <c r="N1038" s="33">
        <v>7.6089376439094698</v>
      </c>
      <c r="Q1038" s="24">
        <v>5</v>
      </c>
      <c r="R1038" s="35">
        <f t="shared" si="64"/>
        <v>38.044688219547346</v>
      </c>
      <c r="S1038" s="35">
        <f t="shared" si="67"/>
        <v>0</v>
      </c>
      <c r="U1038" s="36">
        <f t="shared" si="65"/>
        <v>1.736111111111116E-2</v>
      </c>
      <c r="V1038" s="36">
        <f t="shared" si="66"/>
        <v>8.6805555555555802E-2</v>
      </c>
      <c r="W1038" s="36"/>
      <c r="X1038" s="37"/>
    </row>
    <row r="1039" spans="1:24" x14ac:dyDescent="0.3">
      <c r="A1039" s="42">
        <v>7297</v>
      </c>
      <c r="B1039" s="24">
        <v>7</v>
      </c>
      <c r="C1039" s="24" t="s">
        <v>1138</v>
      </c>
      <c r="D1039" s="24">
        <v>2</v>
      </c>
      <c r="E1039" s="24">
        <v>346</v>
      </c>
      <c r="F1039" s="24" t="s">
        <v>51</v>
      </c>
      <c r="G1039" s="24" t="s">
        <v>12</v>
      </c>
      <c r="H1039" s="24" t="s">
        <v>13</v>
      </c>
      <c r="J1039" s="24">
        <v>1</v>
      </c>
      <c r="K1039" s="24">
        <v>685</v>
      </c>
      <c r="L1039" s="32">
        <v>0.72222222222222221</v>
      </c>
      <c r="M1039" s="43">
        <v>0.73611111111111116</v>
      </c>
      <c r="N1039" s="33">
        <v>7.6089376439094698</v>
      </c>
      <c r="Q1039" s="24">
        <v>302</v>
      </c>
      <c r="R1039" s="35">
        <f t="shared" si="64"/>
        <v>2297.8991684606599</v>
      </c>
      <c r="S1039" s="35">
        <f t="shared" si="67"/>
        <v>0</v>
      </c>
      <c r="U1039" s="36">
        <f t="shared" si="65"/>
        <v>1.3888888888888951E-2</v>
      </c>
      <c r="V1039" s="36">
        <f t="shared" si="66"/>
        <v>4.1944444444444633</v>
      </c>
      <c r="W1039" s="36"/>
      <c r="X1039" s="37"/>
    </row>
    <row r="1040" spans="1:24" x14ac:dyDescent="0.3">
      <c r="A1040" s="42">
        <v>7287</v>
      </c>
      <c r="B1040" s="24">
        <v>7</v>
      </c>
      <c r="C1040" s="24" t="s">
        <v>1138</v>
      </c>
      <c r="D1040" s="24">
        <v>2</v>
      </c>
      <c r="E1040" s="24">
        <v>346</v>
      </c>
      <c r="F1040" s="24" t="s">
        <v>51</v>
      </c>
      <c r="G1040" s="24" t="s">
        <v>12</v>
      </c>
      <c r="H1040" s="24" t="s">
        <v>13</v>
      </c>
      <c r="J1040" s="24">
        <v>1</v>
      </c>
      <c r="K1040" s="24">
        <v>675</v>
      </c>
      <c r="L1040" s="32">
        <v>0.74305555555555547</v>
      </c>
      <c r="M1040" s="43">
        <v>0.75694444444444453</v>
      </c>
      <c r="N1040" s="33">
        <v>7.6089376439094698</v>
      </c>
      <c r="Q1040" s="24">
        <v>302</v>
      </c>
      <c r="R1040" s="35">
        <f t="shared" si="64"/>
        <v>2297.8991684606599</v>
      </c>
      <c r="S1040" s="35">
        <f t="shared" si="67"/>
        <v>0</v>
      </c>
      <c r="U1040" s="36">
        <f t="shared" si="65"/>
        <v>1.3888888888889062E-2</v>
      </c>
      <c r="V1040" s="36">
        <f t="shared" si="66"/>
        <v>4.1944444444444962</v>
      </c>
      <c r="W1040" s="36"/>
      <c r="X1040" s="37"/>
    </row>
    <row r="1041" spans="1:24" x14ac:dyDescent="0.3">
      <c r="A1041" s="42">
        <v>7398</v>
      </c>
      <c r="B1041" s="24">
        <v>7</v>
      </c>
      <c r="C1041" s="24" t="s">
        <v>1138</v>
      </c>
      <c r="D1041" s="24">
        <v>2</v>
      </c>
      <c r="E1041" s="24">
        <v>346</v>
      </c>
      <c r="F1041" s="24" t="s">
        <v>51</v>
      </c>
      <c r="G1041" s="24" t="s">
        <v>12</v>
      </c>
      <c r="H1041" s="24" t="s">
        <v>15</v>
      </c>
      <c r="J1041" s="24">
        <v>1</v>
      </c>
      <c r="K1041" s="24">
        <v>1530</v>
      </c>
      <c r="L1041" s="32">
        <v>0.75</v>
      </c>
      <c r="M1041" s="43">
        <v>0.76388888888888884</v>
      </c>
      <c r="N1041" s="33">
        <v>7.6089376439094698</v>
      </c>
      <c r="Q1041" s="24">
        <v>58</v>
      </c>
      <c r="R1041" s="35">
        <f t="shared" si="64"/>
        <v>441.31838334674927</v>
      </c>
      <c r="S1041" s="35">
        <f t="shared" si="67"/>
        <v>0</v>
      </c>
      <c r="U1041" s="36">
        <f t="shared" si="65"/>
        <v>1.388888888888884E-2</v>
      </c>
      <c r="V1041" s="36">
        <f t="shared" si="66"/>
        <v>0.80555555555555269</v>
      </c>
      <c r="W1041" s="36"/>
      <c r="X1041" s="37"/>
    </row>
    <row r="1042" spans="1:24" x14ac:dyDescent="0.3">
      <c r="A1042" s="42">
        <v>7462</v>
      </c>
      <c r="B1042" s="24">
        <v>7</v>
      </c>
      <c r="C1042" s="24" t="s">
        <v>1138</v>
      </c>
      <c r="D1042" s="24">
        <v>2</v>
      </c>
      <c r="E1042" s="24">
        <v>346</v>
      </c>
      <c r="F1042" s="24" t="s">
        <v>51</v>
      </c>
      <c r="G1042" s="24" t="s">
        <v>19</v>
      </c>
      <c r="H1042" s="24" t="s">
        <v>20</v>
      </c>
      <c r="J1042" s="24">
        <v>1</v>
      </c>
      <c r="K1042" s="24">
        <v>4496</v>
      </c>
      <c r="L1042" s="32">
        <v>0.75</v>
      </c>
      <c r="M1042" s="43">
        <v>0.76736111111111116</v>
      </c>
      <c r="N1042" s="33">
        <v>7.6089376439094698</v>
      </c>
      <c r="Q1042" s="24">
        <v>5</v>
      </c>
      <c r="R1042" s="35">
        <f t="shared" si="64"/>
        <v>38.044688219547346</v>
      </c>
      <c r="S1042" s="35">
        <f t="shared" si="67"/>
        <v>0</v>
      </c>
      <c r="U1042" s="36">
        <f t="shared" si="65"/>
        <v>1.736111111111116E-2</v>
      </c>
      <c r="V1042" s="36">
        <f t="shared" si="66"/>
        <v>8.6805555555555802E-2</v>
      </c>
      <c r="W1042" s="36"/>
      <c r="X1042" s="37"/>
    </row>
    <row r="1043" spans="1:24" x14ac:dyDescent="0.3">
      <c r="A1043" s="42">
        <v>7298</v>
      </c>
      <c r="B1043" s="24">
        <v>7</v>
      </c>
      <c r="C1043" s="24" t="s">
        <v>1138</v>
      </c>
      <c r="D1043" s="24">
        <v>2</v>
      </c>
      <c r="E1043" s="24">
        <v>346</v>
      </c>
      <c r="F1043" s="24" t="s">
        <v>51</v>
      </c>
      <c r="G1043" s="24" t="s">
        <v>12</v>
      </c>
      <c r="H1043" s="24" t="s">
        <v>13</v>
      </c>
      <c r="J1043" s="24">
        <v>1</v>
      </c>
      <c r="K1043" s="24">
        <v>686</v>
      </c>
      <c r="L1043" s="32">
        <v>0.76388888888888884</v>
      </c>
      <c r="M1043" s="43">
        <v>0.77777777777777779</v>
      </c>
      <c r="N1043" s="33">
        <v>7.6089376439094698</v>
      </c>
      <c r="Q1043" s="24">
        <v>302</v>
      </c>
      <c r="R1043" s="35">
        <f t="shared" si="64"/>
        <v>2297.8991684606599</v>
      </c>
      <c r="S1043" s="35">
        <f t="shared" si="67"/>
        <v>0</v>
      </c>
      <c r="U1043" s="36">
        <f t="shared" si="65"/>
        <v>1.3888888888888951E-2</v>
      </c>
      <c r="V1043" s="36">
        <f t="shared" si="66"/>
        <v>4.1944444444444633</v>
      </c>
      <c r="W1043" s="36"/>
      <c r="X1043" s="37"/>
    </row>
    <row r="1044" spans="1:24" x14ac:dyDescent="0.3">
      <c r="A1044" s="42">
        <v>7288</v>
      </c>
      <c r="B1044" s="24">
        <v>7</v>
      </c>
      <c r="C1044" s="24" t="s">
        <v>1138</v>
      </c>
      <c r="D1044" s="24">
        <v>2</v>
      </c>
      <c r="E1044" s="24">
        <v>346</v>
      </c>
      <c r="F1044" s="24" t="s">
        <v>51</v>
      </c>
      <c r="G1044" s="24" t="s">
        <v>12</v>
      </c>
      <c r="H1044" s="24" t="s">
        <v>13</v>
      </c>
      <c r="J1044" s="24">
        <v>1</v>
      </c>
      <c r="K1044" s="24">
        <v>676</v>
      </c>
      <c r="L1044" s="32">
        <v>0.78472222222222221</v>
      </c>
      <c r="M1044" s="43">
        <v>0.79861111111111116</v>
      </c>
      <c r="N1044" s="33">
        <v>7.6089376439094698</v>
      </c>
      <c r="Q1044" s="24">
        <v>302</v>
      </c>
      <c r="R1044" s="35">
        <f t="shared" si="64"/>
        <v>2297.8991684606599</v>
      </c>
      <c r="S1044" s="35">
        <f t="shared" si="67"/>
        <v>0</v>
      </c>
      <c r="U1044" s="36">
        <f t="shared" si="65"/>
        <v>1.3888888888888951E-2</v>
      </c>
      <c r="V1044" s="36">
        <f t="shared" si="66"/>
        <v>4.1944444444444633</v>
      </c>
      <c r="W1044" s="36"/>
      <c r="X1044" s="37"/>
    </row>
    <row r="1045" spans="1:24" x14ac:dyDescent="0.3">
      <c r="A1045" s="42">
        <v>7399</v>
      </c>
      <c r="B1045" s="24">
        <v>7</v>
      </c>
      <c r="C1045" s="24" t="s">
        <v>1138</v>
      </c>
      <c r="D1045" s="24">
        <v>2</v>
      </c>
      <c r="E1045" s="24">
        <v>346</v>
      </c>
      <c r="F1045" s="24" t="s">
        <v>51</v>
      </c>
      <c r="G1045" s="24" t="s">
        <v>12</v>
      </c>
      <c r="H1045" s="24" t="s">
        <v>15</v>
      </c>
      <c r="J1045" s="24">
        <v>1</v>
      </c>
      <c r="K1045" s="24">
        <v>1531</v>
      </c>
      <c r="L1045" s="32">
        <v>0.79166666666666663</v>
      </c>
      <c r="M1045" s="43">
        <v>0.80555555555555547</v>
      </c>
      <c r="N1045" s="33">
        <v>7.6089376439094698</v>
      </c>
      <c r="Q1045" s="24">
        <v>58</v>
      </c>
      <c r="R1045" s="35">
        <f t="shared" si="64"/>
        <v>441.31838334674927</v>
      </c>
      <c r="S1045" s="35">
        <f t="shared" si="67"/>
        <v>0</v>
      </c>
      <c r="U1045" s="36">
        <f t="shared" si="65"/>
        <v>1.388888888888884E-2</v>
      </c>
      <c r="V1045" s="36">
        <f t="shared" si="66"/>
        <v>0.80555555555555269</v>
      </c>
      <c r="W1045" s="36"/>
      <c r="X1045" s="37"/>
    </row>
    <row r="1046" spans="1:24" x14ac:dyDescent="0.3">
      <c r="A1046" s="42">
        <v>7463</v>
      </c>
      <c r="B1046" s="24">
        <v>7</v>
      </c>
      <c r="C1046" s="24" t="s">
        <v>1138</v>
      </c>
      <c r="D1046" s="24">
        <v>2</v>
      </c>
      <c r="E1046" s="24">
        <v>346</v>
      </c>
      <c r="F1046" s="24" t="s">
        <v>51</v>
      </c>
      <c r="G1046" s="24" t="s">
        <v>19</v>
      </c>
      <c r="H1046" s="24" t="s">
        <v>20</v>
      </c>
      <c r="J1046" s="24">
        <v>1</v>
      </c>
      <c r="K1046" s="24">
        <v>4497</v>
      </c>
      <c r="L1046" s="32">
        <v>0.79166666666666663</v>
      </c>
      <c r="M1046" s="43">
        <v>0.80902777777777779</v>
      </c>
      <c r="N1046" s="33">
        <v>7.6089376439094698</v>
      </c>
      <c r="Q1046" s="24">
        <v>5</v>
      </c>
      <c r="R1046" s="35">
        <f t="shared" si="64"/>
        <v>38.044688219547346</v>
      </c>
      <c r="S1046" s="35">
        <f t="shared" si="67"/>
        <v>0</v>
      </c>
      <c r="U1046" s="36">
        <f t="shared" si="65"/>
        <v>1.736111111111116E-2</v>
      </c>
      <c r="V1046" s="36">
        <f t="shared" si="66"/>
        <v>8.6805555555555802E-2</v>
      </c>
      <c r="W1046" s="36"/>
      <c r="X1046" s="37"/>
    </row>
    <row r="1047" spans="1:24" x14ac:dyDescent="0.3">
      <c r="A1047" s="42">
        <v>7299</v>
      </c>
      <c r="B1047" s="24">
        <v>7</v>
      </c>
      <c r="C1047" s="24" t="s">
        <v>1138</v>
      </c>
      <c r="D1047" s="24">
        <v>2</v>
      </c>
      <c r="E1047" s="24">
        <v>346</v>
      </c>
      <c r="F1047" s="24" t="s">
        <v>51</v>
      </c>
      <c r="G1047" s="24" t="s">
        <v>12</v>
      </c>
      <c r="H1047" s="24" t="s">
        <v>13</v>
      </c>
      <c r="J1047" s="24">
        <v>1</v>
      </c>
      <c r="K1047" s="24">
        <v>687</v>
      </c>
      <c r="L1047" s="32">
        <v>0.80555555555555547</v>
      </c>
      <c r="M1047" s="43">
        <v>0.81944444444444453</v>
      </c>
      <c r="N1047" s="33">
        <v>7.6089376439094698</v>
      </c>
      <c r="Q1047" s="24">
        <v>302</v>
      </c>
      <c r="R1047" s="35">
        <f t="shared" si="64"/>
        <v>2297.8991684606599</v>
      </c>
      <c r="S1047" s="35">
        <f t="shared" si="67"/>
        <v>0</v>
      </c>
      <c r="U1047" s="36">
        <f t="shared" si="65"/>
        <v>1.3888888888889062E-2</v>
      </c>
      <c r="V1047" s="36">
        <f t="shared" si="66"/>
        <v>4.1944444444444962</v>
      </c>
      <c r="W1047" s="36"/>
      <c r="X1047" s="37"/>
    </row>
    <row r="1048" spans="1:24" x14ac:dyDescent="0.3">
      <c r="A1048" s="42">
        <v>7289</v>
      </c>
      <c r="B1048" s="24">
        <v>7</v>
      </c>
      <c r="C1048" s="24" t="s">
        <v>1138</v>
      </c>
      <c r="D1048" s="24">
        <v>2</v>
      </c>
      <c r="E1048" s="24">
        <v>346</v>
      </c>
      <c r="F1048" s="24" t="s">
        <v>51</v>
      </c>
      <c r="G1048" s="24" t="s">
        <v>12</v>
      </c>
      <c r="H1048" s="24" t="s">
        <v>13</v>
      </c>
      <c r="J1048" s="24">
        <v>1</v>
      </c>
      <c r="K1048" s="24">
        <v>677</v>
      </c>
      <c r="L1048" s="32">
        <v>0.82638888888888884</v>
      </c>
      <c r="M1048" s="43">
        <v>0.84027777777777779</v>
      </c>
      <c r="N1048" s="33">
        <v>7.6089376439094698</v>
      </c>
      <c r="Q1048" s="24">
        <v>302</v>
      </c>
      <c r="R1048" s="35">
        <f t="shared" si="64"/>
        <v>2297.8991684606599</v>
      </c>
      <c r="S1048" s="35">
        <f t="shared" si="67"/>
        <v>0</v>
      </c>
      <c r="U1048" s="36">
        <f t="shared" si="65"/>
        <v>1.3888888888888951E-2</v>
      </c>
      <c r="V1048" s="36">
        <f t="shared" si="66"/>
        <v>4.1944444444444633</v>
      </c>
      <c r="W1048" s="36"/>
      <c r="X1048" s="37"/>
    </row>
    <row r="1049" spans="1:24" x14ac:dyDescent="0.3">
      <c r="A1049" s="42">
        <v>7400</v>
      </c>
      <c r="B1049" s="24">
        <v>7</v>
      </c>
      <c r="C1049" s="24" t="s">
        <v>1138</v>
      </c>
      <c r="D1049" s="24">
        <v>2</v>
      </c>
      <c r="E1049" s="24">
        <v>346</v>
      </c>
      <c r="F1049" s="24" t="s">
        <v>51</v>
      </c>
      <c r="G1049" s="24" t="s">
        <v>12</v>
      </c>
      <c r="H1049" s="24" t="s">
        <v>15</v>
      </c>
      <c r="J1049" s="24">
        <v>1</v>
      </c>
      <c r="K1049" s="24">
        <v>1532</v>
      </c>
      <c r="L1049" s="32">
        <v>0.83333333333333337</v>
      </c>
      <c r="M1049" s="43">
        <v>0.84722222222222221</v>
      </c>
      <c r="N1049" s="33">
        <v>7.6089376439094698</v>
      </c>
      <c r="Q1049" s="24">
        <v>58</v>
      </c>
      <c r="R1049" s="35">
        <f t="shared" si="64"/>
        <v>441.31838334674927</v>
      </c>
      <c r="S1049" s="35">
        <f t="shared" si="67"/>
        <v>0</v>
      </c>
      <c r="U1049" s="36">
        <f t="shared" si="65"/>
        <v>1.388888888888884E-2</v>
      </c>
      <c r="V1049" s="36">
        <f t="shared" si="66"/>
        <v>0.80555555555555269</v>
      </c>
      <c r="W1049" s="36"/>
      <c r="X1049" s="37"/>
    </row>
    <row r="1050" spans="1:24" x14ac:dyDescent="0.3">
      <c r="A1050" s="42">
        <v>7464</v>
      </c>
      <c r="B1050" s="24">
        <v>7</v>
      </c>
      <c r="C1050" s="24" t="s">
        <v>1138</v>
      </c>
      <c r="D1050" s="24">
        <v>2</v>
      </c>
      <c r="E1050" s="24">
        <v>346</v>
      </c>
      <c r="F1050" s="24" t="s">
        <v>51</v>
      </c>
      <c r="G1050" s="24" t="s">
        <v>19</v>
      </c>
      <c r="H1050" s="24" t="s">
        <v>20</v>
      </c>
      <c r="J1050" s="24">
        <v>1</v>
      </c>
      <c r="K1050" s="24">
        <v>4498</v>
      </c>
      <c r="L1050" s="32">
        <v>0.83333333333333337</v>
      </c>
      <c r="M1050" s="43">
        <v>0.85069444444444453</v>
      </c>
      <c r="N1050" s="33">
        <v>7.6089376439094698</v>
      </c>
      <c r="Q1050" s="24">
        <v>5</v>
      </c>
      <c r="R1050" s="35">
        <f t="shared" si="64"/>
        <v>38.044688219547346</v>
      </c>
      <c r="S1050" s="35">
        <f t="shared" si="67"/>
        <v>0</v>
      </c>
      <c r="U1050" s="36">
        <f t="shared" si="65"/>
        <v>1.736111111111116E-2</v>
      </c>
      <c r="V1050" s="36">
        <f t="shared" si="66"/>
        <v>8.6805555555555802E-2</v>
      </c>
      <c r="W1050" s="36"/>
      <c r="X1050" s="37"/>
    </row>
    <row r="1051" spans="1:24" x14ac:dyDescent="0.3">
      <c r="A1051" s="42">
        <v>7300</v>
      </c>
      <c r="B1051" s="24">
        <v>7</v>
      </c>
      <c r="C1051" s="24" t="s">
        <v>1138</v>
      </c>
      <c r="D1051" s="24">
        <v>2</v>
      </c>
      <c r="E1051" s="24">
        <v>346</v>
      </c>
      <c r="F1051" s="24" t="s">
        <v>51</v>
      </c>
      <c r="G1051" s="24" t="s">
        <v>12</v>
      </c>
      <c r="H1051" s="24" t="s">
        <v>13</v>
      </c>
      <c r="J1051" s="24">
        <v>1</v>
      </c>
      <c r="K1051" s="24">
        <v>688</v>
      </c>
      <c r="L1051" s="32">
        <v>0.85069444444444453</v>
      </c>
      <c r="M1051" s="43">
        <v>0.86458333333333337</v>
      </c>
      <c r="N1051" s="33">
        <v>7.6089376439094698</v>
      </c>
      <c r="Q1051" s="24">
        <v>302</v>
      </c>
      <c r="R1051" s="35">
        <f t="shared" si="64"/>
        <v>2297.8991684606599</v>
      </c>
      <c r="S1051" s="35">
        <f t="shared" si="67"/>
        <v>0</v>
      </c>
      <c r="U1051" s="36">
        <f t="shared" si="65"/>
        <v>1.388888888888884E-2</v>
      </c>
      <c r="V1051" s="36">
        <f t="shared" si="66"/>
        <v>4.1944444444444295</v>
      </c>
      <c r="W1051" s="36"/>
      <c r="X1051" s="37"/>
    </row>
    <row r="1052" spans="1:24" x14ac:dyDescent="0.3">
      <c r="A1052" s="42">
        <v>7301</v>
      </c>
      <c r="B1052" s="24">
        <v>7</v>
      </c>
      <c r="C1052" s="24" t="s">
        <v>1138</v>
      </c>
      <c r="D1052" s="24">
        <v>2</v>
      </c>
      <c r="E1052" s="24">
        <v>346</v>
      </c>
      <c r="F1052" s="24" t="s">
        <v>51</v>
      </c>
      <c r="G1052" s="24" t="s">
        <v>12</v>
      </c>
      <c r="H1052" s="24" t="s">
        <v>13</v>
      </c>
      <c r="J1052" s="24">
        <v>1</v>
      </c>
      <c r="K1052" s="24">
        <v>689</v>
      </c>
      <c r="L1052" s="32">
        <v>0.86111111111111116</v>
      </c>
      <c r="M1052" s="43">
        <v>0.875</v>
      </c>
      <c r="N1052" s="33">
        <v>7.6089376439094698</v>
      </c>
      <c r="Q1052" s="24">
        <v>302</v>
      </c>
      <c r="R1052" s="35">
        <f t="shared" si="64"/>
        <v>2297.8991684606599</v>
      </c>
      <c r="S1052" s="35">
        <f t="shared" si="67"/>
        <v>0</v>
      </c>
      <c r="U1052" s="36">
        <f t="shared" si="65"/>
        <v>1.388888888888884E-2</v>
      </c>
      <c r="V1052" s="36">
        <f t="shared" si="66"/>
        <v>4.1944444444444295</v>
      </c>
      <c r="W1052" s="36"/>
      <c r="X1052" s="37"/>
    </row>
    <row r="1053" spans="1:24" x14ac:dyDescent="0.3">
      <c r="A1053" s="42">
        <v>7401</v>
      </c>
      <c r="B1053" s="24">
        <v>7</v>
      </c>
      <c r="C1053" s="24" t="s">
        <v>1138</v>
      </c>
      <c r="D1053" s="24">
        <v>2</v>
      </c>
      <c r="E1053" s="24">
        <v>346</v>
      </c>
      <c r="F1053" s="24" t="s">
        <v>51</v>
      </c>
      <c r="G1053" s="24" t="s">
        <v>12</v>
      </c>
      <c r="H1053" s="24" t="s">
        <v>15</v>
      </c>
      <c r="J1053" s="24">
        <v>1</v>
      </c>
      <c r="K1053" s="24">
        <v>1533</v>
      </c>
      <c r="L1053" s="32">
        <v>0.86805555555555547</v>
      </c>
      <c r="M1053" s="43">
        <v>0.88194444444444453</v>
      </c>
      <c r="N1053" s="33">
        <v>7.6089376439094698</v>
      </c>
      <c r="Q1053" s="24">
        <v>58</v>
      </c>
      <c r="R1053" s="35">
        <f t="shared" si="64"/>
        <v>441.31838334674927</v>
      </c>
      <c r="S1053" s="35">
        <f t="shared" si="67"/>
        <v>0</v>
      </c>
      <c r="U1053" s="36">
        <f t="shared" si="65"/>
        <v>1.3888888888889062E-2</v>
      </c>
      <c r="V1053" s="36">
        <f t="shared" si="66"/>
        <v>0.80555555555556557</v>
      </c>
      <c r="W1053" s="36"/>
      <c r="X1053" s="37"/>
    </row>
    <row r="1054" spans="1:24" x14ac:dyDescent="0.3">
      <c r="A1054" s="42">
        <v>7302</v>
      </c>
      <c r="B1054" s="24">
        <v>7</v>
      </c>
      <c r="C1054" s="24" t="s">
        <v>1138</v>
      </c>
      <c r="D1054" s="24">
        <v>2</v>
      </c>
      <c r="E1054" s="24">
        <v>346</v>
      </c>
      <c r="F1054" s="24" t="s">
        <v>51</v>
      </c>
      <c r="G1054" s="24" t="s">
        <v>12</v>
      </c>
      <c r="H1054" s="24" t="s">
        <v>13</v>
      </c>
      <c r="J1054" s="24">
        <v>1</v>
      </c>
      <c r="K1054" s="24">
        <v>690</v>
      </c>
      <c r="L1054" s="32">
        <v>0.89583333333333337</v>
      </c>
      <c r="M1054" s="43">
        <v>0.90972222222222221</v>
      </c>
      <c r="N1054" s="33">
        <v>7.6089376439094698</v>
      </c>
      <c r="Q1054" s="24">
        <v>302</v>
      </c>
      <c r="R1054" s="35">
        <f t="shared" si="64"/>
        <v>2297.8991684606599</v>
      </c>
      <c r="S1054" s="35">
        <f t="shared" si="67"/>
        <v>0</v>
      </c>
      <c r="U1054" s="36">
        <f t="shared" si="65"/>
        <v>1.388888888888884E-2</v>
      </c>
      <c r="V1054" s="36">
        <f t="shared" si="66"/>
        <v>4.1944444444444295</v>
      </c>
      <c r="W1054" s="36"/>
      <c r="X1054" s="37"/>
    </row>
    <row r="1055" spans="1:24" x14ac:dyDescent="0.3">
      <c r="A1055" s="42">
        <v>7402</v>
      </c>
      <c r="B1055" s="24">
        <v>7</v>
      </c>
      <c r="C1055" s="24" t="s">
        <v>1138</v>
      </c>
      <c r="D1055" s="24">
        <v>2</v>
      </c>
      <c r="E1055" s="24">
        <v>346</v>
      </c>
      <c r="F1055" s="24" t="s">
        <v>51</v>
      </c>
      <c r="G1055" s="24" t="s">
        <v>12</v>
      </c>
      <c r="H1055" s="24" t="s">
        <v>15</v>
      </c>
      <c r="J1055" s="24">
        <v>1</v>
      </c>
      <c r="K1055" s="24">
        <v>1534</v>
      </c>
      <c r="L1055" s="32">
        <v>0.90972222222222221</v>
      </c>
      <c r="M1055" s="43">
        <v>0.92361111111111116</v>
      </c>
      <c r="N1055" s="33">
        <v>7.6089376439094698</v>
      </c>
      <c r="Q1055" s="24">
        <v>58</v>
      </c>
      <c r="R1055" s="35">
        <f t="shared" si="64"/>
        <v>441.31838334674927</v>
      </c>
      <c r="S1055" s="35">
        <f t="shared" si="67"/>
        <v>0</v>
      </c>
      <c r="U1055" s="36">
        <f t="shared" si="65"/>
        <v>1.3888888888888951E-2</v>
      </c>
      <c r="V1055" s="36">
        <f t="shared" si="66"/>
        <v>0.80555555555555913</v>
      </c>
      <c r="W1055" s="36"/>
      <c r="X1055" s="37"/>
    </row>
    <row r="1056" spans="1:24" x14ac:dyDescent="0.3">
      <c r="A1056" s="42">
        <v>17015</v>
      </c>
      <c r="B1056" s="24">
        <v>7</v>
      </c>
      <c r="C1056" s="24" t="s">
        <v>1138</v>
      </c>
      <c r="D1056" s="24">
        <v>2</v>
      </c>
      <c r="E1056" s="24">
        <v>346</v>
      </c>
      <c r="F1056" s="24" t="s">
        <v>51</v>
      </c>
      <c r="G1056" s="24" t="s">
        <v>18</v>
      </c>
      <c r="H1056" s="24" t="s">
        <v>13</v>
      </c>
      <c r="J1056" s="24">
        <v>1</v>
      </c>
      <c r="K1056" s="24">
        <v>17015</v>
      </c>
      <c r="L1056" s="32">
        <v>0.9375</v>
      </c>
      <c r="M1056" s="43">
        <v>0.95138888888888884</v>
      </c>
      <c r="N1056" s="33">
        <v>7.6089376439094698</v>
      </c>
      <c r="Q1056" s="24">
        <v>67</v>
      </c>
      <c r="R1056" s="35">
        <f t="shared" si="64"/>
        <v>509.79882214193447</v>
      </c>
      <c r="S1056" s="35">
        <f t="shared" si="67"/>
        <v>0</v>
      </c>
      <c r="U1056" s="36">
        <f t="shared" si="65"/>
        <v>1.388888888888884E-2</v>
      </c>
      <c r="V1056" s="36">
        <f t="shared" si="66"/>
        <v>0.93055555555555225</v>
      </c>
      <c r="W1056" s="36"/>
      <c r="X1056" s="37"/>
    </row>
    <row r="1057" spans="1:24" x14ac:dyDescent="0.3">
      <c r="A1057" s="42">
        <v>17301</v>
      </c>
      <c r="B1057" s="24">
        <v>7</v>
      </c>
      <c r="C1057" s="24" t="s">
        <v>1138</v>
      </c>
      <c r="D1057" s="24">
        <v>2</v>
      </c>
      <c r="E1057" s="24">
        <v>346</v>
      </c>
      <c r="F1057" s="24" t="s">
        <v>51</v>
      </c>
      <c r="G1057" s="24" t="s">
        <v>18</v>
      </c>
      <c r="H1057" s="24" t="s">
        <v>15</v>
      </c>
      <c r="J1057" s="24">
        <v>1</v>
      </c>
      <c r="K1057" s="24">
        <v>17301</v>
      </c>
      <c r="L1057" s="32">
        <v>0.9375</v>
      </c>
      <c r="M1057" s="43">
        <v>0.95138888888888884</v>
      </c>
      <c r="N1057" s="33">
        <v>7.6089376439094698</v>
      </c>
      <c r="Q1057" s="24">
        <v>12</v>
      </c>
      <c r="R1057" s="35">
        <f t="shared" si="64"/>
        <v>91.307251726913634</v>
      </c>
      <c r="S1057" s="35">
        <f t="shared" si="67"/>
        <v>0</v>
      </c>
      <c r="U1057" s="36">
        <f t="shared" si="65"/>
        <v>1.388888888888884E-2</v>
      </c>
      <c r="V1057" s="36">
        <f t="shared" si="66"/>
        <v>0.16666666666666607</v>
      </c>
      <c r="W1057" s="36"/>
      <c r="X1057" s="37"/>
    </row>
    <row r="1058" spans="1:24" x14ac:dyDescent="0.3">
      <c r="A1058" s="42">
        <v>17017</v>
      </c>
      <c r="B1058" s="24">
        <v>7</v>
      </c>
      <c r="C1058" s="24" t="s">
        <v>1138</v>
      </c>
      <c r="D1058" s="24">
        <v>2</v>
      </c>
      <c r="E1058" s="24">
        <v>346</v>
      </c>
      <c r="F1058" s="24" t="s">
        <v>51</v>
      </c>
      <c r="G1058" s="24" t="s">
        <v>18</v>
      </c>
      <c r="H1058" s="24" t="s">
        <v>13</v>
      </c>
      <c r="J1058" s="24">
        <v>1</v>
      </c>
      <c r="K1058" s="24">
        <v>17017</v>
      </c>
      <c r="L1058" s="32">
        <v>0.97222222222222221</v>
      </c>
      <c r="M1058" s="43">
        <v>0.98611111111111116</v>
      </c>
      <c r="N1058" s="33">
        <v>7.6089376439094698</v>
      </c>
      <c r="Q1058" s="24">
        <v>67</v>
      </c>
      <c r="R1058" s="35">
        <f t="shared" si="64"/>
        <v>509.79882214193447</v>
      </c>
      <c r="S1058" s="35">
        <f t="shared" si="67"/>
        <v>0</v>
      </c>
      <c r="U1058" s="36">
        <f t="shared" si="65"/>
        <v>1.3888888888888951E-2</v>
      </c>
      <c r="V1058" s="36">
        <f t="shared" si="66"/>
        <v>0.93055555555555969</v>
      </c>
      <c r="W1058" s="36"/>
      <c r="X1058" s="37"/>
    </row>
    <row r="1059" spans="1:24" x14ac:dyDescent="0.3">
      <c r="A1059" s="42">
        <v>7303</v>
      </c>
      <c r="B1059" s="24">
        <v>7</v>
      </c>
      <c r="C1059" s="24" t="s">
        <v>1138</v>
      </c>
      <c r="D1059" s="24">
        <v>1</v>
      </c>
      <c r="E1059" s="24">
        <v>368</v>
      </c>
      <c r="F1059" s="24" t="s">
        <v>54</v>
      </c>
      <c r="G1059" s="24" t="s">
        <v>12</v>
      </c>
      <c r="H1059" s="24" t="s">
        <v>13</v>
      </c>
      <c r="J1059" s="24">
        <v>1</v>
      </c>
      <c r="K1059" s="24">
        <v>691</v>
      </c>
      <c r="L1059" s="32">
        <v>0.27083333333333331</v>
      </c>
      <c r="M1059" s="43">
        <v>0.28472222222222221</v>
      </c>
      <c r="N1059" s="33">
        <v>9.0761910186548906</v>
      </c>
      <c r="Q1059" s="24">
        <v>302</v>
      </c>
      <c r="R1059" s="35">
        <f t="shared" si="64"/>
        <v>2741.009687633777</v>
      </c>
      <c r="S1059" s="35">
        <f t="shared" si="67"/>
        <v>0</v>
      </c>
      <c r="U1059" s="36">
        <f t="shared" si="65"/>
        <v>1.3888888888888895E-2</v>
      </c>
      <c r="V1059" s="36">
        <f t="shared" si="66"/>
        <v>4.1944444444444464</v>
      </c>
      <c r="W1059" s="36"/>
      <c r="X1059" s="37"/>
    </row>
    <row r="1060" spans="1:24" x14ac:dyDescent="0.3">
      <c r="A1060" s="42">
        <v>7416</v>
      </c>
      <c r="B1060" s="24">
        <v>7</v>
      </c>
      <c r="C1060" s="24" t="s">
        <v>1138</v>
      </c>
      <c r="D1060" s="24">
        <v>1</v>
      </c>
      <c r="E1060" s="24">
        <v>368</v>
      </c>
      <c r="F1060" s="24" t="s">
        <v>54</v>
      </c>
      <c r="G1060" s="24" t="s">
        <v>12</v>
      </c>
      <c r="H1060" s="24" t="s">
        <v>15</v>
      </c>
      <c r="J1060" s="24">
        <v>1</v>
      </c>
      <c r="K1060" s="24">
        <v>1580</v>
      </c>
      <c r="L1060" s="32">
        <v>0.27777777777777779</v>
      </c>
      <c r="M1060" s="43">
        <v>0.29166666666666669</v>
      </c>
      <c r="N1060" s="33">
        <v>9.0761910186548906</v>
      </c>
      <c r="Q1060" s="24">
        <v>58</v>
      </c>
      <c r="R1060" s="35">
        <f t="shared" si="64"/>
        <v>526.41907908198368</v>
      </c>
      <c r="S1060" s="35">
        <f t="shared" si="67"/>
        <v>0</v>
      </c>
      <c r="U1060" s="36">
        <f t="shared" si="65"/>
        <v>1.3888888888888895E-2</v>
      </c>
      <c r="V1060" s="36">
        <f t="shared" si="66"/>
        <v>0.80555555555555591</v>
      </c>
      <c r="W1060" s="36"/>
      <c r="X1060" s="37"/>
    </row>
    <row r="1061" spans="1:24" x14ac:dyDescent="0.3">
      <c r="A1061" s="42">
        <v>7304</v>
      </c>
      <c r="B1061" s="24">
        <v>7</v>
      </c>
      <c r="C1061" s="24" t="s">
        <v>1138</v>
      </c>
      <c r="D1061" s="24">
        <v>1</v>
      </c>
      <c r="E1061" s="24">
        <v>368</v>
      </c>
      <c r="F1061" s="24" t="s">
        <v>54</v>
      </c>
      <c r="G1061" s="24" t="s">
        <v>12</v>
      </c>
      <c r="H1061" s="24" t="s">
        <v>13</v>
      </c>
      <c r="J1061" s="24">
        <v>1</v>
      </c>
      <c r="K1061" s="24">
        <v>692</v>
      </c>
      <c r="L1061" s="32">
        <v>0.28472222222222221</v>
      </c>
      <c r="M1061" s="43">
        <v>0.2986111111111111</v>
      </c>
      <c r="N1061" s="33">
        <v>9.0761910186548906</v>
      </c>
      <c r="Q1061" s="24">
        <v>302</v>
      </c>
      <c r="R1061" s="35">
        <f t="shared" si="64"/>
        <v>2741.009687633777</v>
      </c>
      <c r="S1061" s="35">
        <f t="shared" si="67"/>
        <v>0</v>
      </c>
      <c r="U1061" s="36">
        <f t="shared" si="65"/>
        <v>1.3888888888888895E-2</v>
      </c>
      <c r="V1061" s="36">
        <f t="shared" si="66"/>
        <v>4.1944444444444464</v>
      </c>
      <c r="W1061" s="36"/>
      <c r="X1061" s="37"/>
    </row>
    <row r="1062" spans="1:24" x14ac:dyDescent="0.3">
      <c r="A1062" s="42">
        <v>7305</v>
      </c>
      <c r="B1062" s="24">
        <v>7</v>
      </c>
      <c r="C1062" s="24" t="s">
        <v>1138</v>
      </c>
      <c r="D1062" s="24">
        <v>1</v>
      </c>
      <c r="E1062" s="24">
        <v>368</v>
      </c>
      <c r="F1062" s="24" t="s">
        <v>54</v>
      </c>
      <c r="G1062" s="24" t="s">
        <v>12</v>
      </c>
      <c r="H1062" s="24" t="s">
        <v>13</v>
      </c>
      <c r="J1062" s="24">
        <v>1</v>
      </c>
      <c r="K1062" s="24">
        <v>693</v>
      </c>
      <c r="L1062" s="32">
        <v>0.2986111111111111</v>
      </c>
      <c r="M1062" s="43">
        <v>0.3125</v>
      </c>
      <c r="N1062" s="33">
        <v>9.0761910186548906</v>
      </c>
      <c r="Q1062" s="24">
        <v>302</v>
      </c>
      <c r="R1062" s="35">
        <f t="shared" si="64"/>
        <v>2741.009687633777</v>
      </c>
      <c r="S1062" s="35">
        <f t="shared" si="67"/>
        <v>0</v>
      </c>
      <c r="U1062" s="36">
        <f t="shared" si="65"/>
        <v>1.3888888888888895E-2</v>
      </c>
      <c r="V1062" s="36">
        <f t="shared" si="66"/>
        <v>4.1944444444444464</v>
      </c>
      <c r="W1062" s="36"/>
      <c r="X1062" s="37"/>
    </row>
    <row r="1063" spans="1:24" x14ac:dyDescent="0.3">
      <c r="A1063" s="42">
        <v>7306</v>
      </c>
      <c r="B1063" s="24">
        <v>7</v>
      </c>
      <c r="C1063" s="24" t="s">
        <v>1138</v>
      </c>
      <c r="D1063" s="24">
        <v>1</v>
      </c>
      <c r="E1063" s="24">
        <v>368</v>
      </c>
      <c r="F1063" s="24" t="s">
        <v>54</v>
      </c>
      <c r="G1063" s="24" t="s">
        <v>12</v>
      </c>
      <c r="H1063" s="24" t="s">
        <v>13</v>
      </c>
      <c r="J1063" s="24">
        <v>1</v>
      </c>
      <c r="K1063" s="24">
        <v>694</v>
      </c>
      <c r="L1063" s="32">
        <v>0.31597222222222221</v>
      </c>
      <c r="M1063" s="43">
        <v>0.33333333333333331</v>
      </c>
      <c r="N1063" s="33">
        <v>9.0761910186548906</v>
      </c>
      <c r="Q1063" s="24">
        <v>302</v>
      </c>
      <c r="R1063" s="35">
        <f t="shared" si="64"/>
        <v>2741.009687633777</v>
      </c>
      <c r="S1063" s="35">
        <f t="shared" si="67"/>
        <v>0</v>
      </c>
      <c r="U1063" s="36">
        <f t="shared" si="65"/>
        <v>1.7361111111111105E-2</v>
      </c>
      <c r="V1063" s="36">
        <f t="shared" si="66"/>
        <v>5.2430555555555536</v>
      </c>
      <c r="W1063" s="36"/>
      <c r="X1063" s="37"/>
    </row>
    <row r="1064" spans="1:24" x14ac:dyDescent="0.3">
      <c r="A1064" s="42">
        <v>7417</v>
      </c>
      <c r="B1064" s="24">
        <v>7</v>
      </c>
      <c r="C1064" s="24" t="s">
        <v>1138</v>
      </c>
      <c r="D1064" s="24">
        <v>1</v>
      </c>
      <c r="E1064" s="24">
        <v>368</v>
      </c>
      <c r="F1064" s="24" t="s">
        <v>54</v>
      </c>
      <c r="G1064" s="24" t="s">
        <v>12</v>
      </c>
      <c r="H1064" s="24" t="s">
        <v>15</v>
      </c>
      <c r="J1064" s="24">
        <v>1</v>
      </c>
      <c r="K1064" s="24">
        <v>1581</v>
      </c>
      <c r="L1064" s="32">
        <v>0.31944444444444448</v>
      </c>
      <c r="M1064" s="43">
        <v>0.33333333333333331</v>
      </c>
      <c r="N1064" s="33">
        <v>9.0761910186548906</v>
      </c>
      <c r="Q1064" s="24">
        <v>58</v>
      </c>
      <c r="R1064" s="35">
        <f t="shared" si="64"/>
        <v>526.41907908198368</v>
      </c>
      <c r="S1064" s="35">
        <f t="shared" si="67"/>
        <v>0</v>
      </c>
      <c r="U1064" s="36">
        <f t="shared" si="65"/>
        <v>1.388888888888884E-2</v>
      </c>
      <c r="V1064" s="36">
        <f t="shared" si="66"/>
        <v>0.80555555555555269</v>
      </c>
      <c r="W1064" s="36"/>
      <c r="X1064" s="37"/>
    </row>
    <row r="1065" spans="1:24" x14ac:dyDescent="0.3">
      <c r="A1065" s="42">
        <v>18763</v>
      </c>
      <c r="B1065" s="24">
        <v>7</v>
      </c>
      <c r="C1065" s="24" t="s">
        <v>1138</v>
      </c>
      <c r="D1065" s="24">
        <v>1</v>
      </c>
      <c r="E1065" s="24">
        <v>368</v>
      </c>
      <c r="F1065" s="24" t="s">
        <v>54</v>
      </c>
      <c r="G1065" s="24" t="s">
        <v>12</v>
      </c>
      <c r="H1065" s="24" t="s">
        <v>13</v>
      </c>
      <c r="J1065" s="24">
        <v>1</v>
      </c>
      <c r="K1065" s="24">
        <v>695</v>
      </c>
      <c r="L1065" s="32">
        <v>0.33333333333333331</v>
      </c>
      <c r="M1065" s="43">
        <v>0.35069444444444442</v>
      </c>
      <c r="N1065" s="33">
        <v>9.0761910186548906</v>
      </c>
      <c r="Q1065" s="24">
        <v>302</v>
      </c>
      <c r="R1065" s="35">
        <f t="shared" si="64"/>
        <v>2741.009687633777</v>
      </c>
      <c r="S1065" s="35">
        <f t="shared" si="67"/>
        <v>0</v>
      </c>
      <c r="U1065" s="36">
        <f t="shared" si="65"/>
        <v>1.7361111111111105E-2</v>
      </c>
      <c r="V1065" s="36">
        <f t="shared" si="66"/>
        <v>5.2430555555555536</v>
      </c>
      <c r="W1065" s="36"/>
      <c r="X1065" s="37"/>
    </row>
    <row r="1066" spans="1:24" x14ac:dyDescent="0.3">
      <c r="A1066" s="42">
        <v>7308</v>
      </c>
      <c r="B1066" s="24">
        <v>7</v>
      </c>
      <c r="C1066" s="24" t="s">
        <v>1138</v>
      </c>
      <c r="D1066" s="24">
        <v>1</v>
      </c>
      <c r="E1066" s="24">
        <v>368</v>
      </c>
      <c r="F1066" s="24" t="s">
        <v>54</v>
      </c>
      <c r="G1066" s="24" t="s">
        <v>12</v>
      </c>
      <c r="H1066" s="24" t="s">
        <v>13</v>
      </c>
      <c r="J1066" s="24">
        <v>1</v>
      </c>
      <c r="K1066" s="24">
        <v>696</v>
      </c>
      <c r="L1066" s="32">
        <v>0.35416666666666669</v>
      </c>
      <c r="M1066" s="43">
        <v>0.37152777777777773</v>
      </c>
      <c r="N1066" s="33">
        <v>9.0761910186548906</v>
      </c>
      <c r="Q1066" s="24">
        <v>302</v>
      </c>
      <c r="R1066" s="35">
        <f t="shared" si="64"/>
        <v>2741.009687633777</v>
      </c>
      <c r="S1066" s="35">
        <f t="shared" si="67"/>
        <v>0</v>
      </c>
      <c r="U1066" s="36">
        <f t="shared" si="65"/>
        <v>1.7361111111111049E-2</v>
      </c>
      <c r="V1066" s="36">
        <f t="shared" si="66"/>
        <v>5.2430555555555367</v>
      </c>
      <c r="W1066" s="36"/>
      <c r="X1066" s="37"/>
    </row>
    <row r="1067" spans="1:24" x14ac:dyDescent="0.3">
      <c r="A1067" s="42">
        <v>7418</v>
      </c>
      <c r="B1067" s="24">
        <v>7</v>
      </c>
      <c r="C1067" s="24" t="s">
        <v>1138</v>
      </c>
      <c r="D1067" s="24">
        <v>1</v>
      </c>
      <c r="E1067" s="24">
        <v>368</v>
      </c>
      <c r="F1067" s="24" t="s">
        <v>54</v>
      </c>
      <c r="G1067" s="24" t="s">
        <v>12</v>
      </c>
      <c r="H1067" s="24" t="s">
        <v>15</v>
      </c>
      <c r="J1067" s="24">
        <v>1</v>
      </c>
      <c r="K1067" s="24">
        <v>1582</v>
      </c>
      <c r="L1067" s="32">
        <v>0.3611111111111111</v>
      </c>
      <c r="M1067" s="43">
        <v>0.375</v>
      </c>
      <c r="N1067" s="33">
        <v>9.0761910186548906</v>
      </c>
      <c r="Q1067" s="24">
        <v>58</v>
      </c>
      <c r="R1067" s="35">
        <f t="shared" si="64"/>
        <v>526.41907908198368</v>
      </c>
      <c r="S1067" s="35">
        <f t="shared" si="67"/>
        <v>0</v>
      </c>
      <c r="U1067" s="36">
        <f t="shared" si="65"/>
        <v>1.3888888888888895E-2</v>
      </c>
      <c r="V1067" s="36">
        <f t="shared" si="66"/>
        <v>0.80555555555555591</v>
      </c>
      <c r="W1067" s="36"/>
      <c r="X1067" s="37"/>
    </row>
    <row r="1068" spans="1:24" x14ac:dyDescent="0.3">
      <c r="A1068" s="42">
        <v>7309</v>
      </c>
      <c r="B1068" s="24">
        <v>7</v>
      </c>
      <c r="C1068" s="24" t="s">
        <v>1138</v>
      </c>
      <c r="D1068" s="24">
        <v>1</v>
      </c>
      <c r="E1068" s="24">
        <v>368</v>
      </c>
      <c r="F1068" s="24" t="s">
        <v>54</v>
      </c>
      <c r="G1068" s="24" t="s">
        <v>12</v>
      </c>
      <c r="H1068" s="24" t="s">
        <v>13</v>
      </c>
      <c r="J1068" s="24">
        <v>1</v>
      </c>
      <c r="K1068" s="24">
        <v>698</v>
      </c>
      <c r="L1068" s="32">
        <v>0.37152777777777773</v>
      </c>
      <c r="M1068" s="43">
        <v>0.3888888888888889</v>
      </c>
      <c r="N1068" s="33">
        <v>9.0761910186548906</v>
      </c>
      <c r="Q1068" s="24">
        <v>302</v>
      </c>
      <c r="R1068" s="35">
        <f t="shared" si="64"/>
        <v>2741.009687633777</v>
      </c>
      <c r="S1068" s="35">
        <f t="shared" si="67"/>
        <v>0</v>
      </c>
      <c r="U1068" s="36">
        <f t="shared" si="65"/>
        <v>1.736111111111116E-2</v>
      </c>
      <c r="V1068" s="36">
        <f t="shared" si="66"/>
        <v>5.2430555555555705</v>
      </c>
      <c r="W1068" s="36"/>
      <c r="X1068" s="37"/>
    </row>
    <row r="1069" spans="1:24" x14ac:dyDescent="0.3">
      <c r="A1069" s="42">
        <v>7320</v>
      </c>
      <c r="B1069" s="24">
        <v>7</v>
      </c>
      <c r="C1069" s="24" t="s">
        <v>1138</v>
      </c>
      <c r="D1069" s="24">
        <v>1</v>
      </c>
      <c r="E1069" s="24">
        <v>368</v>
      </c>
      <c r="F1069" s="24" t="s">
        <v>54</v>
      </c>
      <c r="G1069" s="24" t="s">
        <v>12</v>
      </c>
      <c r="H1069" s="24" t="s">
        <v>13</v>
      </c>
      <c r="J1069" s="24">
        <v>1</v>
      </c>
      <c r="K1069" s="24">
        <v>710</v>
      </c>
      <c r="L1069" s="32">
        <v>0.3923611111111111</v>
      </c>
      <c r="M1069" s="43">
        <v>0.40972222222222227</v>
      </c>
      <c r="N1069" s="33">
        <v>9.0761910186548906</v>
      </c>
      <c r="Q1069" s="24">
        <v>302</v>
      </c>
      <c r="R1069" s="35">
        <f t="shared" si="64"/>
        <v>2741.009687633777</v>
      </c>
      <c r="S1069" s="35">
        <f t="shared" si="67"/>
        <v>0</v>
      </c>
      <c r="U1069" s="36">
        <f t="shared" si="65"/>
        <v>1.736111111111116E-2</v>
      </c>
      <c r="V1069" s="36">
        <f t="shared" si="66"/>
        <v>5.2430555555555705</v>
      </c>
      <c r="W1069" s="36"/>
      <c r="X1069" s="37"/>
    </row>
    <row r="1070" spans="1:24" x14ac:dyDescent="0.3">
      <c r="A1070" s="42">
        <v>7419</v>
      </c>
      <c r="B1070" s="24">
        <v>7</v>
      </c>
      <c r="C1070" s="24" t="s">
        <v>1138</v>
      </c>
      <c r="D1070" s="24">
        <v>1</v>
      </c>
      <c r="E1070" s="24">
        <v>368</v>
      </c>
      <c r="F1070" s="24" t="s">
        <v>54</v>
      </c>
      <c r="G1070" s="24" t="s">
        <v>12</v>
      </c>
      <c r="H1070" s="24" t="s">
        <v>15</v>
      </c>
      <c r="J1070" s="24">
        <v>1</v>
      </c>
      <c r="K1070" s="24">
        <v>1583</v>
      </c>
      <c r="L1070" s="32">
        <v>0.40277777777777773</v>
      </c>
      <c r="M1070" s="43">
        <v>0.41666666666666669</v>
      </c>
      <c r="N1070" s="33">
        <v>9.0761910186548906</v>
      </c>
      <c r="Q1070" s="24">
        <v>58</v>
      </c>
      <c r="R1070" s="35">
        <f t="shared" si="64"/>
        <v>526.41907908198368</v>
      </c>
      <c r="S1070" s="35">
        <f t="shared" si="67"/>
        <v>0</v>
      </c>
      <c r="U1070" s="36">
        <f t="shared" si="65"/>
        <v>1.3888888888888951E-2</v>
      </c>
      <c r="V1070" s="36">
        <f t="shared" si="66"/>
        <v>0.80555555555555913</v>
      </c>
      <c r="W1070" s="36"/>
      <c r="X1070" s="37"/>
    </row>
    <row r="1071" spans="1:24" x14ac:dyDescent="0.3">
      <c r="A1071" s="42">
        <v>7310</v>
      </c>
      <c r="B1071" s="24">
        <v>7</v>
      </c>
      <c r="C1071" s="24" t="s">
        <v>1138</v>
      </c>
      <c r="D1071" s="24">
        <v>1</v>
      </c>
      <c r="E1071" s="24">
        <v>368</v>
      </c>
      <c r="F1071" s="24" t="s">
        <v>54</v>
      </c>
      <c r="G1071" s="24" t="s">
        <v>12</v>
      </c>
      <c r="H1071" s="24" t="s">
        <v>13</v>
      </c>
      <c r="J1071" s="24">
        <v>1</v>
      </c>
      <c r="K1071" s="24">
        <v>699</v>
      </c>
      <c r="L1071" s="32">
        <v>0.41319444444444442</v>
      </c>
      <c r="M1071" s="43">
        <v>0.43055555555555558</v>
      </c>
      <c r="N1071" s="33">
        <v>9.0761910186548906</v>
      </c>
      <c r="Q1071" s="24">
        <v>302</v>
      </c>
      <c r="R1071" s="35">
        <f t="shared" si="64"/>
        <v>2741.009687633777</v>
      </c>
      <c r="S1071" s="35">
        <f t="shared" si="67"/>
        <v>0</v>
      </c>
      <c r="U1071" s="36">
        <f t="shared" si="65"/>
        <v>1.736111111111116E-2</v>
      </c>
      <c r="V1071" s="36">
        <f t="shared" si="66"/>
        <v>5.2430555555555705</v>
      </c>
      <c r="W1071" s="36"/>
      <c r="X1071" s="37"/>
    </row>
    <row r="1072" spans="1:24" x14ac:dyDescent="0.3">
      <c r="A1072" s="42">
        <v>7321</v>
      </c>
      <c r="B1072" s="24">
        <v>7</v>
      </c>
      <c r="C1072" s="24" t="s">
        <v>1138</v>
      </c>
      <c r="D1072" s="24">
        <v>1</v>
      </c>
      <c r="E1072" s="24">
        <v>368</v>
      </c>
      <c r="F1072" s="24" t="s">
        <v>54</v>
      </c>
      <c r="G1072" s="24" t="s">
        <v>12</v>
      </c>
      <c r="H1072" s="24" t="s">
        <v>13</v>
      </c>
      <c r="J1072" s="24">
        <v>1</v>
      </c>
      <c r="K1072" s="24">
        <v>711</v>
      </c>
      <c r="L1072" s="32">
        <v>0.43402777777777773</v>
      </c>
      <c r="M1072" s="43">
        <v>0.4513888888888889</v>
      </c>
      <c r="N1072" s="33">
        <v>9.0761910186548906</v>
      </c>
      <c r="Q1072" s="24">
        <v>302</v>
      </c>
      <c r="R1072" s="35">
        <f t="shared" si="64"/>
        <v>2741.009687633777</v>
      </c>
      <c r="S1072" s="35">
        <f t="shared" si="67"/>
        <v>0</v>
      </c>
      <c r="U1072" s="36">
        <f t="shared" si="65"/>
        <v>1.736111111111116E-2</v>
      </c>
      <c r="V1072" s="36">
        <f t="shared" si="66"/>
        <v>5.2430555555555705</v>
      </c>
      <c r="W1072" s="36"/>
      <c r="X1072" s="37"/>
    </row>
    <row r="1073" spans="1:24" x14ac:dyDescent="0.3">
      <c r="A1073" s="42">
        <v>7420</v>
      </c>
      <c r="B1073" s="24">
        <v>7</v>
      </c>
      <c r="C1073" s="24" t="s">
        <v>1138</v>
      </c>
      <c r="D1073" s="24">
        <v>1</v>
      </c>
      <c r="E1073" s="24">
        <v>368</v>
      </c>
      <c r="F1073" s="24" t="s">
        <v>54</v>
      </c>
      <c r="G1073" s="24" t="s">
        <v>12</v>
      </c>
      <c r="H1073" s="24" t="s">
        <v>15</v>
      </c>
      <c r="J1073" s="24">
        <v>1</v>
      </c>
      <c r="K1073" s="24">
        <v>1584</v>
      </c>
      <c r="L1073" s="32">
        <v>0.44444444444444442</v>
      </c>
      <c r="M1073" s="43">
        <v>0.45833333333333331</v>
      </c>
      <c r="N1073" s="33">
        <v>9.0761910186548906</v>
      </c>
      <c r="Q1073" s="24">
        <v>58</v>
      </c>
      <c r="R1073" s="35">
        <f t="shared" si="64"/>
        <v>526.41907908198368</v>
      </c>
      <c r="S1073" s="35">
        <f t="shared" si="67"/>
        <v>0</v>
      </c>
      <c r="U1073" s="36">
        <f t="shared" si="65"/>
        <v>1.3888888888888895E-2</v>
      </c>
      <c r="V1073" s="36">
        <f t="shared" si="66"/>
        <v>0.80555555555555591</v>
      </c>
      <c r="W1073" s="36"/>
      <c r="X1073" s="37"/>
    </row>
    <row r="1074" spans="1:24" x14ac:dyDescent="0.3">
      <c r="A1074" s="42">
        <v>7311</v>
      </c>
      <c r="B1074" s="24">
        <v>7</v>
      </c>
      <c r="C1074" s="24" t="s">
        <v>1138</v>
      </c>
      <c r="D1074" s="24">
        <v>1</v>
      </c>
      <c r="E1074" s="24">
        <v>368</v>
      </c>
      <c r="F1074" s="24" t="s">
        <v>54</v>
      </c>
      <c r="G1074" s="24" t="s">
        <v>12</v>
      </c>
      <c r="H1074" s="24" t="s">
        <v>13</v>
      </c>
      <c r="J1074" s="24">
        <v>1</v>
      </c>
      <c r="K1074" s="24">
        <v>700</v>
      </c>
      <c r="L1074" s="32">
        <v>0.4548611111111111</v>
      </c>
      <c r="M1074" s="43">
        <v>0.47222222222222227</v>
      </c>
      <c r="N1074" s="33">
        <v>9.0761910186548906</v>
      </c>
      <c r="Q1074" s="24">
        <v>302</v>
      </c>
      <c r="R1074" s="35">
        <f t="shared" si="64"/>
        <v>2741.009687633777</v>
      </c>
      <c r="S1074" s="35">
        <f t="shared" si="67"/>
        <v>0</v>
      </c>
      <c r="U1074" s="36">
        <f t="shared" si="65"/>
        <v>1.736111111111116E-2</v>
      </c>
      <c r="V1074" s="36">
        <f t="shared" si="66"/>
        <v>5.2430555555555705</v>
      </c>
      <c r="W1074" s="36"/>
      <c r="X1074" s="37"/>
    </row>
    <row r="1075" spans="1:24" x14ac:dyDescent="0.3">
      <c r="A1075" s="42">
        <v>7322</v>
      </c>
      <c r="B1075" s="24">
        <v>7</v>
      </c>
      <c r="C1075" s="24" t="s">
        <v>1138</v>
      </c>
      <c r="D1075" s="24">
        <v>1</v>
      </c>
      <c r="E1075" s="24">
        <v>368</v>
      </c>
      <c r="F1075" s="24" t="s">
        <v>54</v>
      </c>
      <c r="G1075" s="24" t="s">
        <v>12</v>
      </c>
      <c r="H1075" s="24" t="s">
        <v>13</v>
      </c>
      <c r="J1075" s="24">
        <v>1</v>
      </c>
      <c r="K1075" s="24">
        <v>712</v>
      </c>
      <c r="L1075" s="32">
        <v>0.47569444444444442</v>
      </c>
      <c r="M1075" s="43">
        <v>0.49305555555555558</v>
      </c>
      <c r="N1075" s="33">
        <v>9.0761910186548906</v>
      </c>
      <c r="Q1075" s="24">
        <v>302</v>
      </c>
      <c r="R1075" s="35">
        <f t="shared" si="64"/>
        <v>2741.009687633777</v>
      </c>
      <c r="S1075" s="35">
        <f t="shared" si="67"/>
        <v>0</v>
      </c>
      <c r="U1075" s="36">
        <f t="shared" si="65"/>
        <v>1.736111111111116E-2</v>
      </c>
      <c r="V1075" s="36">
        <f t="shared" si="66"/>
        <v>5.2430555555555705</v>
      </c>
      <c r="W1075" s="36"/>
      <c r="X1075" s="37"/>
    </row>
    <row r="1076" spans="1:24" x14ac:dyDescent="0.3">
      <c r="A1076" s="42">
        <v>7421</v>
      </c>
      <c r="B1076" s="24">
        <v>7</v>
      </c>
      <c r="C1076" s="24" t="s">
        <v>1138</v>
      </c>
      <c r="D1076" s="24">
        <v>1</v>
      </c>
      <c r="E1076" s="24">
        <v>368</v>
      </c>
      <c r="F1076" s="24" t="s">
        <v>54</v>
      </c>
      <c r="G1076" s="24" t="s">
        <v>12</v>
      </c>
      <c r="H1076" s="24" t="s">
        <v>15</v>
      </c>
      <c r="J1076" s="24">
        <v>1</v>
      </c>
      <c r="K1076" s="24">
        <v>1585</v>
      </c>
      <c r="L1076" s="32">
        <v>0.4861111111111111</v>
      </c>
      <c r="M1076" s="43">
        <v>0.5</v>
      </c>
      <c r="N1076" s="33">
        <v>9.0761910186548906</v>
      </c>
      <c r="Q1076" s="24">
        <v>58</v>
      </c>
      <c r="R1076" s="35">
        <f t="shared" si="64"/>
        <v>526.41907908198368</v>
      </c>
      <c r="S1076" s="35">
        <f t="shared" si="67"/>
        <v>0</v>
      </c>
      <c r="U1076" s="36">
        <f t="shared" si="65"/>
        <v>1.3888888888888895E-2</v>
      </c>
      <c r="V1076" s="36">
        <f t="shared" si="66"/>
        <v>0.80555555555555591</v>
      </c>
      <c r="W1076" s="36"/>
      <c r="X1076" s="37"/>
    </row>
    <row r="1077" spans="1:24" x14ac:dyDescent="0.3">
      <c r="A1077" s="42">
        <v>7312</v>
      </c>
      <c r="B1077" s="24">
        <v>7</v>
      </c>
      <c r="C1077" s="24" t="s">
        <v>1138</v>
      </c>
      <c r="D1077" s="24">
        <v>1</v>
      </c>
      <c r="E1077" s="24">
        <v>368</v>
      </c>
      <c r="F1077" s="24" t="s">
        <v>54</v>
      </c>
      <c r="G1077" s="24" t="s">
        <v>12</v>
      </c>
      <c r="H1077" s="24" t="s">
        <v>13</v>
      </c>
      <c r="J1077" s="24">
        <v>1</v>
      </c>
      <c r="K1077" s="24">
        <v>701</v>
      </c>
      <c r="L1077" s="32">
        <v>0.49652777777777773</v>
      </c>
      <c r="M1077" s="43">
        <v>0.51388888888888895</v>
      </c>
      <c r="N1077" s="33">
        <v>9.0761910186548906</v>
      </c>
      <c r="Q1077" s="24">
        <v>302</v>
      </c>
      <c r="R1077" s="35">
        <f t="shared" si="64"/>
        <v>2741.009687633777</v>
      </c>
      <c r="S1077" s="35">
        <f t="shared" si="67"/>
        <v>0</v>
      </c>
      <c r="U1077" s="36">
        <f t="shared" si="65"/>
        <v>1.7361111111111216E-2</v>
      </c>
      <c r="V1077" s="36">
        <f t="shared" si="66"/>
        <v>5.2430555555555873</v>
      </c>
      <c r="W1077" s="36"/>
      <c r="X1077" s="37"/>
    </row>
    <row r="1078" spans="1:24" x14ac:dyDescent="0.3">
      <c r="A1078" s="42">
        <v>7323</v>
      </c>
      <c r="B1078" s="24">
        <v>7</v>
      </c>
      <c r="C1078" s="24" t="s">
        <v>1138</v>
      </c>
      <c r="D1078" s="24">
        <v>1</v>
      </c>
      <c r="E1078" s="24">
        <v>368</v>
      </c>
      <c r="F1078" s="24" t="s">
        <v>54</v>
      </c>
      <c r="G1078" s="24" t="s">
        <v>12</v>
      </c>
      <c r="H1078" s="24" t="s">
        <v>13</v>
      </c>
      <c r="J1078" s="24">
        <v>1</v>
      </c>
      <c r="K1078" s="24">
        <v>713</v>
      </c>
      <c r="L1078" s="32">
        <v>0.51736111111111105</v>
      </c>
      <c r="M1078" s="43">
        <v>0.53472222222222221</v>
      </c>
      <c r="N1078" s="33">
        <v>9.0761910186548906</v>
      </c>
      <c r="Q1078" s="24">
        <v>302</v>
      </c>
      <c r="R1078" s="35">
        <f t="shared" si="64"/>
        <v>2741.009687633777</v>
      </c>
      <c r="S1078" s="35">
        <f t="shared" si="67"/>
        <v>0</v>
      </c>
      <c r="U1078" s="36">
        <f t="shared" si="65"/>
        <v>1.736111111111116E-2</v>
      </c>
      <c r="V1078" s="36">
        <f t="shared" si="66"/>
        <v>5.2430555555555705</v>
      </c>
      <c r="W1078" s="36"/>
      <c r="X1078" s="37"/>
    </row>
    <row r="1079" spans="1:24" x14ac:dyDescent="0.3">
      <c r="A1079" s="42">
        <v>7422</v>
      </c>
      <c r="B1079" s="24">
        <v>7</v>
      </c>
      <c r="C1079" s="24" t="s">
        <v>1138</v>
      </c>
      <c r="D1079" s="24">
        <v>1</v>
      </c>
      <c r="E1079" s="24">
        <v>368</v>
      </c>
      <c r="F1079" s="24" t="s">
        <v>54</v>
      </c>
      <c r="G1079" s="24" t="s">
        <v>12</v>
      </c>
      <c r="H1079" s="24" t="s">
        <v>15</v>
      </c>
      <c r="J1079" s="24">
        <v>1</v>
      </c>
      <c r="K1079" s="24">
        <v>1586</v>
      </c>
      <c r="L1079" s="32">
        <v>0.52777777777777779</v>
      </c>
      <c r="M1079" s="43">
        <v>0.54166666666666663</v>
      </c>
      <c r="N1079" s="33">
        <v>9.0761910186548906</v>
      </c>
      <c r="Q1079" s="24">
        <v>58</v>
      </c>
      <c r="R1079" s="35">
        <f t="shared" si="64"/>
        <v>526.41907908198368</v>
      </c>
      <c r="S1079" s="35">
        <f t="shared" si="67"/>
        <v>0</v>
      </c>
      <c r="U1079" s="36">
        <f t="shared" si="65"/>
        <v>1.388888888888884E-2</v>
      </c>
      <c r="V1079" s="36">
        <f t="shared" si="66"/>
        <v>0.80555555555555269</v>
      </c>
      <c r="W1079" s="36"/>
      <c r="X1079" s="37"/>
    </row>
    <row r="1080" spans="1:24" x14ac:dyDescent="0.3">
      <c r="A1080" s="42">
        <v>7313</v>
      </c>
      <c r="B1080" s="24">
        <v>7</v>
      </c>
      <c r="C1080" s="24" t="s">
        <v>1138</v>
      </c>
      <c r="D1080" s="24">
        <v>1</v>
      </c>
      <c r="E1080" s="24">
        <v>368</v>
      </c>
      <c r="F1080" s="24" t="s">
        <v>54</v>
      </c>
      <c r="G1080" s="24" t="s">
        <v>12</v>
      </c>
      <c r="H1080" s="24" t="s">
        <v>13</v>
      </c>
      <c r="J1080" s="24">
        <v>1</v>
      </c>
      <c r="K1080" s="24">
        <v>702</v>
      </c>
      <c r="L1080" s="32">
        <v>0.53819444444444442</v>
      </c>
      <c r="M1080" s="43">
        <v>0.55555555555555558</v>
      </c>
      <c r="N1080" s="33">
        <v>9.0761910186548906</v>
      </c>
      <c r="Q1080" s="24">
        <v>302</v>
      </c>
      <c r="R1080" s="35">
        <f t="shared" si="64"/>
        <v>2741.009687633777</v>
      </c>
      <c r="S1080" s="35">
        <f t="shared" si="67"/>
        <v>0</v>
      </c>
      <c r="U1080" s="36">
        <f t="shared" si="65"/>
        <v>1.736111111111116E-2</v>
      </c>
      <c r="V1080" s="36">
        <f t="shared" si="66"/>
        <v>5.2430555555555705</v>
      </c>
      <c r="W1080" s="36"/>
      <c r="X1080" s="37"/>
    </row>
    <row r="1081" spans="1:24" x14ac:dyDescent="0.3">
      <c r="A1081" s="42">
        <v>17854</v>
      </c>
      <c r="B1081" s="24">
        <v>7</v>
      </c>
      <c r="C1081" s="24" t="s">
        <v>1138</v>
      </c>
      <c r="D1081" s="24">
        <v>1</v>
      </c>
      <c r="E1081" s="24">
        <v>368</v>
      </c>
      <c r="F1081" s="24" t="s">
        <v>54</v>
      </c>
      <c r="G1081" s="24" t="s">
        <v>12</v>
      </c>
      <c r="H1081" s="24" t="s">
        <v>13</v>
      </c>
      <c r="J1081" s="24">
        <v>1</v>
      </c>
      <c r="K1081" s="24">
        <v>714</v>
      </c>
      <c r="L1081" s="32">
        <v>0.55902777777777779</v>
      </c>
      <c r="M1081" s="43">
        <v>0.57638888888888895</v>
      </c>
      <c r="N1081" s="33">
        <v>9.0761910186548906</v>
      </c>
      <c r="Q1081" s="24">
        <v>302</v>
      </c>
      <c r="R1081" s="35">
        <f t="shared" si="64"/>
        <v>2741.009687633777</v>
      </c>
      <c r="S1081" s="35">
        <f t="shared" si="67"/>
        <v>0</v>
      </c>
      <c r="U1081" s="36">
        <f t="shared" si="65"/>
        <v>1.736111111111116E-2</v>
      </c>
      <c r="V1081" s="36">
        <f t="shared" si="66"/>
        <v>5.2430555555555705</v>
      </c>
      <c r="W1081" s="36"/>
      <c r="X1081" s="37"/>
    </row>
    <row r="1082" spans="1:24" x14ac:dyDescent="0.3">
      <c r="A1082" s="42">
        <v>7423</v>
      </c>
      <c r="B1082" s="24">
        <v>7</v>
      </c>
      <c r="C1082" s="24" t="s">
        <v>1138</v>
      </c>
      <c r="D1082" s="24">
        <v>1</v>
      </c>
      <c r="E1082" s="24">
        <v>368</v>
      </c>
      <c r="F1082" s="24" t="s">
        <v>54</v>
      </c>
      <c r="G1082" s="24" t="s">
        <v>12</v>
      </c>
      <c r="H1082" s="24" t="s">
        <v>15</v>
      </c>
      <c r="J1082" s="24">
        <v>1</v>
      </c>
      <c r="K1082" s="24">
        <v>1587</v>
      </c>
      <c r="L1082" s="32">
        <v>0.56944444444444442</v>
      </c>
      <c r="M1082" s="43">
        <v>0.58333333333333337</v>
      </c>
      <c r="N1082" s="33">
        <v>9.0761910186548906</v>
      </c>
      <c r="Q1082" s="24">
        <v>58</v>
      </c>
      <c r="R1082" s="35">
        <f t="shared" si="64"/>
        <v>526.41907908198368</v>
      </c>
      <c r="S1082" s="35">
        <f t="shared" si="67"/>
        <v>0</v>
      </c>
      <c r="U1082" s="36">
        <f t="shared" si="65"/>
        <v>1.3888888888888951E-2</v>
      </c>
      <c r="V1082" s="36">
        <f t="shared" si="66"/>
        <v>0.80555555555555913</v>
      </c>
      <c r="W1082" s="36"/>
      <c r="X1082" s="37"/>
    </row>
    <row r="1083" spans="1:24" x14ac:dyDescent="0.3">
      <c r="A1083" s="42">
        <v>7314</v>
      </c>
      <c r="B1083" s="24">
        <v>7</v>
      </c>
      <c r="C1083" s="24" t="s">
        <v>1138</v>
      </c>
      <c r="D1083" s="24">
        <v>1</v>
      </c>
      <c r="E1083" s="24">
        <v>368</v>
      </c>
      <c r="F1083" s="24" t="s">
        <v>54</v>
      </c>
      <c r="G1083" s="24" t="s">
        <v>12</v>
      </c>
      <c r="H1083" s="24" t="s">
        <v>13</v>
      </c>
      <c r="J1083" s="24">
        <v>1</v>
      </c>
      <c r="K1083" s="24">
        <v>703</v>
      </c>
      <c r="L1083" s="32">
        <v>0.57986111111111105</v>
      </c>
      <c r="M1083" s="43">
        <v>0.59722222222222221</v>
      </c>
      <c r="N1083" s="33">
        <v>9.0761910186548906</v>
      </c>
      <c r="Q1083" s="24">
        <v>302</v>
      </c>
      <c r="R1083" s="35">
        <f t="shared" si="64"/>
        <v>2741.009687633777</v>
      </c>
      <c r="S1083" s="35">
        <f t="shared" si="67"/>
        <v>0</v>
      </c>
      <c r="U1083" s="36">
        <f t="shared" si="65"/>
        <v>1.736111111111116E-2</v>
      </c>
      <c r="V1083" s="36">
        <f t="shared" si="66"/>
        <v>5.2430555555555705</v>
      </c>
      <c r="W1083" s="36"/>
      <c r="X1083" s="37"/>
    </row>
    <row r="1084" spans="1:24" x14ac:dyDescent="0.3">
      <c r="A1084" s="42">
        <v>18425</v>
      </c>
      <c r="B1084" s="24">
        <v>7</v>
      </c>
      <c r="C1084" s="24" t="s">
        <v>1138</v>
      </c>
      <c r="D1084" s="24">
        <v>1</v>
      </c>
      <c r="E1084" s="24">
        <v>368</v>
      </c>
      <c r="F1084" s="24" t="s">
        <v>54</v>
      </c>
      <c r="G1084" s="24" t="s">
        <v>18</v>
      </c>
      <c r="H1084" s="24" t="s">
        <v>13</v>
      </c>
      <c r="J1084" s="24">
        <v>1</v>
      </c>
      <c r="K1084" s="24">
        <v>18425</v>
      </c>
      <c r="L1084" s="32">
        <v>0.60069444444444442</v>
      </c>
      <c r="M1084" s="43">
        <v>0.61805555555555558</v>
      </c>
      <c r="N1084" s="33">
        <v>9.0761910186548906</v>
      </c>
      <c r="Q1084" s="24">
        <v>67</v>
      </c>
      <c r="R1084" s="35">
        <f t="shared" si="64"/>
        <v>608.10479824987772</v>
      </c>
      <c r="S1084" s="35">
        <f t="shared" si="67"/>
        <v>0</v>
      </c>
      <c r="U1084" s="36">
        <f t="shared" si="65"/>
        <v>1.736111111111116E-2</v>
      </c>
      <c r="V1084" s="36">
        <f t="shared" si="66"/>
        <v>1.1631944444444478</v>
      </c>
      <c r="W1084" s="36"/>
      <c r="X1084" s="37"/>
    </row>
    <row r="1085" spans="1:24" x14ac:dyDescent="0.3">
      <c r="A1085" s="42">
        <v>17590</v>
      </c>
      <c r="B1085" s="24">
        <v>7</v>
      </c>
      <c r="C1085" s="24" t="s">
        <v>1138</v>
      </c>
      <c r="D1085" s="24">
        <v>1</v>
      </c>
      <c r="E1085" s="24">
        <v>368</v>
      </c>
      <c r="F1085" s="24" t="s">
        <v>54</v>
      </c>
      <c r="G1085" s="24" t="s">
        <v>19</v>
      </c>
      <c r="H1085" s="24" t="s">
        <v>13</v>
      </c>
      <c r="J1085" s="24">
        <v>1</v>
      </c>
      <c r="K1085" s="24">
        <v>715</v>
      </c>
      <c r="L1085" s="32">
        <v>0.60416666666666663</v>
      </c>
      <c r="M1085" s="43">
        <v>0.62152777777777779</v>
      </c>
      <c r="N1085" s="33">
        <v>9.0761910186548906</v>
      </c>
      <c r="Q1085" s="24">
        <v>235</v>
      </c>
      <c r="R1085" s="35">
        <f t="shared" si="64"/>
        <v>2132.9048893838994</v>
      </c>
      <c r="S1085" s="35">
        <f t="shared" si="67"/>
        <v>0</v>
      </c>
      <c r="U1085" s="36">
        <f t="shared" si="65"/>
        <v>1.736111111111116E-2</v>
      </c>
      <c r="V1085" s="36">
        <f t="shared" si="66"/>
        <v>4.0798611111111232</v>
      </c>
      <c r="W1085" s="36"/>
      <c r="X1085" s="37"/>
    </row>
    <row r="1086" spans="1:24" x14ac:dyDescent="0.3">
      <c r="A1086" s="42">
        <v>7424</v>
      </c>
      <c r="B1086" s="24">
        <v>7</v>
      </c>
      <c r="C1086" s="24" t="s">
        <v>1138</v>
      </c>
      <c r="D1086" s="24">
        <v>1</v>
      </c>
      <c r="E1086" s="24">
        <v>368</v>
      </c>
      <c r="F1086" s="24" t="s">
        <v>54</v>
      </c>
      <c r="G1086" s="24" t="s">
        <v>12</v>
      </c>
      <c r="H1086" s="24" t="s">
        <v>15</v>
      </c>
      <c r="J1086" s="24">
        <v>1</v>
      </c>
      <c r="K1086" s="24">
        <v>1588</v>
      </c>
      <c r="L1086" s="32">
        <v>0.61111111111111105</v>
      </c>
      <c r="M1086" s="43">
        <v>0.625</v>
      </c>
      <c r="N1086" s="33">
        <v>9.0761910186548906</v>
      </c>
      <c r="Q1086" s="24">
        <v>58</v>
      </c>
      <c r="R1086" s="35">
        <f t="shared" si="64"/>
        <v>526.41907908198368</v>
      </c>
      <c r="S1086" s="35">
        <f t="shared" si="67"/>
        <v>0</v>
      </c>
      <c r="U1086" s="36">
        <f t="shared" si="65"/>
        <v>1.3888888888888951E-2</v>
      </c>
      <c r="V1086" s="36">
        <f t="shared" si="66"/>
        <v>0.80555555555555913</v>
      </c>
      <c r="W1086" s="36"/>
      <c r="X1086" s="37"/>
    </row>
    <row r="1087" spans="1:24" x14ac:dyDescent="0.3">
      <c r="A1087" s="42">
        <v>7315</v>
      </c>
      <c r="B1087" s="24">
        <v>7</v>
      </c>
      <c r="C1087" s="24" t="s">
        <v>1138</v>
      </c>
      <c r="D1087" s="24">
        <v>1</v>
      </c>
      <c r="E1087" s="24">
        <v>368</v>
      </c>
      <c r="F1087" s="24" t="s">
        <v>54</v>
      </c>
      <c r="G1087" s="24" t="s">
        <v>12</v>
      </c>
      <c r="H1087" s="24" t="s">
        <v>13</v>
      </c>
      <c r="J1087" s="24">
        <v>1</v>
      </c>
      <c r="K1087" s="24">
        <v>704</v>
      </c>
      <c r="L1087" s="32">
        <v>0.62152777777777779</v>
      </c>
      <c r="M1087" s="43">
        <v>0.63888888888888895</v>
      </c>
      <c r="N1087" s="33">
        <v>9.0761910186548906</v>
      </c>
      <c r="Q1087" s="24">
        <v>302</v>
      </c>
      <c r="R1087" s="35">
        <f t="shared" si="64"/>
        <v>2741.009687633777</v>
      </c>
      <c r="S1087" s="35">
        <f t="shared" si="67"/>
        <v>0</v>
      </c>
      <c r="U1087" s="36">
        <f t="shared" si="65"/>
        <v>1.736111111111116E-2</v>
      </c>
      <c r="V1087" s="36">
        <f t="shared" si="66"/>
        <v>5.2430555555555705</v>
      </c>
      <c r="W1087" s="36"/>
      <c r="X1087" s="37"/>
    </row>
    <row r="1088" spans="1:24" x14ac:dyDescent="0.3">
      <c r="A1088" s="42">
        <v>7326</v>
      </c>
      <c r="B1088" s="24">
        <v>7</v>
      </c>
      <c r="C1088" s="24" t="s">
        <v>1138</v>
      </c>
      <c r="D1088" s="24">
        <v>1</v>
      </c>
      <c r="E1088" s="24">
        <v>368</v>
      </c>
      <c r="F1088" s="24" t="s">
        <v>54</v>
      </c>
      <c r="G1088" s="24" t="s">
        <v>12</v>
      </c>
      <c r="H1088" s="24" t="s">
        <v>13</v>
      </c>
      <c r="J1088" s="24">
        <v>1</v>
      </c>
      <c r="K1088" s="24">
        <v>716</v>
      </c>
      <c r="L1088" s="32">
        <v>0.64236111111111105</v>
      </c>
      <c r="M1088" s="43">
        <v>0.65972222222222221</v>
      </c>
      <c r="N1088" s="33">
        <v>9.0761910186548906</v>
      </c>
      <c r="Q1088" s="24">
        <v>302</v>
      </c>
      <c r="R1088" s="35">
        <f t="shared" si="64"/>
        <v>2741.009687633777</v>
      </c>
      <c r="S1088" s="35">
        <f t="shared" si="67"/>
        <v>0</v>
      </c>
      <c r="U1088" s="36">
        <f t="shared" si="65"/>
        <v>1.736111111111116E-2</v>
      </c>
      <c r="V1088" s="36">
        <f t="shared" si="66"/>
        <v>5.2430555555555705</v>
      </c>
      <c r="W1088" s="36"/>
      <c r="X1088" s="37"/>
    </row>
    <row r="1089" spans="1:24" x14ac:dyDescent="0.3">
      <c r="A1089" s="42">
        <v>7425</v>
      </c>
      <c r="B1089" s="24">
        <v>7</v>
      </c>
      <c r="C1089" s="24" t="s">
        <v>1138</v>
      </c>
      <c r="D1089" s="24">
        <v>1</v>
      </c>
      <c r="E1089" s="24">
        <v>368</v>
      </c>
      <c r="F1089" s="24" t="s">
        <v>54</v>
      </c>
      <c r="G1089" s="24" t="s">
        <v>12</v>
      </c>
      <c r="H1089" s="24" t="s">
        <v>15</v>
      </c>
      <c r="J1089" s="24">
        <v>1</v>
      </c>
      <c r="K1089" s="24">
        <v>1589</v>
      </c>
      <c r="L1089" s="32">
        <v>0.65277777777777779</v>
      </c>
      <c r="M1089" s="43">
        <v>0.66666666666666663</v>
      </c>
      <c r="N1089" s="33">
        <v>9.0761910186548906</v>
      </c>
      <c r="Q1089" s="24">
        <v>58</v>
      </c>
      <c r="R1089" s="35">
        <f t="shared" si="64"/>
        <v>526.41907908198368</v>
      </c>
      <c r="S1089" s="35">
        <f t="shared" si="67"/>
        <v>0</v>
      </c>
      <c r="U1089" s="36">
        <f t="shared" si="65"/>
        <v>1.388888888888884E-2</v>
      </c>
      <c r="V1089" s="36">
        <f t="shared" si="66"/>
        <v>0.80555555555555269</v>
      </c>
      <c r="W1089" s="36"/>
      <c r="X1089" s="37"/>
    </row>
    <row r="1090" spans="1:24" x14ac:dyDescent="0.3">
      <c r="A1090" s="42">
        <v>7316</v>
      </c>
      <c r="B1090" s="24">
        <v>7</v>
      </c>
      <c r="C1090" s="24" t="s">
        <v>1138</v>
      </c>
      <c r="D1090" s="24">
        <v>1</v>
      </c>
      <c r="E1090" s="24">
        <v>368</v>
      </c>
      <c r="F1090" s="24" t="s">
        <v>54</v>
      </c>
      <c r="G1090" s="24" t="s">
        <v>12</v>
      </c>
      <c r="H1090" s="24" t="s">
        <v>13</v>
      </c>
      <c r="J1090" s="24">
        <v>1</v>
      </c>
      <c r="K1090" s="24">
        <v>705</v>
      </c>
      <c r="L1090" s="32">
        <v>0.66319444444444442</v>
      </c>
      <c r="M1090" s="43">
        <v>0.68055555555555547</v>
      </c>
      <c r="N1090" s="33">
        <v>9.0761910186548906</v>
      </c>
      <c r="Q1090" s="24">
        <v>302</v>
      </c>
      <c r="R1090" s="35">
        <f t="shared" ref="R1090:R1153" si="68">+N1090*Q1090</f>
        <v>2741.009687633777</v>
      </c>
      <c r="S1090" s="35">
        <f t="shared" si="67"/>
        <v>0</v>
      </c>
      <c r="U1090" s="36">
        <f t="shared" ref="U1090:U1153" si="69">+M1090-L1090</f>
        <v>1.7361111111111049E-2</v>
      </c>
      <c r="V1090" s="36">
        <f t="shared" ref="V1090:V1153" si="70">+U1090*Q1090</f>
        <v>5.2430555555555367</v>
      </c>
      <c r="W1090" s="36"/>
      <c r="X1090" s="37"/>
    </row>
    <row r="1091" spans="1:24" x14ac:dyDescent="0.3">
      <c r="A1091" s="42">
        <v>7327</v>
      </c>
      <c r="B1091" s="24">
        <v>7</v>
      </c>
      <c r="C1091" s="24" t="s">
        <v>1138</v>
      </c>
      <c r="D1091" s="24">
        <v>1</v>
      </c>
      <c r="E1091" s="24">
        <v>368</v>
      </c>
      <c r="F1091" s="24" t="s">
        <v>54</v>
      </c>
      <c r="G1091" s="24" t="s">
        <v>12</v>
      </c>
      <c r="H1091" s="24" t="s">
        <v>13</v>
      </c>
      <c r="J1091" s="24">
        <v>1</v>
      </c>
      <c r="K1091" s="24">
        <v>717</v>
      </c>
      <c r="L1091" s="32">
        <v>0.68402777777777779</v>
      </c>
      <c r="M1091" s="43">
        <v>0.70138888888888884</v>
      </c>
      <c r="N1091" s="33">
        <v>9.0761910186548906</v>
      </c>
      <c r="Q1091" s="24">
        <v>302</v>
      </c>
      <c r="R1091" s="35">
        <f t="shared" si="68"/>
        <v>2741.009687633777</v>
      </c>
      <c r="S1091" s="35">
        <f t="shared" ref="S1091:S1154" si="71">+O1091*Q1091</f>
        <v>0</v>
      </c>
      <c r="U1091" s="36">
        <f t="shared" si="69"/>
        <v>1.7361111111111049E-2</v>
      </c>
      <c r="V1091" s="36">
        <f t="shared" si="70"/>
        <v>5.2430555555555367</v>
      </c>
      <c r="W1091" s="36"/>
      <c r="X1091" s="37"/>
    </row>
    <row r="1092" spans="1:24" x14ac:dyDescent="0.3">
      <c r="A1092" s="42">
        <v>7426</v>
      </c>
      <c r="B1092" s="24">
        <v>7</v>
      </c>
      <c r="C1092" s="24" t="s">
        <v>1138</v>
      </c>
      <c r="D1092" s="24">
        <v>1</v>
      </c>
      <c r="E1092" s="24">
        <v>368</v>
      </c>
      <c r="F1092" s="24" t="s">
        <v>54</v>
      </c>
      <c r="G1092" s="24" t="s">
        <v>12</v>
      </c>
      <c r="H1092" s="24" t="s">
        <v>15</v>
      </c>
      <c r="J1092" s="24">
        <v>1</v>
      </c>
      <c r="K1092" s="24">
        <v>1590</v>
      </c>
      <c r="L1092" s="32">
        <v>0.69444444444444453</v>
      </c>
      <c r="M1092" s="43">
        <v>0.70833333333333337</v>
      </c>
      <c r="N1092" s="33">
        <v>9.0761910186548906</v>
      </c>
      <c r="Q1092" s="24">
        <v>58</v>
      </c>
      <c r="R1092" s="35">
        <f t="shared" si="68"/>
        <v>526.41907908198368</v>
      </c>
      <c r="S1092" s="35">
        <f t="shared" si="71"/>
        <v>0</v>
      </c>
      <c r="U1092" s="36">
        <f t="shared" si="69"/>
        <v>1.388888888888884E-2</v>
      </c>
      <c r="V1092" s="36">
        <f t="shared" si="70"/>
        <v>0.80555555555555269</v>
      </c>
      <c r="W1092" s="36"/>
      <c r="X1092" s="37"/>
    </row>
    <row r="1093" spans="1:24" x14ac:dyDescent="0.3">
      <c r="A1093" s="42">
        <v>7317</v>
      </c>
      <c r="B1093" s="24">
        <v>7</v>
      </c>
      <c r="C1093" s="24" t="s">
        <v>1138</v>
      </c>
      <c r="D1093" s="24">
        <v>1</v>
      </c>
      <c r="E1093" s="24">
        <v>368</v>
      </c>
      <c r="F1093" s="24" t="s">
        <v>54</v>
      </c>
      <c r="G1093" s="24" t="s">
        <v>12</v>
      </c>
      <c r="H1093" s="24" t="s">
        <v>13</v>
      </c>
      <c r="J1093" s="24">
        <v>1</v>
      </c>
      <c r="K1093" s="24">
        <v>706</v>
      </c>
      <c r="L1093" s="32">
        <v>0.70486111111111116</v>
      </c>
      <c r="M1093" s="43">
        <v>0.72222222222222221</v>
      </c>
      <c r="N1093" s="33">
        <v>9.0761910186548906</v>
      </c>
      <c r="Q1093" s="24">
        <v>302</v>
      </c>
      <c r="R1093" s="35">
        <f t="shared" si="68"/>
        <v>2741.009687633777</v>
      </c>
      <c r="S1093" s="35">
        <f t="shared" si="71"/>
        <v>0</v>
      </c>
      <c r="U1093" s="36">
        <f t="shared" si="69"/>
        <v>1.7361111111111049E-2</v>
      </c>
      <c r="V1093" s="36">
        <f t="shared" si="70"/>
        <v>5.2430555555555367</v>
      </c>
      <c r="W1093" s="36"/>
      <c r="X1093" s="37"/>
    </row>
    <row r="1094" spans="1:24" x14ac:dyDescent="0.3">
      <c r="A1094" s="42">
        <v>7328</v>
      </c>
      <c r="B1094" s="24">
        <v>7</v>
      </c>
      <c r="C1094" s="24" t="s">
        <v>1138</v>
      </c>
      <c r="D1094" s="24">
        <v>1</v>
      </c>
      <c r="E1094" s="24">
        <v>368</v>
      </c>
      <c r="F1094" s="24" t="s">
        <v>54</v>
      </c>
      <c r="G1094" s="24" t="s">
        <v>12</v>
      </c>
      <c r="H1094" s="24" t="s">
        <v>13</v>
      </c>
      <c r="J1094" s="24">
        <v>1</v>
      </c>
      <c r="K1094" s="24">
        <v>718</v>
      </c>
      <c r="L1094" s="32">
        <v>0.72569444444444453</v>
      </c>
      <c r="M1094" s="43">
        <v>0.74305555555555547</v>
      </c>
      <c r="N1094" s="33">
        <v>9.0761910186548906</v>
      </c>
      <c r="Q1094" s="24">
        <v>302</v>
      </c>
      <c r="R1094" s="35">
        <f t="shared" si="68"/>
        <v>2741.009687633777</v>
      </c>
      <c r="S1094" s="35">
        <f t="shared" si="71"/>
        <v>0</v>
      </c>
      <c r="U1094" s="36">
        <f t="shared" si="69"/>
        <v>1.7361111111110938E-2</v>
      </c>
      <c r="V1094" s="36">
        <f t="shared" si="70"/>
        <v>5.2430555555555038</v>
      </c>
      <c r="W1094" s="36"/>
      <c r="X1094" s="37"/>
    </row>
    <row r="1095" spans="1:24" x14ac:dyDescent="0.3">
      <c r="A1095" s="42">
        <v>7427</v>
      </c>
      <c r="B1095" s="24">
        <v>7</v>
      </c>
      <c r="C1095" s="24" t="s">
        <v>1138</v>
      </c>
      <c r="D1095" s="24">
        <v>1</v>
      </c>
      <c r="E1095" s="24">
        <v>368</v>
      </c>
      <c r="F1095" s="24" t="s">
        <v>54</v>
      </c>
      <c r="G1095" s="24" t="s">
        <v>12</v>
      </c>
      <c r="H1095" s="24" t="s">
        <v>15</v>
      </c>
      <c r="J1095" s="24">
        <v>1</v>
      </c>
      <c r="K1095" s="24">
        <v>1591</v>
      </c>
      <c r="L1095" s="32">
        <v>0.73611111111111116</v>
      </c>
      <c r="M1095" s="43">
        <v>0.75</v>
      </c>
      <c r="N1095" s="33">
        <v>9.0761910186548906</v>
      </c>
      <c r="Q1095" s="24">
        <v>58</v>
      </c>
      <c r="R1095" s="35">
        <f t="shared" si="68"/>
        <v>526.41907908198368</v>
      </c>
      <c r="S1095" s="35">
        <f t="shared" si="71"/>
        <v>0</v>
      </c>
      <c r="U1095" s="36">
        <f t="shared" si="69"/>
        <v>1.388888888888884E-2</v>
      </c>
      <c r="V1095" s="36">
        <f t="shared" si="70"/>
        <v>0.80555555555555269</v>
      </c>
      <c r="W1095" s="36"/>
      <c r="X1095" s="37"/>
    </row>
    <row r="1096" spans="1:24" x14ac:dyDescent="0.3">
      <c r="A1096" s="42">
        <v>7318</v>
      </c>
      <c r="B1096" s="24">
        <v>7</v>
      </c>
      <c r="C1096" s="24" t="s">
        <v>1138</v>
      </c>
      <c r="D1096" s="24">
        <v>1</v>
      </c>
      <c r="E1096" s="24">
        <v>368</v>
      </c>
      <c r="F1096" s="24" t="s">
        <v>54</v>
      </c>
      <c r="G1096" s="24" t="s">
        <v>12</v>
      </c>
      <c r="H1096" s="24" t="s">
        <v>13</v>
      </c>
      <c r="J1096" s="24">
        <v>1</v>
      </c>
      <c r="K1096" s="24">
        <v>707</v>
      </c>
      <c r="L1096" s="32">
        <v>0.74652777777777779</v>
      </c>
      <c r="M1096" s="43">
        <v>0.76388888888888884</v>
      </c>
      <c r="N1096" s="33">
        <v>9.0761910186548906</v>
      </c>
      <c r="Q1096" s="24">
        <v>302</v>
      </c>
      <c r="R1096" s="35">
        <f t="shared" si="68"/>
        <v>2741.009687633777</v>
      </c>
      <c r="S1096" s="35">
        <f t="shared" si="71"/>
        <v>0</v>
      </c>
      <c r="U1096" s="36">
        <f t="shared" si="69"/>
        <v>1.7361111111111049E-2</v>
      </c>
      <c r="V1096" s="36">
        <f t="shared" si="70"/>
        <v>5.2430555555555367</v>
      </c>
      <c r="W1096" s="36"/>
      <c r="X1096" s="37"/>
    </row>
    <row r="1097" spans="1:24" x14ac:dyDescent="0.3">
      <c r="A1097" s="42">
        <v>7329</v>
      </c>
      <c r="B1097" s="24">
        <v>7</v>
      </c>
      <c r="C1097" s="24" t="s">
        <v>1138</v>
      </c>
      <c r="D1097" s="24">
        <v>1</v>
      </c>
      <c r="E1097" s="24">
        <v>368</v>
      </c>
      <c r="F1097" s="24" t="s">
        <v>54</v>
      </c>
      <c r="G1097" s="24" t="s">
        <v>12</v>
      </c>
      <c r="H1097" s="24" t="s">
        <v>13</v>
      </c>
      <c r="J1097" s="24">
        <v>1</v>
      </c>
      <c r="K1097" s="24">
        <v>719</v>
      </c>
      <c r="L1097" s="32">
        <v>0.76736111111111116</v>
      </c>
      <c r="M1097" s="43">
        <v>0.78472222222222221</v>
      </c>
      <c r="N1097" s="33">
        <v>9.0761910186548906</v>
      </c>
      <c r="Q1097" s="24">
        <v>302</v>
      </c>
      <c r="R1097" s="35">
        <f t="shared" si="68"/>
        <v>2741.009687633777</v>
      </c>
      <c r="S1097" s="35">
        <f t="shared" si="71"/>
        <v>0</v>
      </c>
      <c r="U1097" s="36">
        <f t="shared" si="69"/>
        <v>1.7361111111111049E-2</v>
      </c>
      <c r="V1097" s="36">
        <f t="shared" si="70"/>
        <v>5.2430555555555367</v>
      </c>
      <c r="W1097" s="36"/>
      <c r="X1097" s="37"/>
    </row>
    <row r="1098" spans="1:24" x14ac:dyDescent="0.3">
      <c r="A1098" s="42">
        <v>7428</v>
      </c>
      <c r="B1098" s="24">
        <v>7</v>
      </c>
      <c r="C1098" s="24" t="s">
        <v>1138</v>
      </c>
      <c r="D1098" s="24">
        <v>1</v>
      </c>
      <c r="E1098" s="24">
        <v>368</v>
      </c>
      <c r="F1098" s="24" t="s">
        <v>54</v>
      </c>
      <c r="G1098" s="24" t="s">
        <v>12</v>
      </c>
      <c r="H1098" s="24" t="s">
        <v>15</v>
      </c>
      <c r="J1098" s="24">
        <v>1</v>
      </c>
      <c r="K1098" s="24">
        <v>1592</v>
      </c>
      <c r="L1098" s="32">
        <v>0.77777777777777779</v>
      </c>
      <c r="M1098" s="43">
        <v>0.79166666666666663</v>
      </c>
      <c r="N1098" s="33">
        <v>9.0761910186548906</v>
      </c>
      <c r="Q1098" s="24">
        <v>58</v>
      </c>
      <c r="R1098" s="35">
        <f t="shared" si="68"/>
        <v>526.41907908198368</v>
      </c>
      <c r="S1098" s="35">
        <f t="shared" si="71"/>
        <v>0</v>
      </c>
      <c r="U1098" s="36">
        <f t="shared" si="69"/>
        <v>1.388888888888884E-2</v>
      </c>
      <c r="V1098" s="36">
        <f t="shared" si="70"/>
        <v>0.80555555555555269</v>
      </c>
      <c r="W1098" s="36"/>
      <c r="X1098" s="37"/>
    </row>
    <row r="1099" spans="1:24" x14ac:dyDescent="0.3">
      <c r="A1099" s="42">
        <v>7319</v>
      </c>
      <c r="B1099" s="24">
        <v>7</v>
      </c>
      <c r="C1099" s="24" t="s">
        <v>1138</v>
      </c>
      <c r="D1099" s="24">
        <v>1</v>
      </c>
      <c r="E1099" s="24">
        <v>368</v>
      </c>
      <c r="F1099" s="24" t="s">
        <v>54</v>
      </c>
      <c r="G1099" s="24" t="s">
        <v>12</v>
      </c>
      <c r="H1099" s="24" t="s">
        <v>13</v>
      </c>
      <c r="J1099" s="24">
        <v>1</v>
      </c>
      <c r="K1099" s="24">
        <v>708</v>
      </c>
      <c r="L1099" s="32">
        <v>0.78819444444444453</v>
      </c>
      <c r="M1099" s="43">
        <v>0.80555555555555547</v>
      </c>
      <c r="N1099" s="33">
        <v>9.0761910186548906</v>
      </c>
      <c r="Q1099" s="24">
        <v>302</v>
      </c>
      <c r="R1099" s="35">
        <f t="shared" si="68"/>
        <v>2741.009687633777</v>
      </c>
      <c r="S1099" s="35">
        <f t="shared" si="71"/>
        <v>0</v>
      </c>
      <c r="U1099" s="36">
        <f t="shared" si="69"/>
        <v>1.7361111111110938E-2</v>
      </c>
      <c r="V1099" s="36">
        <f t="shared" si="70"/>
        <v>5.2430555555555038</v>
      </c>
      <c r="W1099" s="36"/>
      <c r="X1099" s="37"/>
    </row>
    <row r="1100" spans="1:24" x14ac:dyDescent="0.3">
      <c r="A1100" s="42">
        <v>7330</v>
      </c>
      <c r="B1100" s="24">
        <v>7</v>
      </c>
      <c r="C1100" s="24" t="s">
        <v>1138</v>
      </c>
      <c r="D1100" s="24">
        <v>1</v>
      </c>
      <c r="E1100" s="24">
        <v>368</v>
      </c>
      <c r="F1100" s="24" t="s">
        <v>54</v>
      </c>
      <c r="G1100" s="24" t="s">
        <v>12</v>
      </c>
      <c r="H1100" s="24" t="s">
        <v>13</v>
      </c>
      <c r="J1100" s="24">
        <v>1</v>
      </c>
      <c r="K1100" s="24">
        <v>720</v>
      </c>
      <c r="L1100" s="32">
        <v>0.8125</v>
      </c>
      <c r="M1100" s="43">
        <v>0.82638888888888884</v>
      </c>
      <c r="N1100" s="33">
        <v>9.0761910186548906</v>
      </c>
      <c r="Q1100" s="24">
        <v>302</v>
      </c>
      <c r="R1100" s="35">
        <f t="shared" si="68"/>
        <v>2741.009687633777</v>
      </c>
      <c r="S1100" s="35">
        <f t="shared" si="71"/>
        <v>0</v>
      </c>
      <c r="U1100" s="36">
        <f t="shared" si="69"/>
        <v>1.388888888888884E-2</v>
      </c>
      <c r="V1100" s="36">
        <f t="shared" si="70"/>
        <v>4.1944444444444295</v>
      </c>
      <c r="W1100" s="36"/>
      <c r="X1100" s="37"/>
    </row>
    <row r="1101" spans="1:24" x14ac:dyDescent="0.3">
      <c r="A1101" s="42">
        <v>7429</v>
      </c>
      <c r="B1101" s="24">
        <v>7</v>
      </c>
      <c r="C1101" s="24" t="s">
        <v>1138</v>
      </c>
      <c r="D1101" s="24">
        <v>1</v>
      </c>
      <c r="E1101" s="24">
        <v>368</v>
      </c>
      <c r="F1101" s="24" t="s">
        <v>54</v>
      </c>
      <c r="G1101" s="24" t="s">
        <v>12</v>
      </c>
      <c r="H1101" s="24" t="s">
        <v>15</v>
      </c>
      <c r="J1101" s="24">
        <v>1</v>
      </c>
      <c r="K1101" s="24">
        <v>1593</v>
      </c>
      <c r="L1101" s="32">
        <v>0.81944444444444453</v>
      </c>
      <c r="M1101" s="43">
        <v>0.83333333333333337</v>
      </c>
      <c r="N1101" s="33">
        <v>9.0761910186548906</v>
      </c>
      <c r="Q1101" s="24">
        <v>58</v>
      </c>
      <c r="R1101" s="35">
        <f t="shared" si="68"/>
        <v>526.41907908198368</v>
      </c>
      <c r="S1101" s="35">
        <f t="shared" si="71"/>
        <v>0</v>
      </c>
      <c r="U1101" s="36">
        <f t="shared" si="69"/>
        <v>1.388888888888884E-2</v>
      </c>
      <c r="V1101" s="36">
        <f t="shared" si="70"/>
        <v>0.80555555555555269</v>
      </c>
      <c r="W1101" s="36"/>
      <c r="X1101" s="37"/>
    </row>
    <row r="1102" spans="1:24" x14ac:dyDescent="0.3">
      <c r="A1102" s="42">
        <v>7331</v>
      </c>
      <c r="B1102" s="24">
        <v>7</v>
      </c>
      <c r="C1102" s="24" t="s">
        <v>1138</v>
      </c>
      <c r="D1102" s="24">
        <v>1</v>
      </c>
      <c r="E1102" s="24">
        <v>368</v>
      </c>
      <c r="F1102" s="24" t="s">
        <v>54</v>
      </c>
      <c r="G1102" s="24" t="s">
        <v>12</v>
      </c>
      <c r="H1102" s="24" t="s">
        <v>13</v>
      </c>
      <c r="J1102" s="24">
        <v>1</v>
      </c>
      <c r="K1102" s="24">
        <v>721</v>
      </c>
      <c r="L1102" s="32">
        <v>0.84722222222222221</v>
      </c>
      <c r="M1102" s="43">
        <v>0.86111111111111116</v>
      </c>
      <c r="N1102" s="33">
        <v>9.0761910186548906</v>
      </c>
      <c r="Q1102" s="24">
        <v>302</v>
      </c>
      <c r="R1102" s="35">
        <f t="shared" si="68"/>
        <v>2741.009687633777</v>
      </c>
      <c r="S1102" s="35">
        <f t="shared" si="71"/>
        <v>0</v>
      </c>
      <c r="U1102" s="36">
        <f t="shared" si="69"/>
        <v>1.3888888888888951E-2</v>
      </c>
      <c r="V1102" s="36">
        <f t="shared" si="70"/>
        <v>4.1944444444444633</v>
      </c>
      <c r="W1102" s="36"/>
      <c r="X1102" s="37"/>
    </row>
    <row r="1103" spans="1:24" x14ac:dyDescent="0.3">
      <c r="A1103" s="42">
        <v>7430</v>
      </c>
      <c r="B1103" s="24">
        <v>7</v>
      </c>
      <c r="C1103" s="24" t="s">
        <v>1138</v>
      </c>
      <c r="D1103" s="24">
        <v>1</v>
      </c>
      <c r="E1103" s="24">
        <v>368</v>
      </c>
      <c r="F1103" s="24" t="s">
        <v>54</v>
      </c>
      <c r="G1103" s="24" t="s">
        <v>12</v>
      </c>
      <c r="H1103" s="24" t="s">
        <v>15</v>
      </c>
      <c r="J1103" s="24">
        <v>1</v>
      </c>
      <c r="K1103" s="24">
        <v>1594</v>
      </c>
      <c r="L1103" s="32">
        <v>0.85416666666666663</v>
      </c>
      <c r="M1103" s="43">
        <v>0.86805555555555547</v>
      </c>
      <c r="N1103" s="33">
        <v>9.0761910186548906</v>
      </c>
      <c r="Q1103" s="24">
        <v>58</v>
      </c>
      <c r="R1103" s="35">
        <f t="shared" si="68"/>
        <v>526.41907908198368</v>
      </c>
      <c r="S1103" s="35">
        <f t="shared" si="71"/>
        <v>0</v>
      </c>
      <c r="U1103" s="36">
        <f t="shared" si="69"/>
        <v>1.388888888888884E-2</v>
      </c>
      <c r="V1103" s="36">
        <f t="shared" si="70"/>
        <v>0.80555555555555269</v>
      </c>
      <c r="W1103" s="36"/>
      <c r="X1103" s="37"/>
    </row>
    <row r="1104" spans="1:24" x14ac:dyDescent="0.3">
      <c r="A1104" s="42">
        <v>7332</v>
      </c>
      <c r="B1104" s="24">
        <v>7</v>
      </c>
      <c r="C1104" s="24" t="s">
        <v>1138</v>
      </c>
      <c r="D1104" s="24">
        <v>1</v>
      </c>
      <c r="E1104" s="24">
        <v>368</v>
      </c>
      <c r="F1104" s="24" t="s">
        <v>54</v>
      </c>
      <c r="G1104" s="24" t="s">
        <v>12</v>
      </c>
      <c r="H1104" s="24" t="s">
        <v>13</v>
      </c>
      <c r="J1104" s="24">
        <v>1</v>
      </c>
      <c r="K1104" s="24">
        <v>722</v>
      </c>
      <c r="L1104" s="32">
        <v>0.88194444444444453</v>
      </c>
      <c r="M1104" s="43">
        <v>0.89583333333333337</v>
      </c>
      <c r="N1104" s="33">
        <v>9.0761910186548906</v>
      </c>
      <c r="Q1104" s="24">
        <v>302</v>
      </c>
      <c r="R1104" s="35">
        <f t="shared" si="68"/>
        <v>2741.009687633777</v>
      </c>
      <c r="S1104" s="35">
        <f t="shared" si="71"/>
        <v>0</v>
      </c>
      <c r="U1104" s="36">
        <f t="shared" si="69"/>
        <v>1.388888888888884E-2</v>
      </c>
      <c r="V1104" s="36">
        <f t="shared" si="70"/>
        <v>4.1944444444444295</v>
      </c>
      <c r="W1104" s="36"/>
      <c r="X1104" s="37"/>
    </row>
    <row r="1105" spans="1:24" x14ac:dyDescent="0.3">
      <c r="A1105" s="42">
        <v>7431</v>
      </c>
      <c r="B1105" s="24">
        <v>7</v>
      </c>
      <c r="C1105" s="24" t="s">
        <v>1138</v>
      </c>
      <c r="D1105" s="24">
        <v>1</v>
      </c>
      <c r="E1105" s="24">
        <v>368</v>
      </c>
      <c r="F1105" s="24" t="s">
        <v>54</v>
      </c>
      <c r="G1105" s="24" t="s">
        <v>12</v>
      </c>
      <c r="H1105" s="24" t="s">
        <v>15</v>
      </c>
      <c r="J1105" s="24">
        <v>1</v>
      </c>
      <c r="K1105" s="24">
        <v>1595</v>
      </c>
      <c r="L1105" s="32">
        <v>0.89583333333333337</v>
      </c>
      <c r="M1105" s="43">
        <v>0.90972222222222221</v>
      </c>
      <c r="N1105" s="33">
        <v>9.0761910186548906</v>
      </c>
      <c r="Q1105" s="24">
        <v>58</v>
      </c>
      <c r="R1105" s="35">
        <f t="shared" si="68"/>
        <v>526.41907908198368</v>
      </c>
      <c r="S1105" s="35">
        <f t="shared" si="71"/>
        <v>0</v>
      </c>
      <c r="U1105" s="36">
        <f t="shared" si="69"/>
        <v>1.388888888888884E-2</v>
      </c>
      <c r="V1105" s="36">
        <f t="shared" si="70"/>
        <v>0.80555555555555269</v>
      </c>
      <c r="W1105" s="36"/>
      <c r="X1105" s="37"/>
    </row>
    <row r="1106" spans="1:24" x14ac:dyDescent="0.3">
      <c r="A1106" s="42">
        <v>17014</v>
      </c>
      <c r="B1106" s="24">
        <v>7</v>
      </c>
      <c r="C1106" s="24" t="s">
        <v>1138</v>
      </c>
      <c r="D1106" s="24">
        <v>1</v>
      </c>
      <c r="E1106" s="24">
        <v>368</v>
      </c>
      <c r="F1106" s="24" t="s">
        <v>54</v>
      </c>
      <c r="G1106" s="24" t="s">
        <v>18</v>
      </c>
      <c r="H1106" s="24" t="s">
        <v>13</v>
      </c>
      <c r="J1106" s="24">
        <v>1</v>
      </c>
      <c r="K1106" s="24">
        <v>17014</v>
      </c>
      <c r="L1106" s="32">
        <v>0.92361111111111116</v>
      </c>
      <c r="M1106" s="43">
        <v>0.9375</v>
      </c>
      <c r="N1106" s="33">
        <v>9.0761910186548906</v>
      </c>
      <c r="Q1106" s="24">
        <v>67</v>
      </c>
      <c r="R1106" s="35">
        <f t="shared" si="68"/>
        <v>608.10479824987772</v>
      </c>
      <c r="S1106" s="35">
        <f t="shared" si="71"/>
        <v>0</v>
      </c>
      <c r="U1106" s="36">
        <f t="shared" si="69"/>
        <v>1.388888888888884E-2</v>
      </c>
      <c r="V1106" s="36">
        <f t="shared" si="70"/>
        <v>0.93055555555555225</v>
      </c>
      <c r="W1106" s="36"/>
      <c r="X1106" s="37"/>
    </row>
    <row r="1107" spans="1:24" x14ac:dyDescent="0.3">
      <c r="A1107" s="42">
        <v>17300</v>
      </c>
      <c r="B1107" s="24">
        <v>7</v>
      </c>
      <c r="C1107" s="24" t="s">
        <v>1138</v>
      </c>
      <c r="D1107" s="24">
        <v>1</v>
      </c>
      <c r="E1107" s="24">
        <v>368</v>
      </c>
      <c r="F1107" s="24" t="s">
        <v>54</v>
      </c>
      <c r="G1107" s="24" t="s">
        <v>18</v>
      </c>
      <c r="H1107" s="24" t="s">
        <v>15</v>
      </c>
      <c r="J1107" s="24">
        <v>1</v>
      </c>
      <c r="K1107" s="24">
        <v>17300</v>
      </c>
      <c r="L1107" s="32">
        <v>0.92361111111111116</v>
      </c>
      <c r="M1107" s="43">
        <v>0.9375</v>
      </c>
      <c r="N1107" s="33">
        <v>9.0761910186548906</v>
      </c>
      <c r="Q1107" s="24">
        <v>12</v>
      </c>
      <c r="R1107" s="35">
        <f t="shared" si="68"/>
        <v>108.91429222385869</v>
      </c>
      <c r="S1107" s="35">
        <f t="shared" si="71"/>
        <v>0</v>
      </c>
      <c r="U1107" s="36">
        <f t="shared" si="69"/>
        <v>1.388888888888884E-2</v>
      </c>
      <c r="V1107" s="36">
        <f t="shared" si="70"/>
        <v>0.16666666666666607</v>
      </c>
      <c r="W1107" s="36"/>
      <c r="X1107" s="37"/>
    </row>
    <row r="1108" spans="1:24" x14ac:dyDescent="0.3">
      <c r="A1108" s="42">
        <v>17016</v>
      </c>
      <c r="B1108" s="24">
        <v>7</v>
      </c>
      <c r="C1108" s="24" t="s">
        <v>1138</v>
      </c>
      <c r="D1108" s="24">
        <v>1</v>
      </c>
      <c r="E1108" s="24">
        <v>368</v>
      </c>
      <c r="F1108" s="24" t="s">
        <v>54</v>
      </c>
      <c r="G1108" s="24" t="s">
        <v>18</v>
      </c>
      <c r="H1108" s="24" t="s">
        <v>13</v>
      </c>
      <c r="J1108" s="24">
        <v>1</v>
      </c>
      <c r="K1108" s="24">
        <v>17016</v>
      </c>
      <c r="L1108" s="32">
        <v>0.95833333333333337</v>
      </c>
      <c r="M1108" s="43">
        <v>0.97222222222222221</v>
      </c>
      <c r="N1108" s="33">
        <v>9.0761910186548906</v>
      </c>
      <c r="Q1108" s="24">
        <v>67</v>
      </c>
      <c r="R1108" s="35">
        <f t="shared" si="68"/>
        <v>608.10479824987772</v>
      </c>
      <c r="S1108" s="35">
        <f t="shared" si="71"/>
        <v>0</v>
      </c>
      <c r="U1108" s="36">
        <f t="shared" si="69"/>
        <v>1.388888888888884E-2</v>
      </c>
      <c r="V1108" s="36">
        <f t="shared" si="70"/>
        <v>0.93055555555555225</v>
      </c>
      <c r="W1108" s="36"/>
      <c r="X1108" s="37"/>
    </row>
    <row r="1109" spans="1:24" x14ac:dyDescent="0.3">
      <c r="A1109" s="42">
        <v>18762</v>
      </c>
      <c r="B1109" s="24">
        <v>7</v>
      </c>
      <c r="C1109" s="24" t="s">
        <v>1138</v>
      </c>
      <c r="D1109" s="24">
        <v>1</v>
      </c>
      <c r="E1109" s="24">
        <v>370</v>
      </c>
      <c r="F1109" s="24" t="s">
        <v>59</v>
      </c>
      <c r="G1109" s="24" t="s">
        <v>12</v>
      </c>
      <c r="H1109" s="24" t="s">
        <v>13</v>
      </c>
      <c r="J1109" s="24">
        <v>1</v>
      </c>
      <c r="K1109" s="24">
        <v>2456</v>
      </c>
      <c r="L1109" s="32">
        <v>0.24652777777777779</v>
      </c>
      <c r="M1109" s="43">
        <v>0.26597222222222222</v>
      </c>
      <c r="N1109" s="33">
        <v>12.8505414762939</v>
      </c>
      <c r="Q1109" s="24">
        <v>302</v>
      </c>
      <c r="R1109" s="35">
        <f t="shared" si="68"/>
        <v>3880.863525840758</v>
      </c>
      <c r="S1109" s="35">
        <f t="shared" si="71"/>
        <v>0</v>
      </c>
      <c r="U1109" s="36">
        <f t="shared" si="69"/>
        <v>1.9444444444444431E-2</v>
      </c>
      <c r="V1109" s="36">
        <f t="shared" si="70"/>
        <v>5.8722222222222182</v>
      </c>
      <c r="W1109" s="36"/>
      <c r="X1109" s="37"/>
    </row>
    <row r="1110" spans="1:24" x14ac:dyDescent="0.3">
      <c r="A1110" s="42">
        <v>7465</v>
      </c>
      <c r="B1110" s="24">
        <v>7</v>
      </c>
      <c r="C1110" s="24" t="s">
        <v>1138</v>
      </c>
      <c r="D1110" s="24">
        <v>1</v>
      </c>
      <c r="E1110" s="24">
        <v>370</v>
      </c>
      <c r="F1110" s="24" t="s">
        <v>59</v>
      </c>
      <c r="G1110" s="24" t="s">
        <v>19</v>
      </c>
      <c r="H1110" s="24" t="s">
        <v>20</v>
      </c>
      <c r="J1110" s="24">
        <v>1</v>
      </c>
      <c r="K1110" s="24">
        <v>4499</v>
      </c>
      <c r="L1110" s="32">
        <v>0.3125</v>
      </c>
      <c r="M1110" s="43">
        <v>0.3298611111111111</v>
      </c>
      <c r="N1110" s="33">
        <v>12.8505414762939</v>
      </c>
      <c r="Q1110" s="24">
        <v>5</v>
      </c>
      <c r="R1110" s="35">
        <f t="shared" si="68"/>
        <v>64.252707381469506</v>
      </c>
      <c r="S1110" s="35">
        <f t="shared" si="71"/>
        <v>0</v>
      </c>
      <c r="U1110" s="36">
        <f t="shared" si="69"/>
        <v>1.7361111111111105E-2</v>
      </c>
      <c r="V1110" s="36">
        <f t="shared" si="70"/>
        <v>8.6805555555555525E-2</v>
      </c>
      <c r="W1110" s="36"/>
      <c r="X1110" s="37"/>
    </row>
    <row r="1111" spans="1:24" x14ac:dyDescent="0.3">
      <c r="A1111" s="42">
        <v>7466</v>
      </c>
      <c r="B1111" s="24">
        <v>7</v>
      </c>
      <c r="C1111" s="24" t="s">
        <v>1138</v>
      </c>
      <c r="D1111" s="24">
        <v>1</v>
      </c>
      <c r="E1111" s="24">
        <v>370</v>
      </c>
      <c r="F1111" s="24" t="s">
        <v>59</v>
      </c>
      <c r="G1111" s="24" t="s">
        <v>19</v>
      </c>
      <c r="H1111" s="24" t="s">
        <v>20</v>
      </c>
      <c r="J1111" s="24">
        <v>1</v>
      </c>
      <c r="K1111" s="24">
        <v>4500</v>
      </c>
      <c r="L1111" s="32">
        <v>0.35416666666666669</v>
      </c>
      <c r="M1111" s="43">
        <v>0.37152777777777773</v>
      </c>
      <c r="N1111" s="33">
        <v>12.8505414762939</v>
      </c>
      <c r="Q1111" s="24">
        <v>5</v>
      </c>
      <c r="R1111" s="35">
        <f t="shared" si="68"/>
        <v>64.252707381469506</v>
      </c>
      <c r="S1111" s="35">
        <f t="shared" si="71"/>
        <v>0</v>
      </c>
      <c r="U1111" s="36">
        <f t="shared" si="69"/>
        <v>1.7361111111111049E-2</v>
      </c>
      <c r="V1111" s="36">
        <f t="shared" si="70"/>
        <v>8.6805555555555247E-2</v>
      </c>
      <c r="W1111" s="36"/>
      <c r="X1111" s="37"/>
    </row>
    <row r="1112" spans="1:24" x14ac:dyDescent="0.3">
      <c r="A1112" s="42">
        <v>7467</v>
      </c>
      <c r="B1112" s="24">
        <v>7</v>
      </c>
      <c r="C1112" s="24" t="s">
        <v>1138</v>
      </c>
      <c r="D1112" s="24">
        <v>1</v>
      </c>
      <c r="E1112" s="24">
        <v>370</v>
      </c>
      <c r="F1112" s="24" t="s">
        <v>59</v>
      </c>
      <c r="G1112" s="24" t="s">
        <v>19</v>
      </c>
      <c r="H1112" s="24" t="s">
        <v>20</v>
      </c>
      <c r="J1112" s="24">
        <v>1</v>
      </c>
      <c r="K1112" s="24">
        <v>4501</v>
      </c>
      <c r="L1112" s="32">
        <v>0.39583333333333331</v>
      </c>
      <c r="M1112" s="43">
        <v>0.41319444444444442</v>
      </c>
      <c r="N1112" s="33">
        <v>12.8505414762939</v>
      </c>
      <c r="Q1112" s="24">
        <v>5</v>
      </c>
      <c r="R1112" s="35">
        <f t="shared" si="68"/>
        <v>64.252707381469506</v>
      </c>
      <c r="S1112" s="35">
        <f t="shared" si="71"/>
        <v>0</v>
      </c>
      <c r="U1112" s="36">
        <f t="shared" si="69"/>
        <v>1.7361111111111105E-2</v>
      </c>
      <c r="V1112" s="36">
        <f t="shared" si="70"/>
        <v>8.6805555555555525E-2</v>
      </c>
      <c r="W1112" s="36"/>
      <c r="X1112" s="37"/>
    </row>
    <row r="1113" spans="1:24" x14ac:dyDescent="0.3">
      <c r="A1113" s="42">
        <v>7468</v>
      </c>
      <c r="B1113" s="24">
        <v>7</v>
      </c>
      <c r="C1113" s="24" t="s">
        <v>1138</v>
      </c>
      <c r="D1113" s="24">
        <v>1</v>
      </c>
      <c r="E1113" s="24">
        <v>370</v>
      </c>
      <c r="F1113" s="24" t="s">
        <v>59</v>
      </c>
      <c r="G1113" s="24" t="s">
        <v>19</v>
      </c>
      <c r="H1113" s="24" t="s">
        <v>20</v>
      </c>
      <c r="J1113" s="24">
        <v>1</v>
      </c>
      <c r="K1113" s="24">
        <v>4502</v>
      </c>
      <c r="L1113" s="32">
        <v>0.4375</v>
      </c>
      <c r="M1113" s="43">
        <v>0.4548611111111111</v>
      </c>
      <c r="N1113" s="33">
        <v>12.8505414762939</v>
      </c>
      <c r="Q1113" s="24">
        <v>5</v>
      </c>
      <c r="R1113" s="35">
        <f t="shared" si="68"/>
        <v>64.252707381469506</v>
      </c>
      <c r="S1113" s="35">
        <f t="shared" si="71"/>
        <v>0</v>
      </c>
      <c r="U1113" s="36">
        <f t="shared" si="69"/>
        <v>1.7361111111111105E-2</v>
      </c>
      <c r="V1113" s="36">
        <f t="shared" si="70"/>
        <v>8.6805555555555525E-2</v>
      </c>
      <c r="W1113" s="36"/>
      <c r="X1113" s="37"/>
    </row>
    <row r="1114" spans="1:24" x14ac:dyDescent="0.3">
      <c r="A1114" s="42">
        <v>7469</v>
      </c>
      <c r="B1114" s="24">
        <v>7</v>
      </c>
      <c r="C1114" s="24" t="s">
        <v>1138</v>
      </c>
      <c r="D1114" s="24">
        <v>1</v>
      </c>
      <c r="E1114" s="24">
        <v>370</v>
      </c>
      <c r="F1114" s="24" t="s">
        <v>59</v>
      </c>
      <c r="G1114" s="24" t="s">
        <v>19</v>
      </c>
      <c r="H1114" s="24" t="s">
        <v>20</v>
      </c>
      <c r="J1114" s="24">
        <v>1</v>
      </c>
      <c r="K1114" s="24">
        <v>4503</v>
      </c>
      <c r="L1114" s="32">
        <v>0.47916666666666669</v>
      </c>
      <c r="M1114" s="43">
        <v>0.49652777777777773</v>
      </c>
      <c r="N1114" s="33">
        <v>12.8505414762939</v>
      </c>
      <c r="Q1114" s="24">
        <v>5</v>
      </c>
      <c r="R1114" s="35">
        <f t="shared" si="68"/>
        <v>64.252707381469506</v>
      </c>
      <c r="S1114" s="35">
        <f t="shared" si="71"/>
        <v>0</v>
      </c>
      <c r="U1114" s="36">
        <f t="shared" si="69"/>
        <v>1.7361111111111049E-2</v>
      </c>
      <c r="V1114" s="36">
        <f t="shared" si="70"/>
        <v>8.6805555555555247E-2</v>
      </c>
      <c r="W1114" s="36"/>
      <c r="X1114" s="37"/>
    </row>
    <row r="1115" spans="1:24" x14ac:dyDescent="0.3">
      <c r="A1115" s="42">
        <v>7470</v>
      </c>
      <c r="B1115" s="24">
        <v>7</v>
      </c>
      <c r="C1115" s="24" t="s">
        <v>1138</v>
      </c>
      <c r="D1115" s="24">
        <v>1</v>
      </c>
      <c r="E1115" s="24">
        <v>370</v>
      </c>
      <c r="F1115" s="24" t="s">
        <v>59</v>
      </c>
      <c r="G1115" s="24" t="s">
        <v>19</v>
      </c>
      <c r="H1115" s="24" t="s">
        <v>20</v>
      </c>
      <c r="J1115" s="24">
        <v>1</v>
      </c>
      <c r="K1115" s="24">
        <v>4504</v>
      </c>
      <c r="L1115" s="32">
        <v>0.52083333333333337</v>
      </c>
      <c r="M1115" s="43">
        <v>0.53819444444444442</v>
      </c>
      <c r="N1115" s="33">
        <v>12.8505414762939</v>
      </c>
      <c r="Q1115" s="24">
        <v>5</v>
      </c>
      <c r="R1115" s="35">
        <f t="shared" si="68"/>
        <v>64.252707381469506</v>
      </c>
      <c r="S1115" s="35">
        <f t="shared" si="71"/>
        <v>0</v>
      </c>
      <c r="U1115" s="36">
        <f t="shared" si="69"/>
        <v>1.7361111111111049E-2</v>
      </c>
      <c r="V1115" s="36">
        <f t="shared" si="70"/>
        <v>8.6805555555555247E-2</v>
      </c>
      <c r="W1115" s="36"/>
      <c r="X1115" s="37"/>
    </row>
    <row r="1116" spans="1:24" x14ac:dyDescent="0.3">
      <c r="A1116" s="42">
        <v>7471</v>
      </c>
      <c r="B1116" s="24">
        <v>7</v>
      </c>
      <c r="C1116" s="24" t="s">
        <v>1138</v>
      </c>
      <c r="D1116" s="24">
        <v>1</v>
      </c>
      <c r="E1116" s="24">
        <v>370</v>
      </c>
      <c r="F1116" s="24" t="s">
        <v>59</v>
      </c>
      <c r="G1116" s="24" t="s">
        <v>19</v>
      </c>
      <c r="H1116" s="24" t="s">
        <v>20</v>
      </c>
      <c r="J1116" s="24">
        <v>1</v>
      </c>
      <c r="K1116" s="24">
        <v>4505</v>
      </c>
      <c r="L1116" s="32">
        <v>0.60416666666666663</v>
      </c>
      <c r="M1116" s="43">
        <v>0.62152777777777779</v>
      </c>
      <c r="N1116" s="33">
        <v>12.8505414762939</v>
      </c>
      <c r="Q1116" s="24">
        <v>5</v>
      </c>
      <c r="R1116" s="35">
        <f t="shared" si="68"/>
        <v>64.252707381469506</v>
      </c>
      <c r="S1116" s="35">
        <f t="shared" si="71"/>
        <v>0</v>
      </c>
      <c r="U1116" s="36">
        <f t="shared" si="69"/>
        <v>1.736111111111116E-2</v>
      </c>
      <c r="V1116" s="36">
        <f t="shared" si="70"/>
        <v>8.6805555555555802E-2</v>
      </c>
      <c r="W1116" s="36"/>
      <c r="X1116" s="37"/>
    </row>
    <row r="1117" spans="1:24" x14ac:dyDescent="0.3">
      <c r="A1117" s="42">
        <v>7472</v>
      </c>
      <c r="B1117" s="24">
        <v>7</v>
      </c>
      <c r="C1117" s="24" t="s">
        <v>1138</v>
      </c>
      <c r="D1117" s="24">
        <v>1</v>
      </c>
      <c r="E1117" s="24">
        <v>370</v>
      </c>
      <c r="F1117" s="24" t="s">
        <v>59</v>
      </c>
      <c r="G1117" s="24" t="s">
        <v>19</v>
      </c>
      <c r="H1117" s="24" t="s">
        <v>20</v>
      </c>
      <c r="J1117" s="24">
        <v>1</v>
      </c>
      <c r="K1117" s="24">
        <v>4506</v>
      </c>
      <c r="L1117" s="32">
        <v>0.64583333333333337</v>
      </c>
      <c r="M1117" s="43">
        <v>0.66319444444444442</v>
      </c>
      <c r="N1117" s="33">
        <v>12.8505414762939</v>
      </c>
      <c r="Q1117" s="24">
        <v>5</v>
      </c>
      <c r="R1117" s="35">
        <f t="shared" si="68"/>
        <v>64.252707381469506</v>
      </c>
      <c r="S1117" s="35">
        <f t="shared" si="71"/>
        <v>0</v>
      </c>
      <c r="U1117" s="36">
        <f t="shared" si="69"/>
        <v>1.7361111111111049E-2</v>
      </c>
      <c r="V1117" s="36">
        <f t="shared" si="70"/>
        <v>8.6805555555555247E-2</v>
      </c>
      <c r="W1117" s="36"/>
      <c r="X1117" s="37"/>
    </row>
    <row r="1118" spans="1:24" x14ac:dyDescent="0.3">
      <c r="A1118" s="42">
        <v>7473</v>
      </c>
      <c r="B1118" s="24">
        <v>7</v>
      </c>
      <c r="C1118" s="24" t="s">
        <v>1138</v>
      </c>
      <c r="D1118" s="24">
        <v>1</v>
      </c>
      <c r="E1118" s="24">
        <v>370</v>
      </c>
      <c r="F1118" s="24" t="s">
        <v>59</v>
      </c>
      <c r="G1118" s="24" t="s">
        <v>19</v>
      </c>
      <c r="H1118" s="24" t="s">
        <v>20</v>
      </c>
      <c r="J1118" s="24">
        <v>1</v>
      </c>
      <c r="K1118" s="24">
        <v>4507</v>
      </c>
      <c r="L1118" s="32">
        <v>0.6875</v>
      </c>
      <c r="M1118" s="43">
        <v>0.70486111111111116</v>
      </c>
      <c r="N1118" s="33">
        <v>12.8505414762939</v>
      </c>
      <c r="Q1118" s="24">
        <v>5</v>
      </c>
      <c r="R1118" s="35">
        <f t="shared" si="68"/>
        <v>64.252707381469506</v>
      </c>
      <c r="S1118" s="35">
        <f t="shared" si="71"/>
        <v>0</v>
      </c>
      <c r="U1118" s="36">
        <f t="shared" si="69"/>
        <v>1.736111111111116E-2</v>
      </c>
      <c r="V1118" s="36">
        <f t="shared" si="70"/>
        <v>8.6805555555555802E-2</v>
      </c>
      <c r="W1118" s="36"/>
      <c r="X1118" s="37"/>
    </row>
    <row r="1119" spans="1:24" x14ac:dyDescent="0.3">
      <c r="A1119" s="42">
        <v>7474</v>
      </c>
      <c r="B1119" s="24">
        <v>7</v>
      </c>
      <c r="C1119" s="24" t="s">
        <v>1138</v>
      </c>
      <c r="D1119" s="24">
        <v>1</v>
      </c>
      <c r="E1119" s="24">
        <v>370</v>
      </c>
      <c r="F1119" s="24" t="s">
        <v>59</v>
      </c>
      <c r="G1119" s="24" t="s">
        <v>19</v>
      </c>
      <c r="H1119" s="24" t="s">
        <v>20</v>
      </c>
      <c r="J1119" s="24">
        <v>1</v>
      </c>
      <c r="K1119" s="24">
        <v>4508</v>
      </c>
      <c r="L1119" s="32">
        <v>0.72916666666666663</v>
      </c>
      <c r="M1119" s="43">
        <v>0.74652777777777779</v>
      </c>
      <c r="N1119" s="33">
        <v>12.8505414762939</v>
      </c>
      <c r="Q1119" s="24">
        <v>5</v>
      </c>
      <c r="R1119" s="35">
        <f t="shared" si="68"/>
        <v>64.252707381469506</v>
      </c>
      <c r="S1119" s="35">
        <f t="shared" si="71"/>
        <v>0</v>
      </c>
      <c r="U1119" s="36">
        <f t="shared" si="69"/>
        <v>1.736111111111116E-2</v>
      </c>
      <c r="V1119" s="36">
        <f t="shared" si="70"/>
        <v>8.6805555555555802E-2</v>
      </c>
      <c r="W1119" s="36"/>
      <c r="X1119" s="37"/>
    </row>
    <row r="1120" spans="1:24" x14ac:dyDescent="0.3">
      <c r="A1120" s="42">
        <v>7475</v>
      </c>
      <c r="B1120" s="24">
        <v>7</v>
      </c>
      <c r="C1120" s="24" t="s">
        <v>1138</v>
      </c>
      <c r="D1120" s="24">
        <v>1</v>
      </c>
      <c r="E1120" s="24">
        <v>370</v>
      </c>
      <c r="F1120" s="24" t="s">
        <v>59</v>
      </c>
      <c r="G1120" s="24" t="s">
        <v>19</v>
      </c>
      <c r="H1120" s="24" t="s">
        <v>20</v>
      </c>
      <c r="J1120" s="24">
        <v>1</v>
      </c>
      <c r="K1120" s="24">
        <v>4509</v>
      </c>
      <c r="L1120" s="32">
        <v>0.77083333333333337</v>
      </c>
      <c r="M1120" s="43">
        <v>0.78819444444444453</v>
      </c>
      <c r="N1120" s="33">
        <v>12.8505414762939</v>
      </c>
      <c r="Q1120" s="24">
        <v>5</v>
      </c>
      <c r="R1120" s="35">
        <f t="shared" si="68"/>
        <v>64.252707381469506</v>
      </c>
      <c r="S1120" s="35">
        <f t="shared" si="71"/>
        <v>0</v>
      </c>
      <c r="U1120" s="36">
        <f t="shared" si="69"/>
        <v>1.736111111111116E-2</v>
      </c>
      <c r="V1120" s="36">
        <f t="shared" si="70"/>
        <v>8.6805555555555802E-2</v>
      </c>
      <c r="W1120" s="36"/>
      <c r="X1120" s="37"/>
    </row>
    <row r="1121" spans="1:24" x14ac:dyDescent="0.3">
      <c r="A1121" s="42">
        <v>7476</v>
      </c>
      <c r="B1121" s="24">
        <v>7</v>
      </c>
      <c r="C1121" s="24" t="s">
        <v>1138</v>
      </c>
      <c r="D1121" s="24">
        <v>1</v>
      </c>
      <c r="E1121" s="24">
        <v>370</v>
      </c>
      <c r="F1121" s="24" t="s">
        <v>59</v>
      </c>
      <c r="G1121" s="24" t="s">
        <v>19</v>
      </c>
      <c r="H1121" s="24" t="s">
        <v>20</v>
      </c>
      <c r="J1121" s="24">
        <v>1</v>
      </c>
      <c r="K1121" s="24">
        <v>4510</v>
      </c>
      <c r="L1121" s="32">
        <v>0.8125</v>
      </c>
      <c r="M1121" s="43">
        <v>0.82986111111111116</v>
      </c>
      <c r="N1121" s="33">
        <v>12.8505414762939</v>
      </c>
      <c r="Q1121" s="24">
        <v>5</v>
      </c>
      <c r="R1121" s="35">
        <f t="shared" si="68"/>
        <v>64.252707381469506</v>
      </c>
      <c r="S1121" s="35">
        <f t="shared" si="71"/>
        <v>0</v>
      </c>
      <c r="U1121" s="36">
        <f t="shared" si="69"/>
        <v>1.736111111111116E-2</v>
      </c>
      <c r="V1121" s="36">
        <f t="shared" si="70"/>
        <v>8.6805555555555802E-2</v>
      </c>
      <c r="W1121" s="36"/>
      <c r="X1121" s="37"/>
    </row>
    <row r="1122" spans="1:24" x14ac:dyDescent="0.3">
      <c r="A1122" s="42">
        <v>7386</v>
      </c>
      <c r="B1122" s="24">
        <v>7</v>
      </c>
      <c r="C1122" s="24" t="s">
        <v>1138</v>
      </c>
      <c r="D1122" s="24">
        <v>1</v>
      </c>
      <c r="E1122" s="24">
        <v>370</v>
      </c>
      <c r="F1122" s="24" t="s">
        <v>59</v>
      </c>
      <c r="G1122" s="24" t="s">
        <v>12</v>
      </c>
      <c r="H1122" s="24" t="s">
        <v>13</v>
      </c>
      <c r="J1122" s="24">
        <v>1</v>
      </c>
      <c r="K1122" s="24">
        <v>837</v>
      </c>
      <c r="L1122" s="32">
        <v>0.82986111111111116</v>
      </c>
      <c r="M1122" s="43">
        <v>0.85069444444444453</v>
      </c>
      <c r="N1122" s="33">
        <v>12.8505414762939</v>
      </c>
      <c r="Q1122" s="24">
        <v>302</v>
      </c>
      <c r="R1122" s="35">
        <f t="shared" si="68"/>
        <v>3880.863525840758</v>
      </c>
      <c r="S1122" s="35">
        <f t="shared" si="71"/>
        <v>0</v>
      </c>
      <c r="U1122" s="36">
        <f t="shared" si="69"/>
        <v>2.083333333333337E-2</v>
      </c>
      <c r="V1122" s="36">
        <f t="shared" si="70"/>
        <v>6.2916666666666776</v>
      </c>
      <c r="W1122" s="36"/>
      <c r="X1122" s="37"/>
    </row>
    <row r="1123" spans="1:24" x14ac:dyDescent="0.3">
      <c r="A1123" s="42">
        <v>7566</v>
      </c>
      <c r="B1123" s="24">
        <v>9</v>
      </c>
      <c r="C1123" s="24" t="s">
        <v>1138</v>
      </c>
      <c r="D1123" s="24">
        <v>2</v>
      </c>
      <c r="E1123" s="24">
        <v>356</v>
      </c>
      <c r="F1123" s="24" t="s">
        <v>68</v>
      </c>
      <c r="G1123" s="24" t="s">
        <v>12</v>
      </c>
      <c r="H1123" s="24" t="s">
        <v>13</v>
      </c>
      <c r="J1123" s="24">
        <v>1</v>
      </c>
      <c r="K1123" s="24">
        <v>3440</v>
      </c>
      <c r="L1123" s="32">
        <v>0.85069444444444453</v>
      </c>
      <c r="M1123" s="43">
        <v>0.86249999999999993</v>
      </c>
      <c r="N1123" s="33">
        <v>8.5783625572952502</v>
      </c>
      <c r="Q1123" s="24">
        <v>302</v>
      </c>
      <c r="R1123" s="35">
        <f t="shared" si="68"/>
        <v>2590.6654923031656</v>
      </c>
      <c r="S1123" s="35">
        <f t="shared" si="71"/>
        <v>0</v>
      </c>
      <c r="U1123" s="36">
        <f t="shared" si="69"/>
        <v>1.1805555555555403E-2</v>
      </c>
      <c r="V1123" s="36">
        <f t="shared" si="70"/>
        <v>3.5652777777777316</v>
      </c>
      <c r="W1123" s="36"/>
      <c r="X1123" s="37"/>
    </row>
    <row r="1124" spans="1:24" x14ac:dyDescent="0.3">
      <c r="A1124" s="42">
        <v>13524</v>
      </c>
      <c r="B1124" s="24">
        <v>9</v>
      </c>
      <c r="C1124" s="24" t="s">
        <v>1138</v>
      </c>
      <c r="D1124" s="24">
        <v>2</v>
      </c>
      <c r="E1124" s="24">
        <v>357</v>
      </c>
      <c r="F1124" s="24" t="s">
        <v>66</v>
      </c>
      <c r="G1124" s="24" t="s">
        <v>12</v>
      </c>
      <c r="H1124" s="24" t="s">
        <v>13</v>
      </c>
      <c r="J1124" s="24">
        <v>1</v>
      </c>
      <c r="K1124" s="24">
        <v>834</v>
      </c>
      <c r="L1124" s="32">
        <v>0.87152777777777779</v>
      </c>
      <c r="M1124" s="43">
        <v>0.89236111111111116</v>
      </c>
      <c r="N1124" s="33">
        <v>12.5563741056227</v>
      </c>
      <c r="Q1124" s="24">
        <v>302</v>
      </c>
      <c r="R1124" s="35">
        <f t="shared" si="68"/>
        <v>3792.0249798980553</v>
      </c>
      <c r="S1124" s="35">
        <f t="shared" si="71"/>
        <v>0</v>
      </c>
      <c r="U1124" s="36">
        <f t="shared" si="69"/>
        <v>2.083333333333337E-2</v>
      </c>
      <c r="V1124" s="36">
        <f t="shared" si="70"/>
        <v>6.2916666666666776</v>
      </c>
      <c r="W1124" s="36"/>
      <c r="X1124" s="37"/>
    </row>
    <row r="1125" spans="1:24" x14ac:dyDescent="0.3">
      <c r="A1125" s="42">
        <v>7534</v>
      </c>
      <c r="B1125" s="24">
        <v>9</v>
      </c>
      <c r="C1125" s="24" t="s">
        <v>1138</v>
      </c>
      <c r="D1125" s="24">
        <v>2</v>
      </c>
      <c r="E1125" s="24">
        <v>357</v>
      </c>
      <c r="F1125" s="24" t="s">
        <v>66</v>
      </c>
      <c r="G1125" s="24" t="s">
        <v>12</v>
      </c>
      <c r="H1125" s="24" t="s">
        <v>15</v>
      </c>
      <c r="J1125" s="24">
        <v>1</v>
      </c>
      <c r="K1125" s="24">
        <v>1578</v>
      </c>
      <c r="L1125" s="32">
        <v>0.87847222222222221</v>
      </c>
      <c r="M1125" s="43">
        <v>0.89583333333333337</v>
      </c>
      <c r="N1125" s="33">
        <v>12.5563741056227</v>
      </c>
      <c r="Q1125" s="24">
        <v>58</v>
      </c>
      <c r="R1125" s="35">
        <f t="shared" si="68"/>
        <v>728.26969812611662</v>
      </c>
      <c r="S1125" s="35">
        <f t="shared" si="71"/>
        <v>0</v>
      </c>
      <c r="U1125" s="36">
        <f t="shared" si="69"/>
        <v>1.736111111111116E-2</v>
      </c>
      <c r="V1125" s="36">
        <f t="shared" si="70"/>
        <v>1.0069444444444473</v>
      </c>
      <c r="W1125" s="36"/>
      <c r="X1125" s="37"/>
    </row>
    <row r="1126" spans="1:24" x14ac:dyDescent="0.3">
      <c r="A1126" s="42">
        <v>7533</v>
      </c>
      <c r="B1126" s="24">
        <v>9</v>
      </c>
      <c r="C1126" s="24" t="s">
        <v>1138</v>
      </c>
      <c r="D1126" s="24">
        <v>2</v>
      </c>
      <c r="E1126" s="24">
        <v>357</v>
      </c>
      <c r="F1126" s="24" t="s">
        <v>66</v>
      </c>
      <c r="G1126" s="24" t="s">
        <v>12</v>
      </c>
      <c r="H1126" s="24" t="s">
        <v>13</v>
      </c>
      <c r="J1126" s="24">
        <v>1</v>
      </c>
      <c r="K1126" s="24">
        <v>835</v>
      </c>
      <c r="L1126" s="32">
        <v>0.91319444444444453</v>
      </c>
      <c r="M1126" s="43">
        <v>0.93055555555555547</v>
      </c>
      <c r="N1126" s="33">
        <v>12.5563741056227</v>
      </c>
      <c r="Q1126" s="24">
        <v>302</v>
      </c>
      <c r="R1126" s="35">
        <f t="shared" si="68"/>
        <v>3792.0249798980553</v>
      </c>
      <c r="S1126" s="35">
        <f t="shared" si="71"/>
        <v>0</v>
      </c>
      <c r="U1126" s="36">
        <f t="shared" si="69"/>
        <v>1.7361111111110938E-2</v>
      </c>
      <c r="V1126" s="36">
        <f t="shared" si="70"/>
        <v>5.2430555555555038</v>
      </c>
      <c r="W1126" s="36"/>
      <c r="X1126" s="37"/>
    </row>
    <row r="1127" spans="1:24" x14ac:dyDescent="0.3">
      <c r="A1127" s="42">
        <v>14005</v>
      </c>
      <c r="B1127" s="24">
        <v>9</v>
      </c>
      <c r="C1127" s="24" t="s">
        <v>1138</v>
      </c>
      <c r="D1127" s="24">
        <v>1</v>
      </c>
      <c r="E1127" s="24">
        <v>377</v>
      </c>
      <c r="F1127" s="24" t="s">
        <v>64</v>
      </c>
      <c r="G1127" s="24" t="s">
        <v>12</v>
      </c>
      <c r="H1127" s="24" t="s">
        <v>13</v>
      </c>
      <c r="J1127" s="24">
        <v>1</v>
      </c>
      <c r="K1127" s="24">
        <v>806</v>
      </c>
      <c r="L1127" s="32">
        <v>0.84444444444444444</v>
      </c>
      <c r="M1127" s="43">
        <v>0.8652777777777777</v>
      </c>
      <c r="N1127" s="33">
        <v>11.6845075398122</v>
      </c>
      <c r="Q1127" s="24">
        <v>302</v>
      </c>
      <c r="R1127" s="35">
        <f t="shared" si="68"/>
        <v>3528.7212770232845</v>
      </c>
      <c r="S1127" s="35">
        <f t="shared" si="71"/>
        <v>0</v>
      </c>
      <c r="U1127" s="36">
        <f t="shared" si="69"/>
        <v>2.0833333333333259E-2</v>
      </c>
      <c r="V1127" s="36">
        <f t="shared" si="70"/>
        <v>6.2916666666666448</v>
      </c>
      <c r="W1127" s="36"/>
      <c r="X1127" s="37"/>
    </row>
    <row r="1128" spans="1:24" x14ac:dyDescent="0.3">
      <c r="A1128" s="42">
        <v>17280</v>
      </c>
      <c r="B1128" s="24">
        <v>9</v>
      </c>
      <c r="C1128" s="24" t="s">
        <v>1138</v>
      </c>
      <c r="D1128" s="24">
        <v>1</v>
      </c>
      <c r="E1128" s="24">
        <v>377</v>
      </c>
      <c r="F1128" s="24" t="s">
        <v>64</v>
      </c>
      <c r="G1128" s="24" t="s">
        <v>12</v>
      </c>
      <c r="H1128" s="24" t="s">
        <v>15</v>
      </c>
      <c r="J1128" s="24">
        <v>1</v>
      </c>
      <c r="K1128" s="24">
        <v>17280</v>
      </c>
      <c r="L1128" s="32">
        <v>0.85416666666666663</v>
      </c>
      <c r="M1128" s="43">
        <v>0.87152777777777779</v>
      </c>
      <c r="N1128" s="33">
        <v>11.6845075398122</v>
      </c>
      <c r="Q1128" s="24">
        <v>58</v>
      </c>
      <c r="R1128" s="35">
        <f t="shared" si="68"/>
        <v>677.70143730910763</v>
      </c>
      <c r="S1128" s="35">
        <f t="shared" si="71"/>
        <v>0</v>
      </c>
      <c r="U1128" s="36">
        <f t="shared" si="69"/>
        <v>1.736111111111116E-2</v>
      </c>
      <c r="V1128" s="36">
        <f t="shared" si="70"/>
        <v>1.0069444444444473</v>
      </c>
      <c r="W1128" s="36"/>
      <c r="X1128" s="37"/>
    </row>
    <row r="1129" spans="1:24" x14ac:dyDescent="0.3">
      <c r="A1129" s="42">
        <v>13525</v>
      </c>
      <c r="B1129" s="24">
        <v>9</v>
      </c>
      <c r="C1129" s="24" t="s">
        <v>1138</v>
      </c>
      <c r="D1129" s="24">
        <v>1</v>
      </c>
      <c r="E1129" s="24">
        <v>377</v>
      </c>
      <c r="F1129" s="24" t="s">
        <v>64</v>
      </c>
      <c r="G1129" s="24" t="s">
        <v>12</v>
      </c>
      <c r="H1129" s="24" t="s">
        <v>13</v>
      </c>
      <c r="J1129" s="24">
        <v>1</v>
      </c>
      <c r="K1129" s="24">
        <v>807</v>
      </c>
      <c r="L1129" s="32">
        <v>0.89236111111111116</v>
      </c>
      <c r="M1129" s="43">
        <v>0.90972222222222221</v>
      </c>
      <c r="N1129" s="33">
        <v>11.6845075398122</v>
      </c>
      <c r="Q1129" s="24">
        <v>302</v>
      </c>
      <c r="R1129" s="35">
        <f t="shared" si="68"/>
        <v>3528.7212770232845</v>
      </c>
      <c r="S1129" s="35">
        <f t="shared" si="71"/>
        <v>0</v>
      </c>
      <c r="U1129" s="36">
        <f t="shared" si="69"/>
        <v>1.7361111111111049E-2</v>
      </c>
      <c r="V1129" s="36">
        <f t="shared" si="70"/>
        <v>5.2430555555555367</v>
      </c>
      <c r="W1129" s="36"/>
      <c r="X1129" s="37"/>
    </row>
    <row r="1130" spans="1:24" x14ac:dyDescent="0.3">
      <c r="A1130" s="42">
        <v>7536</v>
      </c>
      <c r="B1130" s="24">
        <v>9</v>
      </c>
      <c r="C1130" s="24" t="s">
        <v>1138</v>
      </c>
      <c r="D1130" s="24">
        <v>1</v>
      </c>
      <c r="E1130" s="24">
        <v>377</v>
      </c>
      <c r="F1130" s="24" t="s">
        <v>64</v>
      </c>
      <c r="G1130" s="24" t="s">
        <v>12</v>
      </c>
      <c r="H1130" s="24" t="s">
        <v>15</v>
      </c>
      <c r="J1130" s="24">
        <v>1</v>
      </c>
      <c r="K1130" s="24">
        <v>1640</v>
      </c>
      <c r="L1130" s="32">
        <v>0.91666666666666663</v>
      </c>
      <c r="M1130" s="43">
        <v>0.93402777777777779</v>
      </c>
      <c r="N1130" s="33">
        <v>11.6845075398122</v>
      </c>
      <c r="Q1130" s="24">
        <v>58</v>
      </c>
      <c r="R1130" s="35">
        <f t="shared" si="68"/>
        <v>677.70143730910763</v>
      </c>
      <c r="S1130" s="35">
        <f t="shared" si="71"/>
        <v>0</v>
      </c>
      <c r="U1130" s="36">
        <f t="shared" si="69"/>
        <v>1.736111111111116E-2</v>
      </c>
      <c r="V1130" s="36">
        <f t="shared" si="70"/>
        <v>1.0069444444444473</v>
      </c>
      <c r="W1130" s="36"/>
      <c r="X1130" s="37"/>
    </row>
    <row r="1131" spans="1:24" x14ac:dyDescent="0.3">
      <c r="A1131" s="42">
        <v>7508</v>
      </c>
      <c r="B1131" s="24">
        <v>9</v>
      </c>
      <c r="C1131" s="24" t="s">
        <v>1138</v>
      </c>
      <c r="D1131" s="24">
        <v>1</v>
      </c>
      <c r="E1131" s="24">
        <v>377</v>
      </c>
      <c r="F1131" s="24" t="s">
        <v>64</v>
      </c>
      <c r="G1131" s="24" t="s">
        <v>12</v>
      </c>
      <c r="H1131" s="24" t="s">
        <v>13</v>
      </c>
      <c r="J1131" s="24">
        <v>1</v>
      </c>
      <c r="K1131" s="24">
        <v>808</v>
      </c>
      <c r="L1131" s="32">
        <v>0.93055555555555547</v>
      </c>
      <c r="M1131" s="43">
        <v>0.94791666666666663</v>
      </c>
      <c r="N1131" s="33">
        <v>11.6845075398122</v>
      </c>
      <c r="Q1131" s="24">
        <v>302</v>
      </c>
      <c r="R1131" s="35">
        <f t="shared" si="68"/>
        <v>3528.7212770232845</v>
      </c>
      <c r="S1131" s="35">
        <f t="shared" si="71"/>
        <v>0</v>
      </c>
      <c r="U1131" s="36">
        <f t="shared" si="69"/>
        <v>1.736111111111116E-2</v>
      </c>
      <c r="V1131" s="36">
        <f t="shared" si="70"/>
        <v>5.2430555555555705</v>
      </c>
      <c r="W1131" s="36"/>
      <c r="X1131" s="37"/>
    </row>
    <row r="1132" spans="1:24" x14ac:dyDescent="0.3">
      <c r="A1132" s="42">
        <v>17858</v>
      </c>
      <c r="B1132" s="24">
        <v>9</v>
      </c>
      <c r="C1132" s="24" t="s">
        <v>1138</v>
      </c>
      <c r="D1132" s="24">
        <v>1</v>
      </c>
      <c r="E1132" s="24">
        <v>699</v>
      </c>
      <c r="F1132" s="24" t="s">
        <v>1148</v>
      </c>
      <c r="G1132" s="24" t="s">
        <v>52</v>
      </c>
      <c r="H1132" s="44" t="s">
        <v>1146</v>
      </c>
      <c r="I1132" s="44"/>
      <c r="J1132" s="24">
        <v>1</v>
      </c>
      <c r="K1132" s="24">
        <v>17726</v>
      </c>
      <c r="L1132" s="32">
        <v>0.57291666666666663</v>
      </c>
      <c r="M1132" s="43">
        <v>0.58680555555555558</v>
      </c>
      <c r="N1132" s="33">
        <v>9.4241357260584007</v>
      </c>
      <c r="Q1132" s="24">
        <v>173</v>
      </c>
      <c r="R1132" s="35">
        <f t="shared" si="68"/>
        <v>1630.3754806081033</v>
      </c>
      <c r="S1132" s="35">
        <f t="shared" si="71"/>
        <v>0</v>
      </c>
      <c r="U1132" s="36">
        <f t="shared" si="69"/>
        <v>1.3888888888888951E-2</v>
      </c>
      <c r="V1132" s="36">
        <f t="shared" si="70"/>
        <v>2.4027777777777883</v>
      </c>
      <c r="W1132" s="36"/>
      <c r="X1132" s="37"/>
    </row>
    <row r="1133" spans="1:24" x14ac:dyDescent="0.3">
      <c r="A1133" s="42">
        <v>17602</v>
      </c>
      <c r="B1133" s="24">
        <v>9</v>
      </c>
      <c r="C1133" s="24" t="s">
        <v>1138</v>
      </c>
      <c r="D1133" s="24">
        <v>2</v>
      </c>
      <c r="E1133" s="24">
        <v>723</v>
      </c>
      <c r="F1133" s="24" t="s">
        <v>71</v>
      </c>
      <c r="G1133" s="24" t="s">
        <v>52</v>
      </c>
      <c r="H1133" s="44" t="s">
        <v>1146</v>
      </c>
      <c r="I1133" s="44"/>
      <c r="J1133" s="24">
        <v>1</v>
      </c>
      <c r="K1133" s="24">
        <v>809</v>
      </c>
      <c r="L1133" s="32">
        <v>0.2986111111111111</v>
      </c>
      <c r="M1133" s="43">
        <v>0.32291666666666669</v>
      </c>
      <c r="N1133" s="33">
        <v>14.683217126459001</v>
      </c>
      <c r="Q1133" s="24">
        <v>173</v>
      </c>
      <c r="R1133" s="35">
        <f t="shared" si="68"/>
        <v>2540.1965628774069</v>
      </c>
      <c r="S1133" s="35">
        <f t="shared" si="71"/>
        <v>0</v>
      </c>
      <c r="U1133" s="36">
        <f t="shared" si="69"/>
        <v>2.430555555555558E-2</v>
      </c>
      <c r="V1133" s="36">
        <f t="shared" si="70"/>
        <v>4.2048611111111152</v>
      </c>
      <c r="W1133" s="36"/>
      <c r="X1133" s="37"/>
    </row>
    <row r="1134" spans="1:24" x14ac:dyDescent="0.3">
      <c r="A1134" s="42">
        <v>7509</v>
      </c>
      <c r="B1134" s="24">
        <v>9</v>
      </c>
      <c r="C1134" s="24" t="s">
        <v>1138</v>
      </c>
      <c r="D1134" s="24">
        <v>2</v>
      </c>
      <c r="E1134" s="24">
        <v>725</v>
      </c>
      <c r="F1134" s="24" t="s">
        <v>61</v>
      </c>
      <c r="G1134" s="24" t="s">
        <v>12</v>
      </c>
      <c r="H1134" s="24" t="s">
        <v>13</v>
      </c>
      <c r="J1134" s="24">
        <v>1</v>
      </c>
      <c r="K1134" s="24">
        <v>810</v>
      </c>
      <c r="L1134" s="32">
        <v>0.2638888888888889</v>
      </c>
      <c r="M1134" s="43">
        <v>0.28125</v>
      </c>
      <c r="N1134" s="33">
        <v>11.975378947072899</v>
      </c>
      <c r="Q1134" s="24">
        <v>302</v>
      </c>
      <c r="R1134" s="35">
        <f t="shared" si="68"/>
        <v>3616.5644420160156</v>
      </c>
      <c r="S1134" s="35">
        <f t="shared" si="71"/>
        <v>0</v>
      </c>
      <c r="U1134" s="36">
        <f t="shared" si="69"/>
        <v>1.7361111111111105E-2</v>
      </c>
      <c r="V1134" s="36">
        <f t="shared" si="70"/>
        <v>5.2430555555555536</v>
      </c>
      <c r="W1134" s="36"/>
      <c r="X1134" s="37"/>
    </row>
    <row r="1135" spans="1:24" x14ac:dyDescent="0.3">
      <c r="A1135" s="42">
        <v>17551</v>
      </c>
      <c r="B1135" s="24">
        <v>9</v>
      </c>
      <c r="C1135" s="24" t="s">
        <v>1138</v>
      </c>
      <c r="D1135" s="24">
        <v>2</v>
      </c>
      <c r="E1135" s="24">
        <v>725</v>
      </c>
      <c r="F1135" s="24" t="s">
        <v>61</v>
      </c>
      <c r="G1135" s="24" t="s">
        <v>19</v>
      </c>
      <c r="H1135" s="24" t="s">
        <v>13</v>
      </c>
      <c r="J1135" s="24">
        <v>1</v>
      </c>
      <c r="K1135" s="24">
        <v>811</v>
      </c>
      <c r="L1135" s="32">
        <v>0.28125</v>
      </c>
      <c r="M1135" s="43">
        <v>0.30208333333333331</v>
      </c>
      <c r="N1135" s="33">
        <v>11.975378947072899</v>
      </c>
      <c r="Q1135" s="24">
        <v>235</v>
      </c>
      <c r="R1135" s="35">
        <f t="shared" si="68"/>
        <v>2814.2140525621312</v>
      </c>
      <c r="S1135" s="35">
        <f t="shared" si="71"/>
        <v>0</v>
      </c>
      <c r="U1135" s="36">
        <f t="shared" si="69"/>
        <v>2.0833333333333315E-2</v>
      </c>
      <c r="V1135" s="36">
        <f t="shared" si="70"/>
        <v>4.8958333333333286</v>
      </c>
      <c r="W1135" s="36"/>
      <c r="X1135" s="37"/>
    </row>
    <row r="1136" spans="1:24" x14ac:dyDescent="0.3">
      <c r="A1136" s="42">
        <v>18419</v>
      </c>
      <c r="B1136" s="24">
        <v>9</v>
      </c>
      <c r="C1136" s="24" t="s">
        <v>1138</v>
      </c>
      <c r="D1136" s="24">
        <v>2</v>
      </c>
      <c r="E1136" s="24">
        <v>725</v>
      </c>
      <c r="F1136" s="24" t="s">
        <v>61</v>
      </c>
      <c r="G1136" s="24" t="s">
        <v>18</v>
      </c>
      <c r="H1136" s="24" t="s">
        <v>13</v>
      </c>
      <c r="J1136" s="24">
        <v>1</v>
      </c>
      <c r="K1136" s="24">
        <v>18419</v>
      </c>
      <c r="L1136" s="32">
        <v>0.28472222222222221</v>
      </c>
      <c r="M1136" s="43">
        <v>0.30555555555555552</v>
      </c>
      <c r="N1136" s="33">
        <v>11.975378947072899</v>
      </c>
      <c r="Q1136" s="24">
        <v>67</v>
      </c>
      <c r="R1136" s="35">
        <f t="shared" si="68"/>
        <v>802.3503894538843</v>
      </c>
      <c r="S1136" s="35">
        <f t="shared" si="71"/>
        <v>0</v>
      </c>
      <c r="U1136" s="36">
        <f t="shared" si="69"/>
        <v>2.0833333333333315E-2</v>
      </c>
      <c r="V1136" s="36">
        <f t="shared" si="70"/>
        <v>1.3958333333333321</v>
      </c>
      <c r="W1136" s="36"/>
      <c r="X1136" s="37"/>
    </row>
    <row r="1137" spans="1:24" x14ac:dyDescent="0.3">
      <c r="A1137" s="42">
        <v>17856</v>
      </c>
      <c r="B1137" s="24">
        <v>9</v>
      </c>
      <c r="C1137" s="24" t="s">
        <v>1138</v>
      </c>
      <c r="D1137" s="24">
        <v>2</v>
      </c>
      <c r="E1137" s="24">
        <v>725</v>
      </c>
      <c r="F1137" s="24" t="s">
        <v>61</v>
      </c>
      <c r="G1137" s="24" t="s">
        <v>19</v>
      </c>
      <c r="H1137" s="24" t="s">
        <v>13</v>
      </c>
      <c r="J1137" s="24">
        <v>1</v>
      </c>
      <c r="K1137" s="24">
        <v>812</v>
      </c>
      <c r="L1137" s="32">
        <v>0.30555555555555552</v>
      </c>
      <c r="M1137" s="43">
        <v>0.3263888888888889</v>
      </c>
      <c r="N1137" s="33">
        <v>11.975378947072899</v>
      </c>
      <c r="Q1137" s="24">
        <v>235</v>
      </c>
      <c r="R1137" s="35">
        <f t="shared" si="68"/>
        <v>2814.2140525621312</v>
      </c>
      <c r="S1137" s="35">
        <f t="shared" si="71"/>
        <v>0</v>
      </c>
      <c r="U1137" s="36">
        <f t="shared" si="69"/>
        <v>2.083333333333337E-2</v>
      </c>
      <c r="V1137" s="36">
        <f t="shared" si="70"/>
        <v>4.8958333333333419</v>
      </c>
      <c r="W1137" s="36"/>
      <c r="X1137" s="37"/>
    </row>
    <row r="1138" spans="1:24" x14ac:dyDescent="0.3">
      <c r="A1138" s="42">
        <v>18363</v>
      </c>
      <c r="B1138" s="24">
        <v>9</v>
      </c>
      <c r="C1138" s="24" t="s">
        <v>1138</v>
      </c>
      <c r="D1138" s="24">
        <v>2</v>
      </c>
      <c r="E1138" s="24">
        <v>725</v>
      </c>
      <c r="F1138" s="24" t="s">
        <v>61</v>
      </c>
      <c r="G1138" s="24" t="s">
        <v>18</v>
      </c>
      <c r="H1138" s="24" t="s">
        <v>13</v>
      </c>
      <c r="J1138" s="24">
        <v>1</v>
      </c>
      <c r="K1138" s="24">
        <v>16076</v>
      </c>
      <c r="L1138" s="32">
        <v>0.30902777777777779</v>
      </c>
      <c r="M1138" s="43">
        <v>0.3298611111111111</v>
      </c>
      <c r="N1138" s="33">
        <v>11.975378947072899</v>
      </c>
      <c r="Q1138" s="24">
        <v>67</v>
      </c>
      <c r="R1138" s="35">
        <f t="shared" si="68"/>
        <v>802.3503894538843</v>
      </c>
      <c r="S1138" s="35">
        <f t="shared" si="71"/>
        <v>0</v>
      </c>
      <c r="U1138" s="36">
        <f t="shared" si="69"/>
        <v>2.0833333333333315E-2</v>
      </c>
      <c r="V1138" s="36">
        <f t="shared" si="70"/>
        <v>1.3958333333333321</v>
      </c>
      <c r="W1138" s="36"/>
      <c r="X1138" s="37"/>
    </row>
    <row r="1139" spans="1:24" x14ac:dyDescent="0.3">
      <c r="A1139" s="42">
        <v>7575</v>
      </c>
      <c r="B1139" s="24">
        <v>9</v>
      </c>
      <c r="C1139" s="24" t="s">
        <v>1138</v>
      </c>
      <c r="D1139" s="24">
        <v>2</v>
      </c>
      <c r="E1139" s="24">
        <v>725</v>
      </c>
      <c r="F1139" s="24" t="s">
        <v>61</v>
      </c>
      <c r="G1139" s="24" t="s">
        <v>19</v>
      </c>
      <c r="H1139" s="24" t="s">
        <v>20</v>
      </c>
      <c r="J1139" s="24">
        <v>1</v>
      </c>
      <c r="K1139" s="24">
        <v>4555</v>
      </c>
      <c r="L1139" s="32">
        <v>0.32291666666666669</v>
      </c>
      <c r="M1139" s="43">
        <v>0.34027777777777773</v>
      </c>
      <c r="N1139" s="33">
        <v>11.975378947072899</v>
      </c>
      <c r="Q1139" s="24">
        <v>5</v>
      </c>
      <c r="R1139" s="35">
        <f t="shared" si="68"/>
        <v>59.876894735364495</v>
      </c>
      <c r="S1139" s="35">
        <f t="shared" si="71"/>
        <v>0</v>
      </c>
      <c r="U1139" s="36">
        <f t="shared" si="69"/>
        <v>1.7361111111111049E-2</v>
      </c>
      <c r="V1139" s="36">
        <f t="shared" si="70"/>
        <v>8.6805555555555247E-2</v>
      </c>
      <c r="W1139" s="36"/>
      <c r="X1139" s="37"/>
    </row>
    <row r="1140" spans="1:24" x14ac:dyDescent="0.3">
      <c r="A1140" s="42">
        <v>17553</v>
      </c>
      <c r="B1140" s="24">
        <v>9</v>
      </c>
      <c r="C1140" s="24" t="s">
        <v>1138</v>
      </c>
      <c r="D1140" s="24">
        <v>2</v>
      </c>
      <c r="E1140" s="24">
        <v>725</v>
      </c>
      <c r="F1140" s="24" t="s">
        <v>61</v>
      </c>
      <c r="G1140" s="24" t="s">
        <v>19</v>
      </c>
      <c r="H1140" s="24" t="s">
        <v>13</v>
      </c>
      <c r="J1140" s="24">
        <v>1</v>
      </c>
      <c r="K1140" s="24">
        <v>813</v>
      </c>
      <c r="L1140" s="32">
        <v>0.3263888888888889</v>
      </c>
      <c r="M1140" s="43">
        <v>0.34722222222222227</v>
      </c>
      <c r="N1140" s="33">
        <v>11.975378947072899</v>
      </c>
      <c r="Q1140" s="24">
        <v>235</v>
      </c>
      <c r="R1140" s="35">
        <f t="shared" si="68"/>
        <v>2814.2140525621312</v>
      </c>
      <c r="S1140" s="35">
        <f t="shared" si="71"/>
        <v>0</v>
      </c>
      <c r="U1140" s="36">
        <f t="shared" si="69"/>
        <v>2.083333333333337E-2</v>
      </c>
      <c r="V1140" s="36">
        <f t="shared" si="70"/>
        <v>4.8958333333333419</v>
      </c>
      <c r="W1140" s="36"/>
      <c r="X1140" s="37"/>
    </row>
    <row r="1141" spans="1:24" x14ac:dyDescent="0.3">
      <c r="A1141" s="42">
        <v>17420</v>
      </c>
      <c r="B1141" s="24">
        <v>9</v>
      </c>
      <c r="C1141" s="24" t="s">
        <v>1138</v>
      </c>
      <c r="D1141" s="24">
        <v>2</v>
      </c>
      <c r="E1141" s="24">
        <v>725</v>
      </c>
      <c r="F1141" s="24" t="s">
        <v>61</v>
      </c>
      <c r="G1141" s="24" t="s">
        <v>18</v>
      </c>
      <c r="H1141" s="24" t="s">
        <v>13</v>
      </c>
      <c r="J1141" s="24">
        <v>1</v>
      </c>
      <c r="K1141" s="24">
        <v>16085</v>
      </c>
      <c r="L1141" s="32">
        <v>0.33333333333333331</v>
      </c>
      <c r="M1141" s="43">
        <v>0.35416666666666669</v>
      </c>
      <c r="N1141" s="33">
        <v>11.975378947072899</v>
      </c>
      <c r="Q1141" s="24">
        <v>67</v>
      </c>
      <c r="R1141" s="35">
        <f t="shared" si="68"/>
        <v>802.3503894538843</v>
      </c>
      <c r="S1141" s="35">
        <f t="shared" si="71"/>
        <v>0</v>
      </c>
      <c r="U1141" s="36">
        <f t="shared" si="69"/>
        <v>2.083333333333337E-2</v>
      </c>
      <c r="V1141" s="36">
        <f t="shared" si="70"/>
        <v>1.3958333333333357</v>
      </c>
      <c r="W1141" s="36"/>
      <c r="X1141" s="37"/>
    </row>
    <row r="1142" spans="1:24" x14ac:dyDescent="0.3">
      <c r="A1142" s="42">
        <v>7513</v>
      </c>
      <c r="B1142" s="24">
        <v>9</v>
      </c>
      <c r="C1142" s="24" t="s">
        <v>1138</v>
      </c>
      <c r="D1142" s="24">
        <v>2</v>
      </c>
      <c r="E1142" s="24">
        <v>725</v>
      </c>
      <c r="F1142" s="24" t="s">
        <v>61</v>
      </c>
      <c r="G1142" s="24" t="s">
        <v>12</v>
      </c>
      <c r="H1142" s="24" t="s">
        <v>13</v>
      </c>
      <c r="J1142" s="24">
        <v>1</v>
      </c>
      <c r="K1142" s="24">
        <v>814</v>
      </c>
      <c r="L1142" s="32">
        <v>0.3576388888888889</v>
      </c>
      <c r="M1142" s="43">
        <v>0.37847222222222227</v>
      </c>
      <c r="N1142" s="33">
        <v>11.975378947072899</v>
      </c>
      <c r="Q1142" s="24">
        <v>302</v>
      </c>
      <c r="R1142" s="35">
        <f t="shared" si="68"/>
        <v>3616.5644420160156</v>
      </c>
      <c r="S1142" s="35">
        <f t="shared" si="71"/>
        <v>0</v>
      </c>
      <c r="U1142" s="36">
        <f t="shared" si="69"/>
        <v>2.083333333333337E-2</v>
      </c>
      <c r="V1142" s="36">
        <f t="shared" si="70"/>
        <v>6.2916666666666776</v>
      </c>
      <c r="W1142" s="36"/>
      <c r="X1142" s="37"/>
    </row>
    <row r="1143" spans="1:24" x14ac:dyDescent="0.3">
      <c r="A1143" s="42">
        <v>7537</v>
      </c>
      <c r="B1143" s="24">
        <v>9</v>
      </c>
      <c r="C1143" s="24" t="s">
        <v>1138</v>
      </c>
      <c r="D1143" s="24">
        <v>2</v>
      </c>
      <c r="E1143" s="24">
        <v>725</v>
      </c>
      <c r="F1143" s="24" t="s">
        <v>61</v>
      </c>
      <c r="G1143" s="24" t="s">
        <v>12</v>
      </c>
      <c r="H1143" s="24" t="s">
        <v>15</v>
      </c>
      <c r="J1143" s="24">
        <v>1</v>
      </c>
      <c r="K1143" s="24">
        <v>1661</v>
      </c>
      <c r="L1143" s="32">
        <v>0.3576388888888889</v>
      </c>
      <c r="M1143" s="43">
        <v>0.375</v>
      </c>
      <c r="N1143" s="33">
        <v>11.975378947072899</v>
      </c>
      <c r="Q1143" s="24">
        <v>58</v>
      </c>
      <c r="R1143" s="35">
        <f t="shared" si="68"/>
        <v>694.57197893022817</v>
      </c>
      <c r="S1143" s="35">
        <f t="shared" si="71"/>
        <v>0</v>
      </c>
      <c r="U1143" s="36">
        <f t="shared" si="69"/>
        <v>1.7361111111111105E-2</v>
      </c>
      <c r="V1143" s="36">
        <f t="shared" si="70"/>
        <v>1.0069444444444442</v>
      </c>
      <c r="W1143" s="36"/>
      <c r="X1143" s="37"/>
    </row>
    <row r="1144" spans="1:24" x14ac:dyDescent="0.3">
      <c r="A1144" s="42">
        <v>7514</v>
      </c>
      <c r="B1144" s="24">
        <v>9</v>
      </c>
      <c r="C1144" s="24" t="s">
        <v>1138</v>
      </c>
      <c r="D1144" s="24">
        <v>2</v>
      </c>
      <c r="E1144" s="24">
        <v>725</v>
      </c>
      <c r="F1144" s="24" t="s">
        <v>61</v>
      </c>
      <c r="G1144" s="24" t="s">
        <v>12</v>
      </c>
      <c r="H1144" s="24" t="s">
        <v>13</v>
      </c>
      <c r="J1144" s="24">
        <v>1</v>
      </c>
      <c r="K1144" s="24">
        <v>815</v>
      </c>
      <c r="L1144" s="32">
        <v>0.38194444444444442</v>
      </c>
      <c r="M1144" s="43">
        <v>0.40277777777777773</v>
      </c>
      <c r="N1144" s="33">
        <v>11.975378947072899</v>
      </c>
      <c r="Q1144" s="24">
        <v>302</v>
      </c>
      <c r="R1144" s="35">
        <f t="shared" si="68"/>
        <v>3616.5644420160156</v>
      </c>
      <c r="S1144" s="35">
        <f t="shared" si="71"/>
        <v>0</v>
      </c>
      <c r="U1144" s="36">
        <f t="shared" si="69"/>
        <v>2.0833333333333315E-2</v>
      </c>
      <c r="V1144" s="36">
        <f t="shared" si="70"/>
        <v>6.2916666666666607</v>
      </c>
      <c r="W1144" s="36"/>
      <c r="X1144" s="37"/>
    </row>
    <row r="1145" spans="1:24" x14ac:dyDescent="0.3">
      <c r="A1145" s="42">
        <v>7515</v>
      </c>
      <c r="B1145" s="24">
        <v>9</v>
      </c>
      <c r="C1145" s="24" t="s">
        <v>1138</v>
      </c>
      <c r="D1145" s="24">
        <v>2</v>
      </c>
      <c r="E1145" s="24">
        <v>725</v>
      </c>
      <c r="F1145" s="24" t="s">
        <v>61</v>
      </c>
      <c r="G1145" s="24" t="s">
        <v>12</v>
      </c>
      <c r="H1145" s="24" t="s">
        <v>13</v>
      </c>
      <c r="J1145" s="24">
        <v>1</v>
      </c>
      <c r="K1145" s="24">
        <v>816</v>
      </c>
      <c r="L1145" s="32">
        <v>0.40625</v>
      </c>
      <c r="M1145" s="43">
        <v>0.42708333333333331</v>
      </c>
      <c r="N1145" s="33">
        <v>11.975378947072899</v>
      </c>
      <c r="Q1145" s="24">
        <v>302</v>
      </c>
      <c r="R1145" s="35">
        <f t="shared" si="68"/>
        <v>3616.5644420160156</v>
      </c>
      <c r="S1145" s="35">
        <f t="shared" si="71"/>
        <v>0</v>
      </c>
      <c r="U1145" s="36">
        <f t="shared" si="69"/>
        <v>2.0833333333333315E-2</v>
      </c>
      <c r="V1145" s="36">
        <f t="shared" si="70"/>
        <v>6.2916666666666607</v>
      </c>
      <c r="W1145" s="36"/>
      <c r="X1145" s="37"/>
    </row>
    <row r="1146" spans="1:24" x14ac:dyDescent="0.3">
      <c r="A1146" s="42">
        <v>7576</v>
      </c>
      <c r="B1146" s="24">
        <v>9</v>
      </c>
      <c r="C1146" s="24" t="s">
        <v>1138</v>
      </c>
      <c r="D1146" s="24">
        <v>2</v>
      </c>
      <c r="E1146" s="24">
        <v>725</v>
      </c>
      <c r="F1146" s="24" t="s">
        <v>61</v>
      </c>
      <c r="G1146" s="24" t="s">
        <v>19</v>
      </c>
      <c r="H1146" s="24" t="s">
        <v>20</v>
      </c>
      <c r="J1146" s="24">
        <v>1</v>
      </c>
      <c r="K1146" s="24">
        <v>4556</v>
      </c>
      <c r="L1146" s="32">
        <v>0.40625</v>
      </c>
      <c r="M1146" s="43">
        <v>0.4236111111111111</v>
      </c>
      <c r="N1146" s="33">
        <v>11.975378947072899</v>
      </c>
      <c r="Q1146" s="24">
        <v>5</v>
      </c>
      <c r="R1146" s="35">
        <f t="shared" si="68"/>
        <v>59.876894735364495</v>
      </c>
      <c r="S1146" s="35">
        <f t="shared" si="71"/>
        <v>0</v>
      </c>
      <c r="U1146" s="36">
        <f t="shared" si="69"/>
        <v>1.7361111111111105E-2</v>
      </c>
      <c r="V1146" s="36">
        <f t="shared" si="70"/>
        <v>8.6805555555555525E-2</v>
      </c>
      <c r="W1146" s="36"/>
      <c r="X1146" s="37"/>
    </row>
    <row r="1147" spans="1:24" x14ac:dyDescent="0.3">
      <c r="A1147" s="42">
        <v>7516</v>
      </c>
      <c r="B1147" s="24">
        <v>9</v>
      </c>
      <c r="C1147" s="24" t="s">
        <v>1138</v>
      </c>
      <c r="D1147" s="24">
        <v>2</v>
      </c>
      <c r="E1147" s="24">
        <v>725</v>
      </c>
      <c r="F1147" s="24" t="s">
        <v>61</v>
      </c>
      <c r="G1147" s="24" t="s">
        <v>12</v>
      </c>
      <c r="H1147" s="24" t="s">
        <v>13</v>
      </c>
      <c r="J1147" s="24">
        <v>1</v>
      </c>
      <c r="K1147" s="24">
        <v>817</v>
      </c>
      <c r="L1147" s="32">
        <v>0.42708333333333331</v>
      </c>
      <c r="M1147" s="43">
        <v>0.44791666666666669</v>
      </c>
      <c r="N1147" s="33">
        <v>11.975378947072899</v>
      </c>
      <c r="Q1147" s="24">
        <v>302</v>
      </c>
      <c r="R1147" s="35">
        <f t="shared" si="68"/>
        <v>3616.5644420160156</v>
      </c>
      <c r="S1147" s="35">
        <f t="shared" si="71"/>
        <v>0</v>
      </c>
      <c r="U1147" s="36">
        <f t="shared" si="69"/>
        <v>2.083333333333337E-2</v>
      </c>
      <c r="V1147" s="36">
        <f t="shared" si="70"/>
        <v>6.2916666666666776</v>
      </c>
      <c r="W1147" s="36"/>
      <c r="X1147" s="37"/>
    </row>
    <row r="1148" spans="1:24" x14ac:dyDescent="0.3">
      <c r="A1148" s="42">
        <v>7517</v>
      </c>
      <c r="B1148" s="24">
        <v>9</v>
      </c>
      <c r="C1148" s="24" t="s">
        <v>1138</v>
      </c>
      <c r="D1148" s="24">
        <v>2</v>
      </c>
      <c r="E1148" s="24">
        <v>725</v>
      </c>
      <c r="F1148" s="24" t="s">
        <v>61</v>
      </c>
      <c r="G1148" s="24" t="s">
        <v>12</v>
      </c>
      <c r="H1148" s="24" t="s">
        <v>13</v>
      </c>
      <c r="J1148" s="24">
        <v>1</v>
      </c>
      <c r="K1148" s="24">
        <v>818</v>
      </c>
      <c r="L1148" s="32">
        <v>0.4548611111111111</v>
      </c>
      <c r="M1148" s="43">
        <v>0.47569444444444442</v>
      </c>
      <c r="N1148" s="33">
        <v>11.975378947072899</v>
      </c>
      <c r="Q1148" s="24">
        <v>302</v>
      </c>
      <c r="R1148" s="35">
        <f t="shared" si="68"/>
        <v>3616.5644420160156</v>
      </c>
      <c r="S1148" s="35">
        <f t="shared" si="71"/>
        <v>0</v>
      </c>
      <c r="U1148" s="36">
        <f t="shared" si="69"/>
        <v>2.0833333333333315E-2</v>
      </c>
      <c r="V1148" s="36">
        <f t="shared" si="70"/>
        <v>6.2916666666666607</v>
      </c>
      <c r="W1148" s="36"/>
      <c r="X1148" s="37"/>
    </row>
    <row r="1149" spans="1:24" x14ac:dyDescent="0.3">
      <c r="A1149" s="42">
        <v>7577</v>
      </c>
      <c r="B1149" s="24">
        <v>9</v>
      </c>
      <c r="C1149" s="24" t="s">
        <v>1138</v>
      </c>
      <c r="D1149" s="24">
        <v>2</v>
      </c>
      <c r="E1149" s="24">
        <v>725</v>
      </c>
      <c r="F1149" s="24" t="s">
        <v>61</v>
      </c>
      <c r="G1149" s="24" t="s">
        <v>19</v>
      </c>
      <c r="H1149" s="24" t="s">
        <v>20</v>
      </c>
      <c r="J1149" s="24">
        <v>1</v>
      </c>
      <c r="K1149" s="24">
        <v>4557</v>
      </c>
      <c r="L1149" s="32">
        <v>0.48958333333333331</v>
      </c>
      <c r="M1149" s="43">
        <v>0.50694444444444442</v>
      </c>
      <c r="N1149" s="33">
        <v>11.975378947072899</v>
      </c>
      <c r="Q1149" s="24">
        <v>5</v>
      </c>
      <c r="R1149" s="35">
        <f t="shared" si="68"/>
        <v>59.876894735364495</v>
      </c>
      <c r="S1149" s="35">
        <f t="shared" si="71"/>
        <v>0</v>
      </c>
      <c r="U1149" s="36">
        <f t="shared" si="69"/>
        <v>1.7361111111111105E-2</v>
      </c>
      <c r="V1149" s="36">
        <f t="shared" si="70"/>
        <v>8.6805555555555525E-2</v>
      </c>
      <c r="W1149" s="36"/>
      <c r="X1149" s="37"/>
    </row>
    <row r="1150" spans="1:24" x14ac:dyDescent="0.3">
      <c r="A1150" s="42">
        <v>7479</v>
      </c>
      <c r="B1150" s="24">
        <v>9</v>
      </c>
      <c r="C1150" s="24" t="s">
        <v>1138</v>
      </c>
      <c r="D1150" s="24">
        <v>2</v>
      </c>
      <c r="E1150" s="24">
        <v>725</v>
      </c>
      <c r="F1150" s="24" t="s">
        <v>61</v>
      </c>
      <c r="G1150" s="24" t="s">
        <v>12</v>
      </c>
      <c r="H1150" s="24" t="s">
        <v>13</v>
      </c>
      <c r="J1150" s="24">
        <v>1</v>
      </c>
      <c r="K1150" s="24">
        <v>104</v>
      </c>
      <c r="L1150" s="32">
        <v>0.50347222222222221</v>
      </c>
      <c r="M1150" s="43">
        <v>0.52430555555555558</v>
      </c>
      <c r="N1150" s="33">
        <v>11.975378947072899</v>
      </c>
      <c r="Q1150" s="24">
        <v>302</v>
      </c>
      <c r="R1150" s="35">
        <f t="shared" si="68"/>
        <v>3616.5644420160156</v>
      </c>
      <c r="S1150" s="35">
        <f t="shared" si="71"/>
        <v>0</v>
      </c>
      <c r="U1150" s="36">
        <f t="shared" si="69"/>
        <v>2.083333333333337E-2</v>
      </c>
      <c r="V1150" s="36">
        <f t="shared" si="70"/>
        <v>6.2916666666666776</v>
      </c>
      <c r="W1150" s="36"/>
      <c r="X1150" s="37"/>
    </row>
    <row r="1151" spans="1:24" x14ac:dyDescent="0.3">
      <c r="A1151" s="42">
        <v>7518</v>
      </c>
      <c r="B1151" s="24">
        <v>9</v>
      </c>
      <c r="C1151" s="24" t="s">
        <v>1138</v>
      </c>
      <c r="D1151" s="24">
        <v>2</v>
      </c>
      <c r="E1151" s="24">
        <v>725</v>
      </c>
      <c r="F1151" s="24" t="s">
        <v>61</v>
      </c>
      <c r="G1151" s="24" t="s">
        <v>12</v>
      </c>
      <c r="H1151" s="24" t="s">
        <v>13</v>
      </c>
      <c r="J1151" s="24">
        <v>1</v>
      </c>
      <c r="K1151" s="24">
        <v>819</v>
      </c>
      <c r="L1151" s="32">
        <v>0.52083333333333337</v>
      </c>
      <c r="M1151" s="43">
        <v>0.54166666666666663</v>
      </c>
      <c r="N1151" s="33">
        <v>11.975378947072899</v>
      </c>
      <c r="Q1151" s="24">
        <v>302</v>
      </c>
      <c r="R1151" s="35">
        <f t="shared" si="68"/>
        <v>3616.5644420160156</v>
      </c>
      <c r="S1151" s="35">
        <f t="shared" si="71"/>
        <v>0</v>
      </c>
      <c r="U1151" s="36">
        <f t="shared" si="69"/>
        <v>2.0833333333333259E-2</v>
      </c>
      <c r="V1151" s="36">
        <f t="shared" si="70"/>
        <v>6.2916666666666448</v>
      </c>
      <c r="W1151" s="36"/>
      <c r="X1151" s="37"/>
    </row>
    <row r="1152" spans="1:24" x14ac:dyDescent="0.3">
      <c r="A1152" s="42">
        <v>7538</v>
      </c>
      <c r="B1152" s="24">
        <v>9</v>
      </c>
      <c r="C1152" s="24" t="s">
        <v>1138</v>
      </c>
      <c r="D1152" s="24">
        <v>2</v>
      </c>
      <c r="E1152" s="24">
        <v>725</v>
      </c>
      <c r="F1152" s="24" t="s">
        <v>61</v>
      </c>
      <c r="G1152" s="24" t="s">
        <v>12</v>
      </c>
      <c r="H1152" s="24" t="s">
        <v>15</v>
      </c>
      <c r="J1152" s="24">
        <v>1</v>
      </c>
      <c r="K1152" s="24">
        <v>1662</v>
      </c>
      <c r="L1152" s="32">
        <v>0.53125</v>
      </c>
      <c r="M1152" s="43">
        <v>0.54861111111111105</v>
      </c>
      <c r="N1152" s="33">
        <v>11.975378947072899</v>
      </c>
      <c r="Q1152" s="24">
        <v>58</v>
      </c>
      <c r="R1152" s="35">
        <f t="shared" si="68"/>
        <v>694.57197893022817</v>
      </c>
      <c r="S1152" s="35">
        <f t="shared" si="71"/>
        <v>0</v>
      </c>
      <c r="U1152" s="36">
        <f t="shared" si="69"/>
        <v>1.7361111111111049E-2</v>
      </c>
      <c r="V1152" s="36">
        <f t="shared" si="70"/>
        <v>1.0069444444444409</v>
      </c>
      <c r="W1152" s="36"/>
      <c r="X1152" s="37"/>
    </row>
    <row r="1153" spans="1:24" x14ac:dyDescent="0.3">
      <c r="A1153" s="42">
        <v>7519</v>
      </c>
      <c r="B1153" s="24">
        <v>9</v>
      </c>
      <c r="C1153" s="24" t="s">
        <v>1138</v>
      </c>
      <c r="D1153" s="24">
        <v>2</v>
      </c>
      <c r="E1153" s="24">
        <v>725</v>
      </c>
      <c r="F1153" s="24" t="s">
        <v>61</v>
      </c>
      <c r="G1153" s="24" t="s">
        <v>12</v>
      </c>
      <c r="H1153" s="24" t="s">
        <v>13</v>
      </c>
      <c r="J1153" s="24">
        <v>1</v>
      </c>
      <c r="K1153" s="24">
        <v>820</v>
      </c>
      <c r="L1153" s="32">
        <v>0.54166666666666663</v>
      </c>
      <c r="M1153" s="43">
        <v>0.5625</v>
      </c>
      <c r="N1153" s="33">
        <v>11.975378947072899</v>
      </c>
      <c r="Q1153" s="24">
        <v>302</v>
      </c>
      <c r="R1153" s="35">
        <f t="shared" si="68"/>
        <v>3616.5644420160156</v>
      </c>
      <c r="S1153" s="35">
        <f t="shared" si="71"/>
        <v>0</v>
      </c>
      <c r="U1153" s="36">
        <f t="shared" si="69"/>
        <v>2.083333333333337E-2</v>
      </c>
      <c r="V1153" s="36">
        <f t="shared" si="70"/>
        <v>6.2916666666666776</v>
      </c>
      <c r="W1153" s="36"/>
      <c r="X1153" s="37"/>
    </row>
    <row r="1154" spans="1:24" x14ac:dyDescent="0.3">
      <c r="A1154" s="42">
        <v>7478</v>
      </c>
      <c r="B1154" s="24">
        <v>9</v>
      </c>
      <c r="C1154" s="24" t="s">
        <v>1138</v>
      </c>
      <c r="D1154" s="24">
        <v>2</v>
      </c>
      <c r="E1154" s="24">
        <v>725</v>
      </c>
      <c r="F1154" s="24" t="s">
        <v>61</v>
      </c>
      <c r="G1154" s="24" t="s">
        <v>12</v>
      </c>
      <c r="H1154" s="24" t="s">
        <v>13</v>
      </c>
      <c r="J1154" s="24">
        <v>1</v>
      </c>
      <c r="K1154" s="24">
        <v>103</v>
      </c>
      <c r="L1154" s="32">
        <v>0.55208333333333337</v>
      </c>
      <c r="M1154" s="43">
        <v>0.57291666666666663</v>
      </c>
      <c r="N1154" s="33">
        <v>11.975378947072899</v>
      </c>
      <c r="Q1154" s="24">
        <v>302</v>
      </c>
      <c r="R1154" s="35">
        <f t="shared" ref="R1154:R1217" si="72">+N1154*Q1154</f>
        <v>3616.5644420160156</v>
      </c>
      <c r="S1154" s="35">
        <f t="shared" si="71"/>
        <v>0</v>
      </c>
      <c r="U1154" s="36">
        <f t="shared" ref="U1154:U1217" si="73">+M1154-L1154</f>
        <v>2.0833333333333259E-2</v>
      </c>
      <c r="V1154" s="36">
        <f t="shared" ref="V1154:V1217" si="74">+U1154*Q1154</f>
        <v>6.2916666666666448</v>
      </c>
      <c r="W1154" s="36"/>
      <c r="X1154" s="37"/>
    </row>
    <row r="1155" spans="1:24" x14ac:dyDescent="0.3">
      <c r="A1155" s="42">
        <v>7578</v>
      </c>
      <c r="B1155" s="24">
        <v>9</v>
      </c>
      <c r="C1155" s="24" t="s">
        <v>1138</v>
      </c>
      <c r="D1155" s="24">
        <v>2</v>
      </c>
      <c r="E1155" s="24">
        <v>725</v>
      </c>
      <c r="F1155" s="24" t="s">
        <v>61</v>
      </c>
      <c r="G1155" s="24" t="s">
        <v>19</v>
      </c>
      <c r="H1155" s="24" t="s">
        <v>20</v>
      </c>
      <c r="J1155" s="24">
        <v>1</v>
      </c>
      <c r="K1155" s="24">
        <v>4558</v>
      </c>
      <c r="L1155" s="32">
        <v>0.57291666666666663</v>
      </c>
      <c r="M1155" s="43">
        <v>0.59027777777777779</v>
      </c>
      <c r="N1155" s="33">
        <v>11.975378947072899</v>
      </c>
      <c r="Q1155" s="24">
        <v>5</v>
      </c>
      <c r="R1155" s="35">
        <f t="shared" si="72"/>
        <v>59.876894735364495</v>
      </c>
      <c r="S1155" s="35">
        <f t="shared" ref="S1155:S1218" si="75">+O1155*Q1155</f>
        <v>0</v>
      </c>
      <c r="U1155" s="36">
        <f t="shared" si="73"/>
        <v>1.736111111111116E-2</v>
      </c>
      <c r="V1155" s="36">
        <f t="shared" si="74"/>
        <v>8.6805555555555802E-2</v>
      </c>
      <c r="W1155" s="36"/>
      <c r="X1155" s="37"/>
    </row>
    <row r="1156" spans="1:24" x14ac:dyDescent="0.3">
      <c r="A1156" s="42">
        <v>18420</v>
      </c>
      <c r="B1156" s="24">
        <v>9</v>
      </c>
      <c r="C1156" s="24" t="s">
        <v>1138</v>
      </c>
      <c r="D1156" s="24">
        <v>2</v>
      </c>
      <c r="E1156" s="24">
        <v>725</v>
      </c>
      <c r="F1156" s="24" t="s">
        <v>61</v>
      </c>
      <c r="G1156" s="24" t="s">
        <v>18</v>
      </c>
      <c r="H1156" s="24" t="s">
        <v>13</v>
      </c>
      <c r="J1156" s="24">
        <v>1</v>
      </c>
      <c r="K1156" s="24">
        <v>18420</v>
      </c>
      <c r="L1156" s="32">
        <v>0.57291666666666663</v>
      </c>
      <c r="M1156" s="43">
        <v>0.59375</v>
      </c>
      <c r="N1156" s="33">
        <v>11.975378947072899</v>
      </c>
      <c r="Q1156" s="24">
        <v>67</v>
      </c>
      <c r="R1156" s="35">
        <f t="shared" si="72"/>
        <v>802.3503894538843</v>
      </c>
      <c r="S1156" s="35">
        <f t="shared" si="75"/>
        <v>0</v>
      </c>
      <c r="U1156" s="36">
        <f t="shared" si="73"/>
        <v>2.083333333333337E-2</v>
      </c>
      <c r="V1156" s="36">
        <f t="shared" si="74"/>
        <v>1.3958333333333357</v>
      </c>
      <c r="W1156" s="36"/>
      <c r="X1156" s="37"/>
    </row>
    <row r="1157" spans="1:24" x14ac:dyDescent="0.3">
      <c r="A1157" s="42">
        <v>7539</v>
      </c>
      <c r="B1157" s="24">
        <v>9</v>
      </c>
      <c r="C1157" s="24" t="s">
        <v>1138</v>
      </c>
      <c r="D1157" s="24">
        <v>2</v>
      </c>
      <c r="E1157" s="24">
        <v>725</v>
      </c>
      <c r="F1157" s="24" t="s">
        <v>61</v>
      </c>
      <c r="G1157" s="24" t="s">
        <v>12</v>
      </c>
      <c r="H1157" s="24" t="s">
        <v>15</v>
      </c>
      <c r="J1157" s="24">
        <v>1</v>
      </c>
      <c r="K1157" s="24">
        <v>1663</v>
      </c>
      <c r="L1157" s="32">
        <v>0.57638888888888895</v>
      </c>
      <c r="M1157" s="43">
        <v>0.59375</v>
      </c>
      <c r="N1157" s="33">
        <v>11.975378947072899</v>
      </c>
      <c r="Q1157" s="24">
        <v>58</v>
      </c>
      <c r="R1157" s="35">
        <f t="shared" si="72"/>
        <v>694.57197893022817</v>
      </c>
      <c r="S1157" s="35">
        <f t="shared" si="75"/>
        <v>0</v>
      </c>
      <c r="U1157" s="36">
        <f t="shared" si="73"/>
        <v>1.7361111111111049E-2</v>
      </c>
      <c r="V1157" s="36">
        <f t="shared" si="74"/>
        <v>1.0069444444444409</v>
      </c>
      <c r="W1157" s="36"/>
      <c r="X1157" s="37"/>
    </row>
    <row r="1158" spans="1:24" x14ac:dyDescent="0.3">
      <c r="A1158" s="42">
        <v>17577</v>
      </c>
      <c r="B1158" s="24">
        <v>9</v>
      </c>
      <c r="C1158" s="24" t="s">
        <v>1138</v>
      </c>
      <c r="D1158" s="24">
        <v>2</v>
      </c>
      <c r="E1158" s="24">
        <v>725</v>
      </c>
      <c r="F1158" s="24" t="s">
        <v>61</v>
      </c>
      <c r="G1158" s="24" t="s">
        <v>19</v>
      </c>
      <c r="H1158" s="24" t="s">
        <v>13</v>
      </c>
      <c r="J1158" s="24">
        <v>1</v>
      </c>
      <c r="K1158" s="24">
        <v>821</v>
      </c>
      <c r="L1158" s="32">
        <v>0.57986111111111105</v>
      </c>
      <c r="M1158" s="43">
        <v>0.60069444444444442</v>
      </c>
      <c r="N1158" s="33">
        <v>11.975378947072899</v>
      </c>
      <c r="Q1158" s="24">
        <v>235</v>
      </c>
      <c r="R1158" s="35">
        <f t="shared" si="72"/>
        <v>2814.2140525621312</v>
      </c>
      <c r="S1158" s="35">
        <f t="shared" si="75"/>
        <v>0</v>
      </c>
      <c r="U1158" s="36">
        <f t="shared" si="73"/>
        <v>2.083333333333337E-2</v>
      </c>
      <c r="V1158" s="36">
        <f t="shared" si="74"/>
        <v>4.8958333333333419</v>
      </c>
      <c r="W1158" s="36"/>
      <c r="X1158" s="37"/>
    </row>
    <row r="1159" spans="1:24" x14ac:dyDescent="0.3">
      <c r="A1159" s="42">
        <v>18421</v>
      </c>
      <c r="B1159" s="24">
        <v>9</v>
      </c>
      <c r="C1159" s="24" t="s">
        <v>1138</v>
      </c>
      <c r="D1159" s="24">
        <v>2</v>
      </c>
      <c r="E1159" s="24">
        <v>725</v>
      </c>
      <c r="F1159" s="24" t="s">
        <v>61</v>
      </c>
      <c r="G1159" s="24" t="s">
        <v>18</v>
      </c>
      <c r="H1159" s="24" t="s">
        <v>13</v>
      </c>
      <c r="J1159" s="24">
        <v>1</v>
      </c>
      <c r="K1159" s="24">
        <v>18421</v>
      </c>
      <c r="L1159" s="32">
        <v>0.59375</v>
      </c>
      <c r="M1159" s="43">
        <v>0.61458333333333337</v>
      </c>
      <c r="N1159" s="33">
        <v>11.975378947072899</v>
      </c>
      <c r="Q1159" s="24">
        <v>67</v>
      </c>
      <c r="R1159" s="35">
        <f t="shared" si="72"/>
        <v>802.3503894538843</v>
      </c>
      <c r="S1159" s="35">
        <f t="shared" si="75"/>
        <v>0</v>
      </c>
      <c r="U1159" s="36">
        <f t="shared" si="73"/>
        <v>2.083333333333337E-2</v>
      </c>
      <c r="V1159" s="36">
        <f t="shared" si="74"/>
        <v>1.3958333333333357</v>
      </c>
      <c r="W1159" s="36"/>
      <c r="X1159" s="37"/>
    </row>
    <row r="1160" spans="1:24" x14ac:dyDescent="0.3">
      <c r="A1160" s="42">
        <v>17583</v>
      </c>
      <c r="B1160" s="24">
        <v>9</v>
      </c>
      <c r="C1160" s="24" t="s">
        <v>1138</v>
      </c>
      <c r="D1160" s="24">
        <v>2</v>
      </c>
      <c r="E1160" s="24">
        <v>725</v>
      </c>
      <c r="F1160" s="24" t="s">
        <v>61</v>
      </c>
      <c r="G1160" s="24" t="s">
        <v>19</v>
      </c>
      <c r="H1160" s="24" t="s">
        <v>13</v>
      </c>
      <c r="J1160" s="24">
        <v>1</v>
      </c>
      <c r="K1160" s="24">
        <v>822</v>
      </c>
      <c r="L1160" s="32">
        <v>0.59722222222222221</v>
      </c>
      <c r="M1160" s="43">
        <v>0.61805555555555558</v>
      </c>
      <c r="N1160" s="33">
        <v>11.975378947072899</v>
      </c>
      <c r="Q1160" s="24">
        <v>235</v>
      </c>
      <c r="R1160" s="35">
        <f t="shared" si="72"/>
        <v>2814.2140525621312</v>
      </c>
      <c r="S1160" s="35">
        <f t="shared" si="75"/>
        <v>0</v>
      </c>
      <c r="U1160" s="36">
        <f t="shared" si="73"/>
        <v>2.083333333333337E-2</v>
      </c>
      <c r="V1160" s="36">
        <f t="shared" si="74"/>
        <v>4.8958333333333419</v>
      </c>
      <c r="W1160" s="36"/>
      <c r="X1160" s="37"/>
    </row>
    <row r="1161" spans="1:24" x14ac:dyDescent="0.3">
      <c r="A1161" s="42">
        <v>7540</v>
      </c>
      <c r="B1161" s="24">
        <v>9</v>
      </c>
      <c r="C1161" s="24" t="s">
        <v>1138</v>
      </c>
      <c r="D1161" s="24">
        <v>2</v>
      </c>
      <c r="E1161" s="24">
        <v>725</v>
      </c>
      <c r="F1161" s="24" t="s">
        <v>61</v>
      </c>
      <c r="G1161" s="24" t="s">
        <v>12</v>
      </c>
      <c r="H1161" s="24" t="s">
        <v>15</v>
      </c>
      <c r="J1161" s="24">
        <v>1</v>
      </c>
      <c r="K1161" s="24">
        <v>1664</v>
      </c>
      <c r="L1161" s="32">
        <v>0.61805555555555558</v>
      </c>
      <c r="M1161" s="43">
        <v>0.63541666666666663</v>
      </c>
      <c r="N1161" s="33">
        <v>11.975378947072899</v>
      </c>
      <c r="Q1161" s="24">
        <v>58</v>
      </c>
      <c r="R1161" s="35">
        <f t="shared" si="72"/>
        <v>694.57197893022817</v>
      </c>
      <c r="S1161" s="35">
        <f t="shared" si="75"/>
        <v>0</v>
      </c>
      <c r="U1161" s="36">
        <f t="shared" si="73"/>
        <v>1.7361111111111049E-2</v>
      </c>
      <c r="V1161" s="36">
        <f t="shared" si="74"/>
        <v>1.0069444444444409</v>
      </c>
      <c r="W1161" s="36"/>
      <c r="X1161" s="37"/>
    </row>
    <row r="1162" spans="1:24" x14ac:dyDescent="0.3">
      <c r="A1162" s="42">
        <v>18422</v>
      </c>
      <c r="B1162" s="24">
        <v>9</v>
      </c>
      <c r="C1162" s="24" t="s">
        <v>1138</v>
      </c>
      <c r="D1162" s="24">
        <v>2</v>
      </c>
      <c r="E1162" s="24">
        <v>725</v>
      </c>
      <c r="F1162" s="24" t="s">
        <v>61</v>
      </c>
      <c r="G1162" s="24" t="s">
        <v>18</v>
      </c>
      <c r="H1162" s="24" t="s">
        <v>13</v>
      </c>
      <c r="J1162" s="24">
        <v>1</v>
      </c>
      <c r="K1162" s="24">
        <v>18422</v>
      </c>
      <c r="L1162" s="32">
        <v>0.61805555555555558</v>
      </c>
      <c r="M1162" s="43">
        <v>0.63888888888888895</v>
      </c>
      <c r="N1162" s="33">
        <v>11.975378947072899</v>
      </c>
      <c r="Q1162" s="24">
        <v>67</v>
      </c>
      <c r="R1162" s="35">
        <f t="shared" si="72"/>
        <v>802.3503894538843</v>
      </c>
      <c r="S1162" s="35">
        <f t="shared" si="75"/>
        <v>0</v>
      </c>
      <c r="U1162" s="36">
        <f t="shared" si="73"/>
        <v>2.083333333333337E-2</v>
      </c>
      <c r="V1162" s="36">
        <f t="shared" si="74"/>
        <v>1.3958333333333357</v>
      </c>
      <c r="W1162" s="36"/>
      <c r="X1162" s="37"/>
    </row>
    <row r="1163" spans="1:24" x14ac:dyDescent="0.3">
      <c r="A1163" s="42">
        <v>17579</v>
      </c>
      <c r="B1163" s="24">
        <v>9</v>
      </c>
      <c r="C1163" s="24" t="s">
        <v>1138</v>
      </c>
      <c r="D1163" s="24">
        <v>2</v>
      </c>
      <c r="E1163" s="24">
        <v>725</v>
      </c>
      <c r="F1163" s="24" t="s">
        <v>61</v>
      </c>
      <c r="G1163" s="24" t="s">
        <v>19</v>
      </c>
      <c r="H1163" s="24" t="s">
        <v>13</v>
      </c>
      <c r="J1163" s="24">
        <v>1</v>
      </c>
      <c r="K1163" s="24">
        <v>823</v>
      </c>
      <c r="L1163" s="32">
        <v>0.62152777777777779</v>
      </c>
      <c r="M1163" s="43">
        <v>0.64236111111111105</v>
      </c>
      <c r="N1163" s="33">
        <v>11.975378947072899</v>
      </c>
      <c r="Q1163" s="24">
        <v>235</v>
      </c>
      <c r="R1163" s="35">
        <f t="shared" si="72"/>
        <v>2814.2140525621312</v>
      </c>
      <c r="S1163" s="35">
        <f t="shared" si="75"/>
        <v>0</v>
      </c>
      <c r="U1163" s="36">
        <f t="shared" si="73"/>
        <v>2.0833333333333259E-2</v>
      </c>
      <c r="V1163" s="36">
        <f t="shared" si="74"/>
        <v>4.8958333333333162</v>
      </c>
      <c r="W1163" s="36"/>
      <c r="X1163" s="37"/>
    </row>
    <row r="1164" spans="1:24" x14ac:dyDescent="0.3">
      <c r="A1164" s="42">
        <v>7523</v>
      </c>
      <c r="B1164" s="24">
        <v>9</v>
      </c>
      <c r="C1164" s="24" t="s">
        <v>1138</v>
      </c>
      <c r="D1164" s="24">
        <v>2</v>
      </c>
      <c r="E1164" s="24">
        <v>725</v>
      </c>
      <c r="F1164" s="24" t="s">
        <v>61</v>
      </c>
      <c r="G1164" s="24" t="s">
        <v>12</v>
      </c>
      <c r="H1164" s="24" t="s">
        <v>13</v>
      </c>
      <c r="J1164" s="24">
        <v>1</v>
      </c>
      <c r="K1164" s="24">
        <v>824</v>
      </c>
      <c r="L1164" s="32">
        <v>0.63888888888888895</v>
      </c>
      <c r="M1164" s="43">
        <v>0.65972222222222221</v>
      </c>
      <c r="N1164" s="33">
        <v>11.975378947072899</v>
      </c>
      <c r="Q1164" s="24">
        <v>302</v>
      </c>
      <c r="R1164" s="35">
        <f t="shared" si="72"/>
        <v>3616.5644420160156</v>
      </c>
      <c r="S1164" s="35">
        <f t="shared" si="75"/>
        <v>0</v>
      </c>
      <c r="U1164" s="36">
        <f t="shared" si="73"/>
        <v>2.0833333333333259E-2</v>
      </c>
      <c r="V1164" s="36">
        <f t="shared" si="74"/>
        <v>6.2916666666666448</v>
      </c>
      <c r="W1164" s="36"/>
      <c r="X1164" s="37"/>
    </row>
    <row r="1165" spans="1:24" x14ac:dyDescent="0.3">
      <c r="A1165" s="42">
        <v>7579</v>
      </c>
      <c r="B1165" s="24">
        <v>9</v>
      </c>
      <c r="C1165" s="24" t="s">
        <v>1138</v>
      </c>
      <c r="D1165" s="24">
        <v>2</v>
      </c>
      <c r="E1165" s="24">
        <v>725</v>
      </c>
      <c r="F1165" s="24" t="s">
        <v>61</v>
      </c>
      <c r="G1165" s="24" t="s">
        <v>19</v>
      </c>
      <c r="H1165" s="24" t="s">
        <v>20</v>
      </c>
      <c r="J1165" s="24">
        <v>1</v>
      </c>
      <c r="K1165" s="24">
        <v>4559</v>
      </c>
      <c r="L1165" s="32">
        <v>0.65625</v>
      </c>
      <c r="M1165" s="43">
        <v>0.67361111111111116</v>
      </c>
      <c r="N1165" s="33">
        <v>11.975378947072899</v>
      </c>
      <c r="Q1165" s="24">
        <v>5</v>
      </c>
      <c r="R1165" s="35">
        <f t="shared" si="72"/>
        <v>59.876894735364495</v>
      </c>
      <c r="S1165" s="35">
        <f t="shared" si="75"/>
        <v>0</v>
      </c>
      <c r="U1165" s="36">
        <f t="shared" si="73"/>
        <v>1.736111111111116E-2</v>
      </c>
      <c r="V1165" s="36">
        <f t="shared" si="74"/>
        <v>8.6805555555555802E-2</v>
      </c>
      <c r="W1165" s="36"/>
      <c r="X1165" s="37"/>
    </row>
    <row r="1166" spans="1:24" x14ac:dyDescent="0.3">
      <c r="A1166" s="42">
        <v>7541</v>
      </c>
      <c r="B1166" s="24">
        <v>9</v>
      </c>
      <c r="C1166" s="24" t="s">
        <v>1138</v>
      </c>
      <c r="D1166" s="24">
        <v>2</v>
      </c>
      <c r="E1166" s="24">
        <v>725</v>
      </c>
      <c r="F1166" s="24" t="s">
        <v>61</v>
      </c>
      <c r="G1166" s="24" t="s">
        <v>12</v>
      </c>
      <c r="H1166" s="24" t="s">
        <v>15</v>
      </c>
      <c r="J1166" s="24">
        <v>1</v>
      </c>
      <c r="K1166" s="24">
        <v>1665</v>
      </c>
      <c r="L1166" s="32">
        <v>0.65972222222222221</v>
      </c>
      <c r="M1166" s="43">
        <v>0.67708333333333337</v>
      </c>
      <c r="N1166" s="33">
        <v>11.975378947072899</v>
      </c>
      <c r="Q1166" s="24">
        <v>58</v>
      </c>
      <c r="R1166" s="35">
        <f t="shared" si="72"/>
        <v>694.57197893022817</v>
      </c>
      <c r="S1166" s="35">
        <f t="shared" si="75"/>
        <v>0</v>
      </c>
      <c r="U1166" s="36">
        <f t="shared" si="73"/>
        <v>1.736111111111116E-2</v>
      </c>
      <c r="V1166" s="36">
        <f t="shared" si="74"/>
        <v>1.0069444444444473</v>
      </c>
      <c r="W1166" s="36"/>
      <c r="X1166" s="37"/>
    </row>
    <row r="1167" spans="1:24" x14ac:dyDescent="0.3">
      <c r="A1167" s="42">
        <v>7524</v>
      </c>
      <c r="B1167" s="24">
        <v>9</v>
      </c>
      <c r="C1167" s="24" t="s">
        <v>1138</v>
      </c>
      <c r="D1167" s="24">
        <v>2</v>
      </c>
      <c r="E1167" s="24">
        <v>725</v>
      </c>
      <c r="F1167" s="24" t="s">
        <v>61</v>
      </c>
      <c r="G1167" s="24" t="s">
        <v>12</v>
      </c>
      <c r="H1167" s="24" t="s">
        <v>13</v>
      </c>
      <c r="J1167" s="24">
        <v>1</v>
      </c>
      <c r="K1167" s="24">
        <v>825</v>
      </c>
      <c r="L1167" s="32">
        <v>0.68402777777777779</v>
      </c>
      <c r="M1167" s="43">
        <v>0.70486111111111116</v>
      </c>
      <c r="N1167" s="33">
        <v>11.975378947072899</v>
      </c>
      <c r="Q1167" s="24">
        <v>302</v>
      </c>
      <c r="R1167" s="35">
        <f t="shared" si="72"/>
        <v>3616.5644420160156</v>
      </c>
      <c r="S1167" s="35">
        <f t="shared" si="75"/>
        <v>0</v>
      </c>
      <c r="U1167" s="36">
        <f t="shared" si="73"/>
        <v>2.083333333333337E-2</v>
      </c>
      <c r="V1167" s="36">
        <f t="shared" si="74"/>
        <v>6.2916666666666776</v>
      </c>
      <c r="W1167" s="36"/>
      <c r="X1167" s="37"/>
    </row>
    <row r="1168" spans="1:24" x14ac:dyDescent="0.3">
      <c r="A1168" s="42">
        <v>7542</v>
      </c>
      <c r="B1168" s="24">
        <v>9</v>
      </c>
      <c r="C1168" s="24" t="s">
        <v>1138</v>
      </c>
      <c r="D1168" s="24">
        <v>2</v>
      </c>
      <c r="E1168" s="24">
        <v>725</v>
      </c>
      <c r="F1168" s="24" t="s">
        <v>61</v>
      </c>
      <c r="G1168" s="24" t="s">
        <v>12</v>
      </c>
      <c r="H1168" s="24" t="s">
        <v>15</v>
      </c>
      <c r="J1168" s="24">
        <v>1</v>
      </c>
      <c r="K1168" s="24">
        <v>1666</v>
      </c>
      <c r="L1168" s="32">
        <v>0.70138888888888884</v>
      </c>
      <c r="M1168" s="43">
        <v>0.71875</v>
      </c>
      <c r="N1168" s="33">
        <v>11.975378947072899</v>
      </c>
      <c r="Q1168" s="24">
        <v>58</v>
      </c>
      <c r="R1168" s="35">
        <f t="shared" si="72"/>
        <v>694.57197893022817</v>
      </c>
      <c r="S1168" s="35">
        <f t="shared" si="75"/>
        <v>0</v>
      </c>
      <c r="U1168" s="36">
        <f t="shared" si="73"/>
        <v>1.736111111111116E-2</v>
      </c>
      <c r="V1168" s="36">
        <f t="shared" si="74"/>
        <v>1.0069444444444473</v>
      </c>
      <c r="W1168" s="36"/>
      <c r="X1168" s="37"/>
    </row>
    <row r="1169" spans="1:24" x14ac:dyDescent="0.3">
      <c r="A1169" s="42">
        <v>7565</v>
      </c>
      <c r="B1169" s="24">
        <v>9</v>
      </c>
      <c r="C1169" s="24" t="s">
        <v>1138</v>
      </c>
      <c r="D1169" s="24">
        <v>2</v>
      </c>
      <c r="E1169" s="24">
        <v>725</v>
      </c>
      <c r="F1169" s="24" t="s">
        <v>61</v>
      </c>
      <c r="G1169" s="24" t="s">
        <v>12</v>
      </c>
      <c r="H1169" s="24" t="s">
        <v>13</v>
      </c>
      <c r="J1169" s="24">
        <v>1</v>
      </c>
      <c r="K1169" s="24">
        <v>2572</v>
      </c>
      <c r="L1169" s="32">
        <v>0.73611111111111116</v>
      </c>
      <c r="M1169" s="43">
        <v>0.75694444444444453</v>
      </c>
      <c r="N1169" s="33">
        <v>11.975378947072899</v>
      </c>
      <c r="Q1169" s="24">
        <v>302</v>
      </c>
      <c r="R1169" s="35">
        <f t="shared" si="72"/>
        <v>3616.5644420160156</v>
      </c>
      <c r="S1169" s="35">
        <f t="shared" si="75"/>
        <v>0</v>
      </c>
      <c r="U1169" s="36">
        <f t="shared" si="73"/>
        <v>2.083333333333337E-2</v>
      </c>
      <c r="V1169" s="36">
        <f t="shared" si="74"/>
        <v>6.2916666666666776</v>
      </c>
      <c r="W1169" s="36"/>
      <c r="X1169" s="37"/>
    </row>
    <row r="1170" spans="1:24" x14ac:dyDescent="0.3">
      <c r="A1170" s="42">
        <v>7543</v>
      </c>
      <c r="B1170" s="24">
        <v>9</v>
      </c>
      <c r="C1170" s="24" t="s">
        <v>1138</v>
      </c>
      <c r="D1170" s="24">
        <v>2</v>
      </c>
      <c r="E1170" s="24">
        <v>725</v>
      </c>
      <c r="F1170" s="24" t="s">
        <v>61</v>
      </c>
      <c r="G1170" s="24" t="s">
        <v>12</v>
      </c>
      <c r="H1170" s="24" t="s">
        <v>15</v>
      </c>
      <c r="J1170" s="24">
        <v>1</v>
      </c>
      <c r="K1170" s="24">
        <v>1667</v>
      </c>
      <c r="L1170" s="32">
        <v>0.74305555555555547</v>
      </c>
      <c r="M1170" s="43">
        <v>0.76041666666666663</v>
      </c>
      <c r="N1170" s="33">
        <v>11.975378947072899</v>
      </c>
      <c r="Q1170" s="24">
        <v>58</v>
      </c>
      <c r="R1170" s="35">
        <f t="shared" si="72"/>
        <v>694.57197893022817</v>
      </c>
      <c r="S1170" s="35">
        <f t="shared" si="75"/>
        <v>0</v>
      </c>
      <c r="U1170" s="36">
        <f t="shared" si="73"/>
        <v>1.736111111111116E-2</v>
      </c>
      <c r="V1170" s="36">
        <f t="shared" si="74"/>
        <v>1.0069444444444473</v>
      </c>
      <c r="W1170" s="36"/>
      <c r="X1170" s="37"/>
    </row>
    <row r="1171" spans="1:24" x14ac:dyDescent="0.3">
      <c r="A1171" s="42">
        <v>7580</v>
      </c>
      <c r="B1171" s="24">
        <v>9</v>
      </c>
      <c r="C1171" s="24" t="s">
        <v>1138</v>
      </c>
      <c r="D1171" s="24">
        <v>2</v>
      </c>
      <c r="E1171" s="24">
        <v>725</v>
      </c>
      <c r="F1171" s="24" t="s">
        <v>61</v>
      </c>
      <c r="G1171" s="24" t="s">
        <v>19</v>
      </c>
      <c r="H1171" s="24" t="s">
        <v>20</v>
      </c>
      <c r="J1171" s="24">
        <v>1</v>
      </c>
      <c r="K1171" s="24">
        <v>4560</v>
      </c>
      <c r="L1171" s="32">
        <v>0.75</v>
      </c>
      <c r="M1171" s="43">
        <v>0.76736111111111116</v>
      </c>
      <c r="N1171" s="33">
        <v>11.975378947072899</v>
      </c>
      <c r="Q1171" s="24">
        <v>5</v>
      </c>
      <c r="R1171" s="35">
        <f t="shared" si="72"/>
        <v>59.876894735364495</v>
      </c>
      <c r="S1171" s="35">
        <f t="shared" si="75"/>
        <v>0</v>
      </c>
      <c r="U1171" s="36">
        <f t="shared" si="73"/>
        <v>1.736111111111116E-2</v>
      </c>
      <c r="V1171" s="36">
        <f t="shared" si="74"/>
        <v>8.6805555555555802E-2</v>
      </c>
      <c r="W1171" s="36"/>
      <c r="X1171" s="37"/>
    </row>
    <row r="1172" spans="1:24" x14ac:dyDescent="0.3">
      <c r="A1172" s="42">
        <v>7525</v>
      </c>
      <c r="B1172" s="24">
        <v>9</v>
      </c>
      <c r="C1172" s="24" t="s">
        <v>1138</v>
      </c>
      <c r="D1172" s="24">
        <v>2</v>
      </c>
      <c r="E1172" s="24">
        <v>725</v>
      </c>
      <c r="F1172" s="24" t="s">
        <v>61</v>
      </c>
      <c r="G1172" s="24" t="s">
        <v>12</v>
      </c>
      <c r="H1172" s="24" t="s">
        <v>13</v>
      </c>
      <c r="J1172" s="24">
        <v>1</v>
      </c>
      <c r="K1172" s="24">
        <v>827</v>
      </c>
      <c r="L1172" s="32">
        <v>0.76041666666666663</v>
      </c>
      <c r="M1172" s="43">
        <v>0.78125</v>
      </c>
      <c r="N1172" s="33">
        <v>11.975378947072899</v>
      </c>
      <c r="Q1172" s="24">
        <v>302</v>
      </c>
      <c r="R1172" s="35">
        <f t="shared" si="72"/>
        <v>3616.5644420160156</v>
      </c>
      <c r="S1172" s="35">
        <f t="shared" si="75"/>
        <v>0</v>
      </c>
      <c r="U1172" s="36">
        <f t="shared" si="73"/>
        <v>2.083333333333337E-2</v>
      </c>
      <c r="V1172" s="36">
        <f t="shared" si="74"/>
        <v>6.2916666666666776</v>
      </c>
      <c r="W1172" s="36"/>
      <c r="X1172" s="37"/>
    </row>
    <row r="1173" spans="1:24" x14ac:dyDescent="0.3">
      <c r="A1173" s="42">
        <v>7526</v>
      </c>
      <c r="B1173" s="24">
        <v>9</v>
      </c>
      <c r="C1173" s="24" t="s">
        <v>1138</v>
      </c>
      <c r="D1173" s="24">
        <v>2</v>
      </c>
      <c r="E1173" s="24">
        <v>725</v>
      </c>
      <c r="F1173" s="24" t="s">
        <v>61</v>
      </c>
      <c r="G1173" s="24" t="s">
        <v>12</v>
      </c>
      <c r="H1173" s="24" t="s">
        <v>13</v>
      </c>
      <c r="J1173" s="24">
        <v>1</v>
      </c>
      <c r="K1173" s="24">
        <v>828</v>
      </c>
      <c r="L1173" s="32">
        <v>0.78125</v>
      </c>
      <c r="M1173" s="43">
        <v>0.80208333333333337</v>
      </c>
      <c r="N1173" s="33">
        <v>11.975378947072899</v>
      </c>
      <c r="Q1173" s="24">
        <v>302</v>
      </c>
      <c r="R1173" s="35">
        <f t="shared" si="72"/>
        <v>3616.5644420160156</v>
      </c>
      <c r="S1173" s="35">
        <f t="shared" si="75"/>
        <v>0</v>
      </c>
      <c r="U1173" s="36">
        <f t="shared" si="73"/>
        <v>2.083333333333337E-2</v>
      </c>
      <c r="V1173" s="36">
        <f t="shared" si="74"/>
        <v>6.2916666666666776</v>
      </c>
      <c r="W1173" s="36"/>
      <c r="X1173" s="37"/>
    </row>
    <row r="1174" spans="1:24" x14ac:dyDescent="0.3">
      <c r="A1174" s="42">
        <v>7583</v>
      </c>
      <c r="B1174" s="24">
        <v>9</v>
      </c>
      <c r="C1174" s="24" t="s">
        <v>1138</v>
      </c>
      <c r="D1174" s="24">
        <v>2</v>
      </c>
      <c r="E1174" s="24">
        <v>725</v>
      </c>
      <c r="F1174" s="24" t="s">
        <v>61</v>
      </c>
      <c r="G1174" s="24" t="s">
        <v>12</v>
      </c>
      <c r="H1174" s="24" t="s">
        <v>15</v>
      </c>
      <c r="J1174" s="24">
        <v>1</v>
      </c>
      <c r="K1174" s="24">
        <v>1668</v>
      </c>
      <c r="L1174" s="32">
        <v>0.78125</v>
      </c>
      <c r="M1174" s="43">
        <v>0.79861111111111116</v>
      </c>
      <c r="N1174" s="33">
        <v>11.975378947072899</v>
      </c>
      <c r="Q1174" s="24">
        <v>58</v>
      </c>
      <c r="R1174" s="35">
        <f t="shared" si="72"/>
        <v>694.57197893022817</v>
      </c>
      <c r="S1174" s="35">
        <f t="shared" si="75"/>
        <v>0</v>
      </c>
      <c r="U1174" s="36">
        <f t="shared" si="73"/>
        <v>1.736111111111116E-2</v>
      </c>
      <c r="V1174" s="36">
        <f t="shared" si="74"/>
        <v>1.0069444444444473</v>
      </c>
      <c r="W1174" s="36"/>
      <c r="X1174" s="37"/>
    </row>
    <row r="1175" spans="1:24" x14ac:dyDescent="0.3">
      <c r="A1175" s="42">
        <v>7544</v>
      </c>
      <c r="B1175" s="24">
        <v>9</v>
      </c>
      <c r="C1175" s="24" t="s">
        <v>1138</v>
      </c>
      <c r="D1175" s="24">
        <v>2</v>
      </c>
      <c r="E1175" s="24">
        <v>725</v>
      </c>
      <c r="F1175" s="24" t="s">
        <v>61</v>
      </c>
      <c r="G1175" s="24" t="s">
        <v>12</v>
      </c>
      <c r="H1175" s="24" t="s">
        <v>15</v>
      </c>
      <c r="J1175" s="24">
        <v>1</v>
      </c>
      <c r="K1175" s="24">
        <v>1669</v>
      </c>
      <c r="L1175" s="32">
        <v>0.80555555555555547</v>
      </c>
      <c r="M1175" s="43">
        <v>0.82291666666666663</v>
      </c>
      <c r="N1175" s="33">
        <v>11.975378947072899</v>
      </c>
      <c r="Q1175" s="24">
        <v>58</v>
      </c>
      <c r="R1175" s="35">
        <f t="shared" si="72"/>
        <v>694.57197893022817</v>
      </c>
      <c r="S1175" s="35">
        <f t="shared" si="75"/>
        <v>0</v>
      </c>
      <c r="U1175" s="36">
        <f t="shared" si="73"/>
        <v>1.736111111111116E-2</v>
      </c>
      <c r="V1175" s="36">
        <f t="shared" si="74"/>
        <v>1.0069444444444473</v>
      </c>
      <c r="W1175" s="36"/>
      <c r="X1175" s="37"/>
    </row>
    <row r="1176" spans="1:24" x14ac:dyDescent="0.3">
      <c r="A1176" s="42">
        <v>7527</v>
      </c>
      <c r="B1176" s="24">
        <v>9</v>
      </c>
      <c r="C1176" s="24" t="s">
        <v>1138</v>
      </c>
      <c r="D1176" s="24">
        <v>2</v>
      </c>
      <c r="E1176" s="24">
        <v>725</v>
      </c>
      <c r="F1176" s="24" t="s">
        <v>61</v>
      </c>
      <c r="G1176" s="24" t="s">
        <v>12</v>
      </c>
      <c r="H1176" s="24" t="s">
        <v>13</v>
      </c>
      <c r="J1176" s="24">
        <v>1</v>
      </c>
      <c r="K1176" s="24">
        <v>829</v>
      </c>
      <c r="L1176" s="32">
        <v>0.80902777777777779</v>
      </c>
      <c r="M1176" s="43">
        <v>0.82986111111111116</v>
      </c>
      <c r="N1176" s="33">
        <v>11.975378947072899</v>
      </c>
      <c r="Q1176" s="24">
        <v>302</v>
      </c>
      <c r="R1176" s="35">
        <f t="shared" si="72"/>
        <v>3616.5644420160156</v>
      </c>
      <c r="S1176" s="35">
        <f t="shared" si="75"/>
        <v>0</v>
      </c>
      <c r="U1176" s="36">
        <f t="shared" si="73"/>
        <v>2.083333333333337E-2</v>
      </c>
      <c r="V1176" s="36">
        <f t="shared" si="74"/>
        <v>6.2916666666666776</v>
      </c>
      <c r="W1176" s="36"/>
      <c r="X1176" s="37"/>
    </row>
    <row r="1177" spans="1:24" x14ac:dyDescent="0.3">
      <c r="A1177" s="42">
        <v>7528</v>
      </c>
      <c r="B1177" s="24">
        <v>9</v>
      </c>
      <c r="C1177" s="24" t="s">
        <v>1138</v>
      </c>
      <c r="D1177" s="24">
        <v>2</v>
      </c>
      <c r="E1177" s="24">
        <v>725</v>
      </c>
      <c r="F1177" s="24" t="s">
        <v>61</v>
      </c>
      <c r="G1177" s="24" t="s">
        <v>12</v>
      </c>
      <c r="H1177" s="24" t="s">
        <v>13</v>
      </c>
      <c r="J1177" s="24">
        <v>1</v>
      </c>
      <c r="K1177" s="24">
        <v>830</v>
      </c>
      <c r="L1177" s="32">
        <v>0.82986111111111116</v>
      </c>
      <c r="M1177" s="43">
        <v>0.85069444444444453</v>
      </c>
      <c r="N1177" s="33">
        <v>11.975378947072899</v>
      </c>
      <c r="Q1177" s="24">
        <v>302</v>
      </c>
      <c r="R1177" s="35">
        <f t="shared" si="72"/>
        <v>3616.5644420160156</v>
      </c>
      <c r="S1177" s="35">
        <f t="shared" si="75"/>
        <v>0</v>
      </c>
      <c r="U1177" s="36">
        <f t="shared" si="73"/>
        <v>2.083333333333337E-2</v>
      </c>
      <c r="V1177" s="36">
        <f t="shared" si="74"/>
        <v>6.2916666666666776</v>
      </c>
      <c r="W1177" s="36"/>
      <c r="X1177" s="37"/>
    </row>
    <row r="1178" spans="1:24" x14ac:dyDescent="0.3">
      <c r="A1178" s="42">
        <v>7545</v>
      </c>
      <c r="B1178" s="24">
        <v>9</v>
      </c>
      <c r="C1178" s="24" t="s">
        <v>1138</v>
      </c>
      <c r="D1178" s="24">
        <v>2</v>
      </c>
      <c r="E1178" s="24">
        <v>725</v>
      </c>
      <c r="F1178" s="24" t="s">
        <v>61</v>
      </c>
      <c r="G1178" s="24" t="s">
        <v>12</v>
      </c>
      <c r="H1178" s="24" t="s">
        <v>15</v>
      </c>
      <c r="J1178" s="24">
        <v>1</v>
      </c>
      <c r="K1178" s="24">
        <v>1670</v>
      </c>
      <c r="L1178" s="32">
        <v>0.84027777777777779</v>
      </c>
      <c r="M1178" s="43">
        <v>0.85763888888888884</v>
      </c>
      <c r="N1178" s="33">
        <v>11.975378947072899</v>
      </c>
      <c r="Q1178" s="24">
        <v>58</v>
      </c>
      <c r="R1178" s="35">
        <f t="shared" si="72"/>
        <v>694.57197893022817</v>
      </c>
      <c r="S1178" s="35">
        <f t="shared" si="75"/>
        <v>0</v>
      </c>
      <c r="U1178" s="36">
        <f t="shared" si="73"/>
        <v>1.7361111111111049E-2</v>
      </c>
      <c r="V1178" s="36">
        <f t="shared" si="74"/>
        <v>1.0069444444444409</v>
      </c>
      <c r="W1178" s="36"/>
      <c r="X1178" s="37"/>
    </row>
    <row r="1179" spans="1:24" x14ac:dyDescent="0.3">
      <c r="A1179" s="42">
        <v>7546</v>
      </c>
      <c r="B1179" s="24">
        <v>9</v>
      </c>
      <c r="C1179" s="24" t="s">
        <v>1138</v>
      </c>
      <c r="D1179" s="24">
        <v>2</v>
      </c>
      <c r="E1179" s="24">
        <v>727</v>
      </c>
      <c r="F1179" s="24" t="s">
        <v>65</v>
      </c>
      <c r="G1179" s="24" t="s">
        <v>12</v>
      </c>
      <c r="H1179" s="24" t="s">
        <v>15</v>
      </c>
      <c r="J1179" s="24">
        <v>1</v>
      </c>
      <c r="K1179" s="24">
        <v>1671</v>
      </c>
      <c r="L1179" s="32">
        <v>0.39583333333333331</v>
      </c>
      <c r="M1179" s="43">
        <v>0.41319444444444442</v>
      </c>
      <c r="N1179" s="33">
        <v>10.1375042218682</v>
      </c>
      <c r="Q1179" s="24">
        <v>58</v>
      </c>
      <c r="R1179" s="35">
        <f t="shared" si="72"/>
        <v>587.97524486835562</v>
      </c>
      <c r="S1179" s="35">
        <f t="shared" si="75"/>
        <v>0</v>
      </c>
      <c r="U1179" s="36">
        <f t="shared" si="73"/>
        <v>1.7361111111111105E-2</v>
      </c>
      <c r="V1179" s="36">
        <f t="shared" si="74"/>
        <v>1.0069444444444442</v>
      </c>
      <c r="W1179" s="36"/>
      <c r="X1179" s="37"/>
    </row>
    <row r="1180" spans="1:24" x14ac:dyDescent="0.3">
      <c r="A1180" s="42">
        <v>7547</v>
      </c>
      <c r="B1180" s="24">
        <v>9</v>
      </c>
      <c r="C1180" s="24" t="s">
        <v>1138</v>
      </c>
      <c r="D1180" s="24">
        <v>2</v>
      </c>
      <c r="E1180" s="24">
        <v>727</v>
      </c>
      <c r="F1180" s="24" t="s">
        <v>65</v>
      </c>
      <c r="G1180" s="24" t="s">
        <v>12</v>
      </c>
      <c r="H1180" s="24" t="s">
        <v>15</v>
      </c>
      <c r="J1180" s="24">
        <v>1</v>
      </c>
      <c r="K1180" s="24">
        <v>1672</v>
      </c>
      <c r="L1180" s="32">
        <v>0.44097222222222227</v>
      </c>
      <c r="M1180" s="43">
        <v>0.45833333333333331</v>
      </c>
      <c r="N1180" s="33">
        <v>10.1375042218682</v>
      </c>
      <c r="Q1180" s="24">
        <v>58</v>
      </c>
      <c r="R1180" s="35">
        <f t="shared" si="72"/>
        <v>587.97524486835562</v>
      </c>
      <c r="S1180" s="35">
        <f t="shared" si="75"/>
        <v>0</v>
      </c>
      <c r="U1180" s="36">
        <f t="shared" si="73"/>
        <v>1.7361111111111049E-2</v>
      </c>
      <c r="V1180" s="36">
        <f t="shared" si="74"/>
        <v>1.0069444444444409</v>
      </c>
      <c r="W1180" s="36"/>
      <c r="X1180" s="37"/>
    </row>
    <row r="1181" spans="1:24" x14ac:dyDescent="0.3">
      <c r="A1181" s="42">
        <v>7529</v>
      </c>
      <c r="B1181" s="24">
        <v>9</v>
      </c>
      <c r="C1181" s="24" t="s">
        <v>1138</v>
      </c>
      <c r="D1181" s="24">
        <v>2</v>
      </c>
      <c r="E1181" s="24">
        <v>727</v>
      </c>
      <c r="F1181" s="24" t="s">
        <v>65</v>
      </c>
      <c r="G1181" s="24" t="s">
        <v>12</v>
      </c>
      <c r="H1181" s="24" t="s">
        <v>13</v>
      </c>
      <c r="J1181" s="24">
        <v>1</v>
      </c>
      <c r="K1181" s="24">
        <v>831</v>
      </c>
      <c r="L1181" s="32">
        <v>0.47569444444444442</v>
      </c>
      <c r="M1181" s="43">
        <v>0.49305555555555558</v>
      </c>
      <c r="N1181" s="33">
        <v>10.1375042218682</v>
      </c>
      <c r="Q1181" s="24">
        <v>302</v>
      </c>
      <c r="R1181" s="35">
        <f t="shared" si="72"/>
        <v>3061.5262750041966</v>
      </c>
      <c r="S1181" s="35">
        <f t="shared" si="75"/>
        <v>0</v>
      </c>
      <c r="U1181" s="36">
        <f t="shared" si="73"/>
        <v>1.736111111111116E-2</v>
      </c>
      <c r="V1181" s="36">
        <f t="shared" si="74"/>
        <v>5.2430555555555705</v>
      </c>
      <c r="W1181" s="36"/>
      <c r="X1181" s="37"/>
    </row>
    <row r="1182" spans="1:24" x14ac:dyDescent="0.3">
      <c r="A1182" s="42">
        <v>7548</v>
      </c>
      <c r="B1182" s="24">
        <v>9</v>
      </c>
      <c r="C1182" s="24" t="s">
        <v>1138</v>
      </c>
      <c r="D1182" s="24">
        <v>2</v>
      </c>
      <c r="E1182" s="24">
        <v>727</v>
      </c>
      <c r="F1182" s="24" t="s">
        <v>65</v>
      </c>
      <c r="G1182" s="24" t="s">
        <v>12</v>
      </c>
      <c r="H1182" s="24" t="s">
        <v>15</v>
      </c>
      <c r="J1182" s="24">
        <v>1</v>
      </c>
      <c r="K1182" s="24">
        <v>1673</v>
      </c>
      <c r="L1182" s="32">
        <v>0.4826388888888889</v>
      </c>
      <c r="M1182" s="43">
        <v>0.5</v>
      </c>
      <c r="N1182" s="33">
        <v>10.1375042218682</v>
      </c>
      <c r="Q1182" s="24">
        <v>58</v>
      </c>
      <c r="R1182" s="35">
        <f t="shared" si="72"/>
        <v>587.97524486835562</v>
      </c>
      <c r="S1182" s="35">
        <f t="shared" si="75"/>
        <v>0</v>
      </c>
      <c r="U1182" s="36">
        <f t="shared" si="73"/>
        <v>1.7361111111111105E-2</v>
      </c>
      <c r="V1182" s="36">
        <f t="shared" si="74"/>
        <v>1.0069444444444442</v>
      </c>
      <c r="W1182" s="36"/>
      <c r="X1182" s="37"/>
    </row>
    <row r="1183" spans="1:24" x14ac:dyDescent="0.3">
      <c r="A1183" s="42">
        <v>18423</v>
      </c>
      <c r="B1183" s="24">
        <v>9</v>
      </c>
      <c r="C1183" s="24" t="s">
        <v>1138</v>
      </c>
      <c r="D1183" s="24">
        <v>2</v>
      </c>
      <c r="E1183" s="24">
        <v>727</v>
      </c>
      <c r="F1183" s="24" t="s">
        <v>65</v>
      </c>
      <c r="G1183" s="24" t="s">
        <v>18</v>
      </c>
      <c r="H1183" s="24" t="s">
        <v>13</v>
      </c>
      <c r="J1183" s="24">
        <v>1</v>
      </c>
      <c r="K1183" s="24">
        <v>18423</v>
      </c>
      <c r="L1183" s="32">
        <v>0.66666666666666663</v>
      </c>
      <c r="M1183" s="43">
        <v>0.68402777777777779</v>
      </c>
      <c r="N1183" s="33">
        <v>10.1375042218682</v>
      </c>
      <c r="Q1183" s="24">
        <v>67</v>
      </c>
      <c r="R1183" s="35">
        <f t="shared" si="72"/>
        <v>679.2127828651694</v>
      </c>
      <c r="S1183" s="35">
        <f t="shared" si="75"/>
        <v>0</v>
      </c>
      <c r="U1183" s="36">
        <f t="shared" si="73"/>
        <v>1.736111111111116E-2</v>
      </c>
      <c r="V1183" s="36">
        <f t="shared" si="74"/>
        <v>1.1631944444444478</v>
      </c>
      <c r="W1183" s="36"/>
      <c r="X1183" s="37"/>
    </row>
    <row r="1184" spans="1:24" x14ac:dyDescent="0.3">
      <c r="A1184" s="42">
        <v>17581</v>
      </c>
      <c r="B1184" s="24">
        <v>9</v>
      </c>
      <c r="C1184" s="24" t="s">
        <v>1138</v>
      </c>
      <c r="D1184" s="24">
        <v>2</v>
      </c>
      <c r="E1184" s="24">
        <v>727</v>
      </c>
      <c r="F1184" s="24" t="s">
        <v>65</v>
      </c>
      <c r="G1184" s="24" t="s">
        <v>19</v>
      </c>
      <c r="H1184" s="24" t="s">
        <v>13</v>
      </c>
      <c r="J1184" s="24">
        <v>1</v>
      </c>
      <c r="K1184" s="24">
        <v>832</v>
      </c>
      <c r="L1184" s="32">
        <v>0.67013888888888884</v>
      </c>
      <c r="M1184" s="43">
        <v>0.6875</v>
      </c>
      <c r="N1184" s="33">
        <v>10.1375042218682</v>
      </c>
      <c r="Q1184" s="24">
        <v>235</v>
      </c>
      <c r="R1184" s="35">
        <f t="shared" si="72"/>
        <v>2382.3134921390269</v>
      </c>
      <c r="S1184" s="35">
        <f t="shared" si="75"/>
        <v>0</v>
      </c>
      <c r="U1184" s="36">
        <f t="shared" si="73"/>
        <v>1.736111111111116E-2</v>
      </c>
      <c r="V1184" s="36">
        <f t="shared" si="74"/>
        <v>4.0798611111111232</v>
      </c>
      <c r="W1184" s="36"/>
      <c r="X1184" s="37"/>
    </row>
    <row r="1185" spans="1:24" x14ac:dyDescent="0.3">
      <c r="A1185" s="42">
        <v>7531</v>
      </c>
      <c r="B1185" s="24">
        <v>9</v>
      </c>
      <c r="C1185" s="24" t="s">
        <v>1138</v>
      </c>
      <c r="D1185" s="24">
        <v>2</v>
      </c>
      <c r="E1185" s="24">
        <v>727</v>
      </c>
      <c r="F1185" s="24" t="s">
        <v>65</v>
      </c>
      <c r="G1185" s="24" t="s">
        <v>12</v>
      </c>
      <c r="H1185" s="24" t="s">
        <v>13</v>
      </c>
      <c r="J1185" s="24">
        <v>1</v>
      </c>
      <c r="K1185" s="24">
        <v>833</v>
      </c>
      <c r="L1185" s="32">
        <v>0.70833333333333337</v>
      </c>
      <c r="M1185" s="43">
        <v>0.72569444444444453</v>
      </c>
      <c r="N1185" s="33">
        <v>10.1375042218682</v>
      </c>
      <c r="Q1185" s="24">
        <v>302</v>
      </c>
      <c r="R1185" s="35">
        <f t="shared" si="72"/>
        <v>3061.5262750041966</v>
      </c>
      <c r="S1185" s="35">
        <f t="shared" si="75"/>
        <v>0</v>
      </c>
      <c r="U1185" s="36">
        <f t="shared" si="73"/>
        <v>1.736111111111116E-2</v>
      </c>
      <c r="V1185" s="36">
        <f t="shared" si="74"/>
        <v>5.2430555555555705</v>
      </c>
      <c r="W1185" s="36"/>
      <c r="X1185" s="37"/>
    </row>
    <row r="1186" spans="1:24" x14ac:dyDescent="0.3">
      <c r="A1186" s="42">
        <v>7480</v>
      </c>
      <c r="B1186" s="24">
        <v>9</v>
      </c>
      <c r="C1186" s="24" t="s">
        <v>1138</v>
      </c>
      <c r="D1186" s="24">
        <v>1</v>
      </c>
      <c r="E1186" s="24">
        <v>739</v>
      </c>
      <c r="F1186" s="24" t="s">
        <v>60</v>
      </c>
      <c r="G1186" s="24" t="s">
        <v>12</v>
      </c>
      <c r="H1186" s="24" t="s">
        <v>13</v>
      </c>
      <c r="J1186" s="24">
        <v>1</v>
      </c>
      <c r="K1186" s="24">
        <v>779</v>
      </c>
      <c r="L1186" s="32">
        <v>0.24652777777777779</v>
      </c>
      <c r="M1186" s="43">
        <v>0.2638888888888889</v>
      </c>
      <c r="N1186" s="33">
        <v>11.0807627477579</v>
      </c>
      <c r="Q1186" s="24">
        <v>302</v>
      </c>
      <c r="R1186" s="35">
        <f t="shared" si="72"/>
        <v>3346.390349822886</v>
      </c>
      <c r="S1186" s="35">
        <f t="shared" si="75"/>
        <v>0</v>
      </c>
      <c r="U1186" s="36">
        <f t="shared" si="73"/>
        <v>1.7361111111111105E-2</v>
      </c>
      <c r="V1186" s="36">
        <f t="shared" si="74"/>
        <v>5.2430555555555536</v>
      </c>
      <c r="W1186" s="36"/>
      <c r="X1186" s="37"/>
    </row>
    <row r="1187" spans="1:24" x14ac:dyDescent="0.3">
      <c r="A1187" s="42">
        <v>17550</v>
      </c>
      <c r="B1187" s="24">
        <v>9</v>
      </c>
      <c r="C1187" s="24" t="s">
        <v>1138</v>
      </c>
      <c r="D1187" s="24">
        <v>1</v>
      </c>
      <c r="E1187" s="24">
        <v>739</v>
      </c>
      <c r="F1187" s="24" t="s">
        <v>60</v>
      </c>
      <c r="G1187" s="24" t="s">
        <v>19</v>
      </c>
      <c r="H1187" s="24" t="s">
        <v>13</v>
      </c>
      <c r="J1187" s="24">
        <v>1</v>
      </c>
      <c r="K1187" s="24">
        <v>780</v>
      </c>
      <c r="L1187" s="32">
        <v>0.2638888888888889</v>
      </c>
      <c r="M1187" s="43">
        <v>0.28125</v>
      </c>
      <c r="N1187" s="33">
        <v>11.0807627477579</v>
      </c>
      <c r="Q1187" s="24">
        <v>235</v>
      </c>
      <c r="R1187" s="35">
        <f t="shared" si="72"/>
        <v>2603.9792457231065</v>
      </c>
      <c r="S1187" s="35">
        <f t="shared" si="75"/>
        <v>0</v>
      </c>
      <c r="U1187" s="36">
        <f t="shared" si="73"/>
        <v>1.7361111111111105E-2</v>
      </c>
      <c r="V1187" s="36">
        <f t="shared" si="74"/>
        <v>4.0798611111111098</v>
      </c>
      <c r="W1187" s="36"/>
      <c r="X1187" s="37"/>
    </row>
    <row r="1188" spans="1:24" x14ac:dyDescent="0.3">
      <c r="A1188" s="42">
        <v>18413</v>
      </c>
      <c r="B1188" s="24">
        <v>9</v>
      </c>
      <c r="C1188" s="24" t="s">
        <v>1138</v>
      </c>
      <c r="D1188" s="24">
        <v>1</v>
      </c>
      <c r="E1188" s="24">
        <v>739</v>
      </c>
      <c r="F1188" s="24" t="s">
        <v>60</v>
      </c>
      <c r="G1188" s="24" t="s">
        <v>18</v>
      </c>
      <c r="H1188" s="24" t="s">
        <v>13</v>
      </c>
      <c r="J1188" s="24">
        <v>1</v>
      </c>
      <c r="K1188" s="24">
        <v>18413</v>
      </c>
      <c r="L1188" s="32">
        <v>0.2673611111111111</v>
      </c>
      <c r="M1188" s="43">
        <v>0.28472222222222221</v>
      </c>
      <c r="N1188" s="33">
        <v>11.0807627477579</v>
      </c>
      <c r="Q1188" s="24">
        <v>67</v>
      </c>
      <c r="R1188" s="35">
        <f t="shared" si="72"/>
        <v>742.41110409977932</v>
      </c>
      <c r="S1188" s="35">
        <f t="shared" si="75"/>
        <v>0</v>
      </c>
      <c r="U1188" s="36">
        <f t="shared" si="73"/>
        <v>1.7361111111111105E-2</v>
      </c>
      <c r="V1188" s="36">
        <f t="shared" si="74"/>
        <v>1.163194444444444</v>
      </c>
      <c r="W1188" s="36"/>
      <c r="X1188" s="37"/>
    </row>
    <row r="1189" spans="1:24" x14ac:dyDescent="0.3">
      <c r="A1189" s="42">
        <v>17857</v>
      </c>
      <c r="B1189" s="24">
        <v>9</v>
      </c>
      <c r="C1189" s="24" t="s">
        <v>1138</v>
      </c>
      <c r="D1189" s="24">
        <v>1</v>
      </c>
      <c r="E1189" s="24">
        <v>739</v>
      </c>
      <c r="F1189" s="24" t="s">
        <v>60</v>
      </c>
      <c r="G1189" s="24" t="s">
        <v>19</v>
      </c>
      <c r="H1189" s="24" t="s">
        <v>13</v>
      </c>
      <c r="J1189" s="24">
        <v>1</v>
      </c>
      <c r="K1189" s="24">
        <v>781</v>
      </c>
      <c r="L1189" s="32">
        <v>0.28472222222222221</v>
      </c>
      <c r="M1189" s="43">
        <v>0.30555555555555552</v>
      </c>
      <c r="N1189" s="33">
        <v>11.0807627477579</v>
      </c>
      <c r="Q1189" s="24">
        <v>235</v>
      </c>
      <c r="R1189" s="35">
        <f t="shared" si="72"/>
        <v>2603.9792457231065</v>
      </c>
      <c r="S1189" s="35">
        <f t="shared" si="75"/>
        <v>0</v>
      </c>
      <c r="U1189" s="36">
        <f t="shared" si="73"/>
        <v>2.0833333333333315E-2</v>
      </c>
      <c r="V1189" s="36">
        <f t="shared" si="74"/>
        <v>4.8958333333333286</v>
      </c>
      <c r="W1189" s="36"/>
      <c r="X1189" s="37"/>
    </row>
    <row r="1190" spans="1:24" x14ac:dyDescent="0.3">
      <c r="A1190" s="42">
        <v>18362</v>
      </c>
      <c r="B1190" s="24">
        <v>9</v>
      </c>
      <c r="C1190" s="24" t="s">
        <v>1138</v>
      </c>
      <c r="D1190" s="24">
        <v>1</v>
      </c>
      <c r="E1190" s="24">
        <v>739</v>
      </c>
      <c r="F1190" s="24" t="s">
        <v>60</v>
      </c>
      <c r="G1190" s="24" t="s">
        <v>18</v>
      </c>
      <c r="H1190" s="24" t="s">
        <v>13</v>
      </c>
      <c r="J1190" s="24">
        <v>1</v>
      </c>
      <c r="K1190" s="24">
        <v>16075</v>
      </c>
      <c r="L1190" s="32">
        <v>0.28819444444444448</v>
      </c>
      <c r="M1190" s="43">
        <v>0.30902777777777779</v>
      </c>
      <c r="N1190" s="33">
        <v>11.0807627477579</v>
      </c>
      <c r="Q1190" s="24">
        <v>67</v>
      </c>
      <c r="R1190" s="35">
        <f t="shared" si="72"/>
        <v>742.41110409977932</v>
      </c>
      <c r="S1190" s="35">
        <f t="shared" si="75"/>
        <v>0</v>
      </c>
      <c r="U1190" s="36">
        <f t="shared" si="73"/>
        <v>2.0833333333333315E-2</v>
      </c>
      <c r="V1190" s="36">
        <f t="shared" si="74"/>
        <v>1.3958333333333321</v>
      </c>
      <c r="W1190" s="36"/>
      <c r="X1190" s="37"/>
    </row>
    <row r="1191" spans="1:24" x14ac:dyDescent="0.3">
      <c r="A1191" s="42">
        <v>7569</v>
      </c>
      <c r="B1191" s="24">
        <v>9</v>
      </c>
      <c r="C1191" s="24" t="s">
        <v>1138</v>
      </c>
      <c r="D1191" s="24">
        <v>1</v>
      </c>
      <c r="E1191" s="24">
        <v>739</v>
      </c>
      <c r="F1191" s="24" t="s">
        <v>60</v>
      </c>
      <c r="G1191" s="24" t="s">
        <v>19</v>
      </c>
      <c r="H1191" s="24" t="s">
        <v>20</v>
      </c>
      <c r="J1191" s="24">
        <v>1</v>
      </c>
      <c r="K1191" s="24">
        <v>4549</v>
      </c>
      <c r="L1191" s="32">
        <v>0.30555555555555552</v>
      </c>
      <c r="M1191" s="43">
        <v>0.32291666666666669</v>
      </c>
      <c r="N1191" s="33">
        <v>11.0807627477579</v>
      </c>
      <c r="Q1191" s="24">
        <v>5</v>
      </c>
      <c r="R1191" s="35">
        <f t="shared" si="72"/>
        <v>55.403813738789502</v>
      </c>
      <c r="S1191" s="35">
        <f t="shared" si="75"/>
        <v>0</v>
      </c>
      <c r="U1191" s="36">
        <f t="shared" si="73"/>
        <v>1.736111111111116E-2</v>
      </c>
      <c r="V1191" s="36">
        <f t="shared" si="74"/>
        <v>8.6805555555555802E-2</v>
      </c>
      <c r="W1191" s="36"/>
      <c r="X1191" s="37"/>
    </row>
    <row r="1192" spans="1:24" x14ac:dyDescent="0.3">
      <c r="A1192" s="42">
        <v>17552</v>
      </c>
      <c r="B1192" s="24">
        <v>9</v>
      </c>
      <c r="C1192" s="24" t="s">
        <v>1138</v>
      </c>
      <c r="D1192" s="24">
        <v>1</v>
      </c>
      <c r="E1192" s="24">
        <v>739</v>
      </c>
      <c r="F1192" s="24" t="s">
        <v>60</v>
      </c>
      <c r="G1192" s="24" t="s">
        <v>19</v>
      </c>
      <c r="H1192" s="24" t="s">
        <v>13</v>
      </c>
      <c r="J1192" s="24">
        <v>1</v>
      </c>
      <c r="K1192" s="24">
        <v>782</v>
      </c>
      <c r="L1192" s="32">
        <v>0.30555555555555552</v>
      </c>
      <c r="M1192" s="43">
        <v>0.3263888888888889</v>
      </c>
      <c r="N1192" s="33">
        <v>11.0807627477579</v>
      </c>
      <c r="Q1192" s="24">
        <v>235</v>
      </c>
      <c r="R1192" s="35">
        <f t="shared" si="72"/>
        <v>2603.9792457231065</v>
      </c>
      <c r="S1192" s="35">
        <f t="shared" si="75"/>
        <v>0</v>
      </c>
      <c r="U1192" s="36">
        <f t="shared" si="73"/>
        <v>2.083333333333337E-2</v>
      </c>
      <c r="V1192" s="36">
        <f t="shared" si="74"/>
        <v>4.8958333333333419</v>
      </c>
      <c r="W1192" s="36"/>
      <c r="X1192" s="37"/>
    </row>
    <row r="1193" spans="1:24" x14ac:dyDescent="0.3">
      <c r="A1193" s="42">
        <v>18414</v>
      </c>
      <c r="B1193" s="24">
        <v>9</v>
      </c>
      <c r="C1193" s="24" t="s">
        <v>1138</v>
      </c>
      <c r="D1193" s="24">
        <v>1</v>
      </c>
      <c r="E1193" s="24">
        <v>739</v>
      </c>
      <c r="F1193" s="24" t="s">
        <v>60</v>
      </c>
      <c r="G1193" s="24" t="s">
        <v>18</v>
      </c>
      <c r="H1193" s="24" t="s">
        <v>13</v>
      </c>
      <c r="J1193" s="24">
        <v>1</v>
      </c>
      <c r="K1193" s="24">
        <v>18414</v>
      </c>
      <c r="L1193" s="32">
        <v>0.3125</v>
      </c>
      <c r="M1193" s="43">
        <v>0.33333333333333331</v>
      </c>
      <c r="N1193" s="33">
        <v>11.0807627477579</v>
      </c>
      <c r="Q1193" s="24">
        <v>67</v>
      </c>
      <c r="R1193" s="35">
        <f t="shared" si="72"/>
        <v>742.41110409977932</v>
      </c>
      <c r="S1193" s="35">
        <f t="shared" si="75"/>
        <v>0</v>
      </c>
      <c r="U1193" s="36">
        <f t="shared" si="73"/>
        <v>2.0833333333333315E-2</v>
      </c>
      <c r="V1193" s="36">
        <f t="shared" si="74"/>
        <v>1.3958333333333321</v>
      </c>
      <c r="W1193" s="36"/>
      <c r="X1193" s="37"/>
    </row>
    <row r="1194" spans="1:24" x14ac:dyDescent="0.3">
      <c r="A1194" s="42">
        <v>7484</v>
      </c>
      <c r="B1194" s="24">
        <v>9</v>
      </c>
      <c r="C1194" s="24" t="s">
        <v>1138</v>
      </c>
      <c r="D1194" s="24">
        <v>1</v>
      </c>
      <c r="E1194" s="24">
        <v>739</v>
      </c>
      <c r="F1194" s="24" t="s">
        <v>60</v>
      </c>
      <c r="G1194" s="24" t="s">
        <v>12</v>
      </c>
      <c r="H1194" s="24" t="s">
        <v>13</v>
      </c>
      <c r="J1194" s="24">
        <v>1</v>
      </c>
      <c r="K1194" s="24">
        <v>783</v>
      </c>
      <c r="L1194" s="32">
        <v>0.33680555555555558</v>
      </c>
      <c r="M1194" s="43">
        <v>0.3576388888888889</v>
      </c>
      <c r="N1194" s="33">
        <v>11.0807627477579</v>
      </c>
      <c r="Q1194" s="24">
        <v>302</v>
      </c>
      <c r="R1194" s="35">
        <f t="shared" si="72"/>
        <v>3346.390349822886</v>
      </c>
      <c r="S1194" s="35">
        <f t="shared" si="75"/>
        <v>0</v>
      </c>
      <c r="U1194" s="36">
        <f t="shared" si="73"/>
        <v>2.0833333333333315E-2</v>
      </c>
      <c r="V1194" s="36">
        <f t="shared" si="74"/>
        <v>6.2916666666666607</v>
      </c>
      <c r="W1194" s="36"/>
      <c r="X1194" s="37"/>
    </row>
    <row r="1195" spans="1:24" x14ac:dyDescent="0.3">
      <c r="A1195" s="42">
        <v>7549</v>
      </c>
      <c r="B1195" s="24">
        <v>9</v>
      </c>
      <c r="C1195" s="24" t="s">
        <v>1138</v>
      </c>
      <c r="D1195" s="24">
        <v>1</v>
      </c>
      <c r="E1195" s="24">
        <v>739</v>
      </c>
      <c r="F1195" s="24" t="s">
        <v>60</v>
      </c>
      <c r="G1195" s="24" t="s">
        <v>12</v>
      </c>
      <c r="H1195" s="24" t="s">
        <v>15</v>
      </c>
      <c r="J1195" s="24">
        <v>1</v>
      </c>
      <c r="K1195" s="24">
        <v>1688</v>
      </c>
      <c r="L1195" s="32">
        <v>0.34027777777777773</v>
      </c>
      <c r="M1195" s="43">
        <v>0.3576388888888889</v>
      </c>
      <c r="N1195" s="33">
        <v>11.0807627477579</v>
      </c>
      <c r="Q1195" s="24">
        <v>58</v>
      </c>
      <c r="R1195" s="35">
        <f t="shared" si="72"/>
        <v>642.68423936995816</v>
      </c>
      <c r="S1195" s="35">
        <f t="shared" si="75"/>
        <v>0</v>
      </c>
      <c r="U1195" s="36">
        <f t="shared" si="73"/>
        <v>1.736111111111116E-2</v>
      </c>
      <c r="V1195" s="36">
        <f t="shared" si="74"/>
        <v>1.0069444444444473</v>
      </c>
      <c r="W1195" s="36"/>
      <c r="X1195" s="37"/>
    </row>
    <row r="1196" spans="1:24" x14ac:dyDescent="0.3">
      <c r="A1196" s="42">
        <v>7485</v>
      </c>
      <c r="B1196" s="24">
        <v>9</v>
      </c>
      <c r="C1196" s="24" t="s">
        <v>1138</v>
      </c>
      <c r="D1196" s="24">
        <v>1</v>
      </c>
      <c r="E1196" s="24">
        <v>739</v>
      </c>
      <c r="F1196" s="24" t="s">
        <v>60</v>
      </c>
      <c r="G1196" s="24" t="s">
        <v>12</v>
      </c>
      <c r="H1196" s="24" t="s">
        <v>13</v>
      </c>
      <c r="J1196" s="24">
        <v>1</v>
      </c>
      <c r="K1196" s="24">
        <v>784</v>
      </c>
      <c r="L1196" s="32">
        <v>0.3611111111111111</v>
      </c>
      <c r="M1196" s="43">
        <v>0.38194444444444442</v>
      </c>
      <c r="N1196" s="33">
        <v>11.0807627477579</v>
      </c>
      <c r="Q1196" s="24">
        <v>302</v>
      </c>
      <c r="R1196" s="35">
        <f t="shared" si="72"/>
        <v>3346.390349822886</v>
      </c>
      <c r="S1196" s="35">
        <f t="shared" si="75"/>
        <v>0</v>
      </c>
      <c r="U1196" s="36">
        <f t="shared" si="73"/>
        <v>2.0833333333333315E-2</v>
      </c>
      <c r="V1196" s="36">
        <f t="shared" si="74"/>
        <v>6.2916666666666607</v>
      </c>
      <c r="W1196" s="36"/>
      <c r="X1196" s="37"/>
    </row>
    <row r="1197" spans="1:24" x14ac:dyDescent="0.3">
      <c r="A1197" s="42">
        <v>7486</v>
      </c>
      <c r="B1197" s="24">
        <v>9</v>
      </c>
      <c r="C1197" s="24" t="s">
        <v>1138</v>
      </c>
      <c r="D1197" s="24">
        <v>1</v>
      </c>
      <c r="E1197" s="24">
        <v>739</v>
      </c>
      <c r="F1197" s="24" t="s">
        <v>60</v>
      </c>
      <c r="G1197" s="24" t="s">
        <v>12</v>
      </c>
      <c r="H1197" s="24" t="s">
        <v>13</v>
      </c>
      <c r="J1197" s="24">
        <v>1</v>
      </c>
      <c r="K1197" s="24">
        <v>785</v>
      </c>
      <c r="L1197" s="32">
        <v>0.38541666666666669</v>
      </c>
      <c r="M1197" s="43">
        <v>0.40625</v>
      </c>
      <c r="N1197" s="33">
        <v>11.0807627477579</v>
      </c>
      <c r="Q1197" s="24">
        <v>302</v>
      </c>
      <c r="R1197" s="35">
        <f t="shared" si="72"/>
        <v>3346.390349822886</v>
      </c>
      <c r="S1197" s="35">
        <f t="shared" si="75"/>
        <v>0</v>
      </c>
      <c r="U1197" s="36">
        <f t="shared" si="73"/>
        <v>2.0833333333333315E-2</v>
      </c>
      <c r="V1197" s="36">
        <f t="shared" si="74"/>
        <v>6.2916666666666607</v>
      </c>
      <c r="W1197" s="36"/>
      <c r="X1197" s="37"/>
    </row>
    <row r="1198" spans="1:24" x14ac:dyDescent="0.3">
      <c r="A1198" s="42">
        <v>7570</v>
      </c>
      <c r="B1198" s="24">
        <v>9</v>
      </c>
      <c r="C1198" s="24" t="s">
        <v>1138</v>
      </c>
      <c r="D1198" s="24">
        <v>1</v>
      </c>
      <c r="E1198" s="24">
        <v>739</v>
      </c>
      <c r="F1198" s="24" t="s">
        <v>60</v>
      </c>
      <c r="G1198" s="24" t="s">
        <v>19</v>
      </c>
      <c r="H1198" s="24" t="s">
        <v>20</v>
      </c>
      <c r="J1198" s="24">
        <v>1</v>
      </c>
      <c r="K1198" s="24">
        <v>4550</v>
      </c>
      <c r="L1198" s="32">
        <v>0.3888888888888889</v>
      </c>
      <c r="M1198" s="43">
        <v>0.40625</v>
      </c>
      <c r="N1198" s="33">
        <v>11.0807627477579</v>
      </c>
      <c r="Q1198" s="24">
        <v>5</v>
      </c>
      <c r="R1198" s="35">
        <f t="shared" si="72"/>
        <v>55.403813738789502</v>
      </c>
      <c r="S1198" s="35">
        <f t="shared" si="75"/>
        <v>0</v>
      </c>
      <c r="U1198" s="36">
        <f t="shared" si="73"/>
        <v>1.7361111111111105E-2</v>
      </c>
      <c r="V1198" s="36">
        <f t="shared" si="74"/>
        <v>8.6805555555555525E-2</v>
      </c>
      <c r="W1198" s="36"/>
      <c r="X1198" s="37"/>
    </row>
    <row r="1199" spans="1:24" x14ac:dyDescent="0.3">
      <c r="A1199" s="42">
        <v>7487</v>
      </c>
      <c r="B1199" s="24">
        <v>9</v>
      </c>
      <c r="C1199" s="24" t="s">
        <v>1138</v>
      </c>
      <c r="D1199" s="24">
        <v>1</v>
      </c>
      <c r="E1199" s="24">
        <v>739</v>
      </c>
      <c r="F1199" s="24" t="s">
        <v>60</v>
      </c>
      <c r="G1199" s="24" t="s">
        <v>12</v>
      </c>
      <c r="H1199" s="24" t="s">
        <v>13</v>
      </c>
      <c r="J1199" s="24">
        <v>1</v>
      </c>
      <c r="K1199" s="24">
        <v>786</v>
      </c>
      <c r="L1199" s="32">
        <v>0.43402777777777773</v>
      </c>
      <c r="M1199" s="43">
        <v>0.4548611111111111</v>
      </c>
      <c r="N1199" s="33">
        <v>11.0807627477579</v>
      </c>
      <c r="Q1199" s="24">
        <v>302</v>
      </c>
      <c r="R1199" s="35">
        <f t="shared" si="72"/>
        <v>3346.390349822886</v>
      </c>
      <c r="S1199" s="35">
        <f t="shared" si="75"/>
        <v>0</v>
      </c>
      <c r="U1199" s="36">
        <f t="shared" si="73"/>
        <v>2.083333333333337E-2</v>
      </c>
      <c r="V1199" s="36">
        <f t="shared" si="74"/>
        <v>6.2916666666666776</v>
      </c>
      <c r="W1199" s="36"/>
      <c r="X1199" s="37"/>
    </row>
    <row r="1200" spans="1:24" x14ac:dyDescent="0.3">
      <c r="A1200" s="42">
        <v>7488</v>
      </c>
      <c r="B1200" s="24">
        <v>9</v>
      </c>
      <c r="C1200" s="24" t="s">
        <v>1138</v>
      </c>
      <c r="D1200" s="24">
        <v>1</v>
      </c>
      <c r="E1200" s="24">
        <v>739</v>
      </c>
      <c r="F1200" s="24" t="s">
        <v>60</v>
      </c>
      <c r="G1200" s="24" t="s">
        <v>12</v>
      </c>
      <c r="H1200" s="24" t="s">
        <v>13</v>
      </c>
      <c r="J1200" s="24">
        <v>1</v>
      </c>
      <c r="K1200" s="24">
        <v>787</v>
      </c>
      <c r="L1200" s="32">
        <v>0.4548611111111111</v>
      </c>
      <c r="M1200" s="43">
        <v>0.47569444444444442</v>
      </c>
      <c r="N1200" s="33">
        <v>11.0807627477579</v>
      </c>
      <c r="Q1200" s="24">
        <v>302</v>
      </c>
      <c r="R1200" s="35">
        <f t="shared" si="72"/>
        <v>3346.390349822886</v>
      </c>
      <c r="S1200" s="35">
        <f t="shared" si="75"/>
        <v>0</v>
      </c>
      <c r="U1200" s="36">
        <f t="shared" si="73"/>
        <v>2.0833333333333315E-2</v>
      </c>
      <c r="V1200" s="36">
        <f t="shared" si="74"/>
        <v>6.2916666666666607</v>
      </c>
      <c r="W1200" s="36"/>
      <c r="X1200" s="37"/>
    </row>
    <row r="1201" spans="1:24" x14ac:dyDescent="0.3">
      <c r="A1201" s="42">
        <v>7550</v>
      </c>
      <c r="B1201" s="24">
        <v>9</v>
      </c>
      <c r="C1201" s="24" t="s">
        <v>1138</v>
      </c>
      <c r="D1201" s="24">
        <v>1</v>
      </c>
      <c r="E1201" s="24">
        <v>739</v>
      </c>
      <c r="F1201" s="24" t="s">
        <v>60</v>
      </c>
      <c r="G1201" s="24" t="s">
        <v>12</v>
      </c>
      <c r="H1201" s="24" t="s">
        <v>15</v>
      </c>
      <c r="J1201" s="24">
        <v>1</v>
      </c>
      <c r="K1201" s="24">
        <v>1689</v>
      </c>
      <c r="L1201" s="32">
        <v>0.46527777777777773</v>
      </c>
      <c r="M1201" s="43">
        <v>0.4826388888888889</v>
      </c>
      <c r="N1201" s="33">
        <v>11.0807627477579</v>
      </c>
      <c r="Q1201" s="24">
        <v>58</v>
      </c>
      <c r="R1201" s="35">
        <f t="shared" si="72"/>
        <v>642.68423936995816</v>
      </c>
      <c r="S1201" s="35">
        <f t="shared" si="75"/>
        <v>0</v>
      </c>
      <c r="U1201" s="36">
        <f t="shared" si="73"/>
        <v>1.736111111111116E-2</v>
      </c>
      <c r="V1201" s="36">
        <f t="shared" si="74"/>
        <v>1.0069444444444473</v>
      </c>
      <c r="W1201" s="36"/>
      <c r="X1201" s="37"/>
    </row>
    <row r="1202" spans="1:24" x14ac:dyDescent="0.3">
      <c r="A1202" s="42">
        <v>7571</v>
      </c>
      <c r="B1202" s="24">
        <v>9</v>
      </c>
      <c r="C1202" s="24" t="s">
        <v>1138</v>
      </c>
      <c r="D1202" s="24">
        <v>1</v>
      </c>
      <c r="E1202" s="24">
        <v>739</v>
      </c>
      <c r="F1202" s="24" t="s">
        <v>60</v>
      </c>
      <c r="G1202" s="24" t="s">
        <v>19</v>
      </c>
      <c r="H1202" s="24" t="s">
        <v>20</v>
      </c>
      <c r="J1202" s="24">
        <v>1</v>
      </c>
      <c r="K1202" s="24">
        <v>4551</v>
      </c>
      <c r="L1202" s="32">
        <v>0.47222222222222227</v>
      </c>
      <c r="M1202" s="43">
        <v>0.48958333333333331</v>
      </c>
      <c r="N1202" s="33">
        <v>11.0807627477579</v>
      </c>
      <c r="Q1202" s="24">
        <v>5</v>
      </c>
      <c r="R1202" s="35">
        <f t="shared" si="72"/>
        <v>55.403813738789502</v>
      </c>
      <c r="S1202" s="35">
        <f t="shared" si="75"/>
        <v>0</v>
      </c>
      <c r="U1202" s="36">
        <f t="shared" si="73"/>
        <v>1.7361111111111049E-2</v>
      </c>
      <c r="V1202" s="36">
        <f t="shared" si="74"/>
        <v>8.6805555555555247E-2</v>
      </c>
      <c r="W1202" s="36"/>
      <c r="X1202" s="37"/>
    </row>
    <row r="1203" spans="1:24" x14ac:dyDescent="0.3">
      <c r="A1203" s="42">
        <v>7489</v>
      </c>
      <c r="B1203" s="24">
        <v>9</v>
      </c>
      <c r="C1203" s="24" t="s">
        <v>1138</v>
      </c>
      <c r="D1203" s="24">
        <v>1</v>
      </c>
      <c r="E1203" s="24">
        <v>739</v>
      </c>
      <c r="F1203" s="24" t="s">
        <v>60</v>
      </c>
      <c r="G1203" s="24" t="s">
        <v>12</v>
      </c>
      <c r="H1203" s="24" t="s">
        <v>13</v>
      </c>
      <c r="J1203" s="24">
        <v>1</v>
      </c>
      <c r="K1203" s="24">
        <v>788</v>
      </c>
      <c r="L1203" s="32">
        <v>0.4826388888888889</v>
      </c>
      <c r="M1203" s="43">
        <v>0.50347222222222221</v>
      </c>
      <c r="N1203" s="33">
        <v>11.0807627477579</v>
      </c>
      <c r="Q1203" s="24">
        <v>302</v>
      </c>
      <c r="R1203" s="35">
        <f t="shared" si="72"/>
        <v>3346.390349822886</v>
      </c>
      <c r="S1203" s="35">
        <f t="shared" si="75"/>
        <v>0</v>
      </c>
      <c r="U1203" s="36">
        <f t="shared" si="73"/>
        <v>2.0833333333333315E-2</v>
      </c>
      <c r="V1203" s="36">
        <f t="shared" si="74"/>
        <v>6.2916666666666607</v>
      </c>
      <c r="W1203" s="36"/>
      <c r="X1203" s="37"/>
    </row>
    <row r="1204" spans="1:24" x14ac:dyDescent="0.3">
      <c r="A1204" s="42">
        <v>7490</v>
      </c>
      <c r="B1204" s="24">
        <v>9</v>
      </c>
      <c r="C1204" s="24" t="s">
        <v>1138</v>
      </c>
      <c r="D1204" s="24">
        <v>1</v>
      </c>
      <c r="E1204" s="24">
        <v>739</v>
      </c>
      <c r="F1204" s="24" t="s">
        <v>60</v>
      </c>
      <c r="G1204" s="24" t="s">
        <v>12</v>
      </c>
      <c r="H1204" s="24" t="s">
        <v>13</v>
      </c>
      <c r="J1204" s="24">
        <v>1</v>
      </c>
      <c r="K1204" s="24">
        <v>789</v>
      </c>
      <c r="L1204" s="32">
        <v>0.5</v>
      </c>
      <c r="M1204" s="43">
        <v>0.52083333333333337</v>
      </c>
      <c r="N1204" s="33">
        <v>11.0807627477579</v>
      </c>
      <c r="Q1204" s="24">
        <v>302</v>
      </c>
      <c r="R1204" s="35">
        <f t="shared" si="72"/>
        <v>3346.390349822886</v>
      </c>
      <c r="S1204" s="35">
        <f t="shared" si="75"/>
        <v>0</v>
      </c>
      <c r="U1204" s="36">
        <f t="shared" si="73"/>
        <v>2.083333333333337E-2</v>
      </c>
      <c r="V1204" s="36">
        <f t="shared" si="74"/>
        <v>6.2916666666666776</v>
      </c>
      <c r="W1204" s="36"/>
      <c r="X1204" s="37"/>
    </row>
    <row r="1205" spans="1:24" x14ac:dyDescent="0.3">
      <c r="A1205" s="42">
        <v>7551</v>
      </c>
      <c r="B1205" s="24">
        <v>9</v>
      </c>
      <c r="C1205" s="24" t="s">
        <v>1138</v>
      </c>
      <c r="D1205" s="24">
        <v>1</v>
      </c>
      <c r="E1205" s="24">
        <v>739</v>
      </c>
      <c r="F1205" s="24" t="s">
        <v>60</v>
      </c>
      <c r="G1205" s="24" t="s">
        <v>12</v>
      </c>
      <c r="H1205" s="24" t="s">
        <v>15</v>
      </c>
      <c r="J1205" s="24">
        <v>1</v>
      </c>
      <c r="K1205" s="24">
        <v>1690</v>
      </c>
      <c r="L1205" s="32">
        <v>0.51388888888888895</v>
      </c>
      <c r="M1205" s="43">
        <v>0.53125</v>
      </c>
      <c r="N1205" s="33">
        <v>11.0807627477579</v>
      </c>
      <c r="Q1205" s="24">
        <v>58</v>
      </c>
      <c r="R1205" s="35">
        <f t="shared" si="72"/>
        <v>642.68423936995816</v>
      </c>
      <c r="S1205" s="35">
        <f t="shared" si="75"/>
        <v>0</v>
      </c>
      <c r="U1205" s="36">
        <f t="shared" si="73"/>
        <v>1.7361111111111049E-2</v>
      </c>
      <c r="V1205" s="36">
        <f t="shared" si="74"/>
        <v>1.0069444444444409</v>
      </c>
      <c r="W1205" s="36"/>
      <c r="X1205" s="37"/>
    </row>
    <row r="1206" spans="1:24" x14ac:dyDescent="0.3">
      <c r="A1206" s="42">
        <v>7491</v>
      </c>
      <c r="B1206" s="24">
        <v>9</v>
      </c>
      <c r="C1206" s="24" t="s">
        <v>1138</v>
      </c>
      <c r="D1206" s="24">
        <v>1</v>
      </c>
      <c r="E1206" s="24">
        <v>739</v>
      </c>
      <c r="F1206" s="24" t="s">
        <v>60</v>
      </c>
      <c r="G1206" s="24" t="s">
        <v>12</v>
      </c>
      <c r="H1206" s="24" t="s">
        <v>13</v>
      </c>
      <c r="J1206" s="24">
        <v>1</v>
      </c>
      <c r="K1206" s="24">
        <v>790</v>
      </c>
      <c r="L1206" s="32">
        <v>0.52083333333333337</v>
      </c>
      <c r="M1206" s="43">
        <v>0.54166666666666663</v>
      </c>
      <c r="N1206" s="33">
        <v>11.0807627477579</v>
      </c>
      <c r="Q1206" s="24">
        <v>302</v>
      </c>
      <c r="R1206" s="35">
        <f t="shared" si="72"/>
        <v>3346.390349822886</v>
      </c>
      <c r="S1206" s="35">
        <f t="shared" si="75"/>
        <v>0</v>
      </c>
      <c r="U1206" s="36">
        <f t="shared" si="73"/>
        <v>2.0833333333333259E-2</v>
      </c>
      <c r="V1206" s="36">
        <f t="shared" si="74"/>
        <v>6.2916666666666448</v>
      </c>
      <c r="W1206" s="36"/>
      <c r="X1206" s="37"/>
    </row>
    <row r="1207" spans="1:24" x14ac:dyDescent="0.3">
      <c r="A1207" s="42">
        <v>7477</v>
      </c>
      <c r="B1207" s="24">
        <v>9</v>
      </c>
      <c r="C1207" s="24" t="s">
        <v>1138</v>
      </c>
      <c r="D1207" s="24">
        <v>1</v>
      </c>
      <c r="E1207" s="24">
        <v>739</v>
      </c>
      <c r="F1207" s="24" t="s">
        <v>60</v>
      </c>
      <c r="G1207" s="24" t="s">
        <v>12</v>
      </c>
      <c r="H1207" s="24" t="s">
        <v>13</v>
      </c>
      <c r="J1207" s="24">
        <v>1</v>
      </c>
      <c r="K1207" s="24">
        <v>102</v>
      </c>
      <c r="L1207" s="32">
        <v>0.53125</v>
      </c>
      <c r="M1207" s="43">
        <v>0.55208333333333337</v>
      </c>
      <c r="N1207" s="33">
        <v>11.0807627477579</v>
      </c>
      <c r="Q1207" s="24">
        <v>302</v>
      </c>
      <c r="R1207" s="35">
        <f t="shared" si="72"/>
        <v>3346.390349822886</v>
      </c>
      <c r="S1207" s="35">
        <f t="shared" si="75"/>
        <v>0</v>
      </c>
      <c r="U1207" s="36">
        <f t="shared" si="73"/>
        <v>2.083333333333337E-2</v>
      </c>
      <c r="V1207" s="36">
        <f t="shared" si="74"/>
        <v>6.2916666666666776</v>
      </c>
      <c r="W1207" s="36"/>
      <c r="X1207" s="37"/>
    </row>
    <row r="1208" spans="1:24" x14ac:dyDescent="0.3">
      <c r="A1208" s="42">
        <v>18415</v>
      </c>
      <c r="B1208" s="24">
        <v>9</v>
      </c>
      <c r="C1208" s="24" t="s">
        <v>1138</v>
      </c>
      <c r="D1208" s="24">
        <v>1</v>
      </c>
      <c r="E1208" s="24">
        <v>739</v>
      </c>
      <c r="F1208" s="24" t="s">
        <v>60</v>
      </c>
      <c r="G1208" s="24" t="s">
        <v>18</v>
      </c>
      <c r="H1208" s="24" t="s">
        <v>13</v>
      </c>
      <c r="J1208" s="24">
        <v>1</v>
      </c>
      <c r="K1208" s="24">
        <v>18415</v>
      </c>
      <c r="L1208" s="32">
        <v>0.55208333333333337</v>
      </c>
      <c r="M1208" s="43">
        <v>0.57291666666666663</v>
      </c>
      <c r="N1208" s="33">
        <v>11.0807627477579</v>
      </c>
      <c r="Q1208" s="24">
        <v>67</v>
      </c>
      <c r="R1208" s="35">
        <f t="shared" si="72"/>
        <v>742.41110409977932</v>
      </c>
      <c r="S1208" s="35">
        <f t="shared" si="75"/>
        <v>0</v>
      </c>
      <c r="U1208" s="36">
        <f t="shared" si="73"/>
        <v>2.0833333333333259E-2</v>
      </c>
      <c r="V1208" s="36">
        <f t="shared" si="74"/>
        <v>1.3958333333333284</v>
      </c>
      <c r="W1208" s="36"/>
      <c r="X1208" s="37"/>
    </row>
    <row r="1209" spans="1:24" x14ac:dyDescent="0.3">
      <c r="A1209" s="42">
        <v>7572</v>
      </c>
      <c r="B1209" s="24">
        <v>9</v>
      </c>
      <c r="C1209" s="24" t="s">
        <v>1138</v>
      </c>
      <c r="D1209" s="24">
        <v>1</v>
      </c>
      <c r="E1209" s="24">
        <v>739</v>
      </c>
      <c r="F1209" s="24" t="s">
        <v>60</v>
      </c>
      <c r="G1209" s="24" t="s">
        <v>19</v>
      </c>
      <c r="H1209" s="24" t="s">
        <v>20</v>
      </c>
      <c r="J1209" s="24">
        <v>1</v>
      </c>
      <c r="K1209" s="24">
        <v>4552</v>
      </c>
      <c r="L1209" s="32">
        <v>0.55555555555555558</v>
      </c>
      <c r="M1209" s="43">
        <v>0.57291666666666663</v>
      </c>
      <c r="N1209" s="33">
        <v>11.0807627477579</v>
      </c>
      <c r="Q1209" s="24">
        <v>5</v>
      </c>
      <c r="R1209" s="35">
        <f t="shared" si="72"/>
        <v>55.403813738789502</v>
      </c>
      <c r="S1209" s="35">
        <f t="shared" si="75"/>
        <v>0</v>
      </c>
      <c r="U1209" s="36">
        <f t="shared" si="73"/>
        <v>1.7361111111111049E-2</v>
      </c>
      <c r="V1209" s="36">
        <f t="shared" si="74"/>
        <v>8.6805555555555247E-2</v>
      </c>
      <c r="W1209" s="36"/>
      <c r="X1209" s="37"/>
    </row>
    <row r="1210" spans="1:24" x14ac:dyDescent="0.3">
      <c r="A1210" s="42">
        <v>7552</v>
      </c>
      <c r="B1210" s="24">
        <v>9</v>
      </c>
      <c r="C1210" s="24" t="s">
        <v>1138</v>
      </c>
      <c r="D1210" s="24">
        <v>1</v>
      </c>
      <c r="E1210" s="24">
        <v>739</v>
      </c>
      <c r="F1210" s="24" t="s">
        <v>60</v>
      </c>
      <c r="G1210" s="24" t="s">
        <v>12</v>
      </c>
      <c r="H1210" s="24" t="s">
        <v>15</v>
      </c>
      <c r="J1210" s="24">
        <v>1</v>
      </c>
      <c r="K1210" s="24">
        <v>1691</v>
      </c>
      <c r="L1210" s="32">
        <v>0.55902777777777779</v>
      </c>
      <c r="M1210" s="43">
        <v>0.57638888888888895</v>
      </c>
      <c r="N1210" s="33">
        <v>11.0807627477579</v>
      </c>
      <c r="Q1210" s="24">
        <v>58</v>
      </c>
      <c r="R1210" s="35">
        <f t="shared" si="72"/>
        <v>642.68423936995816</v>
      </c>
      <c r="S1210" s="35">
        <f t="shared" si="75"/>
        <v>0</v>
      </c>
      <c r="U1210" s="36">
        <f t="shared" si="73"/>
        <v>1.736111111111116E-2</v>
      </c>
      <c r="V1210" s="36">
        <f t="shared" si="74"/>
        <v>1.0069444444444473</v>
      </c>
      <c r="W1210" s="36"/>
      <c r="X1210" s="37"/>
    </row>
    <row r="1211" spans="1:24" x14ac:dyDescent="0.3">
      <c r="A1211" s="42">
        <v>17576</v>
      </c>
      <c r="B1211" s="24">
        <v>9</v>
      </c>
      <c r="C1211" s="24" t="s">
        <v>1138</v>
      </c>
      <c r="D1211" s="24">
        <v>1</v>
      </c>
      <c r="E1211" s="24">
        <v>739</v>
      </c>
      <c r="F1211" s="24" t="s">
        <v>60</v>
      </c>
      <c r="G1211" s="24" t="s">
        <v>19</v>
      </c>
      <c r="H1211" s="24" t="s">
        <v>13</v>
      </c>
      <c r="J1211" s="24">
        <v>1</v>
      </c>
      <c r="K1211" s="24">
        <v>791</v>
      </c>
      <c r="L1211" s="32">
        <v>0.55902777777777779</v>
      </c>
      <c r="M1211" s="43">
        <v>0.57986111111111105</v>
      </c>
      <c r="N1211" s="33">
        <v>11.0807627477579</v>
      </c>
      <c r="Q1211" s="24">
        <v>235</v>
      </c>
      <c r="R1211" s="35">
        <f t="shared" si="72"/>
        <v>2603.9792457231065</v>
      </c>
      <c r="S1211" s="35">
        <f t="shared" si="75"/>
        <v>0</v>
      </c>
      <c r="U1211" s="36">
        <f t="shared" si="73"/>
        <v>2.0833333333333259E-2</v>
      </c>
      <c r="V1211" s="36">
        <f t="shared" si="74"/>
        <v>4.8958333333333162</v>
      </c>
      <c r="W1211" s="36"/>
      <c r="X1211" s="37"/>
    </row>
    <row r="1212" spans="1:24" x14ac:dyDescent="0.3">
      <c r="A1212" s="42">
        <v>18416</v>
      </c>
      <c r="B1212" s="24">
        <v>9</v>
      </c>
      <c r="C1212" s="24" t="s">
        <v>1138</v>
      </c>
      <c r="D1212" s="24">
        <v>1</v>
      </c>
      <c r="E1212" s="24">
        <v>739</v>
      </c>
      <c r="F1212" s="24" t="s">
        <v>60</v>
      </c>
      <c r="G1212" s="24" t="s">
        <v>18</v>
      </c>
      <c r="H1212" s="24" t="s">
        <v>13</v>
      </c>
      <c r="J1212" s="24">
        <v>1</v>
      </c>
      <c r="K1212" s="24">
        <v>18416</v>
      </c>
      <c r="L1212" s="32">
        <v>0.57291666666666663</v>
      </c>
      <c r="M1212" s="43">
        <v>0.59375</v>
      </c>
      <c r="N1212" s="33">
        <v>11.0807627477579</v>
      </c>
      <c r="Q1212" s="24">
        <v>67</v>
      </c>
      <c r="R1212" s="35">
        <f t="shared" si="72"/>
        <v>742.41110409977932</v>
      </c>
      <c r="S1212" s="35">
        <f t="shared" si="75"/>
        <v>0</v>
      </c>
      <c r="U1212" s="36">
        <f t="shared" si="73"/>
        <v>2.083333333333337E-2</v>
      </c>
      <c r="V1212" s="36">
        <f t="shared" si="74"/>
        <v>1.3958333333333357</v>
      </c>
      <c r="W1212" s="36"/>
      <c r="X1212" s="37"/>
    </row>
    <row r="1213" spans="1:24" x14ac:dyDescent="0.3">
      <c r="A1213" s="42">
        <v>17582</v>
      </c>
      <c r="B1213" s="24">
        <v>9</v>
      </c>
      <c r="C1213" s="24" t="s">
        <v>1138</v>
      </c>
      <c r="D1213" s="24">
        <v>1</v>
      </c>
      <c r="E1213" s="24">
        <v>739</v>
      </c>
      <c r="F1213" s="24" t="s">
        <v>60</v>
      </c>
      <c r="G1213" s="24" t="s">
        <v>19</v>
      </c>
      <c r="H1213" s="24" t="s">
        <v>13</v>
      </c>
      <c r="J1213" s="24">
        <v>1</v>
      </c>
      <c r="K1213" s="24">
        <v>792</v>
      </c>
      <c r="L1213" s="32">
        <v>0.57638888888888895</v>
      </c>
      <c r="M1213" s="43">
        <v>0.59722222222222221</v>
      </c>
      <c r="N1213" s="33">
        <v>11.0807627477579</v>
      </c>
      <c r="Q1213" s="24">
        <v>235</v>
      </c>
      <c r="R1213" s="35">
        <f t="shared" si="72"/>
        <v>2603.9792457231065</v>
      </c>
      <c r="S1213" s="35">
        <f t="shared" si="75"/>
        <v>0</v>
      </c>
      <c r="U1213" s="36">
        <f t="shared" si="73"/>
        <v>2.0833333333333259E-2</v>
      </c>
      <c r="V1213" s="36">
        <f t="shared" si="74"/>
        <v>4.8958333333333162</v>
      </c>
      <c r="W1213" s="36"/>
      <c r="X1213" s="37"/>
    </row>
    <row r="1214" spans="1:24" x14ac:dyDescent="0.3">
      <c r="A1214" s="42">
        <v>18417</v>
      </c>
      <c r="B1214" s="24">
        <v>9</v>
      </c>
      <c r="C1214" s="24" t="s">
        <v>1138</v>
      </c>
      <c r="D1214" s="24">
        <v>1</v>
      </c>
      <c r="E1214" s="24">
        <v>739</v>
      </c>
      <c r="F1214" s="24" t="s">
        <v>60</v>
      </c>
      <c r="G1214" s="24" t="s">
        <v>18</v>
      </c>
      <c r="H1214" s="24" t="s">
        <v>13</v>
      </c>
      <c r="J1214" s="24">
        <v>1</v>
      </c>
      <c r="K1214" s="24">
        <v>18417</v>
      </c>
      <c r="L1214" s="32">
        <v>0.59722222222222221</v>
      </c>
      <c r="M1214" s="43">
        <v>0.61805555555555558</v>
      </c>
      <c r="N1214" s="33">
        <v>11.0807627477579</v>
      </c>
      <c r="Q1214" s="24">
        <v>67</v>
      </c>
      <c r="R1214" s="35">
        <f t="shared" si="72"/>
        <v>742.41110409977932</v>
      </c>
      <c r="S1214" s="35">
        <f t="shared" si="75"/>
        <v>0</v>
      </c>
      <c r="U1214" s="36">
        <f t="shared" si="73"/>
        <v>2.083333333333337E-2</v>
      </c>
      <c r="V1214" s="36">
        <f t="shared" si="74"/>
        <v>1.3958333333333357</v>
      </c>
      <c r="W1214" s="36"/>
      <c r="X1214" s="37"/>
    </row>
    <row r="1215" spans="1:24" x14ac:dyDescent="0.3">
      <c r="A1215" s="42">
        <v>7553</v>
      </c>
      <c r="B1215" s="24">
        <v>9</v>
      </c>
      <c r="C1215" s="24" t="s">
        <v>1138</v>
      </c>
      <c r="D1215" s="24">
        <v>1</v>
      </c>
      <c r="E1215" s="24">
        <v>739</v>
      </c>
      <c r="F1215" s="24" t="s">
        <v>60</v>
      </c>
      <c r="G1215" s="24" t="s">
        <v>12</v>
      </c>
      <c r="H1215" s="24" t="s">
        <v>15</v>
      </c>
      <c r="J1215" s="24">
        <v>1</v>
      </c>
      <c r="K1215" s="24">
        <v>1692</v>
      </c>
      <c r="L1215" s="32">
        <v>0.60069444444444442</v>
      </c>
      <c r="M1215" s="43">
        <v>0.61805555555555558</v>
      </c>
      <c r="N1215" s="33">
        <v>11.0807627477579</v>
      </c>
      <c r="Q1215" s="24">
        <v>58</v>
      </c>
      <c r="R1215" s="35">
        <f t="shared" si="72"/>
        <v>642.68423936995816</v>
      </c>
      <c r="S1215" s="35">
        <f t="shared" si="75"/>
        <v>0</v>
      </c>
      <c r="U1215" s="36">
        <f t="shared" si="73"/>
        <v>1.736111111111116E-2</v>
      </c>
      <c r="V1215" s="36">
        <f t="shared" si="74"/>
        <v>1.0069444444444473</v>
      </c>
      <c r="W1215" s="36"/>
      <c r="X1215" s="37"/>
    </row>
    <row r="1216" spans="1:24" x14ac:dyDescent="0.3">
      <c r="A1216" s="42">
        <v>17578</v>
      </c>
      <c r="B1216" s="24">
        <v>9</v>
      </c>
      <c r="C1216" s="24" t="s">
        <v>1138</v>
      </c>
      <c r="D1216" s="24">
        <v>1</v>
      </c>
      <c r="E1216" s="24">
        <v>739</v>
      </c>
      <c r="F1216" s="24" t="s">
        <v>60</v>
      </c>
      <c r="G1216" s="24" t="s">
        <v>19</v>
      </c>
      <c r="H1216" s="24" t="s">
        <v>13</v>
      </c>
      <c r="J1216" s="24">
        <v>1</v>
      </c>
      <c r="K1216" s="24">
        <v>793</v>
      </c>
      <c r="L1216" s="32">
        <v>0.60069444444444442</v>
      </c>
      <c r="M1216" s="43">
        <v>0.62152777777777779</v>
      </c>
      <c r="N1216" s="33">
        <v>11.0807627477579</v>
      </c>
      <c r="Q1216" s="24">
        <v>235</v>
      </c>
      <c r="R1216" s="35">
        <f t="shared" si="72"/>
        <v>2603.9792457231065</v>
      </c>
      <c r="S1216" s="35">
        <f t="shared" si="75"/>
        <v>0</v>
      </c>
      <c r="U1216" s="36">
        <f t="shared" si="73"/>
        <v>2.083333333333337E-2</v>
      </c>
      <c r="V1216" s="36">
        <f t="shared" si="74"/>
        <v>4.8958333333333419</v>
      </c>
      <c r="W1216" s="36"/>
      <c r="X1216" s="37"/>
    </row>
    <row r="1217" spans="1:24" x14ac:dyDescent="0.3">
      <c r="A1217" s="42">
        <v>7573</v>
      </c>
      <c r="B1217" s="24">
        <v>9</v>
      </c>
      <c r="C1217" s="24" t="s">
        <v>1138</v>
      </c>
      <c r="D1217" s="24">
        <v>1</v>
      </c>
      <c r="E1217" s="24">
        <v>739</v>
      </c>
      <c r="F1217" s="24" t="s">
        <v>60</v>
      </c>
      <c r="G1217" s="24" t="s">
        <v>19</v>
      </c>
      <c r="H1217" s="24" t="s">
        <v>20</v>
      </c>
      <c r="J1217" s="24">
        <v>1</v>
      </c>
      <c r="K1217" s="24">
        <v>4553</v>
      </c>
      <c r="L1217" s="32">
        <v>0.63888888888888895</v>
      </c>
      <c r="M1217" s="43">
        <v>0.65625</v>
      </c>
      <c r="N1217" s="33">
        <v>11.0807627477579</v>
      </c>
      <c r="Q1217" s="24">
        <v>5</v>
      </c>
      <c r="R1217" s="35">
        <f t="shared" si="72"/>
        <v>55.403813738789502</v>
      </c>
      <c r="S1217" s="35">
        <f t="shared" si="75"/>
        <v>0</v>
      </c>
      <c r="U1217" s="36">
        <f t="shared" si="73"/>
        <v>1.7361111111111049E-2</v>
      </c>
      <c r="V1217" s="36">
        <f t="shared" si="74"/>
        <v>8.6805555555555247E-2</v>
      </c>
      <c r="W1217" s="36"/>
      <c r="X1217" s="37"/>
    </row>
    <row r="1218" spans="1:24" x14ac:dyDescent="0.3">
      <c r="A1218" s="42">
        <v>7554</v>
      </c>
      <c r="B1218" s="24">
        <v>9</v>
      </c>
      <c r="C1218" s="24" t="s">
        <v>1138</v>
      </c>
      <c r="D1218" s="24">
        <v>1</v>
      </c>
      <c r="E1218" s="24">
        <v>739</v>
      </c>
      <c r="F1218" s="24" t="s">
        <v>60</v>
      </c>
      <c r="G1218" s="24" t="s">
        <v>12</v>
      </c>
      <c r="H1218" s="24" t="s">
        <v>15</v>
      </c>
      <c r="J1218" s="24">
        <v>1</v>
      </c>
      <c r="K1218" s="24">
        <v>1693</v>
      </c>
      <c r="L1218" s="32">
        <v>0.64236111111111105</v>
      </c>
      <c r="M1218" s="43">
        <v>0.65972222222222221</v>
      </c>
      <c r="N1218" s="33">
        <v>11.0807627477579</v>
      </c>
      <c r="Q1218" s="24">
        <v>58</v>
      </c>
      <c r="R1218" s="35">
        <f t="shared" ref="R1218:R1281" si="76">+N1218*Q1218</f>
        <v>642.68423936995816</v>
      </c>
      <c r="S1218" s="35">
        <f t="shared" si="75"/>
        <v>0</v>
      </c>
      <c r="U1218" s="36">
        <f t="shared" ref="U1218:U1281" si="77">+M1218-L1218</f>
        <v>1.736111111111116E-2</v>
      </c>
      <c r="V1218" s="36">
        <f t="shared" ref="V1218:V1281" si="78">+U1218*Q1218</f>
        <v>1.0069444444444473</v>
      </c>
      <c r="W1218" s="36"/>
      <c r="X1218" s="37"/>
    </row>
    <row r="1219" spans="1:24" x14ac:dyDescent="0.3">
      <c r="A1219" s="42">
        <v>18418</v>
      </c>
      <c r="B1219" s="24">
        <v>9</v>
      </c>
      <c r="C1219" s="24" t="s">
        <v>1138</v>
      </c>
      <c r="D1219" s="24">
        <v>1</v>
      </c>
      <c r="E1219" s="24">
        <v>739</v>
      </c>
      <c r="F1219" s="24" t="s">
        <v>60</v>
      </c>
      <c r="G1219" s="24" t="s">
        <v>18</v>
      </c>
      <c r="H1219" s="24" t="s">
        <v>13</v>
      </c>
      <c r="J1219" s="24">
        <v>1</v>
      </c>
      <c r="K1219" s="24">
        <v>18418</v>
      </c>
      <c r="L1219" s="32">
        <v>0.64583333333333337</v>
      </c>
      <c r="M1219" s="43">
        <v>0.66666666666666663</v>
      </c>
      <c r="N1219" s="33">
        <v>11.0807627477579</v>
      </c>
      <c r="Q1219" s="24">
        <v>67</v>
      </c>
      <c r="R1219" s="35">
        <f t="shared" si="76"/>
        <v>742.41110409977932</v>
      </c>
      <c r="S1219" s="35">
        <f t="shared" ref="S1219:S1282" si="79">+O1219*Q1219</f>
        <v>0</v>
      </c>
      <c r="U1219" s="36">
        <f t="shared" si="77"/>
        <v>2.0833333333333259E-2</v>
      </c>
      <c r="V1219" s="36">
        <f t="shared" si="78"/>
        <v>1.3958333333333284</v>
      </c>
      <c r="W1219" s="36"/>
      <c r="X1219" s="37"/>
    </row>
    <row r="1220" spans="1:24" x14ac:dyDescent="0.3">
      <c r="A1220" s="42">
        <v>17580</v>
      </c>
      <c r="B1220" s="24">
        <v>9</v>
      </c>
      <c r="C1220" s="24" t="s">
        <v>1138</v>
      </c>
      <c r="D1220" s="24">
        <v>1</v>
      </c>
      <c r="E1220" s="24">
        <v>739</v>
      </c>
      <c r="F1220" s="24" t="s">
        <v>60</v>
      </c>
      <c r="G1220" s="24" t="s">
        <v>19</v>
      </c>
      <c r="H1220" s="24" t="s">
        <v>13</v>
      </c>
      <c r="J1220" s="24">
        <v>1</v>
      </c>
      <c r="K1220" s="24">
        <v>794</v>
      </c>
      <c r="L1220" s="32">
        <v>0.64930555555555558</v>
      </c>
      <c r="M1220" s="43">
        <v>0.67013888888888884</v>
      </c>
      <c r="N1220" s="33">
        <v>11.0807627477579</v>
      </c>
      <c r="Q1220" s="24">
        <v>235</v>
      </c>
      <c r="R1220" s="35">
        <f t="shared" si="76"/>
        <v>2603.9792457231065</v>
      </c>
      <c r="S1220" s="35">
        <f t="shared" si="79"/>
        <v>0</v>
      </c>
      <c r="U1220" s="36">
        <f t="shared" si="77"/>
        <v>2.0833333333333259E-2</v>
      </c>
      <c r="V1220" s="36">
        <f t="shared" si="78"/>
        <v>4.8958333333333162</v>
      </c>
      <c r="W1220" s="36"/>
      <c r="X1220" s="37"/>
    </row>
    <row r="1221" spans="1:24" x14ac:dyDescent="0.3">
      <c r="A1221" s="42">
        <v>7555</v>
      </c>
      <c r="B1221" s="24">
        <v>9</v>
      </c>
      <c r="C1221" s="24" t="s">
        <v>1138</v>
      </c>
      <c r="D1221" s="24">
        <v>1</v>
      </c>
      <c r="E1221" s="24">
        <v>739</v>
      </c>
      <c r="F1221" s="24" t="s">
        <v>60</v>
      </c>
      <c r="G1221" s="24" t="s">
        <v>12</v>
      </c>
      <c r="H1221" s="24" t="s">
        <v>15</v>
      </c>
      <c r="J1221" s="24">
        <v>1</v>
      </c>
      <c r="K1221" s="24">
        <v>1694</v>
      </c>
      <c r="L1221" s="32">
        <v>0.68402777777777779</v>
      </c>
      <c r="M1221" s="43">
        <v>0.70138888888888884</v>
      </c>
      <c r="N1221" s="33">
        <v>11.0807627477579</v>
      </c>
      <c r="Q1221" s="24">
        <v>58</v>
      </c>
      <c r="R1221" s="35">
        <f t="shared" si="76"/>
        <v>642.68423936995816</v>
      </c>
      <c r="S1221" s="35">
        <f t="shared" si="79"/>
        <v>0</v>
      </c>
      <c r="U1221" s="36">
        <f t="shared" si="77"/>
        <v>1.7361111111111049E-2</v>
      </c>
      <c r="V1221" s="36">
        <f t="shared" si="78"/>
        <v>1.0069444444444409</v>
      </c>
      <c r="W1221" s="36"/>
      <c r="X1221" s="37"/>
    </row>
    <row r="1222" spans="1:24" x14ac:dyDescent="0.3">
      <c r="A1222" s="42">
        <v>7496</v>
      </c>
      <c r="B1222" s="24">
        <v>9</v>
      </c>
      <c r="C1222" s="24" t="s">
        <v>1138</v>
      </c>
      <c r="D1222" s="24">
        <v>1</v>
      </c>
      <c r="E1222" s="24">
        <v>739</v>
      </c>
      <c r="F1222" s="24" t="s">
        <v>60</v>
      </c>
      <c r="G1222" s="24" t="s">
        <v>12</v>
      </c>
      <c r="H1222" s="24" t="s">
        <v>13</v>
      </c>
      <c r="J1222" s="24">
        <v>1</v>
      </c>
      <c r="K1222" s="24">
        <v>795</v>
      </c>
      <c r="L1222" s="32">
        <v>0.6875</v>
      </c>
      <c r="M1222" s="43">
        <v>0.70833333333333337</v>
      </c>
      <c r="N1222" s="33">
        <v>11.0807627477579</v>
      </c>
      <c r="Q1222" s="24">
        <v>302</v>
      </c>
      <c r="R1222" s="35">
        <f t="shared" si="76"/>
        <v>3346.390349822886</v>
      </c>
      <c r="S1222" s="35">
        <f t="shared" si="79"/>
        <v>0</v>
      </c>
      <c r="U1222" s="36">
        <f t="shared" si="77"/>
        <v>2.083333333333337E-2</v>
      </c>
      <c r="V1222" s="36">
        <f t="shared" si="78"/>
        <v>6.2916666666666776</v>
      </c>
      <c r="W1222" s="36"/>
      <c r="X1222" s="37"/>
    </row>
    <row r="1223" spans="1:24" x14ac:dyDescent="0.3">
      <c r="A1223" s="42">
        <v>7564</v>
      </c>
      <c r="B1223" s="24">
        <v>9</v>
      </c>
      <c r="C1223" s="24" t="s">
        <v>1138</v>
      </c>
      <c r="D1223" s="24">
        <v>1</v>
      </c>
      <c r="E1223" s="24">
        <v>739</v>
      </c>
      <c r="F1223" s="24" t="s">
        <v>60</v>
      </c>
      <c r="G1223" s="24" t="s">
        <v>12</v>
      </c>
      <c r="H1223" s="24" t="s">
        <v>13</v>
      </c>
      <c r="J1223" s="24">
        <v>1</v>
      </c>
      <c r="K1223" s="24">
        <v>2571</v>
      </c>
      <c r="L1223" s="32">
        <v>0.71527777777777779</v>
      </c>
      <c r="M1223" s="43">
        <v>0.73611111111111116</v>
      </c>
      <c r="N1223" s="33">
        <v>11.0807627477579</v>
      </c>
      <c r="Q1223" s="24">
        <v>302</v>
      </c>
      <c r="R1223" s="35">
        <f t="shared" si="76"/>
        <v>3346.390349822886</v>
      </c>
      <c r="S1223" s="35">
        <f t="shared" si="79"/>
        <v>0</v>
      </c>
      <c r="U1223" s="36">
        <f t="shared" si="77"/>
        <v>2.083333333333337E-2</v>
      </c>
      <c r="V1223" s="36">
        <f t="shared" si="78"/>
        <v>6.2916666666666776</v>
      </c>
      <c r="W1223" s="36"/>
      <c r="X1223" s="37"/>
    </row>
    <row r="1224" spans="1:24" x14ac:dyDescent="0.3">
      <c r="A1224" s="42">
        <v>7556</v>
      </c>
      <c r="B1224" s="24">
        <v>9</v>
      </c>
      <c r="C1224" s="24" t="s">
        <v>1138</v>
      </c>
      <c r="D1224" s="24">
        <v>1</v>
      </c>
      <c r="E1224" s="24">
        <v>739</v>
      </c>
      <c r="F1224" s="24" t="s">
        <v>60</v>
      </c>
      <c r="G1224" s="24" t="s">
        <v>12</v>
      </c>
      <c r="H1224" s="24" t="s">
        <v>15</v>
      </c>
      <c r="J1224" s="24">
        <v>1</v>
      </c>
      <c r="K1224" s="24">
        <v>1695</v>
      </c>
      <c r="L1224" s="32">
        <v>0.72569444444444453</v>
      </c>
      <c r="M1224" s="43">
        <v>0.74305555555555547</v>
      </c>
      <c r="N1224" s="33">
        <v>11.0807627477579</v>
      </c>
      <c r="Q1224" s="24">
        <v>58</v>
      </c>
      <c r="R1224" s="35">
        <f t="shared" si="76"/>
        <v>642.68423936995816</v>
      </c>
      <c r="S1224" s="35">
        <f t="shared" si="79"/>
        <v>0</v>
      </c>
      <c r="U1224" s="36">
        <f t="shared" si="77"/>
        <v>1.7361111111110938E-2</v>
      </c>
      <c r="V1224" s="36">
        <f t="shared" si="78"/>
        <v>1.0069444444444344</v>
      </c>
      <c r="W1224" s="36"/>
      <c r="X1224" s="37"/>
    </row>
    <row r="1225" spans="1:24" x14ac:dyDescent="0.3">
      <c r="A1225" s="42">
        <v>7574</v>
      </c>
      <c r="B1225" s="24">
        <v>9</v>
      </c>
      <c r="C1225" s="24" t="s">
        <v>1138</v>
      </c>
      <c r="D1225" s="24">
        <v>1</v>
      </c>
      <c r="E1225" s="24">
        <v>739</v>
      </c>
      <c r="F1225" s="24" t="s">
        <v>60</v>
      </c>
      <c r="G1225" s="24" t="s">
        <v>19</v>
      </c>
      <c r="H1225" s="24" t="s">
        <v>20</v>
      </c>
      <c r="J1225" s="24">
        <v>1</v>
      </c>
      <c r="K1225" s="24">
        <v>4554</v>
      </c>
      <c r="L1225" s="32">
        <v>0.73263888888888884</v>
      </c>
      <c r="M1225" s="43">
        <v>0.75</v>
      </c>
      <c r="N1225" s="33">
        <v>11.0807627477579</v>
      </c>
      <c r="Q1225" s="24">
        <v>5</v>
      </c>
      <c r="R1225" s="35">
        <f t="shared" si="76"/>
        <v>55.403813738789502</v>
      </c>
      <c r="S1225" s="35">
        <f t="shared" si="79"/>
        <v>0</v>
      </c>
      <c r="U1225" s="36">
        <f t="shared" si="77"/>
        <v>1.736111111111116E-2</v>
      </c>
      <c r="V1225" s="36">
        <f t="shared" si="78"/>
        <v>8.6805555555555802E-2</v>
      </c>
      <c r="W1225" s="36"/>
      <c r="X1225" s="37"/>
    </row>
    <row r="1226" spans="1:24" x14ac:dyDescent="0.3">
      <c r="A1226" s="42">
        <v>7497</v>
      </c>
      <c r="B1226" s="24">
        <v>9</v>
      </c>
      <c r="C1226" s="24" t="s">
        <v>1138</v>
      </c>
      <c r="D1226" s="24">
        <v>1</v>
      </c>
      <c r="E1226" s="24">
        <v>739</v>
      </c>
      <c r="F1226" s="24" t="s">
        <v>60</v>
      </c>
      <c r="G1226" s="24" t="s">
        <v>12</v>
      </c>
      <c r="H1226" s="24" t="s">
        <v>13</v>
      </c>
      <c r="J1226" s="24">
        <v>1</v>
      </c>
      <c r="K1226" s="24">
        <v>797</v>
      </c>
      <c r="L1226" s="32">
        <v>0.73958333333333337</v>
      </c>
      <c r="M1226" s="43">
        <v>0.76041666666666663</v>
      </c>
      <c r="N1226" s="33">
        <v>11.0807627477579</v>
      </c>
      <c r="Q1226" s="24">
        <v>302</v>
      </c>
      <c r="R1226" s="35">
        <f t="shared" si="76"/>
        <v>3346.390349822886</v>
      </c>
      <c r="S1226" s="35">
        <f t="shared" si="79"/>
        <v>0</v>
      </c>
      <c r="U1226" s="36">
        <f t="shared" si="77"/>
        <v>2.0833333333333259E-2</v>
      </c>
      <c r="V1226" s="36">
        <f t="shared" si="78"/>
        <v>6.2916666666666448</v>
      </c>
      <c r="W1226" s="36"/>
      <c r="X1226" s="37"/>
    </row>
    <row r="1227" spans="1:24" x14ac:dyDescent="0.3">
      <c r="A1227" s="42">
        <v>7498</v>
      </c>
      <c r="B1227" s="24">
        <v>9</v>
      </c>
      <c r="C1227" s="24" t="s">
        <v>1138</v>
      </c>
      <c r="D1227" s="24">
        <v>1</v>
      </c>
      <c r="E1227" s="24">
        <v>739</v>
      </c>
      <c r="F1227" s="24" t="s">
        <v>60</v>
      </c>
      <c r="G1227" s="24" t="s">
        <v>12</v>
      </c>
      <c r="H1227" s="24" t="s">
        <v>13</v>
      </c>
      <c r="J1227" s="24">
        <v>1</v>
      </c>
      <c r="K1227" s="24">
        <v>798</v>
      </c>
      <c r="L1227" s="32">
        <v>0.76041666666666663</v>
      </c>
      <c r="M1227" s="43">
        <v>0.78125</v>
      </c>
      <c r="N1227" s="33">
        <v>11.0807627477579</v>
      </c>
      <c r="Q1227" s="24">
        <v>302</v>
      </c>
      <c r="R1227" s="35">
        <f t="shared" si="76"/>
        <v>3346.390349822886</v>
      </c>
      <c r="S1227" s="35">
        <f t="shared" si="79"/>
        <v>0</v>
      </c>
      <c r="U1227" s="36">
        <f t="shared" si="77"/>
        <v>2.083333333333337E-2</v>
      </c>
      <c r="V1227" s="36">
        <f t="shared" si="78"/>
        <v>6.2916666666666776</v>
      </c>
      <c r="W1227" s="36"/>
      <c r="X1227" s="37"/>
    </row>
    <row r="1228" spans="1:24" x14ac:dyDescent="0.3">
      <c r="A1228" s="42">
        <v>7557</v>
      </c>
      <c r="B1228" s="24">
        <v>9</v>
      </c>
      <c r="C1228" s="24" t="s">
        <v>1138</v>
      </c>
      <c r="D1228" s="24">
        <v>1</v>
      </c>
      <c r="E1228" s="24">
        <v>739</v>
      </c>
      <c r="F1228" s="24" t="s">
        <v>60</v>
      </c>
      <c r="G1228" s="24" t="s">
        <v>12</v>
      </c>
      <c r="H1228" s="24" t="s">
        <v>15</v>
      </c>
      <c r="J1228" s="24">
        <v>1</v>
      </c>
      <c r="K1228" s="24">
        <v>1696</v>
      </c>
      <c r="L1228" s="32">
        <v>0.76388888888888884</v>
      </c>
      <c r="M1228" s="43">
        <v>0.78125</v>
      </c>
      <c r="N1228" s="33">
        <v>11.0807627477579</v>
      </c>
      <c r="Q1228" s="24">
        <v>58</v>
      </c>
      <c r="R1228" s="35">
        <f t="shared" si="76"/>
        <v>642.68423936995816</v>
      </c>
      <c r="S1228" s="35">
        <f t="shared" si="79"/>
        <v>0</v>
      </c>
      <c r="U1228" s="36">
        <f t="shared" si="77"/>
        <v>1.736111111111116E-2</v>
      </c>
      <c r="V1228" s="36">
        <f t="shared" si="78"/>
        <v>1.0069444444444473</v>
      </c>
      <c r="W1228" s="36"/>
      <c r="X1228" s="37"/>
    </row>
    <row r="1229" spans="1:24" x14ac:dyDescent="0.3">
      <c r="A1229" s="42">
        <v>7499</v>
      </c>
      <c r="B1229" s="24">
        <v>9</v>
      </c>
      <c r="C1229" s="24" t="s">
        <v>1138</v>
      </c>
      <c r="D1229" s="24">
        <v>1</v>
      </c>
      <c r="E1229" s="24">
        <v>739</v>
      </c>
      <c r="F1229" s="24" t="s">
        <v>60</v>
      </c>
      <c r="G1229" s="24" t="s">
        <v>12</v>
      </c>
      <c r="H1229" s="24" t="s">
        <v>13</v>
      </c>
      <c r="J1229" s="24">
        <v>1</v>
      </c>
      <c r="K1229" s="24">
        <v>799</v>
      </c>
      <c r="L1229" s="32">
        <v>0.78819444444444453</v>
      </c>
      <c r="M1229" s="43">
        <v>0.80902777777777779</v>
      </c>
      <c r="N1229" s="33">
        <v>11.0807627477579</v>
      </c>
      <c r="Q1229" s="24">
        <v>302</v>
      </c>
      <c r="R1229" s="35">
        <f t="shared" si="76"/>
        <v>3346.390349822886</v>
      </c>
      <c r="S1229" s="35">
        <f t="shared" si="79"/>
        <v>0</v>
      </c>
      <c r="U1229" s="36">
        <f t="shared" si="77"/>
        <v>2.0833333333333259E-2</v>
      </c>
      <c r="V1229" s="36">
        <f t="shared" si="78"/>
        <v>6.2916666666666448</v>
      </c>
      <c r="W1229" s="36"/>
      <c r="X1229" s="37"/>
    </row>
    <row r="1230" spans="1:24" x14ac:dyDescent="0.3">
      <c r="A1230" s="42">
        <v>7558</v>
      </c>
      <c r="B1230" s="24">
        <v>9</v>
      </c>
      <c r="C1230" s="24" t="s">
        <v>1138</v>
      </c>
      <c r="D1230" s="24">
        <v>1</v>
      </c>
      <c r="E1230" s="24">
        <v>739</v>
      </c>
      <c r="F1230" s="24" t="s">
        <v>60</v>
      </c>
      <c r="G1230" s="24" t="s">
        <v>12</v>
      </c>
      <c r="H1230" s="24" t="s">
        <v>15</v>
      </c>
      <c r="J1230" s="24">
        <v>1</v>
      </c>
      <c r="K1230" s="24">
        <v>1697</v>
      </c>
      <c r="L1230" s="32">
        <v>0.78819444444444453</v>
      </c>
      <c r="M1230" s="43">
        <v>0.80555555555555547</v>
      </c>
      <c r="N1230" s="33">
        <v>11.0807627477579</v>
      </c>
      <c r="Q1230" s="24">
        <v>58</v>
      </c>
      <c r="R1230" s="35">
        <f t="shared" si="76"/>
        <v>642.68423936995816</v>
      </c>
      <c r="S1230" s="35">
        <f t="shared" si="79"/>
        <v>0</v>
      </c>
      <c r="U1230" s="36">
        <f t="shared" si="77"/>
        <v>1.7361111111110938E-2</v>
      </c>
      <c r="V1230" s="36">
        <f t="shared" si="78"/>
        <v>1.0069444444444344</v>
      </c>
      <c r="W1230" s="36"/>
      <c r="X1230" s="37"/>
    </row>
    <row r="1231" spans="1:24" x14ac:dyDescent="0.3">
      <c r="A1231" s="42">
        <v>7500</v>
      </c>
      <c r="B1231" s="24">
        <v>9</v>
      </c>
      <c r="C1231" s="24" t="s">
        <v>1138</v>
      </c>
      <c r="D1231" s="24">
        <v>1</v>
      </c>
      <c r="E1231" s="24">
        <v>739</v>
      </c>
      <c r="F1231" s="24" t="s">
        <v>60</v>
      </c>
      <c r="G1231" s="24" t="s">
        <v>12</v>
      </c>
      <c r="H1231" s="24" t="s">
        <v>13</v>
      </c>
      <c r="J1231" s="24">
        <v>1</v>
      </c>
      <c r="K1231" s="24">
        <v>800</v>
      </c>
      <c r="L1231" s="32">
        <v>0.80902777777777779</v>
      </c>
      <c r="M1231" s="43">
        <v>0.82986111111111116</v>
      </c>
      <c r="N1231" s="33">
        <v>11.0807627477579</v>
      </c>
      <c r="Q1231" s="24">
        <v>302</v>
      </c>
      <c r="R1231" s="35">
        <f t="shared" si="76"/>
        <v>3346.390349822886</v>
      </c>
      <c r="S1231" s="35">
        <f t="shared" si="79"/>
        <v>0</v>
      </c>
      <c r="U1231" s="36">
        <f t="shared" si="77"/>
        <v>2.083333333333337E-2</v>
      </c>
      <c r="V1231" s="36">
        <f t="shared" si="78"/>
        <v>6.2916666666666776</v>
      </c>
      <c r="W1231" s="36"/>
      <c r="X1231" s="37"/>
    </row>
    <row r="1232" spans="1:24" x14ac:dyDescent="0.3">
      <c r="A1232" s="42">
        <v>7559</v>
      </c>
      <c r="B1232" s="24">
        <v>9</v>
      </c>
      <c r="C1232" s="24" t="s">
        <v>1138</v>
      </c>
      <c r="D1232" s="24">
        <v>1</v>
      </c>
      <c r="E1232" s="24">
        <v>739</v>
      </c>
      <c r="F1232" s="24" t="s">
        <v>60</v>
      </c>
      <c r="G1232" s="24" t="s">
        <v>12</v>
      </c>
      <c r="H1232" s="24" t="s">
        <v>15</v>
      </c>
      <c r="J1232" s="24">
        <v>1</v>
      </c>
      <c r="K1232" s="24">
        <v>1698</v>
      </c>
      <c r="L1232" s="32">
        <v>0.82291666666666663</v>
      </c>
      <c r="M1232" s="43">
        <v>0.84027777777777779</v>
      </c>
      <c r="N1232" s="33">
        <v>11.0807627477579</v>
      </c>
      <c r="Q1232" s="24">
        <v>58</v>
      </c>
      <c r="R1232" s="35">
        <f t="shared" si="76"/>
        <v>642.68423936995816</v>
      </c>
      <c r="S1232" s="35">
        <f t="shared" si="79"/>
        <v>0</v>
      </c>
      <c r="U1232" s="36">
        <f t="shared" si="77"/>
        <v>1.736111111111116E-2</v>
      </c>
      <c r="V1232" s="36">
        <f t="shared" si="78"/>
        <v>1.0069444444444473</v>
      </c>
      <c r="W1232" s="36"/>
      <c r="X1232" s="37"/>
    </row>
    <row r="1233" spans="1:24" x14ac:dyDescent="0.3">
      <c r="A1233" s="42">
        <v>7501</v>
      </c>
      <c r="B1233" s="24">
        <v>9</v>
      </c>
      <c r="C1233" s="24" t="s">
        <v>1138</v>
      </c>
      <c r="D1233" s="24">
        <v>1</v>
      </c>
      <c r="E1233" s="24">
        <v>739</v>
      </c>
      <c r="F1233" s="24" t="s">
        <v>60</v>
      </c>
      <c r="G1233" s="24" t="s">
        <v>12</v>
      </c>
      <c r="H1233" s="24" t="s">
        <v>13</v>
      </c>
      <c r="J1233" s="24">
        <v>1</v>
      </c>
      <c r="K1233" s="24">
        <v>801</v>
      </c>
      <c r="L1233" s="32">
        <v>0.83333333333333337</v>
      </c>
      <c r="M1233" s="43">
        <v>0.85069444444444453</v>
      </c>
      <c r="N1233" s="33">
        <v>11.0807627477579</v>
      </c>
      <c r="Q1233" s="24">
        <v>302</v>
      </c>
      <c r="R1233" s="35">
        <f t="shared" si="76"/>
        <v>3346.390349822886</v>
      </c>
      <c r="S1233" s="35">
        <f t="shared" si="79"/>
        <v>0</v>
      </c>
      <c r="U1233" s="36">
        <f t="shared" si="77"/>
        <v>1.736111111111116E-2</v>
      </c>
      <c r="V1233" s="36">
        <f t="shared" si="78"/>
        <v>5.2430555555555705</v>
      </c>
      <c r="W1233" s="36"/>
      <c r="X1233" s="37"/>
    </row>
    <row r="1234" spans="1:24" x14ac:dyDescent="0.3">
      <c r="A1234" s="42">
        <v>7560</v>
      </c>
      <c r="B1234" s="24">
        <v>9</v>
      </c>
      <c r="C1234" s="24" t="s">
        <v>1138</v>
      </c>
      <c r="D1234" s="24">
        <v>1</v>
      </c>
      <c r="E1234" s="24">
        <v>740</v>
      </c>
      <c r="F1234" s="24" t="s">
        <v>62</v>
      </c>
      <c r="G1234" s="24" t="s">
        <v>12</v>
      </c>
      <c r="H1234" s="24" t="s">
        <v>15</v>
      </c>
      <c r="J1234" s="24">
        <v>1</v>
      </c>
      <c r="K1234" s="24">
        <v>1699</v>
      </c>
      <c r="L1234" s="32">
        <v>0.37847222222222227</v>
      </c>
      <c r="M1234" s="43">
        <v>0.39583333333333331</v>
      </c>
      <c r="N1234" s="33">
        <v>9.2688063905718696</v>
      </c>
      <c r="Q1234" s="24">
        <v>58</v>
      </c>
      <c r="R1234" s="35">
        <f t="shared" si="76"/>
        <v>537.59077065316842</v>
      </c>
      <c r="S1234" s="35">
        <f t="shared" si="79"/>
        <v>0</v>
      </c>
      <c r="U1234" s="36">
        <f t="shared" si="77"/>
        <v>1.7361111111111049E-2</v>
      </c>
      <c r="V1234" s="36">
        <f t="shared" si="78"/>
        <v>1.0069444444444409</v>
      </c>
      <c r="W1234" s="36"/>
      <c r="X1234" s="37"/>
    </row>
    <row r="1235" spans="1:24" x14ac:dyDescent="0.3">
      <c r="A1235" s="42">
        <v>7502</v>
      </c>
      <c r="B1235" s="24">
        <v>9</v>
      </c>
      <c r="C1235" s="24" t="s">
        <v>1138</v>
      </c>
      <c r="D1235" s="24">
        <v>1</v>
      </c>
      <c r="E1235" s="24">
        <v>740</v>
      </c>
      <c r="F1235" s="24" t="s">
        <v>62</v>
      </c>
      <c r="G1235" s="24" t="s">
        <v>12</v>
      </c>
      <c r="H1235" s="24" t="s">
        <v>13</v>
      </c>
      <c r="J1235" s="24">
        <v>1</v>
      </c>
      <c r="K1235" s="24">
        <v>802</v>
      </c>
      <c r="L1235" s="32">
        <v>0.40972222222222227</v>
      </c>
      <c r="M1235" s="43">
        <v>0.42708333333333331</v>
      </c>
      <c r="N1235" s="33">
        <v>9.2688063905718696</v>
      </c>
      <c r="Q1235" s="24">
        <v>302</v>
      </c>
      <c r="R1235" s="35">
        <f t="shared" si="76"/>
        <v>2799.1795299527048</v>
      </c>
      <c r="S1235" s="35">
        <f t="shared" si="79"/>
        <v>0</v>
      </c>
      <c r="U1235" s="36">
        <f t="shared" si="77"/>
        <v>1.7361111111111049E-2</v>
      </c>
      <c r="V1235" s="36">
        <f t="shared" si="78"/>
        <v>5.2430555555555367</v>
      </c>
      <c r="W1235" s="36"/>
      <c r="X1235" s="37"/>
    </row>
    <row r="1236" spans="1:24" x14ac:dyDescent="0.3">
      <c r="A1236" s="42">
        <v>7561</v>
      </c>
      <c r="B1236" s="24">
        <v>9</v>
      </c>
      <c r="C1236" s="24" t="s">
        <v>1138</v>
      </c>
      <c r="D1236" s="24">
        <v>1</v>
      </c>
      <c r="E1236" s="24">
        <v>740</v>
      </c>
      <c r="F1236" s="24" t="s">
        <v>62</v>
      </c>
      <c r="G1236" s="24" t="s">
        <v>12</v>
      </c>
      <c r="H1236" s="24" t="s">
        <v>15</v>
      </c>
      <c r="J1236" s="24">
        <v>1</v>
      </c>
      <c r="K1236" s="24">
        <v>1700</v>
      </c>
      <c r="L1236" s="32">
        <v>0.4236111111111111</v>
      </c>
      <c r="M1236" s="43">
        <v>0.44097222222222227</v>
      </c>
      <c r="N1236" s="33">
        <v>9.2688063905718696</v>
      </c>
      <c r="Q1236" s="24">
        <v>58</v>
      </c>
      <c r="R1236" s="35">
        <f t="shared" si="76"/>
        <v>537.59077065316842</v>
      </c>
      <c r="S1236" s="35">
        <f t="shared" si="79"/>
        <v>0</v>
      </c>
      <c r="U1236" s="36">
        <f t="shared" si="77"/>
        <v>1.736111111111116E-2</v>
      </c>
      <c r="V1236" s="36">
        <f t="shared" si="78"/>
        <v>1.0069444444444473</v>
      </c>
      <c r="W1236" s="36"/>
      <c r="X1236" s="37"/>
    </row>
    <row r="1237" spans="1:24" x14ac:dyDescent="0.3">
      <c r="A1237" s="42">
        <v>7503</v>
      </c>
      <c r="B1237" s="24">
        <v>9</v>
      </c>
      <c r="C1237" s="24" t="s">
        <v>1138</v>
      </c>
      <c r="D1237" s="24">
        <v>1</v>
      </c>
      <c r="E1237" s="24">
        <v>740</v>
      </c>
      <c r="F1237" s="24" t="s">
        <v>62</v>
      </c>
      <c r="G1237" s="24" t="s">
        <v>12</v>
      </c>
      <c r="H1237" s="24" t="s">
        <v>13</v>
      </c>
      <c r="J1237" s="24">
        <v>1</v>
      </c>
      <c r="K1237" s="24">
        <v>803</v>
      </c>
      <c r="L1237" s="32">
        <v>0.62152777777777779</v>
      </c>
      <c r="M1237" s="43">
        <v>0.63888888888888895</v>
      </c>
      <c r="N1237" s="33">
        <v>9.2688063905718696</v>
      </c>
      <c r="Q1237" s="24">
        <v>302</v>
      </c>
      <c r="R1237" s="35">
        <f t="shared" si="76"/>
        <v>2799.1795299527048</v>
      </c>
      <c r="S1237" s="35">
        <f t="shared" si="79"/>
        <v>0</v>
      </c>
      <c r="U1237" s="36">
        <f t="shared" si="77"/>
        <v>1.736111111111116E-2</v>
      </c>
      <c r="V1237" s="36">
        <f t="shared" si="78"/>
        <v>5.2430555555555705</v>
      </c>
      <c r="W1237" s="36"/>
      <c r="X1237" s="37"/>
    </row>
    <row r="1238" spans="1:24" x14ac:dyDescent="0.3">
      <c r="A1238" s="42">
        <v>7504</v>
      </c>
      <c r="B1238" s="24">
        <v>9</v>
      </c>
      <c r="C1238" s="24" t="s">
        <v>1138</v>
      </c>
      <c r="D1238" s="24">
        <v>1</v>
      </c>
      <c r="E1238" s="24">
        <v>740</v>
      </c>
      <c r="F1238" s="24" t="s">
        <v>62</v>
      </c>
      <c r="G1238" s="24" t="s">
        <v>12</v>
      </c>
      <c r="H1238" s="24" t="s">
        <v>13</v>
      </c>
      <c r="J1238" s="24">
        <v>1</v>
      </c>
      <c r="K1238" s="24">
        <v>804</v>
      </c>
      <c r="L1238" s="32">
        <v>0.66666666666666663</v>
      </c>
      <c r="M1238" s="43">
        <v>0.68402777777777779</v>
      </c>
      <c r="N1238" s="33">
        <v>9.2688063905718696</v>
      </c>
      <c r="Q1238" s="24">
        <v>302</v>
      </c>
      <c r="R1238" s="35">
        <f t="shared" si="76"/>
        <v>2799.1795299527048</v>
      </c>
      <c r="S1238" s="35">
        <f t="shared" si="79"/>
        <v>0</v>
      </c>
      <c r="U1238" s="36">
        <f t="shared" si="77"/>
        <v>1.736111111111116E-2</v>
      </c>
      <c r="V1238" s="36">
        <f t="shared" si="78"/>
        <v>5.2430555555555705</v>
      </c>
      <c r="W1238" s="36"/>
      <c r="X1238" s="37"/>
    </row>
    <row r="1239" spans="1:24" x14ac:dyDescent="0.3">
      <c r="A1239" s="42">
        <v>7563</v>
      </c>
      <c r="B1239" s="24">
        <v>9</v>
      </c>
      <c r="C1239" s="24" t="s">
        <v>1138</v>
      </c>
      <c r="D1239" s="24">
        <v>2</v>
      </c>
      <c r="E1239" s="24">
        <v>749</v>
      </c>
      <c r="F1239" s="24" t="s">
        <v>67</v>
      </c>
      <c r="G1239" s="24" t="s">
        <v>52</v>
      </c>
      <c r="H1239" s="44" t="s">
        <v>1146</v>
      </c>
      <c r="I1239" s="44"/>
      <c r="J1239" s="24">
        <v>1</v>
      </c>
      <c r="K1239" s="24">
        <v>2234</v>
      </c>
      <c r="L1239" s="32">
        <v>0.30555555555555552</v>
      </c>
      <c r="M1239" s="43">
        <v>0.3263888888888889</v>
      </c>
      <c r="N1239" s="33">
        <v>8.7528545691637607</v>
      </c>
      <c r="Q1239" s="24">
        <v>173</v>
      </c>
      <c r="R1239" s="35">
        <f t="shared" si="76"/>
        <v>1514.2438404653305</v>
      </c>
      <c r="S1239" s="35">
        <f t="shared" si="79"/>
        <v>0</v>
      </c>
      <c r="U1239" s="36">
        <f t="shared" si="77"/>
        <v>2.083333333333337E-2</v>
      </c>
      <c r="V1239" s="36">
        <f t="shared" si="78"/>
        <v>3.6041666666666732</v>
      </c>
      <c r="W1239" s="36"/>
      <c r="X1239" s="37"/>
    </row>
    <row r="1240" spans="1:24" x14ac:dyDescent="0.3">
      <c r="A1240" s="42">
        <v>18528</v>
      </c>
      <c r="B1240" s="24">
        <v>9</v>
      </c>
      <c r="C1240" s="24" t="s">
        <v>1138</v>
      </c>
      <c r="D1240" s="24">
        <v>2</v>
      </c>
      <c r="E1240" s="24">
        <v>804</v>
      </c>
      <c r="F1240" s="24" t="s">
        <v>69</v>
      </c>
      <c r="G1240" s="24" t="s">
        <v>52</v>
      </c>
      <c r="H1240" s="24">
        <v>6</v>
      </c>
      <c r="J1240" s="24">
        <v>1</v>
      </c>
      <c r="K1240" s="24">
        <v>18528</v>
      </c>
      <c r="L1240" s="32">
        <v>0.2986111111111111</v>
      </c>
      <c r="M1240" s="43">
        <v>0.31944444444444448</v>
      </c>
      <c r="N1240" s="33">
        <v>13.9073789470729</v>
      </c>
      <c r="Q1240" s="24">
        <v>35</v>
      </c>
      <c r="R1240" s="35">
        <f t="shared" si="76"/>
        <v>486.75826314755147</v>
      </c>
      <c r="S1240" s="35">
        <f t="shared" si="79"/>
        <v>0</v>
      </c>
      <c r="U1240" s="36">
        <f t="shared" si="77"/>
        <v>2.083333333333337E-2</v>
      </c>
      <c r="V1240" s="36">
        <f t="shared" si="78"/>
        <v>0.72916666666666796</v>
      </c>
      <c r="W1240" s="36"/>
      <c r="X1240" s="37"/>
    </row>
    <row r="1241" spans="1:24" x14ac:dyDescent="0.3">
      <c r="A1241" s="42">
        <v>18690</v>
      </c>
      <c r="B1241" s="24">
        <v>9</v>
      </c>
      <c r="C1241" s="24" t="s">
        <v>1138</v>
      </c>
      <c r="D1241" s="24">
        <v>2</v>
      </c>
      <c r="E1241" s="24">
        <v>804</v>
      </c>
      <c r="F1241" s="24" t="s">
        <v>69</v>
      </c>
      <c r="G1241" s="24" t="s">
        <v>72</v>
      </c>
      <c r="H1241" s="24" t="s">
        <v>13</v>
      </c>
      <c r="J1241" s="24">
        <v>1</v>
      </c>
      <c r="K1241" s="24">
        <v>3314</v>
      </c>
      <c r="L1241" s="32">
        <v>0.2986111111111111</v>
      </c>
      <c r="M1241" s="43">
        <v>0.31944444444444448</v>
      </c>
      <c r="N1241" s="33">
        <v>13.9073789470729</v>
      </c>
      <c r="Q1241" s="24">
        <v>94</v>
      </c>
      <c r="R1241" s="35">
        <f t="shared" si="76"/>
        <v>1307.2936210248527</v>
      </c>
      <c r="S1241" s="35">
        <f t="shared" si="79"/>
        <v>0</v>
      </c>
      <c r="U1241" s="36">
        <f t="shared" si="77"/>
        <v>2.083333333333337E-2</v>
      </c>
      <c r="V1241" s="36">
        <f t="shared" si="78"/>
        <v>1.9583333333333368</v>
      </c>
      <c r="W1241" s="36"/>
      <c r="X1241" s="37"/>
    </row>
    <row r="1242" spans="1:24" x14ac:dyDescent="0.3">
      <c r="A1242" s="42">
        <v>7567</v>
      </c>
      <c r="B1242" s="24">
        <v>9</v>
      </c>
      <c r="C1242" s="24" t="s">
        <v>1138</v>
      </c>
      <c r="D1242" s="24">
        <v>2</v>
      </c>
      <c r="E1242" s="24">
        <v>804</v>
      </c>
      <c r="F1242" s="24" t="s">
        <v>69</v>
      </c>
      <c r="G1242" s="24" t="s">
        <v>12</v>
      </c>
      <c r="H1242" s="24" t="s">
        <v>15</v>
      </c>
      <c r="J1242" s="24">
        <v>1</v>
      </c>
      <c r="K1242" s="24">
        <v>1660</v>
      </c>
      <c r="L1242" s="32">
        <v>0.3125</v>
      </c>
      <c r="M1242" s="43">
        <v>0.33333333333333331</v>
      </c>
      <c r="N1242" s="33">
        <v>13.9073789470729</v>
      </c>
      <c r="Q1242" s="24">
        <v>58</v>
      </c>
      <c r="R1242" s="35">
        <f t="shared" si="76"/>
        <v>806.62797893022821</v>
      </c>
      <c r="S1242" s="35">
        <f t="shared" si="79"/>
        <v>0</v>
      </c>
      <c r="U1242" s="36">
        <f t="shared" si="77"/>
        <v>2.0833333333333315E-2</v>
      </c>
      <c r="V1242" s="36">
        <f t="shared" si="78"/>
        <v>1.2083333333333321</v>
      </c>
      <c r="W1242" s="36"/>
      <c r="X1242" s="37"/>
    </row>
    <row r="1243" spans="1:24" x14ac:dyDescent="0.3">
      <c r="A1243" s="42">
        <v>7562</v>
      </c>
      <c r="B1243" s="24">
        <v>9</v>
      </c>
      <c r="C1243" s="24" t="s">
        <v>1138</v>
      </c>
      <c r="D1243" s="24">
        <v>2</v>
      </c>
      <c r="E1243" s="24">
        <v>844</v>
      </c>
      <c r="F1243" s="24" t="s">
        <v>63</v>
      </c>
      <c r="G1243" s="24" t="s">
        <v>12</v>
      </c>
      <c r="H1243" s="24" t="s">
        <v>15</v>
      </c>
      <c r="J1243" s="24">
        <v>1</v>
      </c>
      <c r="K1243" s="24">
        <v>1717</v>
      </c>
      <c r="L1243" s="32">
        <v>0.93402777777777779</v>
      </c>
      <c r="M1243" s="43">
        <v>0.94861111111111107</v>
      </c>
      <c r="N1243" s="33">
        <v>11.444699377187799</v>
      </c>
      <c r="Q1243" s="24">
        <v>58</v>
      </c>
      <c r="R1243" s="35">
        <f t="shared" si="76"/>
        <v>663.79256387689236</v>
      </c>
      <c r="S1243" s="35">
        <f t="shared" si="79"/>
        <v>0</v>
      </c>
      <c r="U1243" s="36">
        <f t="shared" si="77"/>
        <v>1.4583333333333282E-2</v>
      </c>
      <c r="V1243" s="36">
        <f t="shared" si="78"/>
        <v>0.84583333333333033</v>
      </c>
      <c r="W1243" s="36"/>
      <c r="X1243" s="37"/>
    </row>
    <row r="1244" spans="1:24" x14ac:dyDescent="0.3">
      <c r="A1244" s="42">
        <v>7505</v>
      </c>
      <c r="B1244" s="24">
        <v>9</v>
      </c>
      <c r="C1244" s="24" t="s">
        <v>1138</v>
      </c>
      <c r="D1244" s="24">
        <v>2</v>
      </c>
      <c r="E1244" s="24">
        <v>844</v>
      </c>
      <c r="F1244" s="24" t="s">
        <v>63</v>
      </c>
      <c r="G1244" s="24" t="s">
        <v>12</v>
      </c>
      <c r="H1244" s="24" t="s">
        <v>13</v>
      </c>
      <c r="J1244" s="24">
        <v>1</v>
      </c>
      <c r="K1244" s="24">
        <v>805</v>
      </c>
      <c r="L1244" s="32">
        <v>0.94791666666666663</v>
      </c>
      <c r="M1244" s="43">
        <v>0.96250000000000002</v>
      </c>
      <c r="N1244" s="33">
        <v>11.444699377187799</v>
      </c>
      <c r="Q1244" s="24">
        <v>302</v>
      </c>
      <c r="R1244" s="35">
        <f t="shared" si="76"/>
        <v>3456.2992119107153</v>
      </c>
      <c r="S1244" s="35">
        <f t="shared" si="79"/>
        <v>0</v>
      </c>
      <c r="U1244" s="36">
        <f t="shared" si="77"/>
        <v>1.4583333333333393E-2</v>
      </c>
      <c r="V1244" s="36">
        <f t="shared" si="78"/>
        <v>4.4041666666666845</v>
      </c>
      <c r="W1244" s="36"/>
      <c r="X1244" s="37"/>
    </row>
    <row r="1245" spans="1:24" x14ac:dyDescent="0.3">
      <c r="A1245" s="42">
        <v>9100</v>
      </c>
      <c r="B1245" s="24">
        <v>10</v>
      </c>
      <c r="C1245" s="24" t="s">
        <v>1138</v>
      </c>
      <c r="D1245" s="24">
        <v>0</v>
      </c>
      <c r="E1245" s="24">
        <v>341</v>
      </c>
      <c r="F1245" s="24" t="s">
        <v>159</v>
      </c>
      <c r="G1245" s="24" t="s">
        <v>19</v>
      </c>
      <c r="H1245" s="44" t="s">
        <v>1146</v>
      </c>
      <c r="I1245" s="44"/>
      <c r="J1245" s="24">
        <v>1</v>
      </c>
      <c r="K1245" s="24">
        <v>5859</v>
      </c>
      <c r="L1245" s="32">
        <v>0.29166666666666669</v>
      </c>
      <c r="M1245" s="43">
        <v>0.3</v>
      </c>
      <c r="N1245" s="33">
        <v>4.9581117534480299</v>
      </c>
      <c r="Q1245" s="24">
        <v>194</v>
      </c>
      <c r="R1245" s="35">
        <f t="shared" si="76"/>
        <v>961.87368016891776</v>
      </c>
      <c r="S1245" s="35">
        <f t="shared" si="79"/>
        <v>0</v>
      </c>
      <c r="U1245" s="36">
        <f t="shared" si="77"/>
        <v>8.3333333333333037E-3</v>
      </c>
      <c r="V1245" s="36">
        <f t="shared" si="78"/>
        <v>1.6166666666666609</v>
      </c>
      <c r="W1245" s="36"/>
      <c r="X1245" s="37"/>
    </row>
    <row r="1246" spans="1:24" x14ac:dyDescent="0.3">
      <c r="A1246" s="42">
        <v>18769</v>
      </c>
      <c r="B1246" s="24">
        <v>10</v>
      </c>
      <c r="C1246" s="24" t="s">
        <v>1138</v>
      </c>
      <c r="D1246" s="24">
        <v>0</v>
      </c>
      <c r="E1246" s="24">
        <v>383</v>
      </c>
      <c r="F1246" s="24" t="s">
        <v>141</v>
      </c>
      <c r="G1246" s="24" t="s">
        <v>12</v>
      </c>
      <c r="H1246" s="24" t="s">
        <v>13</v>
      </c>
      <c r="J1246" s="24">
        <v>1</v>
      </c>
      <c r="K1246" s="24">
        <v>18769</v>
      </c>
      <c r="L1246" s="32">
        <v>0.51388888888888895</v>
      </c>
      <c r="M1246" s="43">
        <v>0.55555555555555558</v>
      </c>
      <c r="N1246" s="33">
        <v>21.730780702453199</v>
      </c>
      <c r="Q1246" s="24">
        <v>302</v>
      </c>
      <c r="R1246" s="35">
        <f t="shared" si="76"/>
        <v>6562.6957721408662</v>
      </c>
      <c r="S1246" s="35">
        <f t="shared" si="79"/>
        <v>0</v>
      </c>
      <c r="U1246" s="36">
        <f t="shared" si="77"/>
        <v>4.166666666666663E-2</v>
      </c>
      <c r="V1246" s="36">
        <f t="shared" si="78"/>
        <v>12.583333333333321</v>
      </c>
      <c r="W1246" s="36"/>
      <c r="X1246" s="37"/>
    </row>
    <row r="1247" spans="1:24" x14ac:dyDescent="0.3">
      <c r="A1247" s="42">
        <v>9090</v>
      </c>
      <c r="B1247" s="24">
        <v>10</v>
      </c>
      <c r="C1247" s="24" t="s">
        <v>1138</v>
      </c>
      <c r="D1247" s="24">
        <v>0</v>
      </c>
      <c r="E1247" s="24">
        <v>384</v>
      </c>
      <c r="F1247" s="24" t="s">
        <v>153</v>
      </c>
      <c r="G1247" s="24" t="s">
        <v>12</v>
      </c>
      <c r="H1247" s="24">
        <v>246</v>
      </c>
      <c r="J1247" s="24">
        <v>1</v>
      </c>
      <c r="K1247" s="24">
        <v>841</v>
      </c>
      <c r="L1247" s="32">
        <v>0.64930555555555558</v>
      </c>
      <c r="M1247" s="43">
        <v>0.69097222222222221</v>
      </c>
      <c r="N1247" s="33">
        <v>18.720034148054101</v>
      </c>
      <c r="Q1247" s="24">
        <v>153</v>
      </c>
      <c r="R1247" s="35">
        <f t="shared" si="76"/>
        <v>2864.1652246522772</v>
      </c>
      <c r="S1247" s="35">
        <f t="shared" si="79"/>
        <v>0</v>
      </c>
      <c r="U1247" s="36">
        <f t="shared" si="77"/>
        <v>4.166666666666663E-2</v>
      </c>
      <c r="V1247" s="36">
        <f t="shared" si="78"/>
        <v>6.3749999999999947</v>
      </c>
      <c r="W1247" s="36"/>
      <c r="X1247" s="37"/>
    </row>
    <row r="1248" spans="1:24" x14ac:dyDescent="0.3">
      <c r="A1248" s="42">
        <v>9058</v>
      </c>
      <c r="B1248" s="24">
        <v>10</v>
      </c>
      <c r="C1248" s="24" t="s">
        <v>1138</v>
      </c>
      <c r="D1248" s="24">
        <v>0</v>
      </c>
      <c r="E1248" s="24">
        <v>387</v>
      </c>
      <c r="F1248" s="24" t="s">
        <v>142</v>
      </c>
      <c r="G1248" s="24" t="s">
        <v>18</v>
      </c>
      <c r="H1248" s="24" t="s">
        <v>13</v>
      </c>
      <c r="J1248" s="24">
        <v>1</v>
      </c>
      <c r="K1248" s="24">
        <v>842</v>
      </c>
      <c r="L1248" s="32">
        <v>0.29166666666666669</v>
      </c>
      <c r="M1248" s="43">
        <v>0.3298611111111111</v>
      </c>
      <c r="N1248" s="33">
        <v>19.8319752204781</v>
      </c>
      <c r="Q1248" s="24">
        <v>67</v>
      </c>
      <c r="R1248" s="35">
        <f t="shared" si="76"/>
        <v>1328.7423397720327</v>
      </c>
      <c r="S1248" s="35">
        <f t="shared" si="79"/>
        <v>0</v>
      </c>
      <c r="U1248" s="36">
        <f t="shared" si="77"/>
        <v>3.819444444444442E-2</v>
      </c>
      <c r="V1248" s="36">
        <f t="shared" si="78"/>
        <v>2.5590277777777759</v>
      </c>
      <c r="W1248" s="36"/>
      <c r="X1248" s="37"/>
    </row>
    <row r="1249" spans="1:24" x14ac:dyDescent="0.3">
      <c r="A1249" s="42">
        <v>9059</v>
      </c>
      <c r="B1249" s="24">
        <v>10</v>
      </c>
      <c r="C1249" s="24" t="s">
        <v>1138</v>
      </c>
      <c r="D1249" s="24">
        <v>0</v>
      </c>
      <c r="E1249" s="24">
        <v>388</v>
      </c>
      <c r="F1249" s="24" t="s">
        <v>143</v>
      </c>
      <c r="G1249" s="24" t="s">
        <v>12</v>
      </c>
      <c r="H1249" s="24" t="s">
        <v>13</v>
      </c>
      <c r="J1249" s="24">
        <v>1</v>
      </c>
      <c r="K1249" s="24">
        <v>843</v>
      </c>
      <c r="L1249" s="32">
        <v>0.34375</v>
      </c>
      <c r="M1249" s="43">
        <v>0.37847222222222227</v>
      </c>
      <c r="N1249" s="33">
        <v>18.025951394407201</v>
      </c>
      <c r="Q1249" s="24">
        <v>302</v>
      </c>
      <c r="R1249" s="35">
        <f t="shared" si="76"/>
        <v>5443.8373211109747</v>
      </c>
      <c r="S1249" s="35">
        <f t="shared" si="79"/>
        <v>0</v>
      </c>
      <c r="U1249" s="36">
        <f t="shared" si="77"/>
        <v>3.4722222222222265E-2</v>
      </c>
      <c r="V1249" s="36">
        <f t="shared" si="78"/>
        <v>10.486111111111125</v>
      </c>
      <c r="W1249" s="36"/>
      <c r="X1249" s="37"/>
    </row>
    <row r="1250" spans="1:24" x14ac:dyDescent="0.3">
      <c r="A1250" s="42">
        <v>9060</v>
      </c>
      <c r="B1250" s="24">
        <v>10</v>
      </c>
      <c r="C1250" s="24" t="s">
        <v>1138</v>
      </c>
      <c r="D1250" s="24">
        <v>0</v>
      </c>
      <c r="E1250" s="24">
        <v>388</v>
      </c>
      <c r="F1250" s="24" t="s">
        <v>143</v>
      </c>
      <c r="G1250" s="24" t="s">
        <v>12</v>
      </c>
      <c r="H1250" s="24" t="s">
        <v>13</v>
      </c>
      <c r="J1250" s="24">
        <v>1</v>
      </c>
      <c r="K1250" s="24">
        <v>844</v>
      </c>
      <c r="L1250" s="32">
        <v>0.4375</v>
      </c>
      <c r="M1250" s="43">
        <v>0.47222222222222227</v>
      </c>
      <c r="N1250" s="33">
        <v>18.025951394407201</v>
      </c>
      <c r="Q1250" s="24">
        <v>302</v>
      </c>
      <c r="R1250" s="35">
        <f t="shared" si="76"/>
        <v>5443.8373211109747</v>
      </c>
      <c r="S1250" s="35">
        <f t="shared" si="79"/>
        <v>0</v>
      </c>
      <c r="U1250" s="36">
        <f t="shared" si="77"/>
        <v>3.4722222222222265E-2</v>
      </c>
      <c r="V1250" s="36">
        <f t="shared" si="78"/>
        <v>10.486111111111125</v>
      </c>
      <c r="W1250" s="36"/>
      <c r="X1250" s="37"/>
    </row>
    <row r="1251" spans="1:24" x14ac:dyDescent="0.3">
      <c r="A1251" s="42">
        <v>9061</v>
      </c>
      <c r="B1251" s="24">
        <v>10</v>
      </c>
      <c r="C1251" s="24" t="s">
        <v>1138</v>
      </c>
      <c r="D1251" s="24">
        <v>0</v>
      </c>
      <c r="E1251" s="24">
        <v>388</v>
      </c>
      <c r="F1251" s="24" t="s">
        <v>143</v>
      </c>
      <c r="G1251" s="24" t="s">
        <v>12</v>
      </c>
      <c r="H1251" s="24" t="s">
        <v>13</v>
      </c>
      <c r="J1251" s="24">
        <v>1</v>
      </c>
      <c r="K1251" s="24">
        <v>845</v>
      </c>
      <c r="L1251" s="32">
        <v>0.47222222222222227</v>
      </c>
      <c r="M1251" s="43">
        <v>0.50694444444444442</v>
      </c>
      <c r="N1251" s="33">
        <v>18.025951394407201</v>
      </c>
      <c r="Q1251" s="24">
        <v>302</v>
      </c>
      <c r="R1251" s="35">
        <f t="shared" si="76"/>
        <v>5443.8373211109747</v>
      </c>
      <c r="S1251" s="35">
        <f t="shared" si="79"/>
        <v>0</v>
      </c>
      <c r="U1251" s="36">
        <f t="shared" si="77"/>
        <v>3.4722222222222154E-2</v>
      </c>
      <c r="V1251" s="36">
        <f t="shared" si="78"/>
        <v>10.486111111111091</v>
      </c>
      <c r="W1251" s="36"/>
      <c r="X1251" s="37"/>
    </row>
    <row r="1252" spans="1:24" x14ac:dyDescent="0.3">
      <c r="A1252" s="42">
        <v>9098</v>
      </c>
      <c r="B1252" s="24">
        <v>10</v>
      </c>
      <c r="C1252" s="24" t="s">
        <v>1138</v>
      </c>
      <c r="D1252" s="24">
        <v>0</v>
      </c>
      <c r="E1252" s="24">
        <v>389</v>
      </c>
      <c r="F1252" s="24" t="s">
        <v>157</v>
      </c>
      <c r="G1252" s="24" t="s">
        <v>19</v>
      </c>
      <c r="H1252" s="24" t="s">
        <v>13</v>
      </c>
      <c r="J1252" s="24">
        <v>1</v>
      </c>
      <c r="K1252" s="24">
        <v>5861</v>
      </c>
      <c r="L1252" s="32">
        <v>0.27986111111111112</v>
      </c>
      <c r="M1252" s="43">
        <v>0.3</v>
      </c>
      <c r="N1252" s="33">
        <v>10.7074525288181</v>
      </c>
      <c r="Q1252" s="24">
        <v>235</v>
      </c>
      <c r="R1252" s="35">
        <f t="shared" si="76"/>
        <v>2516.2513442722534</v>
      </c>
      <c r="S1252" s="35">
        <f t="shared" si="79"/>
        <v>0</v>
      </c>
      <c r="U1252" s="36">
        <f t="shared" si="77"/>
        <v>2.0138888888888873E-2</v>
      </c>
      <c r="V1252" s="36">
        <f t="shared" si="78"/>
        <v>4.7326388888888848</v>
      </c>
      <c r="W1252" s="36"/>
      <c r="X1252" s="37"/>
    </row>
    <row r="1253" spans="1:24" x14ac:dyDescent="0.3">
      <c r="A1253" s="42">
        <v>9097</v>
      </c>
      <c r="B1253" s="24">
        <v>10</v>
      </c>
      <c r="C1253" s="24" t="s">
        <v>1138</v>
      </c>
      <c r="D1253" s="24">
        <v>0</v>
      </c>
      <c r="E1253" s="24">
        <v>390</v>
      </c>
      <c r="F1253" s="24" t="s">
        <v>156</v>
      </c>
      <c r="G1253" s="24" t="s">
        <v>19</v>
      </c>
      <c r="H1253" s="24" t="s">
        <v>13</v>
      </c>
      <c r="J1253" s="24">
        <v>1</v>
      </c>
      <c r="K1253" s="24">
        <v>5860</v>
      </c>
      <c r="L1253" s="32">
        <v>0.25</v>
      </c>
      <c r="M1253" s="43">
        <v>0.27986111111111112</v>
      </c>
      <c r="N1253" s="33">
        <v>17.0653008719238</v>
      </c>
      <c r="Q1253" s="24">
        <v>235</v>
      </c>
      <c r="R1253" s="35">
        <f t="shared" si="76"/>
        <v>4010.3457049020931</v>
      </c>
      <c r="S1253" s="35">
        <f t="shared" si="79"/>
        <v>0</v>
      </c>
      <c r="U1253" s="36">
        <f t="shared" si="77"/>
        <v>2.9861111111111116E-2</v>
      </c>
      <c r="V1253" s="36">
        <f t="shared" si="78"/>
        <v>7.0173611111111125</v>
      </c>
      <c r="W1253" s="36"/>
      <c r="X1253" s="37"/>
    </row>
    <row r="1254" spans="1:24" x14ac:dyDescent="0.3">
      <c r="A1254" s="42">
        <v>9062</v>
      </c>
      <c r="B1254" s="24">
        <v>10</v>
      </c>
      <c r="C1254" s="24" t="s">
        <v>1138</v>
      </c>
      <c r="D1254" s="24">
        <v>0</v>
      </c>
      <c r="E1254" s="24">
        <v>391</v>
      </c>
      <c r="F1254" s="24" t="s">
        <v>144</v>
      </c>
      <c r="G1254" s="24" t="s">
        <v>12</v>
      </c>
      <c r="H1254" s="24" t="s">
        <v>13</v>
      </c>
      <c r="J1254" s="24">
        <v>1</v>
      </c>
      <c r="K1254" s="24">
        <v>846</v>
      </c>
      <c r="L1254" s="32">
        <v>0.56597222222222221</v>
      </c>
      <c r="M1254" s="43">
        <v>0.60416666666666663</v>
      </c>
      <c r="N1254" s="33">
        <v>18.768117181668099</v>
      </c>
      <c r="Q1254" s="24">
        <v>302</v>
      </c>
      <c r="R1254" s="35">
        <f t="shared" si="76"/>
        <v>5667.9713888637662</v>
      </c>
      <c r="S1254" s="35">
        <f t="shared" si="79"/>
        <v>0</v>
      </c>
      <c r="U1254" s="36">
        <f t="shared" si="77"/>
        <v>3.819444444444442E-2</v>
      </c>
      <c r="V1254" s="36">
        <f t="shared" si="78"/>
        <v>11.534722222222214</v>
      </c>
      <c r="W1254" s="36"/>
      <c r="X1254" s="37"/>
    </row>
    <row r="1255" spans="1:24" x14ac:dyDescent="0.3">
      <c r="A1255" s="42">
        <v>9063</v>
      </c>
      <c r="B1255" s="24">
        <v>10</v>
      </c>
      <c r="C1255" s="24" t="s">
        <v>1138</v>
      </c>
      <c r="D1255" s="24">
        <v>0</v>
      </c>
      <c r="E1255" s="24">
        <v>392</v>
      </c>
      <c r="F1255" s="24" t="s">
        <v>145</v>
      </c>
      <c r="G1255" s="24" t="s">
        <v>18</v>
      </c>
      <c r="H1255" s="24" t="s">
        <v>13</v>
      </c>
      <c r="J1255" s="24">
        <v>1</v>
      </c>
      <c r="K1255" s="24">
        <v>847</v>
      </c>
      <c r="L1255" s="32">
        <v>0.25347222222222221</v>
      </c>
      <c r="M1255" s="43">
        <v>0.29166666666666669</v>
      </c>
      <c r="N1255" s="33">
        <v>17.7077407113668</v>
      </c>
      <c r="Q1255" s="24">
        <v>67</v>
      </c>
      <c r="R1255" s="35">
        <f t="shared" si="76"/>
        <v>1186.4186276615756</v>
      </c>
      <c r="S1255" s="35">
        <f t="shared" si="79"/>
        <v>0</v>
      </c>
      <c r="U1255" s="36">
        <f t="shared" si="77"/>
        <v>3.8194444444444475E-2</v>
      </c>
      <c r="V1255" s="36">
        <f t="shared" si="78"/>
        <v>2.5590277777777799</v>
      </c>
      <c r="W1255" s="36"/>
      <c r="X1255" s="37"/>
    </row>
    <row r="1256" spans="1:24" x14ac:dyDescent="0.3">
      <c r="A1256" s="42">
        <v>9068</v>
      </c>
      <c r="B1256" s="24">
        <v>10</v>
      </c>
      <c r="C1256" s="24" t="s">
        <v>1138</v>
      </c>
      <c r="D1256" s="24">
        <v>0</v>
      </c>
      <c r="E1256" s="24">
        <v>393</v>
      </c>
      <c r="F1256" s="24" t="s">
        <v>146</v>
      </c>
      <c r="G1256" s="24" t="s">
        <v>12</v>
      </c>
      <c r="H1256" s="24" t="s">
        <v>15</v>
      </c>
      <c r="J1256" s="24">
        <v>1</v>
      </c>
      <c r="K1256" s="24">
        <v>1641</v>
      </c>
      <c r="L1256" s="32">
        <v>0.32361111111111113</v>
      </c>
      <c r="M1256" s="43">
        <v>0.35694444444444445</v>
      </c>
      <c r="N1256" s="33">
        <v>15.9017168852958</v>
      </c>
      <c r="Q1256" s="24">
        <v>58</v>
      </c>
      <c r="R1256" s="35">
        <f t="shared" si="76"/>
        <v>922.2995793471564</v>
      </c>
      <c r="S1256" s="35">
        <f t="shared" si="79"/>
        <v>0</v>
      </c>
      <c r="U1256" s="36">
        <f t="shared" si="77"/>
        <v>3.3333333333333326E-2</v>
      </c>
      <c r="V1256" s="36">
        <f t="shared" si="78"/>
        <v>1.9333333333333329</v>
      </c>
      <c r="W1256" s="36"/>
      <c r="X1256" s="37"/>
    </row>
    <row r="1257" spans="1:24" x14ac:dyDescent="0.3">
      <c r="A1257" s="42">
        <v>9069</v>
      </c>
      <c r="B1257" s="24">
        <v>10</v>
      </c>
      <c r="C1257" s="24" t="s">
        <v>1138</v>
      </c>
      <c r="D1257" s="24">
        <v>0</v>
      </c>
      <c r="E1257" s="24">
        <v>393</v>
      </c>
      <c r="F1257" s="24" t="s">
        <v>146</v>
      </c>
      <c r="G1257" s="24" t="s">
        <v>12</v>
      </c>
      <c r="H1257" s="24" t="s">
        <v>15</v>
      </c>
      <c r="J1257" s="24">
        <v>1</v>
      </c>
      <c r="K1257" s="24">
        <v>1642</v>
      </c>
      <c r="L1257" s="32">
        <v>0.55277777777777781</v>
      </c>
      <c r="M1257" s="43">
        <v>0.58611111111111114</v>
      </c>
      <c r="N1257" s="33">
        <v>15.9017168852958</v>
      </c>
      <c r="Q1257" s="24">
        <v>58</v>
      </c>
      <c r="R1257" s="35">
        <f t="shared" si="76"/>
        <v>922.2995793471564</v>
      </c>
      <c r="S1257" s="35">
        <f t="shared" si="79"/>
        <v>0</v>
      </c>
      <c r="U1257" s="36">
        <f t="shared" si="77"/>
        <v>3.3333333333333326E-2</v>
      </c>
      <c r="V1257" s="36">
        <f t="shared" si="78"/>
        <v>1.9333333333333329</v>
      </c>
      <c r="W1257" s="36"/>
      <c r="X1257" s="37"/>
    </row>
    <row r="1258" spans="1:24" x14ac:dyDescent="0.3">
      <c r="A1258" s="42">
        <v>9070</v>
      </c>
      <c r="B1258" s="24">
        <v>10</v>
      </c>
      <c r="C1258" s="24" t="s">
        <v>1138</v>
      </c>
      <c r="D1258" s="24">
        <v>0</v>
      </c>
      <c r="E1258" s="24">
        <v>393</v>
      </c>
      <c r="F1258" s="24" t="s">
        <v>146</v>
      </c>
      <c r="G1258" s="24" t="s">
        <v>12</v>
      </c>
      <c r="H1258" s="24" t="s">
        <v>15</v>
      </c>
      <c r="J1258" s="24">
        <v>1</v>
      </c>
      <c r="K1258" s="24">
        <v>1643</v>
      </c>
      <c r="L1258" s="32">
        <v>0.61527777777777781</v>
      </c>
      <c r="M1258" s="43">
        <v>0.64861111111111114</v>
      </c>
      <c r="N1258" s="33">
        <v>15.9017168852958</v>
      </c>
      <c r="Q1258" s="24">
        <v>58</v>
      </c>
      <c r="R1258" s="35">
        <f t="shared" si="76"/>
        <v>922.2995793471564</v>
      </c>
      <c r="S1258" s="35">
        <f t="shared" si="79"/>
        <v>0</v>
      </c>
      <c r="U1258" s="36">
        <f t="shared" si="77"/>
        <v>3.3333333333333326E-2</v>
      </c>
      <c r="V1258" s="36">
        <f t="shared" si="78"/>
        <v>1.9333333333333329</v>
      </c>
      <c r="W1258" s="36"/>
      <c r="X1258" s="37"/>
    </row>
    <row r="1259" spans="1:24" x14ac:dyDescent="0.3">
      <c r="A1259" s="42">
        <v>9091</v>
      </c>
      <c r="B1259" s="24">
        <v>10</v>
      </c>
      <c r="C1259" s="24" t="s">
        <v>1138</v>
      </c>
      <c r="D1259" s="24">
        <v>0</v>
      </c>
      <c r="E1259" s="24">
        <v>393</v>
      </c>
      <c r="F1259" s="24" t="s">
        <v>146</v>
      </c>
      <c r="G1259" s="24" t="s">
        <v>12</v>
      </c>
      <c r="H1259" s="24">
        <v>135</v>
      </c>
      <c r="J1259" s="24">
        <v>1</v>
      </c>
      <c r="K1259" s="24">
        <v>3849</v>
      </c>
      <c r="L1259" s="32">
        <v>0.64930555555555558</v>
      </c>
      <c r="M1259" s="43">
        <v>0.69097222222222221</v>
      </c>
      <c r="N1259" s="33">
        <v>15.9017168852958</v>
      </c>
      <c r="Q1259" s="24">
        <v>149</v>
      </c>
      <c r="R1259" s="35">
        <f t="shared" si="76"/>
        <v>2369.355815909074</v>
      </c>
      <c r="S1259" s="35">
        <f t="shared" si="79"/>
        <v>0</v>
      </c>
      <c r="U1259" s="36">
        <f t="shared" si="77"/>
        <v>4.166666666666663E-2</v>
      </c>
      <c r="V1259" s="36">
        <f t="shared" si="78"/>
        <v>6.2083333333333277</v>
      </c>
      <c r="W1259" s="36"/>
      <c r="X1259" s="37"/>
    </row>
    <row r="1260" spans="1:24" x14ac:dyDescent="0.3">
      <c r="A1260" s="42">
        <v>9071</v>
      </c>
      <c r="B1260" s="24">
        <v>10</v>
      </c>
      <c r="C1260" s="24" t="s">
        <v>1138</v>
      </c>
      <c r="D1260" s="24">
        <v>0</v>
      </c>
      <c r="E1260" s="24">
        <v>393</v>
      </c>
      <c r="F1260" s="24" t="s">
        <v>146</v>
      </c>
      <c r="G1260" s="24" t="s">
        <v>12</v>
      </c>
      <c r="H1260" s="24" t="s">
        <v>15</v>
      </c>
      <c r="J1260" s="24">
        <v>1</v>
      </c>
      <c r="K1260" s="24">
        <v>1644</v>
      </c>
      <c r="L1260" s="32">
        <v>0.71944444444444444</v>
      </c>
      <c r="M1260" s="43">
        <v>0.75277777777777777</v>
      </c>
      <c r="N1260" s="33">
        <v>15.9017168852958</v>
      </c>
      <c r="Q1260" s="24">
        <v>58</v>
      </c>
      <c r="R1260" s="35">
        <f t="shared" si="76"/>
        <v>922.2995793471564</v>
      </c>
      <c r="S1260" s="35">
        <f t="shared" si="79"/>
        <v>0</v>
      </c>
      <c r="U1260" s="36">
        <f t="shared" si="77"/>
        <v>3.3333333333333326E-2</v>
      </c>
      <c r="V1260" s="36">
        <f t="shared" si="78"/>
        <v>1.9333333333333329</v>
      </c>
      <c r="W1260" s="36"/>
      <c r="X1260" s="37"/>
    </row>
    <row r="1261" spans="1:24" x14ac:dyDescent="0.3">
      <c r="A1261" s="42">
        <v>9064</v>
      </c>
      <c r="B1261" s="24">
        <v>10</v>
      </c>
      <c r="C1261" s="24" t="s">
        <v>1138</v>
      </c>
      <c r="D1261" s="24">
        <v>0</v>
      </c>
      <c r="E1261" s="24">
        <v>393</v>
      </c>
      <c r="F1261" s="24" t="s">
        <v>146</v>
      </c>
      <c r="G1261" s="24" t="s">
        <v>12</v>
      </c>
      <c r="H1261" s="24" t="s">
        <v>13</v>
      </c>
      <c r="J1261" s="24">
        <v>1</v>
      </c>
      <c r="K1261" s="24">
        <v>849</v>
      </c>
      <c r="L1261" s="32">
        <v>0.77777777777777779</v>
      </c>
      <c r="M1261" s="43">
        <v>0.8125</v>
      </c>
      <c r="N1261" s="33">
        <v>15.9017168852958</v>
      </c>
      <c r="Q1261" s="24">
        <v>302</v>
      </c>
      <c r="R1261" s="35">
        <f t="shared" si="76"/>
        <v>4802.3184993593313</v>
      </c>
      <c r="S1261" s="35">
        <f t="shared" si="79"/>
        <v>0</v>
      </c>
      <c r="U1261" s="36">
        <f t="shared" si="77"/>
        <v>3.472222222222221E-2</v>
      </c>
      <c r="V1261" s="36">
        <f t="shared" si="78"/>
        <v>10.486111111111107</v>
      </c>
      <c r="W1261" s="36"/>
      <c r="X1261" s="37"/>
    </row>
    <row r="1262" spans="1:24" x14ac:dyDescent="0.3">
      <c r="A1262" s="42">
        <v>9072</v>
      </c>
      <c r="B1262" s="24">
        <v>10</v>
      </c>
      <c r="C1262" s="24" t="s">
        <v>1138</v>
      </c>
      <c r="D1262" s="24">
        <v>0</v>
      </c>
      <c r="E1262" s="24">
        <v>393</v>
      </c>
      <c r="F1262" s="24" t="s">
        <v>146</v>
      </c>
      <c r="G1262" s="24" t="s">
        <v>12</v>
      </c>
      <c r="H1262" s="24" t="s">
        <v>15</v>
      </c>
      <c r="J1262" s="24">
        <v>1</v>
      </c>
      <c r="K1262" s="24">
        <v>1645</v>
      </c>
      <c r="L1262" s="32">
        <v>0.8027777777777777</v>
      </c>
      <c r="M1262" s="43">
        <v>0.83611111111111114</v>
      </c>
      <c r="N1262" s="33">
        <v>15.9017168852958</v>
      </c>
      <c r="Q1262" s="24">
        <v>58</v>
      </c>
      <c r="R1262" s="35">
        <f t="shared" si="76"/>
        <v>922.2995793471564</v>
      </c>
      <c r="S1262" s="35">
        <f t="shared" si="79"/>
        <v>0</v>
      </c>
      <c r="U1262" s="36">
        <f t="shared" si="77"/>
        <v>3.3333333333333437E-2</v>
      </c>
      <c r="V1262" s="36">
        <f t="shared" si="78"/>
        <v>1.9333333333333393</v>
      </c>
      <c r="W1262" s="36"/>
      <c r="X1262" s="37"/>
    </row>
    <row r="1263" spans="1:24" x14ac:dyDescent="0.3">
      <c r="A1263" s="42">
        <v>9065</v>
      </c>
      <c r="B1263" s="24">
        <v>10</v>
      </c>
      <c r="C1263" s="24" t="s">
        <v>1138</v>
      </c>
      <c r="D1263" s="24">
        <v>0</v>
      </c>
      <c r="E1263" s="24">
        <v>393</v>
      </c>
      <c r="F1263" s="24" t="s">
        <v>146</v>
      </c>
      <c r="G1263" s="24" t="s">
        <v>12</v>
      </c>
      <c r="H1263" s="24" t="s">
        <v>13</v>
      </c>
      <c r="J1263" s="24">
        <v>1</v>
      </c>
      <c r="K1263" s="24">
        <v>850</v>
      </c>
      <c r="L1263" s="32">
        <v>0.81944444444444453</v>
      </c>
      <c r="M1263" s="43">
        <v>0.85416666666666663</v>
      </c>
      <c r="N1263" s="33">
        <v>15.9017168852958</v>
      </c>
      <c r="Q1263" s="24">
        <v>302</v>
      </c>
      <c r="R1263" s="35">
        <f t="shared" si="76"/>
        <v>4802.3184993593313</v>
      </c>
      <c r="S1263" s="35">
        <f t="shared" si="79"/>
        <v>0</v>
      </c>
      <c r="U1263" s="36">
        <f t="shared" si="77"/>
        <v>3.4722222222222099E-2</v>
      </c>
      <c r="V1263" s="36">
        <f t="shared" si="78"/>
        <v>10.486111111111073</v>
      </c>
      <c r="W1263" s="36"/>
      <c r="X1263" s="37"/>
    </row>
    <row r="1264" spans="1:24" x14ac:dyDescent="0.3">
      <c r="A1264" s="42">
        <v>9066</v>
      </c>
      <c r="B1264" s="24">
        <v>10</v>
      </c>
      <c r="C1264" s="24" t="s">
        <v>1138</v>
      </c>
      <c r="D1264" s="24">
        <v>0</v>
      </c>
      <c r="E1264" s="24">
        <v>394</v>
      </c>
      <c r="F1264" s="24" t="s">
        <v>147</v>
      </c>
      <c r="G1264" s="24" t="s">
        <v>12</v>
      </c>
      <c r="H1264" s="24" t="s">
        <v>13</v>
      </c>
      <c r="J1264" s="24">
        <v>1</v>
      </c>
      <c r="K1264" s="24">
        <v>851</v>
      </c>
      <c r="L1264" s="32">
        <v>0.73611111111111116</v>
      </c>
      <c r="M1264" s="43">
        <v>0.77083333333333337</v>
      </c>
      <c r="N1264" s="33">
        <v>16.964254001947001</v>
      </c>
      <c r="Q1264" s="24">
        <v>302</v>
      </c>
      <c r="R1264" s="35">
        <f t="shared" si="76"/>
        <v>5123.204708587994</v>
      </c>
      <c r="S1264" s="35">
        <f t="shared" si="79"/>
        <v>0</v>
      </c>
      <c r="U1264" s="36">
        <f t="shared" si="77"/>
        <v>3.472222222222221E-2</v>
      </c>
      <c r="V1264" s="36">
        <f t="shared" si="78"/>
        <v>10.486111111111107</v>
      </c>
      <c r="W1264" s="36"/>
      <c r="X1264" s="37"/>
    </row>
    <row r="1265" spans="1:24" x14ac:dyDescent="0.3">
      <c r="A1265" s="42">
        <v>9089</v>
      </c>
      <c r="B1265" s="24">
        <v>10</v>
      </c>
      <c r="C1265" s="24" t="s">
        <v>1138</v>
      </c>
      <c r="D1265" s="24">
        <v>0</v>
      </c>
      <c r="E1265" s="24">
        <v>395</v>
      </c>
      <c r="F1265" s="24" t="s">
        <v>152</v>
      </c>
      <c r="G1265" s="24" t="s">
        <v>12</v>
      </c>
      <c r="H1265" s="24" t="s">
        <v>13</v>
      </c>
      <c r="J1265" s="24">
        <v>1</v>
      </c>
      <c r="K1265" s="24">
        <v>3150</v>
      </c>
      <c r="L1265" s="32">
        <v>0.60763888888888895</v>
      </c>
      <c r="M1265" s="43">
        <v>0.64583333333333337</v>
      </c>
      <c r="N1265" s="33">
        <v>17.705580065016999</v>
      </c>
      <c r="Q1265" s="24">
        <v>302</v>
      </c>
      <c r="R1265" s="35">
        <f t="shared" si="76"/>
        <v>5347.0851796351335</v>
      </c>
      <c r="S1265" s="35">
        <f t="shared" si="79"/>
        <v>0</v>
      </c>
      <c r="U1265" s="36">
        <f t="shared" si="77"/>
        <v>3.819444444444442E-2</v>
      </c>
      <c r="V1265" s="36">
        <f t="shared" si="78"/>
        <v>11.534722222222214</v>
      </c>
      <c r="W1265" s="36"/>
      <c r="X1265" s="37"/>
    </row>
    <row r="1266" spans="1:24" x14ac:dyDescent="0.3">
      <c r="A1266" s="42">
        <v>17712</v>
      </c>
      <c r="B1266" s="24">
        <v>10</v>
      </c>
      <c r="C1266" s="24" t="s">
        <v>1138</v>
      </c>
      <c r="D1266" s="24">
        <v>0</v>
      </c>
      <c r="E1266" s="24">
        <v>467</v>
      </c>
      <c r="F1266" s="24" t="s">
        <v>1149</v>
      </c>
      <c r="G1266" s="24" t="s">
        <v>19</v>
      </c>
      <c r="H1266" s="24" t="s">
        <v>13</v>
      </c>
      <c r="J1266" s="24">
        <v>1</v>
      </c>
      <c r="K1266" s="24">
        <v>17712</v>
      </c>
      <c r="L1266" s="32">
        <v>0.3</v>
      </c>
      <c r="M1266" s="43">
        <v>0.3263888888888889</v>
      </c>
      <c r="N1266" s="33">
        <v>14.0292297534659</v>
      </c>
      <c r="Q1266" s="24">
        <v>235</v>
      </c>
      <c r="R1266" s="35">
        <f t="shared" si="76"/>
        <v>3296.8689920644865</v>
      </c>
      <c r="S1266" s="35">
        <f t="shared" si="79"/>
        <v>0</v>
      </c>
      <c r="U1266" s="36">
        <f t="shared" si="77"/>
        <v>2.6388888888888906E-2</v>
      </c>
      <c r="V1266" s="36">
        <f t="shared" si="78"/>
        <v>6.2013888888888928</v>
      </c>
      <c r="W1266" s="36"/>
      <c r="X1266" s="37"/>
    </row>
    <row r="1267" spans="1:24" x14ac:dyDescent="0.3">
      <c r="A1267" s="42">
        <v>12433</v>
      </c>
      <c r="B1267" s="24">
        <v>10</v>
      </c>
      <c r="C1267" s="24" t="s">
        <v>1138</v>
      </c>
      <c r="D1267" s="24">
        <v>0</v>
      </c>
      <c r="E1267" s="24">
        <v>731</v>
      </c>
      <c r="F1267" s="24" t="s">
        <v>154</v>
      </c>
      <c r="G1267" s="24" t="s">
        <v>72</v>
      </c>
      <c r="H1267" s="24" t="s">
        <v>13</v>
      </c>
      <c r="J1267" s="24">
        <v>1</v>
      </c>
      <c r="K1267" s="24">
        <v>4674</v>
      </c>
      <c r="L1267" s="32">
        <v>0.3263888888888889</v>
      </c>
      <c r="M1267" s="43">
        <v>0.34375</v>
      </c>
      <c r="N1267" s="33">
        <v>8.5286024206235709</v>
      </c>
      <c r="Q1267" s="24">
        <v>94</v>
      </c>
      <c r="R1267" s="35">
        <f t="shared" si="76"/>
        <v>801.68862753861572</v>
      </c>
      <c r="S1267" s="35">
        <f t="shared" si="79"/>
        <v>0</v>
      </c>
      <c r="U1267" s="36">
        <f t="shared" si="77"/>
        <v>1.7361111111111105E-2</v>
      </c>
      <c r="V1267" s="36">
        <f t="shared" si="78"/>
        <v>1.6319444444444438</v>
      </c>
      <c r="W1267" s="36"/>
      <c r="X1267" s="37"/>
    </row>
    <row r="1268" spans="1:24" x14ac:dyDescent="0.3">
      <c r="A1268" s="42">
        <v>12449</v>
      </c>
      <c r="B1268" s="24">
        <v>10</v>
      </c>
      <c r="C1268" s="24" t="s">
        <v>1138</v>
      </c>
      <c r="D1268" s="24">
        <v>0</v>
      </c>
      <c r="E1268" s="24">
        <v>731</v>
      </c>
      <c r="F1268" s="24" t="s">
        <v>154</v>
      </c>
      <c r="G1268" s="24" t="s">
        <v>52</v>
      </c>
      <c r="H1268" s="24">
        <v>6</v>
      </c>
      <c r="J1268" s="24">
        <v>1</v>
      </c>
      <c r="K1268" s="24">
        <v>12449</v>
      </c>
      <c r="L1268" s="32">
        <v>0.3263888888888889</v>
      </c>
      <c r="M1268" s="43">
        <v>0.34375</v>
      </c>
      <c r="N1268" s="33">
        <v>8.5286024206235709</v>
      </c>
      <c r="Q1268" s="24">
        <v>35</v>
      </c>
      <c r="R1268" s="35">
        <f t="shared" si="76"/>
        <v>298.50108472182501</v>
      </c>
      <c r="S1268" s="35">
        <f t="shared" si="79"/>
        <v>0</v>
      </c>
      <c r="U1268" s="36">
        <f t="shared" si="77"/>
        <v>1.7361111111111105E-2</v>
      </c>
      <c r="V1268" s="36">
        <f t="shared" si="78"/>
        <v>0.60763888888888862</v>
      </c>
      <c r="W1268" s="36"/>
      <c r="X1268" s="37"/>
    </row>
    <row r="1269" spans="1:24" x14ac:dyDescent="0.3">
      <c r="A1269" s="42">
        <v>17953</v>
      </c>
      <c r="B1269" s="24">
        <v>10</v>
      </c>
      <c r="C1269" s="24" t="s">
        <v>1138</v>
      </c>
      <c r="D1269" s="24">
        <v>0</v>
      </c>
      <c r="E1269" s="24">
        <v>731</v>
      </c>
      <c r="F1269" s="24" t="s">
        <v>154</v>
      </c>
      <c r="G1269" s="24" t="s">
        <v>52</v>
      </c>
      <c r="H1269" s="44" t="s">
        <v>1146</v>
      </c>
      <c r="I1269" s="44"/>
      <c r="J1269" s="24">
        <v>1</v>
      </c>
      <c r="K1269" s="24">
        <v>4160</v>
      </c>
      <c r="L1269" s="32">
        <v>0.3263888888888889</v>
      </c>
      <c r="M1269" s="43">
        <v>0.34375</v>
      </c>
      <c r="N1269" s="33">
        <v>8.5286024206235709</v>
      </c>
      <c r="Q1269" s="24">
        <v>173</v>
      </c>
      <c r="R1269" s="35">
        <f t="shared" si="76"/>
        <v>1475.4482187678777</v>
      </c>
      <c r="S1269" s="35">
        <f t="shared" si="79"/>
        <v>0</v>
      </c>
      <c r="U1269" s="36">
        <f t="shared" si="77"/>
        <v>1.7361111111111105E-2</v>
      </c>
      <c r="V1269" s="36">
        <f t="shared" si="78"/>
        <v>3.003472222222221</v>
      </c>
      <c r="W1269" s="36"/>
      <c r="X1269" s="37"/>
    </row>
    <row r="1270" spans="1:24" x14ac:dyDescent="0.3">
      <c r="A1270" s="42">
        <v>9073</v>
      </c>
      <c r="B1270" s="24">
        <v>10</v>
      </c>
      <c r="C1270" s="24" t="s">
        <v>1138</v>
      </c>
      <c r="D1270" s="24">
        <v>0</v>
      </c>
      <c r="E1270" s="24">
        <v>743</v>
      </c>
      <c r="F1270" s="24" t="s">
        <v>149</v>
      </c>
      <c r="G1270" s="24" t="s">
        <v>12</v>
      </c>
      <c r="H1270" s="24" t="s">
        <v>15</v>
      </c>
      <c r="J1270" s="24">
        <v>1</v>
      </c>
      <c r="K1270" s="24">
        <v>1701</v>
      </c>
      <c r="L1270" s="32">
        <v>0.4069444444444445</v>
      </c>
      <c r="M1270" s="43">
        <v>0.44027777777777777</v>
      </c>
      <c r="N1270" s="33">
        <v>17.310455654579499</v>
      </c>
      <c r="Q1270" s="24">
        <v>58</v>
      </c>
      <c r="R1270" s="35">
        <f t="shared" si="76"/>
        <v>1004.006427965611</v>
      </c>
      <c r="S1270" s="35">
        <f t="shared" si="79"/>
        <v>0</v>
      </c>
      <c r="U1270" s="36">
        <f t="shared" si="77"/>
        <v>3.333333333333327E-2</v>
      </c>
      <c r="V1270" s="36">
        <f t="shared" si="78"/>
        <v>1.9333333333333296</v>
      </c>
      <c r="W1270" s="36"/>
      <c r="X1270" s="37"/>
    </row>
    <row r="1271" spans="1:24" x14ac:dyDescent="0.3">
      <c r="A1271" s="42">
        <v>9074</v>
      </c>
      <c r="B1271" s="24">
        <v>10</v>
      </c>
      <c r="C1271" s="24" t="s">
        <v>1138</v>
      </c>
      <c r="D1271" s="24">
        <v>0</v>
      </c>
      <c r="E1271" s="24">
        <v>745</v>
      </c>
      <c r="F1271" s="24" t="s">
        <v>150</v>
      </c>
      <c r="G1271" s="24" t="s">
        <v>12</v>
      </c>
      <c r="H1271" s="24" t="s">
        <v>15</v>
      </c>
      <c r="J1271" s="24">
        <v>1</v>
      </c>
      <c r="K1271" s="24">
        <v>1702</v>
      </c>
      <c r="L1271" s="32">
        <v>0.44861111111111113</v>
      </c>
      <c r="M1271" s="43">
        <v>0.46319444444444446</v>
      </c>
      <c r="N1271" s="33">
        <v>9.6628995356451099</v>
      </c>
      <c r="Q1271" s="24">
        <v>58</v>
      </c>
      <c r="R1271" s="35">
        <f t="shared" si="76"/>
        <v>560.44817306741641</v>
      </c>
      <c r="S1271" s="35">
        <f t="shared" si="79"/>
        <v>0</v>
      </c>
      <c r="U1271" s="36">
        <f t="shared" si="77"/>
        <v>1.4583333333333337E-2</v>
      </c>
      <c r="V1271" s="36">
        <f t="shared" si="78"/>
        <v>0.84583333333333355</v>
      </c>
      <c r="W1271" s="36"/>
      <c r="X1271" s="37"/>
    </row>
    <row r="1272" spans="1:24" x14ac:dyDescent="0.3">
      <c r="A1272" s="42">
        <v>9075</v>
      </c>
      <c r="B1272" s="24">
        <v>10</v>
      </c>
      <c r="C1272" s="24" t="s">
        <v>1138</v>
      </c>
      <c r="D1272" s="24">
        <v>0</v>
      </c>
      <c r="E1272" s="24">
        <v>746</v>
      </c>
      <c r="F1272" s="24" t="s">
        <v>151</v>
      </c>
      <c r="G1272" s="24" t="s">
        <v>12</v>
      </c>
      <c r="H1272" s="24" t="s">
        <v>15</v>
      </c>
      <c r="J1272" s="24">
        <v>1</v>
      </c>
      <c r="K1272" s="24">
        <v>1703</v>
      </c>
      <c r="L1272" s="32">
        <v>0.28194444444444444</v>
      </c>
      <c r="M1272" s="43">
        <v>0.29444444444444445</v>
      </c>
      <c r="N1272" s="33">
        <v>8.2533210421705192</v>
      </c>
      <c r="Q1272" s="24">
        <v>58</v>
      </c>
      <c r="R1272" s="35">
        <f t="shared" si="76"/>
        <v>478.6926204458901</v>
      </c>
      <c r="S1272" s="35">
        <f t="shared" si="79"/>
        <v>0</v>
      </c>
      <c r="U1272" s="36">
        <f t="shared" si="77"/>
        <v>1.2500000000000011E-2</v>
      </c>
      <c r="V1272" s="36">
        <f t="shared" si="78"/>
        <v>0.72500000000000064</v>
      </c>
      <c r="W1272" s="36"/>
      <c r="X1272" s="37"/>
    </row>
    <row r="1273" spans="1:24" x14ac:dyDescent="0.3">
      <c r="A1273" s="42">
        <v>9076</v>
      </c>
      <c r="B1273" s="24">
        <v>10</v>
      </c>
      <c r="C1273" s="24" t="s">
        <v>1138</v>
      </c>
      <c r="D1273" s="24">
        <v>0</v>
      </c>
      <c r="E1273" s="24">
        <v>746</v>
      </c>
      <c r="F1273" s="24" t="s">
        <v>151</v>
      </c>
      <c r="G1273" s="24" t="s">
        <v>12</v>
      </c>
      <c r="H1273" s="24" t="s">
        <v>15</v>
      </c>
      <c r="J1273" s="24">
        <v>1</v>
      </c>
      <c r="K1273" s="24">
        <v>1704</v>
      </c>
      <c r="L1273" s="32">
        <v>0.30277777777777776</v>
      </c>
      <c r="M1273" s="43">
        <v>0.31527777777777777</v>
      </c>
      <c r="N1273" s="33">
        <v>8.2533210421705192</v>
      </c>
      <c r="Q1273" s="24">
        <v>58</v>
      </c>
      <c r="R1273" s="35">
        <f t="shared" si="76"/>
        <v>478.6926204458901</v>
      </c>
      <c r="S1273" s="35">
        <f t="shared" si="79"/>
        <v>0</v>
      </c>
      <c r="U1273" s="36">
        <f t="shared" si="77"/>
        <v>1.2500000000000011E-2</v>
      </c>
      <c r="V1273" s="36">
        <f t="shared" si="78"/>
        <v>0.72500000000000064</v>
      </c>
      <c r="W1273" s="36"/>
      <c r="X1273" s="37"/>
    </row>
    <row r="1274" spans="1:24" x14ac:dyDescent="0.3">
      <c r="A1274" s="42">
        <v>9077</v>
      </c>
      <c r="B1274" s="24">
        <v>10</v>
      </c>
      <c r="C1274" s="24" t="s">
        <v>1138</v>
      </c>
      <c r="D1274" s="24">
        <v>0</v>
      </c>
      <c r="E1274" s="24">
        <v>746</v>
      </c>
      <c r="F1274" s="24" t="s">
        <v>151</v>
      </c>
      <c r="G1274" s="24" t="s">
        <v>12</v>
      </c>
      <c r="H1274" s="24" t="s">
        <v>15</v>
      </c>
      <c r="J1274" s="24">
        <v>1</v>
      </c>
      <c r="K1274" s="24">
        <v>1705</v>
      </c>
      <c r="L1274" s="32">
        <v>0.36527777777777781</v>
      </c>
      <c r="M1274" s="43">
        <v>0.37777777777777777</v>
      </c>
      <c r="N1274" s="33">
        <v>8.2533210421705192</v>
      </c>
      <c r="Q1274" s="24">
        <v>58</v>
      </c>
      <c r="R1274" s="35">
        <f t="shared" si="76"/>
        <v>478.6926204458901</v>
      </c>
      <c r="S1274" s="35">
        <f t="shared" si="79"/>
        <v>0</v>
      </c>
      <c r="U1274" s="36">
        <f t="shared" si="77"/>
        <v>1.2499999999999956E-2</v>
      </c>
      <c r="V1274" s="36">
        <f t="shared" si="78"/>
        <v>0.72499999999999742</v>
      </c>
      <c r="W1274" s="36"/>
      <c r="X1274" s="37"/>
    </row>
    <row r="1275" spans="1:24" x14ac:dyDescent="0.3">
      <c r="A1275" s="42">
        <v>9078</v>
      </c>
      <c r="B1275" s="24">
        <v>10</v>
      </c>
      <c r="C1275" s="24" t="s">
        <v>1138</v>
      </c>
      <c r="D1275" s="24">
        <v>0</v>
      </c>
      <c r="E1275" s="24">
        <v>746</v>
      </c>
      <c r="F1275" s="24" t="s">
        <v>151</v>
      </c>
      <c r="G1275" s="24" t="s">
        <v>12</v>
      </c>
      <c r="H1275" s="24" t="s">
        <v>15</v>
      </c>
      <c r="J1275" s="24">
        <v>1</v>
      </c>
      <c r="K1275" s="24">
        <v>1706</v>
      </c>
      <c r="L1275" s="32">
        <v>0.38611111111111113</v>
      </c>
      <c r="M1275" s="43">
        <v>0.39861111111111108</v>
      </c>
      <c r="N1275" s="33">
        <v>8.2533210421705192</v>
      </c>
      <c r="Q1275" s="24">
        <v>58</v>
      </c>
      <c r="R1275" s="35">
        <f t="shared" si="76"/>
        <v>478.6926204458901</v>
      </c>
      <c r="S1275" s="35">
        <f t="shared" si="79"/>
        <v>0</v>
      </c>
      <c r="U1275" s="36">
        <f t="shared" si="77"/>
        <v>1.2499999999999956E-2</v>
      </c>
      <c r="V1275" s="36">
        <f t="shared" si="78"/>
        <v>0.72499999999999742</v>
      </c>
      <c r="W1275" s="36"/>
      <c r="X1275" s="37"/>
    </row>
    <row r="1276" spans="1:24" x14ac:dyDescent="0.3">
      <c r="A1276" s="42">
        <v>9079</v>
      </c>
      <c r="B1276" s="24">
        <v>10</v>
      </c>
      <c r="C1276" s="24" t="s">
        <v>1138</v>
      </c>
      <c r="D1276" s="24">
        <v>0</v>
      </c>
      <c r="E1276" s="24">
        <v>746</v>
      </c>
      <c r="F1276" s="24" t="s">
        <v>151</v>
      </c>
      <c r="G1276" s="24" t="s">
        <v>12</v>
      </c>
      <c r="H1276" s="24" t="s">
        <v>15</v>
      </c>
      <c r="J1276" s="24">
        <v>1</v>
      </c>
      <c r="K1276" s="24">
        <v>1707</v>
      </c>
      <c r="L1276" s="32">
        <v>0.4694444444444445</v>
      </c>
      <c r="M1276" s="43">
        <v>0.48194444444444445</v>
      </c>
      <c r="N1276" s="33">
        <v>8.2533210421705192</v>
      </c>
      <c r="Q1276" s="24">
        <v>58</v>
      </c>
      <c r="R1276" s="35">
        <f t="shared" si="76"/>
        <v>478.6926204458901</v>
      </c>
      <c r="S1276" s="35">
        <f t="shared" si="79"/>
        <v>0</v>
      </c>
      <c r="U1276" s="36">
        <f t="shared" si="77"/>
        <v>1.2499999999999956E-2</v>
      </c>
      <c r="V1276" s="36">
        <f t="shared" si="78"/>
        <v>0.72499999999999742</v>
      </c>
      <c r="W1276" s="36"/>
      <c r="X1276" s="37"/>
    </row>
    <row r="1277" spans="1:24" x14ac:dyDescent="0.3">
      <c r="A1277" s="42">
        <v>9080</v>
      </c>
      <c r="B1277" s="24">
        <v>10</v>
      </c>
      <c r="C1277" s="24" t="s">
        <v>1138</v>
      </c>
      <c r="D1277" s="24">
        <v>0</v>
      </c>
      <c r="E1277" s="24">
        <v>746</v>
      </c>
      <c r="F1277" s="24" t="s">
        <v>151</v>
      </c>
      <c r="G1277" s="24" t="s">
        <v>12</v>
      </c>
      <c r="H1277" s="24" t="s">
        <v>15</v>
      </c>
      <c r="J1277" s="24">
        <v>1</v>
      </c>
      <c r="K1277" s="24">
        <v>1708</v>
      </c>
      <c r="L1277" s="32">
        <v>0.49027777777777781</v>
      </c>
      <c r="M1277" s="43">
        <v>0.50277777777777777</v>
      </c>
      <c r="N1277" s="33">
        <v>8.2533210421705192</v>
      </c>
      <c r="Q1277" s="24">
        <v>58</v>
      </c>
      <c r="R1277" s="35">
        <f t="shared" si="76"/>
        <v>478.6926204458901</v>
      </c>
      <c r="S1277" s="35">
        <f t="shared" si="79"/>
        <v>0</v>
      </c>
      <c r="U1277" s="36">
        <f t="shared" si="77"/>
        <v>1.2499999999999956E-2</v>
      </c>
      <c r="V1277" s="36">
        <f t="shared" si="78"/>
        <v>0.72499999999999742</v>
      </c>
      <c r="W1277" s="36"/>
      <c r="X1277" s="37"/>
    </row>
    <row r="1278" spans="1:24" x14ac:dyDescent="0.3">
      <c r="A1278" s="42">
        <v>9081</v>
      </c>
      <c r="B1278" s="24">
        <v>10</v>
      </c>
      <c r="C1278" s="24" t="s">
        <v>1138</v>
      </c>
      <c r="D1278" s="24">
        <v>0</v>
      </c>
      <c r="E1278" s="24">
        <v>746</v>
      </c>
      <c r="F1278" s="24" t="s">
        <v>151</v>
      </c>
      <c r="G1278" s="24" t="s">
        <v>12</v>
      </c>
      <c r="H1278" s="24" t="s">
        <v>15</v>
      </c>
      <c r="J1278" s="24">
        <v>1</v>
      </c>
      <c r="K1278" s="24">
        <v>1709</v>
      </c>
      <c r="L1278" s="32">
        <v>0.51111111111111118</v>
      </c>
      <c r="M1278" s="43">
        <v>0.52361111111111114</v>
      </c>
      <c r="N1278" s="33">
        <v>8.2533210421705192</v>
      </c>
      <c r="Q1278" s="24">
        <v>58</v>
      </c>
      <c r="R1278" s="35">
        <f t="shared" si="76"/>
        <v>478.6926204458901</v>
      </c>
      <c r="S1278" s="35">
        <f t="shared" si="79"/>
        <v>0</v>
      </c>
      <c r="U1278" s="36">
        <f t="shared" si="77"/>
        <v>1.2499999999999956E-2</v>
      </c>
      <c r="V1278" s="36">
        <f t="shared" si="78"/>
        <v>0.72499999999999742</v>
      </c>
      <c r="W1278" s="36"/>
      <c r="X1278" s="37"/>
    </row>
    <row r="1279" spans="1:24" x14ac:dyDescent="0.3">
      <c r="A1279" s="42">
        <v>9082</v>
      </c>
      <c r="B1279" s="24">
        <v>10</v>
      </c>
      <c r="C1279" s="24" t="s">
        <v>1138</v>
      </c>
      <c r="D1279" s="24">
        <v>0</v>
      </c>
      <c r="E1279" s="24">
        <v>746</v>
      </c>
      <c r="F1279" s="24" t="s">
        <v>151</v>
      </c>
      <c r="G1279" s="24" t="s">
        <v>12</v>
      </c>
      <c r="H1279" s="24" t="s">
        <v>15</v>
      </c>
      <c r="J1279" s="24">
        <v>1</v>
      </c>
      <c r="K1279" s="24">
        <v>1710</v>
      </c>
      <c r="L1279" s="32">
        <v>0.53194444444444444</v>
      </c>
      <c r="M1279" s="43">
        <v>0.5444444444444444</v>
      </c>
      <c r="N1279" s="33">
        <v>8.2533210421705192</v>
      </c>
      <c r="Q1279" s="24">
        <v>58</v>
      </c>
      <c r="R1279" s="35">
        <f t="shared" si="76"/>
        <v>478.6926204458901</v>
      </c>
      <c r="S1279" s="35">
        <f t="shared" si="79"/>
        <v>0</v>
      </c>
      <c r="U1279" s="36">
        <f t="shared" si="77"/>
        <v>1.2499999999999956E-2</v>
      </c>
      <c r="V1279" s="36">
        <f t="shared" si="78"/>
        <v>0.72499999999999742</v>
      </c>
      <c r="W1279" s="36"/>
      <c r="X1279" s="37"/>
    </row>
    <row r="1280" spans="1:24" x14ac:dyDescent="0.3">
      <c r="A1280" s="42">
        <v>9083</v>
      </c>
      <c r="B1280" s="24">
        <v>10</v>
      </c>
      <c r="C1280" s="24" t="s">
        <v>1138</v>
      </c>
      <c r="D1280" s="24">
        <v>0</v>
      </c>
      <c r="E1280" s="24">
        <v>746</v>
      </c>
      <c r="F1280" s="24" t="s">
        <v>151</v>
      </c>
      <c r="G1280" s="24" t="s">
        <v>12</v>
      </c>
      <c r="H1280" s="24" t="s">
        <v>15</v>
      </c>
      <c r="J1280" s="24">
        <v>1</v>
      </c>
      <c r="K1280" s="24">
        <v>1711</v>
      </c>
      <c r="L1280" s="32">
        <v>0.59444444444444444</v>
      </c>
      <c r="M1280" s="43">
        <v>0.6069444444444444</v>
      </c>
      <c r="N1280" s="33">
        <v>8.2533210421705192</v>
      </c>
      <c r="Q1280" s="24">
        <v>58</v>
      </c>
      <c r="R1280" s="35">
        <f t="shared" si="76"/>
        <v>478.6926204458901</v>
      </c>
      <c r="S1280" s="35">
        <f t="shared" si="79"/>
        <v>0</v>
      </c>
      <c r="U1280" s="36">
        <f t="shared" si="77"/>
        <v>1.2499999999999956E-2</v>
      </c>
      <c r="V1280" s="36">
        <f t="shared" si="78"/>
        <v>0.72499999999999742</v>
      </c>
      <c r="W1280" s="36"/>
      <c r="X1280" s="37"/>
    </row>
    <row r="1281" spans="1:24" x14ac:dyDescent="0.3">
      <c r="A1281" s="42">
        <v>9084</v>
      </c>
      <c r="B1281" s="24">
        <v>10</v>
      </c>
      <c r="C1281" s="24" t="s">
        <v>1138</v>
      </c>
      <c r="D1281" s="24">
        <v>0</v>
      </c>
      <c r="E1281" s="24">
        <v>746</v>
      </c>
      <c r="F1281" s="24" t="s">
        <v>151</v>
      </c>
      <c r="G1281" s="24" t="s">
        <v>12</v>
      </c>
      <c r="H1281" s="24" t="s">
        <v>15</v>
      </c>
      <c r="J1281" s="24">
        <v>1</v>
      </c>
      <c r="K1281" s="24">
        <v>1712</v>
      </c>
      <c r="L1281" s="32">
        <v>0.65694444444444444</v>
      </c>
      <c r="M1281" s="43">
        <v>0.6694444444444444</v>
      </c>
      <c r="N1281" s="33">
        <v>8.2533210421705192</v>
      </c>
      <c r="Q1281" s="24">
        <v>58</v>
      </c>
      <c r="R1281" s="35">
        <f t="shared" si="76"/>
        <v>478.6926204458901</v>
      </c>
      <c r="S1281" s="35">
        <f t="shared" si="79"/>
        <v>0</v>
      </c>
      <c r="U1281" s="36">
        <f t="shared" si="77"/>
        <v>1.2499999999999956E-2</v>
      </c>
      <c r="V1281" s="36">
        <f t="shared" si="78"/>
        <v>0.72499999999999742</v>
      </c>
      <c r="W1281" s="36"/>
      <c r="X1281" s="37"/>
    </row>
    <row r="1282" spans="1:24" x14ac:dyDescent="0.3">
      <c r="A1282" s="42">
        <v>9085</v>
      </c>
      <c r="B1282" s="24">
        <v>10</v>
      </c>
      <c r="C1282" s="24" t="s">
        <v>1138</v>
      </c>
      <c r="D1282" s="24">
        <v>0</v>
      </c>
      <c r="E1282" s="24">
        <v>746</v>
      </c>
      <c r="F1282" s="24" t="s">
        <v>151</v>
      </c>
      <c r="G1282" s="24" t="s">
        <v>12</v>
      </c>
      <c r="H1282" s="24" t="s">
        <v>15</v>
      </c>
      <c r="J1282" s="24">
        <v>1</v>
      </c>
      <c r="K1282" s="24">
        <v>1713</v>
      </c>
      <c r="L1282" s="32">
        <v>0.6777777777777777</v>
      </c>
      <c r="M1282" s="43">
        <v>0.69027777777777777</v>
      </c>
      <c r="N1282" s="33">
        <v>8.2533210421705192</v>
      </c>
      <c r="Q1282" s="24">
        <v>58</v>
      </c>
      <c r="R1282" s="35">
        <f t="shared" ref="R1282:R1345" si="80">+N1282*Q1282</f>
        <v>478.6926204458901</v>
      </c>
      <c r="S1282" s="35">
        <f t="shared" si="79"/>
        <v>0</v>
      </c>
      <c r="U1282" s="36">
        <f t="shared" ref="U1282:U1345" si="81">+M1282-L1282</f>
        <v>1.2500000000000067E-2</v>
      </c>
      <c r="V1282" s="36">
        <f t="shared" ref="V1282:V1345" si="82">+U1282*Q1282</f>
        <v>0.72500000000000386</v>
      </c>
      <c r="W1282" s="36"/>
      <c r="X1282" s="37"/>
    </row>
    <row r="1283" spans="1:24" x14ac:dyDescent="0.3">
      <c r="A1283" s="42">
        <v>9086</v>
      </c>
      <c r="B1283" s="24">
        <v>10</v>
      </c>
      <c r="C1283" s="24" t="s">
        <v>1138</v>
      </c>
      <c r="D1283" s="24">
        <v>0</v>
      </c>
      <c r="E1283" s="24">
        <v>746</v>
      </c>
      <c r="F1283" s="24" t="s">
        <v>151</v>
      </c>
      <c r="G1283" s="24" t="s">
        <v>12</v>
      </c>
      <c r="H1283" s="24" t="s">
        <v>15</v>
      </c>
      <c r="J1283" s="24">
        <v>1</v>
      </c>
      <c r="K1283" s="24">
        <v>1714</v>
      </c>
      <c r="L1283" s="32">
        <v>0.69861111111111107</v>
      </c>
      <c r="M1283" s="43">
        <v>0.71111111111111114</v>
      </c>
      <c r="N1283" s="33">
        <v>8.2533210421705192</v>
      </c>
      <c r="Q1283" s="24">
        <v>58</v>
      </c>
      <c r="R1283" s="35">
        <f t="shared" si="80"/>
        <v>478.6926204458901</v>
      </c>
      <c r="S1283" s="35">
        <f t="shared" ref="S1283:S1346" si="83">+O1283*Q1283</f>
        <v>0</v>
      </c>
      <c r="U1283" s="36">
        <f t="shared" si="81"/>
        <v>1.2500000000000067E-2</v>
      </c>
      <c r="V1283" s="36">
        <f t="shared" si="82"/>
        <v>0.72500000000000386</v>
      </c>
      <c r="W1283" s="36"/>
      <c r="X1283" s="37"/>
    </row>
    <row r="1284" spans="1:24" x14ac:dyDescent="0.3">
      <c r="A1284" s="42">
        <v>9087</v>
      </c>
      <c r="B1284" s="24">
        <v>10</v>
      </c>
      <c r="C1284" s="24" t="s">
        <v>1138</v>
      </c>
      <c r="D1284" s="24">
        <v>0</v>
      </c>
      <c r="E1284" s="24">
        <v>746</v>
      </c>
      <c r="F1284" s="24" t="s">
        <v>151</v>
      </c>
      <c r="G1284" s="24" t="s">
        <v>12</v>
      </c>
      <c r="H1284" s="24" t="s">
        <v>15</v>
      </c>
      <c r="J1284" s="24">
        <v>1</v>
      </c>
      <c r="K1284" s="24">
        <v>1715</v>
      </c>
      <c r="L1284" s="32">
        <v>0.76111111111111107</v>
      </c>
      <c r="M1284" s="43">
        <v>0.77361111111111114</v>
      </c>
      <c r="N1284" s="33">
        <v>8.2533210421705192</v>
      </c>
      <c r="Q1284" s="24">
        <v>58</v>
      </c>
      <c r="R1284" s="35">
        <f t="shared" si="80"/>
        <v>478.6926204458901</v>
      </c>
      <c r="S1284" s="35">
        <f t="shared" si="83"/>
        <v>0</v>
      </c>
      <c r="U1284" s="36">
        <f t="shared" si="81"/>
        <v>1.2500000000000067E-2</v>
      </c>
      <c r="V1284" s="36">
        <f t="shared" si="82"/>
        <v>0.72500000000000386</v>
      </c>
      <c r="W1284" s="36"/>
      <c r="X1284" s="37"/>
    </row>
    <row r="1285" spans="1:24" x14ac:dyDescent="0.3">
      <c r="A1285" s="42">
        <v>9088</v>
      </c>
      <c r="B1285" s="24">
        <v>10</v>
      </c>
      <c r="C1285" s="24" t="s">
        <v>1138</v>
      </c>
      <c r="D1285" s="24">
        <v>0</v>
      </c>
      <c r="E1285" s="24">
        <v>746</v>
      </c>
      <c r="F1285" s="24" t="s">
        <v>151</v>
      </c>
      <c r="G1285" s="24" t="s">
        <v>12</v>
      </c>
      <c r="H1285" s="24" t="s">
        <v>15</v>
      </c>
      <c r="J1285" s="24">
        <v>1</v>
      </c>
      <c r="K1285" s="24">
        <v>1716</v>
      </c>
      <c r="L1285" s="32">
        <v>0.78194444444444444</v>
      </c>
      <c r="M1285" s="43">
        <v>0.7944444444444444</v>
      </c>
      <c r="N1285" s="33">
        <v>8.2533210421705192</v>
      </c>
      <c r="Q1285" s="24">
        <v>58</v>
      </c>
      <c r="R1285" s="35">
        <f t="shared" si="80"/>
        <v>478.6926204458901</v>
      </c>
      <c r="S1285" s="35">
        <f t="shared" si="83"/>
        <v>0</v>
      </c>
      <c r="U1285" s="36">
        <f t="shared" si="81"/>
        <v>1.2499999999999956E-2</v>
      </c>
      <c r="V1285" s="36">
        <f t="shared" si="82"/>
        <v>0.72499999999999742</v>
      </c>
      <c r="W1285" s="36"/>
      <c r="X1285" s="37"/>
    </row>
    <row r="1286" spans="1:24" x14ac:dyDescent="0.3">
      <c r="A1286" s="42">
        <v>9067</v>
      </c>
      <c r="B1286" s="24">
        <v>10</v>
      </c>
      <c r="C1286" s="24" t="s">
        <v>1138</v>
      </c>
      <c r="D1286" s="24">
        <v>0</v>
      </c>
      <c r="E1286" s="24">
        <v>845</v>
      </c>
      <c r="F1286" s="24" t="s">
        <v>148</v>
      </c>
      <c r="G1286" s="24" t="s">
        <v>12</v>
      </c>
      <c r="H1286" s="24" t="s">
        <v>13</v>
      </c>
      <c r="J1286" s="24">
        <v>1</v>
      </c>
      <c r="K1286" s="24">
        <v>852</v>
      </c>
      <c r="L1286" s="32">
        <v>0.38194444444444442</v>
      </c>
      <c r="M1286" s="43">
        <v>0.4201388888888889</v>
      </c>
      <c r="N1286" s="33">
        <v>21.044395907920698</v>
      </c>
      <c r="Q1286" s="24">
        <v>302</v>
      </c>
      <c r="R1286" s="35">
        <f t="shared" si="80"/>
        <v>6355.4075641920508</v>
      </c>
      <c r="S1286" s="35">
        <f t="shared" si="83"/>
        <v>0</v>
      </c>
      <c r="U1286" s="36">
        <f t="shared" si="81"/>
        <v>3.8194444444444475E-2</v>
      </c>
      <c r="V1286" s="36">
        <f t="shared" si="82"/>
        <v>11.534722222222232</v>
      </c>
      <c r="W1286" s="36"/>
      <c r="X1286" s="37"/>
    </row>
    <row r="1287" spans="1:24" x14ac:dyDescent="0.3">
      <c r="A1287" s="42">
        <v>9093</v>
      </c>
      <c r="B1287" s="45">
        <v>10</v>
      </c>
      <c r="C1287" s="45" t="s">
        <v>1138</v>
      </c>
      <c r="D1287" s="45">
        <v>0</v>
      </c>
      <c r="E1287" s="45">
        <v>3019</v>
      </c>
      <c r="F1287" s="45" t="s">
        <v>146</v>
      </c>
      <c r="G1287" s="45" t="s">
        <v>12</v>
      </c>
      <c r="H1287" s="45" t="s">
        <v>13</v>
      </c>
      <c r="I1287" s="45"/>
      <c r="J1287" s="45">
        <v>8</v>
      </c>
      <c r="K1287" s="45">
        <v>4347</v>
      </c>
      <c r="L1287" s="46">
        <v>0.85763888888888884</v>
      </c>
      <c r="M1287" s="47">
        <v>0.89236111111111116</v>
      </c>
      <c r="N1287" s="48">
        <v>15.9017168852958</v>
      </c>
      <c r="O1287" s="48"/>
      <c r="P1287" s="48">
        <f>+N1287</f>
        <v>15.9017168852958</v>
      </c>
      <c r="Q1287" s="45">
        <v>302</v>
      </c>
      <c r="R1287" s="49">
        <f t="shared" si="80"/>
        <v>4802.3184993593313</v>
      </c>
      <c r="S1287" s="49">
        <f t="shared" si="83"/>
        <v>0</v>
      </c>
      <c r="T1287" s="49">
        <f>+P1287*Q1287</f>
        <v>4802.3184993593313</v>
      </c>
      <c r="U1287" s="50">
        <f t="shared" si="81"/>
        <v>3.4722222222222321E-2</v>
      </c>
      <c r="V1287" s="50">
        <f t="shared" si="82"/>
        <v>10.486111111111141</v>
      </c>
      <c r="W1287" s="50"/>
      <c r="X1287" s="37"/>
    </row>
    <row r="1288" spans="1:24" x14ac:dyDescent="0.3">
      <c r="A1288" s="42">
        <v>9094</v>
      </c>
      <c r="B1288" s="45">
        <v>10</v>
      </c>
      <c r="C1288" s="45" t="s">
        <v>1138</v>
      </c>
      <c r="D1288" s="45">
        <v>0</v>
      </c>
      <c r="E1288" s="45">
        <v>3020</v>
      </c>
      <c r="F1288" s="45" t="s">
        <v>155</v>
      </c>
      <c r="G1288" s="45" t="s">
        <v>12</v>
      </c>
      <c r="H1288" s="45" t="s">
        <v>13</v>
      </c>
      <c r="I1288" s="45"/>
      <c r="J1288" s="45">
        <v>8</v>
      </c>
      <c r="K1288" s="45">
        <v>4348</v>
      </c>
      <c r="L1288" s="46">
        <v>0.69791666666666663</v>
      </c>
      <c r="M1288" s="47">
        <v>0.73263888888888884</v>
      </c>
      <c r="N1288" s="48">
        <v>16.964254001947001</v>
      </c>
      <c r="O1288" s="48"/>
      <c r="P1288" s="48">
        <f>+N1288</f>
        <v>16.964254001947001</v>
      </c>
      <c r="Q1288" s="45">
        <v>302</v>
      </c>
      <c r="R1288" s="49">
        <f t="shared" si="80"/>
        <v>5123.204708587994</v>
      </c>
      <c r="S1288" s="49">
        <f t="shared" si="83"/>
        <v>0</v>
      </c>
      <c r="T1288" s="49">
        <f>+P1288*Q1288</f>
        <v>5123.204708587994</v>
      </c>
      <c r="U1288" s="50">
        <f t="shared" si="81"/>
        <v>3.472222222222221E-2</v>
      </c>
      <c r="V1288" s="50">
        <f t="shared" si="82"/>
        <v>10.486111111111107</v>
      </c>
      <c r="W1288" s="50"/>
      <c r="X1288" s="37"/>
    </row>
    <row r="1289" spans="1:24" x14ac:dyDescent="0.3">
      <c r="A1289" s="42">
        <v>10719</v>
      </c>
      <c r="B1289" s="24">
        <v>11</v>
      </c>
      <c r="C1289" s="24" t="s">
        <v>1138</v>
      </c>
      <c r="D1289" s="24">
        <v>0</v>
      </c>
      <c r="E1289" s="24">
        <v>358</v>
      </c>
      <c r="F1289" s="24" t="s">
        <v>407</v>
      </c>
      <c r="G1289" s="24" t="s">
        <v>12</v>
      </c>
      <c r="H1289" s="24" t="s">
        <v>13</v>
      </c>
      <c r="J1289" s="24">
        <v>1</v>
      </c>
      <c r="K1289" s="24">
        <v>854</v>
      </c>
      <c r="L1289" s="32">
        <v>0.2673611111111111</v>
      </c>
      <c r="M1289" s="43">
        <v>0.2951388888888889</v>
      </c>
      <c r="N1289" s="33">
        <v>16.0924869913114</v>
      </c>
      <c r="Q1289" s="24">
        <v>302</v>
      </c>
      <c r="R1289" s="35">
        <f t="shared" si="80"/>
        <v>4859.9310713760433</v>
      </c>
      <c r="S1289" s="35">
        <f t="shared" si="83"/>
        <v>0</v>
      </c>
      <c r="U1289" s="36">
        <f t="shared" si="81"/>
        <v>2.777777777777779E-2</v>
      </c>
      <c r="V1289" s="36">
        <f t="shared" si="82"/>
        <v>8.3888888888888928</v>
      </c>
      <c r="W1289" s="36"/>
      <c r="X1289" s="37"/>
    </row>
    <row r="1290" spans="1:24" x14ac:dyDescent="0.3">
      <c r="A1290" s="42">
        <v>10720</v>
      </c>
      <c r="B1290" s="24">
        <v>11</v>
      </c>
      <c r="C1290" s="24" t="s">
        <v>1138</v>
      </c>
      <c r="D1290" s="24">
        <v>0</v>
      </c>
      <c r="E1290" s="24">
        <v>358</v>
      </c>
      <c r="F1290" s="24" t="s">
        <v>407</v>
      </c>
      <c r="G1290" s="24" t="s">
        <v>12</v>
      </c>
      <c r="H1290" s="24" t="s">
        <v>13</v>
      </c>
      <c r="J1290" s="24">
        <v>1</v>
      </c>
      <c r="K1290" s="24">
        <v>855</v>
      </c>
      <c r="L1290" s="32">
        <v>0.2951388888888889</v>
      </c>
      <c r="M1290" s="43">
        <v>0.3263888888888889</v>
      </c>
      <c r="N1290" s="33">
        <v>16.0924869913114</v>
      </c>
      <c r="Q1290" s="24">
        <v>302</v>
      </c>
      <c r="R1290" s="35">
        <f t="shared" si="80"/>
        <v>4859.9310713760433</v>
      </c>
      <c r="S1290" s="35">
        <f t="shared" si="83"/>
        <v>0</v>
      </c>
      <c r="U1290" s="36">
        <f t="shared" si="81"/>
        <v>3.125E-2</v>
      </c>
      <c r="V1290" s="36">
        <f t="shared" si="82"/>
        <v>9.4375</v>
      </c>
      <c r="W1290" s="36"/>
      <c r="X1290" s="37"/>
    </row>
    <row r="1291" spans="1:24" x14ac:dyDescent="0.3">
      <c r="A1291" s="42">
        <v>10721</v>
      </c>
      <c r="B1291" s="24">
        <v>11</v>
      </c>
      <c r="C1291" s="24" t="s">
        <v>1138</v>
      </c>
      <c r="D1291" s="24">
        <v>0</v>
      </c>
      <c r="E1291" s="24">
        <v>358</v>
      </c>
      <c r="F1291" s="24" t="s">
        <v>407</v>
      </c>
      <c r="G1291" s="24" t="s">
        <v>12</v>
      </c>
      <c r="H1291" s="24" t="s">
        <v>13</v>
      </c>
      <c r="J1291" s="24">
        <v>1</v>
      </c>
      <c r="K1291" s="24">
        <v>856</v>
      </c>
      <c r="L1291" s="32">
        <v>0.50347222222222221</v>
      </c>
      <c r="M1291" s="43">
        <v>0.53472222222222221</v>
      </c>
      <c r="N1291" s="33">
        <v>16.0924869913114</v>
      </c>
      <c r="Q1291" s="24">
        <v>302</v>
      </c>
      <c r="R1291" s="35">
        <f t="shared" si="80"/>
        <v>4859.9310713760433</v>
      </c>
      <c r="S1291" s="35">
        <f t="shared" si="83"/>
        <v>0</v>
      </c>
      <c r="U1291" s="36">
        <f t="shared" si="81"/>
        <v>3.125E-2</v>
      </c>
      <c r="V1291" s="36">
        <f t="shared" si="82"/>
        <v>9.4375</v>
      </c>
      <c r="W1291" s="36"/>
      <c r="X1291" s="37"/>
    </row>
    <row r="1292" spans="1:24" x14ac:dyDescent="0.3">
      <c r="A1292" s="42">
        <v>10722</v>
      </c>
      <c r="B1292" s="24">
        <v>11</v>
      </c>
      <c r="C1292" s="24" t="s">
        <v>1138</v>
      </c>
      <c r="D1292" s="24">
        <v>0</v>
      </c>
      <c r="E1292" s="24">
        <v>358</v>
      </c>
      <c r="F1292" s="24" t="s">
        <v>407</v>
      </c>
      <c r="G1292" s="24" t="s">
        <v>12</v>
      </c>
      <c r="H1292" s="24" t="s">
        <v>13</v>
      </c>
      <c r="J1292" s="24">
        <v>1</v>
      </c>
      <c r="K1292" s="24">
        <v>857</v>
      </c>
      <c r="L1292" s="32">
        <v>0.55208333333333337</v>
      </c>
      <c r="M1292" s="43">
        <v>0.57638888888888895</v>
      </c>
      <c r="N1292" s="33">
        <v>16.0924869913114</v>
      </c>
      <c r="Q1292" s="24">
        <v>302</v>
      </c>
      <c r="R1292" s="35">
        <f t="shared" si="80"/>
        <v>4859.9310713760433</v>
      </c>
      <c r="S1292" s="35">
        <f t="shared" si="83"/>
        <v>0</v>
      </c>
      <c r="U1292" s="36">
        <f t="shared" si="81"/>
        <v>2.430555555555558E-2</v>
      </c>
      <c r="V1292" s="36">
        <f t="shared" si="82"/>
        <v>7.3402777777777857</v>
      </c>
      <c r="W1292" s="36"/>
      <c r="X1292" s="37"/>
    </row>
    <row r="1293" spans="1:24" x14ac:dyDescent="0.3">
      <c r="A1293" s="42">
        <v>17585</v>
      </c>
      <c r="B1293" s="24">
        <v>11</v>
      </c>
      <c r="C1293" s="24" t="s">
        <v>1138</v>
      </c>
      <c r="D1293" s="24">
        <v>0</v>
      </c>
      <c r="E1293" s="24">
        <v>358</v>
      </c>
      <c r="F1293" s="24" t="s">
        <v>407</v>
      </c>
      <c r="G1293" s="24" t="s">
        <v>12</v>
      </c>
      <c r="H1293" s="24" t="s">
        <v>13</v>
      </c>
      <c r="J1293" s="24">
        <v>1</v>
      </c>
      <c r="K1293" s="24">
        <v>858</v>
      </c>
      <c r="L1293" s="32">
        <v>0.57986111111111105</v>
      </c>
      <c r="M1293" s="43">
        <v>0.60763888888888895</v>
      </c>
      <c r="N1293" s="33">
        <v>16.0924869913114</v>
      </c>
      <c r="Q1293" s="24">
        <v>302</v>
      </c>
      <c r="R1293" s="35">
        <f t="shared" si="80"/>
        <v>4859.9310713760433</v>
      </c>
      <c r="S1293" s="35">
        <f t="shared" si="83"/>
        <v>0</v>
      </c>
      <c r="U1293" s="36">
        <f t="shared" si="81"/>
        <v>2.7777777777777901E-2</v>
      </c>
      <c r="V1293" s="36">
        <f t="shared" si="82"/>
        <v>8.3888888888889266</v>
      </c>
      <c r="W1293" s="36"/>
      <c r="X1293" s="37"/>
    </row>
    <row r="1294" spans="1:24" x14ac:dyDescent="0.3">
      <c r="A1294" s="42">
        <v>18428</v>
      </c>
      <c r="B1294" s="24">
        <v>11</v>
      </c>
      <c r="C1294" s="24" t="s">
        <v>1138</v>
      </c>
      <c r="D1294" s="24">
        <v>0</v>
      </c>
      <c r="E1294" s="24">
        <v>358</v>
      </c>
      <c r="F1294" s="24" t="s">
        <v>407</v>
      </c>
      <c r="G1294" s="24" t="s">
        <v>18</v>
      </c>
      <c r="H1294" s="24" t="s">
        <v>13</v>
      </c>
      <c r="J1294" s="24">
        <v>1</v>
      </c>
      <c r="K1294" s="24">
        <v>859</v>
      </c>
      <c r="L1294" s="32">
        <v>0.73611111111111116</v>
      </c>
      <c r="M1294" s="43">
        <v>0.76388888888888884</v>
      </c>
      <c r="N1294" s="33">
        <v>16.0924869913114</v>
      </c>
      <c r="Q1294" s="24">
        <v>67</v>
      </c>
      <c r="R1294" s="35">
        <f t="shared" si="80"/>
        <v>1078.1966284178638</v>
      </c>
      <c r="S1294" s="35">
        <f t="shared" si="83"/>
        <v>0</v>
      </c>
      <c r="U1294" s="36">
        <f t="shared" si="81"/>
        <v>2.7777777777777679E-2</v>
      </c>
      <c r="V1294" s="36">
        <f t="shared" si="82"/>
        <v>1.8611111111111045</v>
      </c>
      <c r="W1294" s="36"/>
      <c r="X1294" s="37"/>
    </row>
    <row r="1295" spans="1:24" x14ac:dyDescent="0.3">
      <c r="A1295" s="42">
        <v>18497</v>
      </c>
      <c r="B1295" s="24">
        <v>11</v>
      </c>
      <c r="C1295" s="24" t="s">
        <v>1138</v>
      </c>
      <c r="D1295" s="24">
        <v>0</v>
      </c>
      <c r="E1295" s="24">
        <v>358</v>
      </c>
      <c r="F1295" s="24" t="s">
        <v>407</v>
      </c>
      <c r="G1295" s="24" t="s">
        <v>19</v>
      </c>
      <c r="H1295" s="24" t="s">
        <v>13</v>
      </c>
      <c r="J1295" s="24">
        <v>1</v>
      </c>
      <c r="K1295" s="24">
        <v>18497</v>
      </c>
      <c r="L1295" s="32">
        <v>0.73958333333333337</v>
      </c>
      <c r="M1295" s="43">
        <v>0.76736111111111116</v>
      </c>
      <c r="N1295" s="33">
        <v>16.0924869913114</v>
      </c>
      <c r="Q1295" s="24">
        <v>235</v>
      </c>
      <c r="R1295" s="35">
        <f t="shared" si="80"/>
        <v>3781.734442958179</v>
      </c>
      <c r="S1295" s="35">
        <f t="shared" si="83"/>
        <v>0</v>
      </c>
      <c r="U1295" s="36">
        <f t="shared" si="81"/>
        <v>2.777777777777779E-2</v>
      </c>
      <c r="V1295" s="36">
        <f t="shared" si="82"/>
        <v>6.5277777777777803</v>
      </c>
      <c r="W1295" s="36"/>
      <c r="X1295" s="37"/>
    </row>
    <row r="1296" spans="1:24" x14ac:dyDescent="0.3">
      <c r="A1296" s="42">
        <v>10726</v>
      </c>
      <c r="B1296" s="24">
        <v>11</v>
      </c>
      <c r="C1296" s="24" t="s">
        <v>1138</v>
      </c>
      <c r="D1296" s="24">
        <v>0</v>
      </c>
      <c r="E1296" s="24">
        <v>363</v>
      </c>
      <c r="F1296" s="24" t="s">
        <v>408</v>
      </c>
      <c r="G1296" s="24" t="s">
        <v>72</v>
      </c>
      <c r="H1296" s="24" t="s">
        <v>13</v>
      </c>
      <c r="J1296" s="24">
        <v>1</v>
      </c>
      <c r="K1296" s="24">
        <v>4014</v>
      </c>
      <c r="L1296" s="32">
        <v>0.3263888888888889</v>
      </c>
      <c r="M1296" s="43">
        <v>0.33680555555555558</v>
      </c>
      <c r="N1296" s="33">
        <v>3.9079999999999999</v>
      </c>
      <c r="Q1296" s="24">
        <v>94</v>
      </c>
      <c r="R1296" s="35">
        <f t="shared" si="80"/>
        <v>367.35199999999998</v>
      </c>
      <c r="S1296" s="35">
        <f t="shared" si="83"/>
        <v>0</v>
      </c>
      <c r="U1296" s="36">
        <f t="shared" si="81"/>
        <v>1.0416666666666685E-2</v>
      </c>
      <c r="V1296" s="36">
        <f t="shared" si="82"/>
        <v>0.97916666666666841</v>
      </c>
      <c r="W1296" s="36"/>
      <c r="X1296" s="37"/>
    </row>
    <row r="1297" spans="1:24" x14ac:dyDescent="0.3">
      <c r="A1297" s="42">
        <v>13732</v>
      </c>
      <c r="B1297" s="24">
        <v>11</v>
      </c>
      <c r="C1297" s="24" t="s">
        <v>1138</v>
      </c>
      <c r="D1297" s="24">
        <v>0</v>
      </c>
      <c r="E1297" s="24">
        <v>363</v>
      </c>
      <c r="F1297" s="24" t="s">
        <v>408</v>
      </c>
      <c r="G1297" s="24" t="s">
        <v>52</v>
      </c>
      <c r="H1297" s="24">
        <v>6</v>
      </c>
      <c r="J1297" s="24">
        <v>1</v>
      </c>
      <c r="K1297" s="24">
        <v>13732</v>
      </c>
      <c r="L1297" s="32">
        <v>0.3263888888888889</v>
      </c>
      <c r="M1297" s="43">
        <v>0.33680555555555558</v>
      </c>
      <c r="N1297" s="33">
        <v>3.9079999999999999</v>
      </c>
      <c r="Q1297" s="24">
        <v>35</v>
      </c>
      <c r="R1297" s="35">
        <f t="shared" si="80"/>
        <v>136.78</v>
      </c>
      <c r="S1297" s="35">
        <f t="shared" si="83"/>
        <v>0</v>
      </c>
      <c r="U1297" s="36">
        <f t="shared" si="81"/>
        <v>1.0416666666666685E-2</v>
      </c>
      <c r="V1297" s="36">
        <f t="shared" si="82"/>
        <v>0.36458333333333398</v>
      </c>
      <c r="W1297" s="36"/>
      <c r="X1297" s="37"/>
    </row>
    <row r="1298" spans="1:24" x14ac:dyDescent="0.3">
      <c r="A1298" s="42">
        <v>10725</v>
      </c>
      <c r="B1298" s="24">
        <v>11</v>
      </c>
      <c r="C1298" s="24" t="s">
        <v>1138</v>
      </c>
      <c r="D1298" s="24">
        <v>0</v>
      </c>
      <c r="E1298" s="24">
        <v>364</v>
      </c>
      <c r="F1298" s="24" t="s">
        <v>408</v>
      </c>
      <c r="G1298" s="24" t="s">
        <v>52</v>
      </c>
      <c r="H1298" s="44" t="s">
        <v>1146</v>
      </c>
      <c r="I1298" s="44"/>
      <c r="J1298" s="24">
        <v>1</v>
      </c>
      <c r="K1298" s="24">
        <v>860</v>
      </c>
      <c r="L1298" s="32">
        <v>0.3263888888888889</v>
      </c>
      <c r="M1298" s="43">
        <v>0.33680555555555558</v>
      </c>
      <c r="N1298" s="33">
        <v>4.3289999999999997</v>
      </c>
      <c r="Q1298" s="24">
        <v>173</v>
      </c>
      <c r="R1298" s="35">
        <f t="shared" si="80"/>
        <v>748.91699999999992</v>
      </c>
      <c r="S1298" s="35">
        <f t="shared" si="83"/>
        <v>0</v>
      </c>
      <c r="U1298" s="36">
        <f t="shared" si="81"/>
        <v>1.0416666666666685E-2</v>
      </c>
      <c r="V1298" s="36">
        <f t="shared" si="82"/>
        <v>1.8020833333333366</v>
      </c>
      <c r="W1298" s="36"/>
      <c r="X1298" s="37"/>
    </row>
    <row r="1299" spans="1:24" x14ac:dyDescent="0.3">
      <c r="A1299" s="42">
        <v>17569</v>
      </c>
      <c r="B1299" s="24">
        <v>12</v>
      </c>
      <c r="C1299" s="24" t="s">
        <v>1135</v>
      </c>
      <c r="D1299" s="24">
        <v>0</v>
      </c>
      <c r="E1299" s="24">
        <v>439</v>
      </c>
      <c r="F1299" s="24" t="s">
        <v>413</v>
      </c>
      <c r="G1299" s="24" t="s">
        <v>12</v>
      </c>
      <c r="H1299" s="24" t="s">
        <v>13</v>
      </c>
      <c r="J1299" s="24">
        <v>1</v>
      </c>
      <c r="K1299" s="24">
        <v>2552</v>
      </c>
      <c r="L1299" s="32">
        <v>0.34722222222222227</v>
      </c>
      <c r="M1299" s="43">
        <v>0.3527777777777778</v>
      </c>
      <c r="N1299" s="33">
        <v>3.1554096835268699</v>
      </c>
      <c r="Q1299" s="24">
        <v>302</v>
      </c>
      <c r="R1299" s="35">
        <f t="shared" si="80"/>
        <v>952.93372442511475</v>
      </c>
      <c r="S1299" s="35">
        <f t="shared" si="83"/>
        <v>0</v>
      </c>
      <c r="U1299" s="36">
        <f t="shared" si="81"/>
        <v>5.5555555555555358E-3</v>
      </c>
      <c r="V1299" s="36">
        <f t="shared" si="82"/>
        <v>1.6777777777777718</v>
      </c>
      <c r="W1299" s="36"/>
      <c r="X1299" s="37"/>
    </row>
    <row r="1300" spans="1:24" x14ac:dyDescent="0.3">
      <c r="A1300" s="42">
        <v>17567</v>
      </c>
      <c r="B1300" s="24">
        <v>12</v>
      </c>
      <c r="C1300" s="24" t="s">
        <v>1135</v>
      </c>
      <c r="D1300" s="24">
        <v>0</v>
      </c>
      <c r="E1300" s="24">
        <v>449</v>
      </c>
      <c r="F1300" s="24" t="s">
        <v>412</v>
      </c>
      <c r="G1300" s="24" t="s">
        <v>12</v>
      </c>
      <c r="H1300" s="24" t="s">
        <v>13</v>
      </c>
      <c r="J1300" s="24">
        <v>1</v>
      </c>
      <c r="K1300" s="24">
        <v>2551</v>
      </c>
      <c r="L1300" s="32">
        <v>0.29166666666666669</v>
      </c>
      <c r="M1300" s="43">
        <v>0.31388888888888888</v>
      </c>
      <c r="N1300" s="33">
        <v>7.4993211944758098</v>
      </c>
      <c r="Q1300" s="24">
        <v>302</v>
      </c>
      <c r="R1300" s="35">
        <f t="shared" si="80"/>
        <v>2264.7950007316945</v>
      </c>
      <c r="S1300" s="35">
        <f t="shared" si="83"/>
        <v>0</v>
      </c>
      <c r="U1300" s="36">
        <f t="shared" si="81"/>
        <v>2.2222222222222199E-2</v>
      </c>
      <c r="V1300" s="36">
        <f t="shared" si="82"/>
        <v>6.7111111111111041</v>
      </c>
      <c r="W1300" s="36"/>
      <c r="X1300" s="37"/>
    </row>
    <row r="1301" spans="1:24" x14ac:dyDescent="0.3">
      <c r="A1301" s="42">
        <v>10737</v>
      </c>
      <c r="B1301" s="24">
        <v>12</v>
      </c>
      <c r="C1301" s="24" t="s">
        <v>1135</v>
      </c>
      <c r="D1301" s="24">
        <v>0</v>
      </c>
      <c r="E1301" s="24">
        <v>450</v>
      </c>
      <c r="F1301" s="24" t="s">
        <v>417</v>
      </c>
      <c r="G1301" s="24" t="s">
        <v>12</v>
      </c>
      <c r="H1301" s="24" t="s">
        <v>13</v>
      </c>
      <c r="J1301" s="24">
        <v>1</v>
      </c>
      <c r="K1301" s="24">
        <v>304</v>
      </c>
      <c r="L1301" s="32">
        <v>0.57291666666666663</v>
      </c>
      <c r="M1301" s="43">
        <v>0.59375</v>
      </c>
      <c r="N1301" s="33">
        <v>5.8643900588156299</v>
      </c>
      <c r="Q1301" s="24">
        <v>302</v>
      </c>
      <c r="R1301" s="35">
        <f t="shared" si="80"/>
        <v>1771.0457977623203</v>
      </c>
      <c r="S1301" s="35">
        <f t="shared" si="83"/>
        <v>0</v>
      </c>
      <c r="U1301" s="36">
        <f t="shared" si="81"/>
        <v>2.083333333333337E-2</v>
      </c>
      <c r="V1301" s="36">
        <f t="shared" si="82"/>
        <v>6.2916666666666776</v>
      </c>
      <c r="W1301" s="36"/>
      <c r="X1301" s="37"/>
    </row>
    <row r="1302" spans="1:24" x14ac:dyDescent="0.3">
      <c r="A1302" s="42">
        <v>10728</v>
      </c>
      <c r="B1302" s="24">
        <v>12</v>
      </c>
      <c r="C1302" s="24" t="s">
        <v>1135</v>
      </c>
      <c r="D1302" s="24">
        <v>0</v>
      </c>
      <c r="E1302" s="24">
        <v>451</v>
      </c>
      <c r="F1302" s="24" t="s">
        <v>410</v>
      </c>
      <c r="G1302" s="24" t="s">
        <v>12</v>
      </c>
      <c r="H1302" s="24" t="s">
        <v>13</v>
      </c>
      <c r="J1302" s="24">
        <v>1</v>
      </c>
      <c r="K1302" s="24">
        <v>2522</v>
      </c>
      <c r="L1302" s="32">
        <v>0.49305555555555558</v>
      </c>
      <c r="M1302" s="43">
        <v>0.50694444444444442</v>
      </c>
      <c r="N1302" s="33">
        <v>5.19301654042604</v>
      </c>
      <c r="Q1302" s="24">
        <v>302</v>
      </c>
      <c r="R1302" s="35">
        <f t="shared" si="80"/>
        <v>1568.2909952086641</v>
      </c>
      <c r="S1302" s="35">
        <f t="shared" si="83"/>
        <v>0</v>
      </c>
      <c r="U1302" s="36">
        <f t="shared" si="81"/>
        <v>1.388888888888884E-2</v>
      </c>
      <c r="V1302" s="36">
        <f t="shared" si="82"/>
        <v>4.1944444444444295</v>
      </c>
      <c r="W1302" s="36"/>
      <c r="X1302" s="37"/>
    </row>
    <row r="1303" spans="1:24" x14ac:dyDescent="0.3">
      <c r="A1303" s="42">
        <v>10729</v>
      </c>
      <c r="B1303" s="24">
        <v>12</v>
      </c>
      <c r="C1303" s="24" t="s">
        <v>1135</v>
      </c>
      <c r="D1303" s="24">
        <v>0</v>
      </c>
      <c r="E1303" s="24">
        <v>452</v>
      </c>
      <c r="F1303" s="24" t="s">
        <v>411</v>
      </c>
      <c r="G1303" s="24" t="s">
        <v>12</v>
      </c>
      <c r="H1303" s="24" t="s">
        <v>13</v>
      </c>
      <c r="J1303" s="24">
        <v>1</v>
      </c>
      <c r="K1303" s="24">
        <v>2523</v>
      </c>
      <c r="L1303" s="32">
        <v>0.50694444444444442</v>
      </c>
      <c r="M1303" s="43">
        <v>0.51874999999999993</v>
      </c>
      <c r="N1303" s="33">
        <v>4.9127012328072004</v>
      </c>
      <c r="Q1303" s="24">
        <v>302</v>
      </c>
      <c r="R1303" s="35">
        <f t="shared" si="80"/>
        <v>1483.6357723077745</v>
      </c>
      <c r="S1303" s="35">
        <f t="shared" si="83"/>
        <v>0</v>
      </c>
      <c r="U1303" s="36">
        <f t="shared" si="81"/>
        <v>1.1805555555555514E-2</v>
      </c>
      <c r="V1303" s="36">
        <f t="shared" si="82"/>
        <v>3.5652777777777649</v>
      </c>
      <c r="W1303" s="36"/>
      <c r="X1303" s="37"/>
    </row>
    <row r="1304" spans="1:24" x14ac:dyDescent="0.3">
      <c r="A1304" s="42">
        <v>17714</v>
      </c>
      <c r="B1304" s="24">
        <v>12</v>
      </c>
      <c r="C1304" s="24" t="s">
        <v>1135</v>
      </c>
      <c r="D1304" s="24">
        <v>0</v>
      </c>
      <c r="E1304" s="24">
        <v>468</v>
      </c>
      <c r="F1304" s="24" t="s">
        <v>1150</v>
      </c>
      <c r="G1304" s="24" t="s">
        <v>12</v>
      </c>
      <c r="H1304" s="24" t="s">
        <v>13</v>
      </c>
      <c r="J1304" s="24">
        <v>1</v>
      </c>
      <c r="K1304" s="24">
        <v>4351</v>
      </c>
      <c r="L1304" s="32">
        <v>0.71180555555555547</v>
      </c>
      <c r="M1304" s="43">
        <v>0.72569444444444453</v>
      </c>
      <c r="N1304" s="33">
        <v>5.3078594874100098</v>
      </c>
      <c r="Q1304" s="24">
        <v>302</v>
      </c>
      <c r="R1304" s="35">
        <f t="shared" si="80"/>
        <v>1602.9735651978231</v>
      </c>
      <c r="S1304" s="35">
        <f t="shared" si="83"/>
        <v>0</v>
      </c>
      <c r="U1304" s="36">
        <f t="shared" si="81"/>
        <v>1.3888888888889062E-2</v>
      </c>
      <c r="V1304" s="36">
        <f t="shared" si="82"/>
        <v>4.1944444444444962</v>
      </c>
      <c r="W1304" s="36"/>
      <c r="X1304" s="37"/>
    </row>
    <row r="1305" spans="1:24" x14ac:dyDescent="0.3">
      <c r="A1305" s="42">
        <v>17715</v>
      </c>
      <c r="B1305" s="45">
        <v>12</v>
      </c>
      <c r="C1305" s="45" t="s">
        <v>1135</v>
      </c>
      <c r="D1305" s="45">
        <v>0</v>
      </c>
      <c r="E1305" s="45">
        <v>469</v>
      </c>
      <c r="F1305" s="45" t="s">
        <v>1151</v>
      </c>
      <c r="G1305" s="45" t="s">
        <v>19</v>
      </c>
      <c r="H1305" s="45" t="s">
        <v>13</v>
      </c>
      <c r="I1305" s="45"/>
      <c r="J1305" s="45">
        <v>8</v>
      </c>
      <c r="K1305" s="45">
        <v>17715</v>
      </c>
      <c r="L1305" s="46">
        <v>0.77430555555555547</v>
      </c>
      <c r="M1305" s="47">
        <v>0.80208333333333337</v>
      </c>
      <c r="N1305" s="48">
        <v>8.6703211944758092</v>
      </c>
      <c r="O1305" s="48"/>
      <c r="P1305" s="48">
        <f>+N1305</f>
        <v>8.6703211944758092</v>
      </c>
      <c r="Q1305" s="45">
        <v>235</v>
      </c>
      <c r="R1305" s="49">
        <f t="shared" si="80"/>
        <v>2037.5254807018152</v>
      </c>
      <c r="S1305" s="49">
        <f t="shared" si="83"/>
        <v>0</v>
      </c>
      <c r="T1305" s="49">
        <f>+P1305*Q1305</f>
        <v>2037.5254807018152</v>
      </c>
      <c r="U1305" s="50">
        <f t="shared" si="81"/>
        <v>2.7777777777777901E-2</v>
      </c>
      <c r="V1305" s="50">
        <f t="shared" si="82"/>
        <v>6.527777777777807</v>
      </c>
      <c r="W1305" s="50"/>
      <c r="X1305" s="37"/>
    </row>
    <row r="1306" spans="1:24" x14ac:dyDescent="0.3">
      <c r="A1306" s="42">
        <v>18685</v>
      </c>
      <c r="B1306" s="45">
        <v>12</v>
      </c>
      <c r="C1306" s="45" t="s">
        <v>1135</v>
      </c>
      <c r="D1306" s="45">
        <v>0</v>
      </c>
      <c r="E1306" s="45">
        <v>469</v>
      </c>
      <c r="F1306" s="45" t="s">
        <v>1151</v>
      </c>
      <c r="G1306" s="45" t="s">
        <v>18</v>
      </c>
      <c r="H1306" s="45" t="s">
        <v>13</v>
      </c>
      <c r="I1306" s="45"/>
      <c r="J1306" s="45">
        <v>8</v>
      </c>
      <c r="K1306" s="45">
        <v>18685</v>
      </c>
      <c r="L1306" s="46">
        <v>0.79166666666666663</v>
      </c>
      <c r="M1306" s="47">
        <v>0.81944444444444453</v>
      </c>
      <c r="N1306" s="48">
        <v>8.6703211944758092</v>
      </c>
      <c r="O1306" s="48"/>
      <c r="P1306" s="48">
        <f>+N1306</f>
        <v>8.6703211944758092</v>
      </c>
      <c r="Q1306" s="45">
        <v>67</v>
      </c>
      <c r="R1306" s="49">
        <f t="shared" si="80"/>
        <v>580.91152002987917</v>
      </c>
      <c r="S1306" s="49">
        <f t="shared" si="83"/>
        <v>0</v>
      </c>
      <c r="T1306" s="49">
        <f>+P1306*Q1306</f>
        <v>580.91152002987917</v>
      </c>
      <c r="U1306" s="50">
        <f t="shared" si="81"/>
        <v>2.7777777777777901E-2</v>
      </c>
      <c r="V1306" s="50">
        <f t="shared" si="82"/>
        <v>1.8611111111111194</v>
      </c>
      <c r="W1306" s="50"/>
      <c r="X1306" s="37"/>
    </row>
    <row r="1307" spans="1:24" x14ac:dyDescent="0.3">
      <c r="A1307" s="42">
        <v>17568</v>
      </c>
      <c r="B1307" s="24">
        <v>12</v>
      </c>
      <c r="C1307" s="24" t="s">
        <v>1135</v>
      </c>
      <c r="D1307" s="24">
        <v>0</v>
      </c>
      <c r="E1307" s="24">
        <v>478</v>
      </c>
      <c r="F1307" s="24" t="s">
        <v>409</v>
      </c>
      <c r="G1307" s="24" t="s">
        <v>12</v>
      </c>
      <c r="H1307" s="24" t="s">
        <v>13</v>
      </c>
      <c r="J1307" s="24">
        <v>1</v>
      </c>
      <c r="K1307" s="24">
        <v>305</v>
      </c>
      <c r="L1307" s="32">
        <v>0.34027777777777773</v>
      </c>
      <c r="M1307" s="43">
        <v>0.34722222222222227</v>
      </c>
      <c r="N1307" s="33">
        <v>3.58784638264058</v>
      </c>
      <c r="Q1307" s="24">
        <v>302</v>
      </c>
      <c r="R1307" s="35">
        <f t="shared" si="80"/>
        <v>1083.5296075574552</v>
      </c>
      <c r="S1307" s="35">
        <f t="shared" si="83"/>
        <v>0</v>
      </c>
      <c r="U1307" s="36">
        <f t="shared" si="81"/>
        <v>6.9444444444445308E-3</v>
      </c>
      <c r="V1307" s="36">
        <f t="shared" si="82"/>
        <v>2.0972222222222481</v>
      </c>
      <c r="W1307" s="36"/>
      <c r="X1307" s="37"/>
    </row>
    <row r="1308" spans="1:24" x14ac:dyDescent="0.3">
      <c r="A1308" s="42">
        <v>17605</v>
      </c>
      <c r="B1308" s="24">
        <v>12</v>
      </c>
      <c r="C1308" s="24" t="s">
        <v>1135</v>
      </c>
      <c r="D1308" s="24">
        <v>0</v>
      </c>
      <c r="E1308" s="24">
        <v>846</v>
      </c>
      <c r="F1308" s="24" t="s">
        <v>414</v>
      </c>
      <c r="G1308" s="24" t="s">
        <v>12</v>
      </c>
      <c r="H1308" s="24" t="s">
        <v>13</v>
      </c>
      <c r="J1308" s="24">
        <v>1</v>
      </c>
      <c r="K1308" s="24">
        <v>17605</v>
      </c>
      <c r="L1308" s="32">
        <v>0.41319444444444442</v>
      </c>
      <c r="M1308" s="43">
        <v>0.4236111111111111</v>
      </c>
      <c r="N1308" s="33">
        <v>4.5618594874100102</v>
      </c>
      <c r="Q1308" s="24">
        <v>302</v>
      </c>
      <c r="R1308" s="35">
        <f t="shared" si="80"/>
        <v>1377.6815651978231</v>
      </c>
      <c r="S1308" s="35">
        <f t="shared" si="83"/>
        <v>0</v>
      </c>
      <c r="U1308" s="36">
        <f t="shared" si="81"/>
        <v>1.0416666666666685E-2</v>
      </c>
      <c r="V1308" s="36">
        <f t="shared" si="82"/>
        <v>3.1458333333333388</v>
      </c>
      <c r="W1308" s="36"/>
      <c r="X1308" s="37"/>
    </row>
    <row r="1309" spans="1:24" x14ac:dyDescent="0.3">
      <c r="A1309" s="42">
        <v>10738</v>
      </c>
      <c r="B1309" s="24">
        <v>12</v>
      </c>
      <c r="C1309" s="24" t="s">
        <v>1135</v>
      </c>
      <c r="D1309" s="24">
        <v>0</v>
      </c>
      <c r="E1309" s="24">
        <v>846</v>
      </c>
      <c r="F1309" s="24" t="s">
        <v>414</v>
      </c>
      <c r="G1309" s="24" t="s">
        <v>12</v>
      </c>
      <c r="H1309" s="24" t="s">
        <v>13</v>
      </c>
      <c r="J1309" s="24">
        <v>1</v>
      </c>
      <c r="K1309" s="24">
        <v>303</v>
      </c>
      <c r="L1309" s="32">
        <v>0.59375</v>
      </c>
      <c r="M1309" s="43">
        <v>0.60277777777777775</v>
      </c>
      <c r="N1309" s="33">
        <v>4.5618594874100102</v>
      </c>
      <c r="Q1309" s="24">
        <v>302</v>
      </c>
      <c r="R1309" s="35">
        <f t="shared" si="80"/>
        <v>1377.6815651978231</v>
      </c>
      <c r="S1309" s="35">
        <f t="shared" si="83"/>
        <v>0</v>
      </c>
      <c r="U1309" s="36">
        <f t="shared" si="81"/>
        <v>9.0277777777777457E-3</v>
      </c>
      <c r="V1309" s="36">
        <f t="shared" si="82"/>
        <v>2.726388888888879</v>
      </c>
      <c r="W1309" s="36"/>
      <c r="X1309" s="37"/>
    </row>
    <row r="1310" spans="1:24" x14ac:dyDescent="0.3">
      <c r="A1310" s="42">
        <v>17606</v>
      </c>
      <c r="B1310" s="24">
        <v>12</v>
      </c>
      <c r="C1310" s="24" t="s">
        <v>1135</v>
      </c>
      <c r="D1310" s="24">
        <v>0</v>
      </c>
      <c r="E1310" s="24">
        <v>3024</v>
      </c>
      <c r="F1310" s="24" t="s">
        <v>415</v>
      </c>
      <c r="G1310" s="24" t="s">
        <v>12</v>
      </c>
      <c r="H1310" s="24" t="s">
        <v>13</v>
      </c>
      <c r="J1310" s="24">
        <v>1</v>
      </c>
      <c r="K1310" s="24">
        <v>17606</v>
      </c>
      <c r="L1310" s="32">
        <v>0.3888888888888889</v>
      </c>
      <c r="M1310" s="43">
        <v>0.41319444444444442</v>
      </c>
      <c r="N1310" s="33">
        <v>8.0457866375730696</v>
      </c>
      <c r="Q1310" s="24">
        <v>302</v>
      </c>
      <c r="R1310" s="35">
        <f t="shared" si="80"/>
        <v>2429.8275645470671</v>
      </c>
      <c r="S1310" s="35">
        <f t="shared" si="83"/>
        <v>0</v>
      </c>
      <c r="U1310" s="36">
        <f t="shared" si="81"/>
        <v>2.4305555555555525E-2</v>
      </c>
      <c r="V1310" s="36">
        <f t="shared" si="82"/>
        <v>7.3402777777777688</v>
      </c>
      <c r="W1310" s="36"/>
      <c r="X1310" s="37"/>
    </row>
    <row r="1311" spans="1:24" x14ac:dyDescent="0.3">
      <c r="A1311" s="42">
        <v>10735</v>
      </c>
      <c r="B1311" s="24">
        <v>12</v>
      </c>
      <c r="C1311" s="24" t="s">
        <v>1135</v>
      </c>
      <c r="D1311" s="24">
        <v>0</v>
      </c>
      <c r="E1311" s="24">
        <v>3024</v>
      </c>
      <c r="F1311" s="24" t="s">
        <v>415</v>
      </c>
      <c r="G1311" s="24" t="s">
        <v>12</v>
      </c>
      <c r="H1311" s="24" t="s">
        <v>13</v>
      </c>
      <c r="J1311" s="24">
        <v>1</v>
      </c>
      <c r="K1311" s="24">
        <v>4353</v>
      </c>
      <c r="L1311" s="32">
        <v>0.6875</v>
      </c>
      <c r="M1311" s="43">
        <v>0.71180555555555547</v>
      </c>
      <c r="N1311" s="33">
        <v>8.0457866375730696</v>
      </c>
      <c r="Q1311" s="24">
        <v>302</v>
      </c>
      <c r="R1311" s="35">
        <f t="shared" si="80"/>
        <v>2429.8275645470671</v>
      </c>
      <c r="S1311" s="35">
        <f t="shared" si="83"/>
        <v>0</v>
      </c>
      <c r="U1311" s="36">
        <f t="shared" si="81"/>
        <v>2.4305555555555469E-2</v>
      </c>
      <c r="V1311" s="36">
        <f t="shared" si="82"/>
        <v>7.3402777777777519</v>
      </c>
      <c r="W1311" s="36"/>
      <c r="X1311" s="37"/>
    </row>
    <row r="1312" spans="1:24" x14ac:dyDescent="0.3">
      <c r="A1312" s="42">
        <v>10716</v>
      </c>
      <c r="B1312" s="24">
        <v>13</v>
      </c>
      <c r="C1312" s="24" t="s">
        <v>1135</v>
      </c>
      <c r="D1312" s="24">
        <v>0</v>
      </c>
      <c r="E1312" s="24">
        <v>461</v>
      </c>
      <c r="F1312" s="24" t="s">
        <v>405</v>
      </c>
      <c r="G1312" s="24" t="s">
        <v>12</v>
      </c>
      <c r="H1312" s="24" t="s">
        <v>13</v>
      </c>
      <c r="J1312" s="24">
        <v>1</v>
      </c>
      <c r="K1312" s="24">
        <v>865</v>
      </c>
      <c r="L1312" s="32">
        <v>0.55208333333333337</v>
      </c>
      <c r="M1312" s="43">
        <v>0.56597222222222221</v>
      </c>
      <c r="N1312" s="33">
        <v>5.3829580086383801</v>
      </c>
      <c r="Q1312" s="24">
        <v>302</v>
      </c>
      <c r="R1312" s="35">
        <f t="shared" si="80"/>
        <v>1625.6533186087909</v>
      </c>
      <c r="S1312" s="35">
        <f t="shared" si="83"/>
        <v>0</v>
      </c>
      <c r="U1312" s="36">
        <f t="shared" si="81"/>
        <v>1.388888888888884E-2</v>
      </c>
      <c r="V1312" s="36">
        <f t="shared" si="82"/>
        <v>4.1944444444444295</v>
      </c>
      <c r="W1312" s="36"/>
      <c r="X1312" s="37"/>
    </row>
    <row r="1313" spans="1:24" x14ac:dyDescent="0.3">
      <c r="A1313" s="42">
        <v>17713</v>
      </c>
      <c r="B1313" s="45">
        <v>13</v>
      </c>
      <c r="C1313" s="45" t="s">
        <v>1135</v>
      </c>
      <c r="D1313" s="45">
        <v>0</v>
      </c>
      <c r="E1313" s="45">
        <v>461</v>
      </c>
      <c r="F1313" s="45" t="s">
        <v>405</v>
      </c>
      <c r="G1313" s="45" t="s">
        <v>19</v>
      </c>
      <c r="H1313" s="45" t="s">
        <v>13</v>
      </c>
      <c r="I1313" s="45"/>
      <c r="J1313" s="45">
        <v>8</v>
      </c>
      <c r="K1313" s="45">
        <v>17713</v>
      </c>
      <c r="L1313" s="46">
        <v>0.76041666666666663</v>
      </c>
      <c r="M1313" s="47">
        <v>0.77430555555555547</v>
      </c>
      <c r="N1313" s="48">
        <v>5.3829580086383801</v>
      </c>
      <c r="O1313" s="48"/>
      <c r="P1313" s="48">
        <f>+N1313</f>
        <v>5.3829580086383801</v>
      </c>
      <c r="Q1313" s="45">
        <v>235</v>
      </c>
      <c r="R1313" s="49">
        <f t="shared" si="80"/>
        <v>1264.9951320300192</v>
      </c>
      <c r="S1313" s="49">
        <f t="shared" si="83"/>
        <v>0</v>
      </c>
      <c r="T1313" s="49">
        <f>+P1313*Q1313</f>
        <v>1264.9951320300192</v>
      </c>
      <c r="U1313" s="50">
        <f t="shared" si="81"/>
        <v>1.388888888888884E-2</v>
      </c>
      <c r="V1313" s="50">
        <f t="shared" si="82"/>
        <v>3.2638888888888773</v>
      </c>
      <c r="W1313" s="50"/>
      <c r="X1313" s="37"/>
    </row>
    <row r="1314" spans="1:24" x14ac:dyDescent="0.3">
      <c r="A1314" s="42">
        <v>18684</v>
      </c>
      <c r="B1314" s="45">
        <v>13</v>
      </c>
      <c r="C1314" s="45" t="s">
        <v>1135</v>
      </c>
      <c r="D1314" s="45">
        <v>0</v>
      </c>
      <c r="E1314" s="45">
        <v>461</v>
      </c>
      <c r="F1314" s="45" t="s">
        <v>405</v>
      </c>
      <c r="G1314" s="45" t="s">
        <v>18</v>
      </c>
      <c r="H1314" s="45" t="s">
        <v>13</v>
      </c>
      <c r="I1314" s="45"/>
      <c r="J1314" s="45">
        <v>8</v>
      </c>
      <c r="K1314" s="45">
        <v>18684</v>
      </c>
      <c r="L1314" s="46">
        <v>0.77777777777777779</v>
      </c>
      <c r="M1314" s="47">
        <v>0.79166666666666663</v>
      </c>
      <c r="N1314" s="48">
        <v>5.3829580086383801</v>
      </c>
      <c r="O1314" s="48"/>
      <c r="P1314" s="48">
        <f>+N1314</f>
        <v>5.3829580086383801</v>
      </c>
      <c r="Q1314" s="45">
        <v>67</v>
      </c>
      <c r="R1314" s="49">
        <f t="shared" si="80"/>
        <v>360.65818657877145</v>
      </c>
      <c r="S1314" s="49">
        <f t="shared" si="83"/>
        <v>0</v>
      </c>
      <c r="T1314" s="49">
        <f>+P1314*Q1314</f>
        <v>360.65818657877145</v>
      </c>
      <c r="U1314" s="50">
        <f t="shared" si="81"/>
        <v>1.388888888888884E-2</v>
      </c>
      <c r="V1314" s="50">
        <f t="shared" si="82"/>
        <v>0.93055555555555225</v>
      </c>
      <c r="W1314" s="50"/>
      <c r="X1314" s="37"/>
    </row>
    <row r="1315" spans="1:24" x14ac:dyDescent="0.3">
      <c r="A1315" s="42">
        <v>17570</v>
      </c>
      <c r="B1315" s="24">
        <v>13</v>
      </c>
      <c r="C1315" s="24" t="s">
        <v>1135</v>
      </c>
      <c r="D1315" s="24">
        <v>0</v>
      </c>
      <c r="E1315" s="24">
        <v>925</v>
      </c>
      <c r="F1315" s="24" t="s">
        <v>406</v>
      </c>
      <c r="G1315" s="24" t="s">
        <v>12</v>
      </c>
      <c r="H1315" s="24" t="s">
        <v>13</v>
      </c>
      <c r="J1315" s="24">
        <v>1</v>
      </c>
      <c r="K1315" s="24">
        <v>17570</v>
      </c>
      <c r="L1315" s="32">
        <v>0.32291666666666669</v>
      </c>
      <c r="M1315" s="43">
        <v>0.3354166666666667</v>
      </c>
      <c r="N1315" s="33">
        <v>5.7704026918850202</v>
      </c>
      <c r="Q1315" s="24">
        <v>302</v>
      </c>
      <c r="R1315" s="35">
        <f t="shared" si="80"/>
        <v>1742.6616129492761</v>
      </c>
      <c r="S1315" s="35">
        <f t="shared" si="83"/>
        <v>0</v>
      </c>
      <c r="U1315" s="36">
        <f t="shared" si="81"/>
        <v>1.2500000000000011E-2</v>
      </c>
      <c r="V1315" s="36">
        <f t="shared" si="82"/>
        <v>3.7750000000000035</v>
      </c>
      <c r="W1315" s="36"/>
      <c r="X1315" s="37"/>
    </row>
    <row r="1316" spans="1:24" x14ac:dyDescent="0.3">
      <c r="A1316" s="42">
        <v>10717</v>
      </c>
      <c r="B1316" s="24">
        <v>13</v>
      </c>
      <c r="C1316" s="24" t="s">
        <v>1135</v>
      </c>
      <c r="D1316" s="24">
        <v>0</v>
      </c>
      <c r="E1316" s="24">
        <v>925</v>
      </c>
      <c r="F1316" s="24" t="s">
        <v>406</v>
      </c>
      <c r="G1316" s="24" t="s">
        <v>12</v>
      </c>
      <c r="H1316" s="24" t="s">
        <v>13</v>
      </c>
      <c r="J1316" s="24">
        <v>1</v>
      </c>
      <c r="K1316" s="24">
        <v>2521</v>
      </c>
      <c r="L1316" s="32">
        <v>0.47916666666666669</v>
      </c>
      <c r="M1316" s="43">
        <v>0.4916666666666667</v>
      </c>
      <c r="N1316" s="33">
        <v>5.7704026918850202</v>
      </c>
      <c r="Q1316" s="24">
        <v>302</v>
      </c>
      <c r="R1316" s="35">
        <f t="shared" si="80"/>
        <v>1742.6616129492761</v>
      </c>
      <c r="S1316" s="35">
        <f t="shared" si="83"/>
        <v>0</v>
      </c>
      <c r="U1316" s="36">
        <f t="shared" si="81"/>
        <v>1.2500000000000011E-2</v>
      </c>
      <c r="V1316" s="36">
        <f t="shared" si="82"/>
        <v>3.7750000000000035</v>
      </c>
      <c r="W1316" s="36"/>
      <c r="X1316" s="37"/>
    </row>
    <row r="1317" spans="1:24" x14ac:dyDescent="0.3">
      <c r="A1317" s="42">
        <v>17936</v>
      </c>
      <c r="B1317" s="24">
        <v>14</v>
      </c>
      <c r="C1317" s="24" t="s">
        <v>76</v>
      </c>
      <c r="D1317" s="24">
        <v>0</v>
      </c>
      <c r="E1317" s="24">
        <v>402</v>
      </c>
      <c r="F1317" s="24" t="s">
        <v>74</v>
      </c>
      <c r="G1317" s="24" t="s">
        <v>12</v>
      </c>
      <c r="H1317" s="24" t="s">
        <v>13</v>
      </c>
      <c r="J1317" s="24">
        <v>1</v>
      </c>
      <c r="K1317" s="24">
        <v>17936</v>
      </c>
      <c r="L1317" s="32">
        <v>0.4236111111111111</v>
      </c>
      <c r="M1317" s="43">
        <v>0.43402777777777773</v>
      </c>
      <c r="N1317" s="33">
        <v>5.28286109025521</v>
      </c>
      <c r="Q1317" s="24">
        <v>302</v>
      </c>
      <c r="R1317" s="35">
        <f t="shared" si="80"/>
        <v>1595.4240492570734</v>
      </c>
      <c r="S1317" s="35">
        <f t="shared" si="83"/>
        <v>0</v>
      </c>
      <c r="U1317" s="36">
        <f t="shared" si="81"/>
        <v>1.041666666666663E-2</v>
      </c>
      <c r="V1317" s="36">
        <f t="shared" si="82"/>
        <v>3.1458333333333224</v>
      </c>
      <c r="W1317" s="36"/>
      <c r="X1317" s="37"/>
    </row>
    <row r="1318" spans="1:24" x14ac:dyDescent="0.3">
      <c r="A1318" s="42">
        <v>7585</v>
      </c>
      <c r="B1318" s="24">
        <v>14</v>
      </c>
      <c r="C1318" s="24" t="s">
        <v>76</v>
      </c>
      <c r="D1318" s="24">
        <v>0</v>
      </c>
      <c r="E1318" s="24">
        <v>402</v>
      </c>
      <c r="F1318" s="24" t="s">
        <v>74</v>
      </c>
      <c r="G1318" s="24" t="s">
        <v>12</v>
      </c>
      <c r="H1318" s="24" t="s">
        <v>13</v>
      </c>
      <c r="J1318" s="24">
        <v>1</v>
      </c>
      <c r="K1318" s="24">
        <v>1011</v>
      </c>
      <c r="L1318" s="32">
        <v>0.4861111111111111</v>
      </c>
      <c r="M1318" s="43">
        <v>0.49652777777777773</v>
      </c>
      <c r="N1318" s="33">
        <v>5.28286109025521</v>
      </c>
      <c r="Q1318" s="24">
        <v>302</v>
      </c>
      <c r="R1318" s="35">
        <f t="shared" si="80"/>
        <v>1595.4240492570734</v>
      </c>
      <c r="S1318" s="35">
        <f t="shared" si="83"/>
        <v>0</v>
      </c>
      <c r="U1318" s="36">
        <f t="shared" si="81"/>
        <v>1.041666666666663E-2</v>
      </c>
      <c r="V1318" s="36">
        <f t="shared" si="82"/>
        <v>3.1458333333333224</v>
      </c>
      <c r="W1318" s="36"/>
      <c r="X1318" s="37"/>
    </row>
    <row r="1319" spans="1:24" x14ac:dyDescent="0.3">
      <c r="A1319" s="42">
        <v>18669</v>
      </c>
      <c r="B1319" s="24">
        <v>15</v>
      </c>
      <c r="C1319" s="24" t="s">
        <v>1135</v>
      </c>
      <c r="D1319" s="24">
        <v>0</v>
      </c>
      <c r="E1319" s="24">
        <v>589</v>
      </c>
      <c r="F1319" s="24" t="s">
        <v>1152</v>
      </c>
      <c r="G1319" s="24" t="s">
        <v>12</v>
      </c>
      <c r="H1319" s="24" t="s">
        <v>13</v>
      </c>
      <c r="J1319" s="24">
        <v>1</v>
      </c>
      <c r="K1319" s="24">
        <v>16604</v>
      </c>
      <c r="L1319" s="32">
        <v>0.33888888888888885</v>
      </c>
      <c r="M1319" s="43">
        <v>0.34930555555555554</v>
      </c>
      <c r="N1319" s="33">
        <v>3.5614512976706698</v>
      </c>
      <c r="Q1319" s="24">
        <v>302</v>
      </c>
      <c r="R1319" s="35">
        <f t="shared" si="80"/>
        <v>1075.5582918965422</v>
      </c>
      <c r="S1319" s="35">
        <f t="shared" si="83"/>
        <v>0</v>
      </c>
      <c r="U1319" s="36">
        <f t="shared" si="81"/>
        <v>1.0416666666666685E-2</v>
      </c>
      <c r="V1319" s="36">
        <f t="shared" si="82"/>
        <v>3.1458333333333388</v>
      </c>
      <c r="W1319" s="36"/>
      <c r="X1319" s="37"/>
    </row>
    <row r="1320" spans="1:24" x14ac:dyDescent="0.3">
      <c r="A1320" s="42">
        <v>17607</v>
      </c>
      <c r="B1320" s="24">
        <v>15</v>
      </c>
      <c r="C1320" s="24" t="s">
        <v>1135</v>
      </c>
      <c r="D1320" s="24">
        <v>0</v>
      </c>
      <c r="E1320" s="24">
        <v>657</v>
      </c>
      <c r="F1320" s="24" t="s">
        <v>1153</v>
      </c>
      <c r="G1320" s="24" t="s">
        <v>52</v>
      </c>
      <c r="H1320" s="44" t="s">
        <v>1146</v>
      </c>
      <c r="I1320" s="44"/>
      <c r="J1320" s="24">
        <v>1</v>
      </c>
      <c r="K1320" s="24">
        <v>17607</v>
      </c>
      <c r="L1320" s="32">
        <v>0.31736111111111115</v>
      </c>
      <c r="M1320" s="43">
        <v>0.32291666666666669</v>
      </c>
      <c r="N1320" s="33">
        <v>2.4133714232592598</v>
      </c>
      <c r="Q1320" s="24">
        <v>173</v>
      </c>
      <c r="R1320" s="35">
        <f t="shared" si="80"/>
        <v>417.51325622385195</v>
      </c>
      <c r="S1320" s="35">
        <f t="shared" si="83"/>
        <v>0</v>
      </c>
      <c r="U1320" s="36">
        <f t="shared" si="81"/>
        <v>5.5555555555555358E-3</v>
      </c>
      <c r="V1320" s="36">
        <f t="shared" si="82"/>
        <v>0.9611111111111077</v>
      </c>
      <c r="W1320" s="36"/>
      <c r="X1320" s="37"/>
    </row>
    <row r="1321" spans="1:24" x14ac:dyDescent="0.3">
      <c r="A1321" s="42">
        <v>10248</v>
      </c>
      <c r="B1321" s="24">
        <v>15</v>
      </c>
      <c r="C1321" s="24" t="s">
        <v>1135</v>
      </c>
      <c r="D1321" s="24">
        <v>0</v>
      </c>
      <c r="E1321" s="24">
        <v>791</v>
      </c>
      <c r="F1321" s="24" t="s">
        <v>295</v>
      </c>
      <c r="G1321" s="24" t="s">
        <v>12</v>
      </c>
      <c r="H1321" s="24" t="s">
        <v>13</v>
      </c>
      <c r="J1321" s="24">
        <v>1</v>
      </c>
      <c r="K1321" s="24">
        <v>2501</v>
      </c>
      <c r="L1321" s="32">
        <v>0.25416666666666665</v>
      </c>
      <c r="M1321" s="43">
        <v>0.2722222222222222</v>
      </c>
      <c r="N1321" s="33">
        <v>7.70333627018291</v>
      </c>
      <c r="Q1321" s="24">
        <v>302</v>
      </c>
      <c r="R1321" s="35">
        <f t="shared" si="80"/>
        <v>2326.4075535952388</v>
      </c>
      <c r="S1321" s="35">
        <f t="shared" si="83"/>
        <v>0</v>
      </c>
      <c r="U1321" s="36">
        <f t="shared" si="81"/>
        <v>1.8055555555555547E-2</v>
      </c>
      <c r="V1321" s="36">
        <f t="shared" si="82"/>
        <v>5.4527777777777748</v>
      </c>
      <c r="W1321" s="36"/>
      <c r="X1321" s="37"/>
    </row>
    <row r="1322" spans="1:24" x14ac:dyDescent="0.3">
      <c r="A1322" s="42">
        <v>10293</v>
      </c>
      <c r="B1322" s="24">
        <v>15</v>
      </c>
      <c r="C1322" s="24" t="s">
        <v>1135</v>
      </c>
      <c r="D1322" s="24">
        <v>0</v>
      </c>
      <c r="E1322" s="24">
        <v>797</v>
      </c>
      <c r="F1322" s="24" t="s">
        <v>296</v>
      </c>
      <c r="G1322" s="24" t="s">
        <v>12</v>
      </c>
      <c r="H1322" s="24" t="s">
        <v>13</v>
      </c>
      <c r="J1322" s="24">
        <v>1</v>
      </c>
      <c r="K1322" s="24">
        <v>2503</v>
      </c>
      <c r="L1322" s="32">
        <v>0.31111111111111112</v>
      </c>
      <c r="M1322" s="43">
        <v>0.33888888888888885</v>
      </c>
      <c r="N1322" s="33">
        <v>11.2927076934422</v>
      </c>
      <c r="Q1322" s="24">
        <v>302</v>
      </c>
      <c r="R1322" s="35">
        <f t="shared" si="80"/>
        <v>3410.3977234195445</v>
      </c>
      <c r="S1322" s="35">
        <f t="shared" si="83"/>
        <v>0</v>
      </c>
      <c r="U1322" s="36">
        <f t="shared" si="81"/>
        <v>2.7777777777777735E-2</v>
      </c>
      <c r="V1322" s="36">
        <f t="shared" si="82"/>
        <v>8.3888888888888751</v>
      </c>
      <c r="W1322" s="36"/>
      <c r="X1322" s="37"/>
    </row>
    <row r="1323" spans="1:24" x14ac:dyDescent="0.3">
      <c r="A1323" s="42">
        <v>10292</v>
      </c>
      <c r="B1323" s="24">
        <v>15</v>
      </c>
      <c r="C1323" s="24" t="s">
        <v>1135</v>
      </c>
      <c r="D1323" s="24">
        <v>0</v>
      </c>
      <c r="E1323" s="24">
        <v>812</v>
      </c>
      <c r="F1323" s="24" t="s">
        <v>302</v>
      </c>
      <c r="G1323" s="24" t="s">
        <v>12</v>
      </c>
      <c r="H1323" s="24" t="s">
        <v>13</v>
      </c>
      <c r="J1323" s="24">
        <v>1</v>
      </c>
      <c r="K1323" s="24">
        <v>2502</v>
      </c>
      <c r="L1323" s="32">
        <v>0.2722222222222222</v>
      </c>
      <c r="M1323" s="43">
        <v>0.31111111111111112</v>
      </c>
      <c r="N1323" s="33">
        <v>20.456343284670702</v>
      </c>
      <c r="Q1323" s="24">
        <v>302</v>
      </c>
      <c r="R1323" s="35">
        <f t="shared" si="80"/>
        <v>6177.8156719705521</v>
      </c>
      <c r="S1323" s="35">
        <f t="shared" si="83"/>
        <v>0</v>
      </c>
      <c r="U1323" s="36">
        <f t="shared" si="81"/>
        <v>3.8888888888888917E-2</v>
      </c>
      <c r="V1323" s="36">
        <f t="shared" si="82"/>
        <v>11.744444444444452</v>
      </c>
      <c r="W1323" s="36"/>
      <c r="X1323" s="37"/>
    </row>
    <row r="1324" spans="1:24" x14ac:dyDescent="0.3">
      <c r="A1324" s="42">
        <v>10289</v>
      </c>
      <c r="B1324" s="24">
        <v>15</v>
      </c>
      <c r="C1324" s="24" t="s">
        <v>1135</v>
      </c>
      <c r="D1324" s="24">
        <v>0</v>
      </c>
      <c r="E1324" s="24">
        <v>815</v>
      </c>
      <c r="F1324" s="24" t="s">
        <v>300</v>
      </c>
      <c r="G1324" s="24" t="s">
        <v>12</v>
      </c>
      <c r="H1324" s="24" t="s">
        <v>13</v>
      </c>
      <c r="J1324" s="24">
        <v>1</v>
      </c>
      <c r="K1324" s="24">
        <v>2518</v>
      </c>
      <c r="L1324" s="32">
        <v>0.80902777777777779</v>
      </c>
      <c r="M1324" s="43">
        <v>0.83124999999999993</v>
      </c>
      <c r="N1324" s="33">
        <v>11.402099992417</v>
      </c>
      <c r="Q1324" s="24">
        <v>302</v>
      </c>
      <c r="R1324" s="35">
        <f t="shared" si="80"/>
        <v>3443.4341977099339</v>
      </c>
      <c r="S1324" s="35">
        <f t="shared" si="83"/>
        <v>0</v>
      </c>
      <c r="U1324" s="36">
        <f t="shared" si="81"/>
        <v>2.2222222222222143E-2</v>
      </c>
      <c r="V1324" s="36">
        <f t="shared" si="82"/>
        <v>6.7111111111110873</v>
      </c>
      <c r="W1324" s="36"/>
      <c r="X1324" s="37"/>
    </row>
    <row r="1325" spans="1:24" x14ac:dyDescent="0.3">
      <c r="A1325" s="42">
        <v>10290</v>
      </c>
      <c r="B1325" s="24">
        <v>15</v>
      </c>
      <c r="C1325" s="24" t="s">
        <v>1135</v>
      </c>
      <c r="D1325" s="24">
        <v>0</v>
      </c>
      <c r="E1325" s="24">
        <v>819</v>
      </c>
      <c r="F1325" s="24" t="s">
        <v>301</v>
      </c>
      <c r="G1325" s="24" t="s">
        <v>12</v>
      </c>
      <c r="H1325" s="24" t="s">
        <v>13</v>
      </c>
      <c r="J1325" s="24">
        <v>1</v>
      </c>
      <c r="K1325" s="24">
        <v>2519</v>
      </c>
      <c r="L1325" s="32">
        <v>0.83124999999999993</v>
      </c>
      <c r="M1325" s="43">
        <v>0.83680555555555547</v>
      </c>
      <c r="N1325" s="33">
        <v>3.9980881341493801</v>
      </c>
      <c r="Q1325" s="24">
        <v>302</v>
      </c>
      <c r="R1325" s="35">
        <f t="shared" si="80"/>
        <v>1207.4226165131129</v>
      </c>
      <c r="S1325" s="35">
        <f t="shared" si="83"/>
        <v>0</v>
      </c>
      <c r="U1325" s="36">
        <f t="shared" si="81"/>
        <v>5.5555555555555358E-3</v>
      </c>
      <c r="V1325" s="36">
        <f t="shared" si="82"/>
        <v>1.6777777777777718</v>
      </c>
      <c r="W1325" s="36"/>
      <c r="X1325" s="37"/>
    </row>
    <row r="1326" spans="1:24" x14ac:dyDescent="0.3">
      <c r="A1326" s="42">
        <v>10295</v>
      </c>
      <c r="B1326" s="24">
        <v>15</v>
      </c>
      <c r="C1326" s="24" t="s">
        <v>1135</v>
      </c>
      <c r="D1326" s="24">
        <v>0</v>
      </c>
      <c r="E1326" s="24">
        <v>832</v>
      </c>
      <c r="F1326" s="24" t="s">
        <v>303</v>
      </c>
      <c r="G1326" s="24" t="s">
        <v>12</v>
      </c>
      <c r="H1326" s="24" t="s">
        <v>13</v>
      </c>
      <c r="J1326" s="24">
        <v>1</v>
      </c>
      <c r="K1326" s="24">
        <v>4822</v>
      </c>
      <c r="L1326" s="32">
        <v>0.83680555555555547</v>
      </c>
      <c r="M1326" s="43">
        <v>0.85069444444444453</v>
      </c>
      <c r="N1326" s="33">
        <v>3.9574512976706702</v>
      </c>
      <c r="Q1326" s="24">
        <v>302</v>
      </c>
      <c r="R1326" s="35">
        <f t="shared" si="80"/>
        <v>1195.1502918965423</v>
      </c>
      <c r="S1326" s="35">
        <f t="shared" si="83"/>
        <v>0</v>
      </c>
      <c r="U1326" s="36">
        <f t="shared" si="81"/>
        <v>1.3888888888889062E-2</v>
      </c>
      <c r="V1326" s="36">
        <f t="shared" si="82"/>
        <v>4.1944444444444962</v>
      </c>
      <c r="W1326" s="36"/>
      <c r="X1326" s="37"/>
    </row>
    <row r="1327" spans="1:24" x14ac:dyDescent="0.3">
      <c r="A1327" s="42">
        <v>18670</v>
      </c>
      <c r="B1327" s="24">
        <v>15</v>
      </c>
      <c r="C1327" s="24" t="s">
        <v>1135</v>
      </c>
      <c r="D1327" s="24">
        <v>0</v>
      </c>
      <c r="E1327" s="24">
        <v>1109</v>
      </c>
      <c r="F1327" s="24" t="s">
        <v>1154</v>
      </c>
      <c r="G1327" s="24" t="s">
        <v>12</v>
      </c>
      <c r="H1327" s="24" t="s">
        <v>13</v>
      </c>
      <c r="J1327" s="24">
        <v>1</v>
      </c>
      <c r="K1327" s="24">
        <v>18670</v>
      </c>
      <c r="L1327" s="32">
        <v>0.36180555555555555</v>
      </c>
      <c r="M1327" s="43">
        <v>0.38958333333333334</v>
      </c>
      <c r="N1327" s="33">
        <v>11.4007875678536</v>
      </c>
      <c r="Q1327" s="24">
        <v>302</v>
      </c>
      <c r="R1327" s="35">
        <f t="shared" si="80"/>
        <v>3443.0378454917873</v>
      </c>
      <c r="S1327" s="35">
        <f t="shared" si="83"/>
        <v>0</v>
      </c>
      <c r="U1327" s="36">
        <f t="shared" si="81"/>
        <v>2.777777777777779E-2</v>
      </c>
      <c r="V1327" s="36">
        <f t="shared" si="82"/>
        <v>8.3888888888888928</v>
      </c>
      <c r="W1327" s="36"/>
      <c r="X1327" s="37"/>
    </row>
    <row r="1328" spans="1:24" x14ac:dyDescent="0.3">
      <c r="A1328" s="42">
        <v>18671</v>
      </c>
      <c r="B1328" s="24">
        <v>15</v>
      </c>
      <c r="C1328" s="24" t="s">
        <v>1135</v>
      </c>
      <c r="D1328" s="24">
        <v>0</v>
      </c>
      <c r="E1328" s="24">
        <v>1109</v>
      </c>
      <c r="F1328" s="24" t="s">
        <v>1154</v>
      </c>
      <c r="G1328" s="24" t="s">
        <v>12</v>
      </c>
      <c r="H1328" s="24" t="s">
        <v>13</v>
      </c>
      <c r="J1328" s="24">
        <v>1</v>
      </c>
      <c r="K1328" s="24">
        <v>18671</v>
      </c>
      <c r="L1328" s="32">
        <v>0.39652777777777781</v>
      </c>
      <c r="M1328" s="43">
        <v>0.42430555555555555</v>
      </c>
      <c r="N1328" s="33">
        <v>11.4007875678536</v>
      </c>
      <c r="Q1328" s="24">
        <v>302</v>
      </c>
      <c r="R1328" s="35">
        <f t="shared" si="80"/>
        <v>3443.0378454917873</v>
      </c>
      <c r="S1328" s="35">
        <f t="shared" si="83"/>
        <v>0</v>
      </c>
      <c r="U1328" s="36">
        <f t="shared" si="81"/>
        <v>2.7777777777777735E-2</v>
      </c>
      <c r="V1328" s="36">
        <f t="shared" si="82"/>
        <v>8.3888888888888751</v>
      </c>
      <c r="W1328" s="36"/>
      <c r="X1328" s="37"/>
    </row>
    <row r="1329" spans="1:24" x14ac:dyDescent="0.3">
      <c r="A1329" s="42">
        <v>18672</v>
      </c>
      <c r="B1329" s="24">
        <v>15</v>
      </c>
      <c r="C1329" s="24" t="s">
        <v>1135</v>
      </c>
      <c r="D1329" s="24">
        <v>0</v>
      </c>
      <c r="E1329" s="24">
        <v>1109</v>
      </c>
      <c r="F1329" s="24" t="s">
        <v>1154</v>
      </c>
      <c r="G1329" s="24" t="s">
        <v>12</v>
      </c>
      <c r="H1329" s="24" t="s">
        <v>13</v>
      </c>
      <c r="J1329" s="24">
        <v>1</v>
      </c>
      <c r="K1329" s="24">
        <v>18672</v>
      </c>
      <c r="L1329" s="32">
        <v>0.43124999999999997</v>
      </c>
      <c r="M1329" s="43">
        <v>0.45902777777777781</v>
      </c>
      <c r="N1329" s="33">
        <v>11.4007875678536</v>
      </c>
      <c r="Q1329" s="24">
        <v>302</v>
      </c>
      <c r="R1329" s="35">
        <f t="shared" si="80"/>
        <v>3443.0378454917873</v>
      </c>
      <c r="S1329" s="35">
        <f t="shared" si="83"/>
        <v>0</v>
      </c>
      <c r="U1329" s="36">
        <f t="shared" si="81"/>
        <v>2.7777777777777846E-2</v>
      </c>
      <c r="V1329" s="36">
        <f t="shared" si="82"/>
        <v>8.3888888888889088</v>
      </c>
      <c r="W1329" s="36"/>
      <c r="X1329" s="37"/>
    </row>
    <row r="1330" spans="1:24" x14ac:dyDescent="0.3">
      <c r="A1330" s="42">
        <v>18673</v>
      </c>
      <c r="B1330" s="24">
        <v>15</v>
      </c>
      <c r="C1330" s="24" t="s">
        <v>1135</v>
      </c>
      <c r="D1330" s="24">
        <v>0</v>
      </c>
      <c r="E1330" s="24">
        <v>1109</v>
      </c>
      <c r="F1330" s="24" t="s">
        <v>1154</v>
      </c>
      <c r="G1330" s="24" t="s">
        <v>12</v>
      </c>
      <c r="H1330" s="24" t="s">
        <v>13</v>
      </c>
      <c r="J1330" s="24">
        <v>1</v>
      </c>
      <c r="K1330" s="24">
        <v>18673</v>
      </c>
      <c r="L1330" s="32">
        <v>0.46597222222222223</v>
      </c>
      <c r="M1330" s="43">
        <v>0.49374999999999997</v>
      </c>
      <c r="N1330" s="33">
        <v>11.4007875678536</v>
      </c>
      <c r="Q1330" s="24">
        <v>302</v>
      </c>
      <c r="R1330" s="35">
        <f t="shared" si="80"/>
        <v>3443.0378454917873</v>
      </c>
      <c r="S1330" s="35">
        <f t="shared" si="83"/>
        <v>0</v>
      </c>
      <c r="U1330" s="36">
        <f t="shared" si="81"/>
        <v>2.7777777777777735E-2</v>
      </c>
      <c r="V1330" s="36">
        <f t="shared" si="82"/>
        <v>8.3888888888888751</v>
      </c>
      <c r="W1330" s="36"/>
      <c r="X1330" s="37"/>
    </row>
    <row r="1331" spans="1:24" x14ac:dyDescent="0.3">
      <c r="A1331" s="42">
        <v>18674</v>
      </c>
      <c r="B1331" s="24">
        <v>15</v>
      </c>
      <c r="C1331" s="24" t="s">
        <v>1135</v>
      </c>
      <c r="D1331" s="24">
        <v>0</v>
      </c>
      <c r="E1331" s="24">
        <v>1109</v>
      </c>
      <c r="F1331" s="24" t="s">
        <v>1154</v>
      </c>
      <c r="G1331" s="24" t="s">
        <v>12</v>
      </c>
      <c r="H1331" s="24" t="s">
        <v>13</v>
      </c>
      <c r="J1331" s="24">
        <v>1</v>
      </c>
      <c r="K1331" s="24">
        <v>18674</v>
      </c>
      <c r="L1331" s="32">
        <v>0.50069444444444444</v>
      </c>
      <c r="M1331" s="43">
        <v>0.52847222222222223</v>
      </c>
      <c r="N1331" s="33">
        <v>11.4007875678536</v>
      </c>
      <c r="Q1331" s="24">
        <v>302</v>
      </c>
      <c r="R1331" s="35">
        <f t="shared" si="80"/>
        <v>3443.0378454917873</v>
      </c>
      <c r="S1331" s="35">
        <f t="shared" si="83"/>
        <v>0</v>
      </c>
      <c r="U1331" s="36">
        <f t="shared" si="81"/>
        <v>2.777777777777779E-2</v>
      </c>
      <c r="V1331" s="36">
        <f t="shared" si="82"/>
        <v>8.3888888888888928</v>
      </c>
      <c r="W1331" s="36"/>
      <c r="X1331" s="37"/>
    </row>
    <row r="1332" spans="1:24" x14ac:dyDescent="0.3">
      <c r="A1332" s="42">
        <v>18675</v>
      </c>
      <c r="B1332" s="24">
        <v>15</v>
      </c>
      <c r="C1332" s="24" t="s">
        <v>1135</v>
      </c>
      <c r="D1332" s="24">
        <v>0</v>
      </c>
      <c r="E1332" s="24">
        <v>1109</v>
      </c>
      <c r="F1332" s="24" t="s">
        <v>1154</v>
      </c>
      <c r="G1332" s="24" t="s">
        <v>12</v>
      </c>
      <c r="H1332" s="24" t="s">
        <v>13</v>
      </c>
      <c r="J1332" s="24">
        <v>1</v>
      </c>
      <c r="K1332" s="24">
        <v>18675</v>
      </c>
      <c r="L1332" s="32">
        <v>0.58124999999999993</v>
      </c>
      <c r="M1332" s="43">
        <v>0.60902777777777783</v>
      </c>
      <c r="N1332" s="33">
        <v>11.4007875678536</v>
      </c>
      <c r="Q1332" s="24">
        <v>302</v>
      </c>
      <c r="R1332" s="35">
        <f t="shared" si="80"/>
        <v>3443.0378454917873</v>
      </c>
      <c r="S1332" s="35">
        <f t="shared" si="83"/>
        <v>0</v>
      </c>
      <c r="U1332" s="36">
        <f t="shared" si="81"/>
        <v>2.7777777777777901E-2</v>
      </c>
      <c r="V1332" s="36">
        <f t="shared" si="82"/>
        <v>8.3888888888889266</v>
      </c>
      <c r="W1332" s="36"/>
      <c r="X1332" s="37"/>
    </row>
    <row r="1333" spans="1:24" x14ac:dyDescent="0.3">
      <c r="A1333" s="42">
        <v>18676</v>
      </c>
      <c r="B1333" s="24">
        <v>15</v>
      </c>
      <c r="C1333" s="24" t="s">
        <v>1135</v>
      </c>
      <c r="D1333" s="24">
        <v>0</v>
      </c>
      <c r="E1333" s="24">
        <v>1109</v>
      </c>
      <c r="F1333" s="24" t="s">
        <v>1154</v>
      </c>
      <c r="G1333" s="24" t="s">
        <v>12</v>
      </c>
      <c r="H1333" s="24" t="s">
        <v>13</v>
      </c>
      <c r="J1333" s="24">
        <v>1</v>
      </c>
      <c r="K1333" s="24">
        <v>18676</v>
      </c>
      <c r="L1333" s="32">
        <v>0.61875000000000002</v>
      </c>
      <c r="M1333" s="43">
        <v>0.64652777777777781</v>
      </c>
      <c r="N1333" s="33">
        <v>11.4007875678536</v>
      </c>
      <c r="Q1333" s="24">
        <v>302</v>
      </c>
      <c r="R1333" s="35">
        <f t="shared" si="80"/>
        <v>3443.0378454917873</v>
      </c>
      <c r="S1333" s="35">
        <f t="shared" si="83"/>
        <v>0</v>
      </c>
      <c r="U1333" s="36">
        <f t="shared" si="81"/>
        <v>2.777777777777779E-2</v>
      </c>
      <c r="V1333" s="36">
        <f t="shared" si="82"/>
        <v>8.3888888888888928</v>
      </c>
      <c r="W1333" s="36"/>
      <c r="X1333" s="37"/>
    </row>
    <row r="1334" spans="1:24" x14ac:dyDescent="0.3">
      <c r="A1334" s="42">
        <v>18677</v>
      </c>
      <c r="B1334" s="24">
        <v>15</v>
      </c>
      <c r="C1334" s="24" t="s">
        <v>1135</v>
      </c>
      <c r="D1334" s="24">
        <v>0</v>
      </c>
      <c r="E1334" s="24">
        <v>1109</v>
      </c>
      <c r="F1334" s="24" t="s">
        <v>1154</v>
      </c>
      <c r="G1334" s="24" t="s">
        <v>12</v>
      </c>
      <c r="H1334" s="24" t="s">
        <v>13</v>
      </c>
      <c r="J1334" s="24">
        <v>1</v>
      </c>
      <c r="K1334" s="24">
        <v>18677</v>
      </c>
      <c r="L1334" s="32">
        <v>0.65347222222222223</v>
      </c>
      <c r="M1334" s="43">
        <v>0.68125000000000002</v>
      </c>
      <c r="N1334" s="33">
        <v>11.4007875678536</v>
      </c>
      <c r="Q1334" s="24">
        <v>302</v>
      </c>
      <c r="R1334" s="35">
        <f t="shared" si="80"/>
        <v>3443.0378454917873</v>
      </c>
      <c r="S1334" s="35">
        <f t="shared" si="83"/>
        <v>0</v>
      </c>
      <c r="U1334" s="36">
        <f t="shared" si="81"/>
        <v>2.777777777777779E-2</v>
      </c>
      <c r="V1334" s="36">
        <f t="shared" si="82"/>
        <v>8.3888888888888928</v>
      </c>
      <c r="W1334" s="36"/>
      <c r="X1334" s="37"/>
    </row>
    <row r="1335" spans="1:24" x14ac:dyDescent="0.3">
      <c r="A1335" s="42">
        <v>18678</v>
      </c>
      <c r="B1335" s="24">
        <v>15</v>
      </c>
      <c r="C1335" s="24" t="s">
        <v>1135</v>
      </c>
      <c r="D1335" s="24">
        <v>0</v>
      </c>
      <c r="E1335" s="24">
        <v>1109</v>
      </c>
      <c r="F1335" s="24" t="s">
        <v>1154</v>
      </c>
      <c r="G1335" s="24" t="s">
        <v>12</v>
      </c>
      <c r="H1335" s="24" t="s">
        <v>13</v>
      </c>
      <c r="J1335" s="24">
        <v>1</v>
      </c>
      <c r="K1335" s="24">
        <v>18678</v>
      </c>
      <c r="L1335" s="32">
        <v>0.68819444444444444</v>
      </c>
      <c r="M1335" s="43">
        <v>0.71597222222222223</v>
      </c>
      <c r="N1335" s="33">
        <v>11.4007875678536</v>
      </c>
      <c r="Q1335" s="24">
        <v>302</v>
      </c>
      <c r="R1335" s="35">
        <f t="shared" si="80"/>
        <v>3443.0378454917873</v>
      </c>
      <c r="S1335" s="35">
        <f t="shared" si="83"/>
        <v>0</v>
      </c>
      <c r="U1335" s="36">
        <f t="shared" si="81"/>
        <v>2.777777777777779E-2</v>
      </c>
      <c r="V1335" s="36">
        <f t="shared" si="82"/>
        <v>8.3888888888888928</v>
      </c>
      <c r="W1335" s="36"/>
      <c r="X1335" s="37"/>
    </row>
    <row r="1336" spans="1:24" x14ac:dyDescent="0.3">
      <c r="A1336" s="42">
        <v>18679</v>
      </c>
      <c r="B1336" s="24">
        <v>15</v>
      </c>
      <c r="C1336" s="24" t="s">
        <v>1135</v>
      </c>
      <c r="D1336" s="24">
        <v>0</v>
      </c>
      <c r="E1336" s="24">
        <v>1109</v>
      </c>
      <c r="F1336" s="24" t="s">
        <v>1154</v>
      </c>
      <c r="G1336" s="24" t="s">
        <v>12</v>
      </c>
      <c r="H1336" s="24" t="s">
        <v>13</v>
      </c>
      <c r="J1336" s="24">
        <v>1</v>
      </c>
      <c r="K1336" s="24">
        <v>18679</v>
      </c>
      <c r="L1336" s="32">
        <v>0.72291666666666676</v>
      </c>
      <c r="M1336" s="43">
        <v>0.75069444444444444</v>
      </c>
      <c r="N1336" s="33">
        <v>11.4007875678536</v>
      </c>
      <c r="Q1336" s="24">
        <v>302</v>
      </c>
      <c r="R1336" s="35">
        <f t="shared" si="80"/>
        <v>3443.0378454917873</v>
      </c>
      <c r="S1336" s="35">
        <f t="shared" si="83"/>
        <v>0</v>
      </c>
      <c r="U1336" s="36">
        <f t="shared" si="81"/>
        <v>2.7777777777777679E-2</v>
      </c>
      <c r="V1336" s="36">
        <f t="shared" si="82"/>
        <v>8.3888888888888591</v>
      </c>
      <c r="W1336" s="36"/>
      <c r="X1336" s="37"/>
    </row>
    <row r="1337" spans="1:24" x14ac:dyDescent="0.3">
      <c r="A1337" s="42">
        <v>18680</v>
      </c>
      <c r="B1337" s="24">
        <v>15</v>
      </c>
      <c r="C1337" s="24" t="s">
        <v>1135</v>
      </c>
      <c r="D1337" s="24">
        <v>0</v>
      </c>
      <c r="E1337" s="24">
        <v>1109</v>
      </c>
      <c r="F1337" s="24" t="s">
        <v>1154</v>
      </c>
      <c r="G1337" s="24" t="s">
        <v>12</v>
      </c>
      <c r="H1337" s="24" t="s">
        <v>13</v>
      </c>
      <c r="J1337" s="24">
        <v>1</v>
      </c>
      <c r="K1337" s="24">
        <v>18680</v>
      </c>
      <c r="L1337" s="32">
        <v>0.75763888888888886</v>
      </c>
      <c r="M1337" s="43">
        <v>0.78541666666666676</v>
      </c>
      <c r="N1337" s="33">
        <v>11.4007875678536</v>
      </c>
      <c r="Q1337" s="24">
        <v>302</v>
      </c>
      <c r="R1337" s="35">
        <f t="shared" si="80"/>
        <v>3443.0378454917873</v>
      </c>
      <c r="S1337" s="35">
        <f t="shared" si="83"/>
        <v>0</v>
      </c>
      <c r="U1337" s="36">
        <f t="shared" si="81"/>
        <v>2.7777777777777901E-2</v>
      </c>
      <c r="V1337" s="36">
        <f t="shared" si="82"/>
        <v>8.3888888888889266</v>
      </c>
      <c r="W1337" s="36"/>
      <c r="X1337" s="37"/>
    </row>
    <row r="1338" spans="1:24" x14ac:dyDescent="0.3">
      <c r="A1338" s="42">
        <v>18681</v>
      </c>
      <c r="B1338" s="24">
        <v>15</v>
      </c>
      <c r="C1338" s="24" t="s">
        <v>1135</v>
      </c>
      <c r="D1338" s="24">
        <v>0</v>
      </c>
      <c r="E1338" s="24">
        <v>1109</v>
      </c>
      <c r="F1338" s="24" t="s">
        <v>1154</v>
      </c>
      <c r="G1338" s="24" t="s">
        <v>12</v>
      </c>
      <c r="H1338" s="24" t="s">
        <v>13</v>
      </c>
      <c r="J1338" s="24">
        <v>1</v>
      </c>
      <c r="K1338" s="24">
        <v>18681</v>
      </c>
      <c r="L1338" s="32">
        <v>0.79236111111111107</v>
      </c>
      <c r="M1338" s="43">
        <v>0.82013888888888886</v>
      </c>
      <c r="N1338" s="33">
        <v>11.4007875678536</v>
      </c>
      <c r="Q1338" s="24">
        <v>302</v>
      </c>
      <c r="R1338" s="35">
        <f t="shared" si="80"/>
        <v>3443.0378454917873</v>
      </c>
      <c r="S1338" s="35">
        <f t="shared" si="83"/>
        <v>0</v>
      </c>
      <c r="U1338" s="36">
        <f t="shared" si="81"/>
        <v>2.777777777777779E-2</v>
      </c>
      <c r="V1338" s="36">
        <f t="shared" si="82"/>
        <v>8.3888888888888928</v>
      </c>
      <c r="W1338" s="36"/>
      <c r="X1338" s="37"/>
    </row>
    <row r="1339" spans="1:24" x14ac:dyDescent="0.3">
      <c r="A1339" s="42">
        <v>18682</v>
      </c>
      <c r="B1339" s="24">
        <v>15</v>
      </c>
      <c r="C1339" s="24" t="s">
        <v>1135</v>
      </c>
      <c r="D1339" s="24">
        <v>0</v>
      </c>
      <c r="E1339" s="24">
        <v>1110</v>
      </c>
      <c r="F1339" s="24" t="s">
        <v>1155</v>
      </c>
      <c r="G1339" s="24" t="s">
        <v>12</v>
      </c>
      <c r="H1339" s="24" t="s">
        <v>13</v>
      </c>
      <c r="J1339" s="24">
        <v>1</v>
      </c>
      <c r="K1339" s="24">
        <v>18682</v>
      </c>
      <c r="L1339" s="32">
        <v>0.54236111111111118</v>
      </c>
      <c r="M1339" s="43">
        <v>0.58124999999999993</v>
      </c>
      <c r="N1339" s="33">
        <v>20.5644231590821</v>
      </c>
      <c r="Q1339" s="24">
        <v>302</v>
      </c>
      <c r="R1339" s="35">
        <f t="shared" si="80"/>
        <v>6210.455794042794</v>
      </c>
      <c r="S1339" s="35">
        <f t="shared" si="83"/>
        <v>0</v>
      </c>
      <c r="U1339" s="36">
        <f t="shared" si="81"/>
        <v>3.8888888888888751E-2</v>
      </c>
      <c r="V1339" s="36">
        <f t="shared" si="82"/>
        <v>11.744444444444403</v>
      </c>
      <c r="W1339" s="36"/>
      <c r="X1339" s="37"/>
    </row>
    <row r="1340" spans="1:24" x14ac:dyDescent="0.3">
      <c r="A1340" s="42">
        <v>18683</v>
      </c>
      <c r="B1340" s="24">
        <v>15</v>
      </c>
      <c r="C1340" s="24" t="s">
        <v>1135</v>
      </c>
      <c r="D1340" s="24">
        <v>0</v>
      </c>
      <c r="E1340" s="24">
        <v>1111</v>
      </c>
      <c r="F1340" s="24" t="s">
        <v>1156</v>
      </c>
      <c r="G1340" s="24" t="s">
        <v>12</v>
      </c>
      <c r="H1340" s="24" t="s">
        <v>13</v>
      </c>
      <c r="J1340" s="24">
        <v>1</v>
      </c>
      <c r="K1340" s="24">
        <v>18683</v>
      </c>
      <c r="L1340" s="32">
        <v>0.82013888888888886</v>
      </c>
      <c r="M1340" s="43">
        <v>0.82777777777777783</v>
      </c>
      <c r="N1340" s="33">
        <v>3.84439127658549</v>
      </c>
      <c r="Q1340" s="24">
        <v>302</v>
      </c>
      <c r="R1340" s="35">
        <f t="shared" si="80"/>
        <v>1161.006165528818</v>
      </c>
      <c r="S1340" s="35">
        <f t="shared" si="83"/>
        <v>0</v>
      </c>
      <c r="U1340" s="36">
        <f t="shared" si="81"/>
        <v>7.6388888888889728E-3</v>
      </c>
      <c r="V1340" s="36">
        <f t="shared" si="82"/>
        <v>2.3069444444444698</v>
      </c>
      <c r="W1340" s="36"/>
      <c r="X1340" s="37"/>
    </row>
    <row r="1341" spans="1:24" x14ac:dyDescent="0.3">
      <c r="A1341" s="42">
        <v>17677</v>
      </c>
      <c r="B1341" s="24">
        <v>16</v>
      </c>
      <c r="C1341" s="24" t="s">
        <v>1124</v>
      </c>
      <c r="D1341" s="24">
        <v>2</v>
      </c>
      <c r="E1341" s="24">
        <v>239</v>
      </c>
      <c r="F1341" s="24" t="s">
        <v>82</v>
      </c>
      <c r="G1341" s="24" t="s">
        <v>19</v>
      </c>
      <c r="H1341" s="24" t="s">
        <v>13</v>
      </c>
      <c r="J1341" s="24">
        <v>1</v>
      </c>
      <c r="K1341" s="24">
        <v>12054</v>
      </c>
      <c r="L1341" s="32">
        <v>0.2638888888888889</v>
      </c>
      <c r="M1341" s="43">
        <v>0.31944444444444448</v>
      </c>
      <c r="N1341" s="33">
        <v>34.312319934799397</v>
      </c>
      <c r="Q1341" s="24">
        <v>235</v>
      </c>
      <c r="R1341" s="35">
        <f t="shared" si="80"/>
        <v>8063.3951846778582</v>
      </c>
      <c r="S1341" s="35">
        <f t="shared" si="83"/>
        <v>0</v>
      </c>
      <c r="U1341" s="36">
        <f t="shared" si="81"/>
        <v>5.555555555555558E-2</v>
      </c>
      <c r="V1341" s="36">
        <f t="shared" si="82"/>
        <v>13.055555555555561</v>
      </c>
      <c r="W1341" s="36"/>
      <c r="X1341" s="37"/>
    </row>
    <row r="1342" spans="1:24" x14ac:dyDescent="0.3">
      <c r="A1342" s="42">
        <v>7751</v>
      </c>
      <c r="B1342" s="24">
        <v>16</v>
      </c>
      <c r="C1342" s="24" t="s">
        <v>1124</v>
      </c>
      <c r="D1342" s="24">
        <v>2</v>
      </c>
      <c r="E1342" s="24">
        <v>239</v>
      </c>
      <c r="F1342" s="24" t="s">
        <v>82</v>
      </c>
      <c r="G1342" s="24" t="s">
        <v>18</v>
      </c>
      <c r="H1342" s="24" t="s">
        <v>13</v>
      </c>
      <c r="J1342" s="24">
        <v>1</v>
      </c>
      <c r="K1342" s="24">
        <v>3258</v>
      </c>
      <c r="L1342" s="32">
        <v>0.27083333333333331</v>
      </c>
      <c r="M1342" s="43">
        <v>0.3298611111111111</v>
      </c>
      <c r="N1342" s="33">
        <v>34.312319934799397</v>
      </c>
      <c r="Q1342" s="24">
        <v>67</v>
      </c>
      <c r="R1342" s="35">
        <f t="shared" si="80"/>
        <v>2298.9254356315596</v>
      </c>
      <c r="S1342" s="35">
        <f t="shared" si="83"/>
        <v>0</v>
      </c>
      <c r="U1342" s="36">
        <f t="shared" si="81"/>
        <v>5.902777777777779E-2</v>
      </c>
      <c r="V1342" s="36">
        <f t="shared" si="82"/>
        <v>3.954861111111112</v>
      </c>
      <c r="W1342" s="36"/>
      <c r="X1342" s="37"/>
    </row>
    <row r="1343" spans="1:24" x14ac:dyDescent="0.3">
      <c r="A1343" s="42">
        <v>7740</v>
      </c>
      <c r="B1343" s="24">
        <v>16</v>
      </c>
      <c r="C1343" s="24" t="s">
        <v>1124</v>
      </c>
      <c r="D1343" s="24">
        <v>2</v>
      </c>
      <c r="E1343" s="24">
        <v>239</v>
      </c>
      <c r="F1343" s="24" t="s">
        <v>82</v>
      </c>
      <c r="G1343" s="24" t="s">
        <v>12</v>
      </c>
      <c r="H1343" s="24" t="s">
        <v>15</v>
      </c>
      <c r="J1343" s="24">
        <v>1</v>
      </c>
      <c r="K1343" s="24">
        <v>1866</v>
      </c>
      <c r="L1343" s="32">
        <v>0.3125</v>
      </c>
      <c r="M1343" s="43">
        <v>0.37152777777777773</v>
      </c>
      <c r="N1343" s="33">
        <v>34.312319934799397</v>
      </c>
      <c r="Q1343" s="24">
        <v>58</v>
      </c>
      <c r="R1343" s="35">
        <f t="shared" si="80"/>
        <v>1990.1145562183651</v>
      </c>
      <c r="S1343" s="35">
        <f t="shared" si="83"/>
        <v>0</v>
      </c>
      <c r="U1343" s="36">
        <f t="shared" si="81"/>
        <v>5.9027777777777735E-2</v>
      </c>
      <c r="V1343" s="36">
        <f t="shared" si="82"/>
        <v>3.4236111111111085</v>
      </c>
      <c r="W1343" s="36"/>
      <c r="X1343" s="37"/>
    </row>
    <row r="1344" spans="1:24" x14ac:dyDescent="0.3">
      <c r="A1344" s="42">
        <v>17049</v>
      </c>
      <c r="B1344" s="24">
        <v>16</v>
      </c>
      <c r="C1344" s="24" t="s">
        <v>1124</v>
      </c>
      <c r="D1344" s="24">
        <v>2</v>
      </c>
      <c r="E1344" s="24">
        <v>239</v>
      </c>
      <c r="F1344" s="24" t="s">
        <v>82</v>
      </c>
      <c r="G1344" s="24" t="s">
        <v>18</v>
      </c>
      <c r="H1344" s="24" t="s">
        <v>13</v>
      </c>
      <c r="J1344" s="24">
        <v>1</v>
      </c>
      <c r="K1344" s="24">
        <v>16503</v>
      </c>
      <c r="L1344" s="32">
        <v>0.61111111111111105</v>
      </c>
      <c r="M1344" s="43">
        <v>0.67013888888888884</v>
      </c>
      <c r="N1344" s="33">
        <v>34.312319934799397</v>
      </c>
      <c r="Q1344" s="24">
        <v>67</v>
      </c>
      <c r="R1344" s="35">
        <f t="shared" si="80"/>
        <v>2298.9254356315596</v>
      </c>
      <c r="S1344" s="35">
        <f t="shared" si="83"/>
        <v>0</v>
      </c>
      <c r="U1344" s="36">
        <f t="shared" si="81"/>
        <v>5.902777777777779E-2</v>
      </c>
      <c r="V1344" s="36">
        <f t="shared" si="82"/>
        <v>3.954861111111112</v>
      </c>
      <c r="W1344" s="36"/>
      <c r="X1344" s="37"/>
    </row>
    <row r="1345" spans="1:24" x14ac:dyDescent="0.3">
      <c r="A1345" s="42">
        <v>7749</v>
      </c>
      <c r="B1345" s="24">
        <v>16</v>
      </c>
      <c r="C1345" s="24" t="s">
        <v>1124</v>
      </c>
      <c r="D1345" s="24">
        <v>2</v>
      </c>
      <c r="E1345" s="24">
        <v>239</v>
      </c>
      <c r="F1345" s="24" t="s">
        <v>82</v>
      </c>
      <c r="G1345" s="24" t="s">
        <v>19</v>
      </c>
      <c r="H1345" s="24" t="s">
        <v>13</v>
      </c>
      <c r="J1345" s="24">
        <v>1</v>
      </c>
      <c r="K1345" s="24">
        <v>3083</v>
      </c>
      <c r="L1345" s="32">
        <v>0.65277777777777779</v>
      </c>
      <c r="M1345" s="43">
        <v>0.70833333333333337</v>
      </c>
      <c r="N1345" s="33">
        <v>34.312319934799397</v>
      </c>
      <c r="Q1345" s="24">
        <v>235</v>
      </c>
      <c r="R1345" s="35">
        <f t="shared" si="80"/>
        <v>8063.3951846778582</v>
      </c>
      <c r="S1345" s="35">
        <f t="shared" si="83"/>
        <v>0</v>
      </c>
      <c r="U1345" s="36">
        <f t="shared" si="81"/>
        <v>5.555555555555558E-2</v>
      </c>
      <c r="V1345" s="36">
        <f t="shared" si="82"/>
        <v>13.055555555555561</v>
      </c>
      <c r="W1345" s="36"/>
      <c r="X1345" s="37"/>
    </row>
    <row r="1346" spans="1:24" x14ac:dyDescent="0.3">
      <c r="A1346" s="42">
        <v>7741</v>
      </c>
      <c r="B1346" s="24">
        <v>16</v>
      </c>
      <c r="C1346" s="24" t="s">
        <v>1124</v>
      </c>
      <c r="D1346" s="24">
        <v>2</v>
      </c>
      <c r="E1346" s="24">
        <v>239</v>
      </c>
      <c r="F1346" s="24" t="s">
        <v>82</v>
      </c>
      <c r="G1346" s="24" t="s">
        <v>12</v>
      </c>
      <c r="H1346" s="24" t="s">
        <v>15</v>
      </c>
      <c r="J1346" s="24">
        <v>1</v>
      </c>
      <c r="K1346" s="24">
        <v>1867</v>
      </c>
      <c r="L1346" s="32">
        <v>0.72916666666666663</v>
      </c>
      <c r="M1346" s="43">
        <v>0.78819444444444453</v>
      </c>
      <c r="N1346" s="33">
        <v>34.312319934799397</v>
      </c>
      <c r="Q1346" s="24">
        <v>58</v>
      </c>
      <c r="R1346" s="35">
        <f t="shared" ref="R1346:R1409" si="84">+N1346*Q1346</f>
        <v>1990.1145562183651</v>
      </c>
      <c r="S1346" s="35">
        <f t="shared" si="83"/>
        <v>0</v>
      </c>
      <c r="U1346" s="36">
        <f t="shared" ref="U1346:U1409" si="85">+M1346-L1346</f>
        <v>5.9027777777777901E-2</v>
      </c>
      <c r="V1346" s="36">
        <f t="shared" ref="V1346:V1409" si="86">+U1346*Q1346</f>
        <v>3.4236111111111183</v>
      </c>
      <c r="W1346" s="36"/>
      <c r="X1346" s="37"/>
    </row>
    <row r="1347" spans="1:24" x14ac:dyDescent="0.3">
      <c r="A1347" s="42">
        <v>17047</v>
      </c>
      <c r="B1347" s="24">
        <v>16</v>
      </c>
      <c r="C1347" s="24" t="s">
        <v>1124</v>
      </c>
      <c r="D1347" s="24">
        <v>2</v>
      </c>
      <c r="E1347" s="24">
        <v>240</v>
      </c>
      <c r="F1347" s="24" t="s">
        <v>86</v>
      </c>
      <c r="G1347" s="24" t="s">
        <v>18</v>
      </c>
      <c r="H1347" s="24" t="s">
        <v>13</v>
      </c>
      <c r="J1347" s="24">
        <v>1</v>
      </c>
      <c r="K1347" s="24">
        <v>16501</v>
      </c>
      <c r="L1347" s="32">
        <v>0.5625</v>
      </c>
      <c r="M1347" s="43">
        <v>0.58333333333333337</v>
      </c>
      <c r="N1347" s="33">
        <v>15.109230159575599</v>
      </c>
      <c r="Q1347" s="24">
        <v>67</v>
      </c>
      <c r="R1347" s="35">
        <f t="shared" si="84"/>
        <v>1012.3184206915652</v>
      </c>
      <c r="S1347" s="35">
        <f t="shared" ref="S1347:S1410" si="87">+O1347*Q1347</f>
        <v>0</v>
      </c>
      <c r="U1347" s="36">
        <f t="shared" si="85"/>
        <v>2.083333333333337E-2</v>
      </c>
      <c r="V1347" s="36">
        <f t="shared" si="86"/>
        <v>1.3958333333333357</v>
      </c>
      <c r="W1347" s="36"/>
      <c r="X1347" s="37"/>
    </row>
    <row r="1348" spans="1:24" x14ac:dyDescent="0.3">
      <c r="A1348" s="42">
        <v>7742</v>
      </c>
      <c r="B1348" s="24">
        <v>16</v>
      </c>
      <c r="C1348" s="24" t="s">
        <v>1124</v>
      </c>
      <c r="D1348" s="24">
        <v>1</v>
      </c>
      <c r="E1348" s="24">
        <v>255</v>
      </c>
      <c r="F1348" s="24" t="s">
        <v>83</v>
      </c>
      <c r="G1348" s="24" t="s">
        <v>12</v>
      </c>
      <c r="H1348" s="24" t="s">
        <v>15</v>
      </c>
      <c r="J1348" s="24">
        <v>1</v>
      </c>
      <c r="K1348" s="24">
        <v>1873</v>
      </c>
      <c r="L1348" s="32">
        <v>0.37152777777777773</v>
      </c>
      <c r="M1348" s="43">
        <v>0.43055555555555558</v>
      </c>
      <c r="N1348" s="33">
        <v>35.723542418561003</v>
      </c>
      <c r="Q1348" s="24">
        <v>58</v>
      </c>
      <c r="R1348" s="35">
        <f t="shared" si="84"/>
        <v>2071.9654602765381</v>
      </c>
      <c r="S1348" s="35">
        <f t="shared" si="87"/>
        <v>0</v>
      </c>
      <c r="U1348" s="36">
        <f t="shared" si="85"/>
        <v>5.9027777777777846E-2</v>
      </c>
      <c r="V1348" s="36">
        <f t="shared" si="86"/>
        <v>3.4236111111111152</v>
      </c>
      <c r="W1348" s="36"/>
      <c r="X1348" s="37"/>
    </row>
    <row r="1349" spans="1:24" x14ac:dyDescent="0.3">
      <c r="A1349" s="42">
        <v>12457</v>
      </c>
      <c r="B1349" s="24">
        <v>16</v>
      </c>
      <c r="C1349" s="24" t="s">
        <v>1124</v>
      </c>
      <c r="D1349" s="24">
        <v>1</v>
      </c>
      <c r="E1349" s="24">
        <v>255</v>
      </c>
      <c r="F1349" s="24" t="s">
        <v>83</v>
      </c>
      <c r="G1349" s="24" t="s">
        <v>12</v>
      </c>
      <c r="H1349" s="24" t="s">
        <v>13</v>
      </c>
      <c r="J1349" s="24">
        <v>1</v>
      </c>
      <c r="K1349" s="24">
        <v>887</v>
      </c>
      <c r="L1349" s="32">
        <v>0.49305555555555558</v>
      </c>
      <c r="M1349" s="43">
        <v>0.54861111111111105</v>
      </c>
      <c r="N1349" s="33">
        <v>35.723542418561003</v>
      </c>
      <c r="Q1349" s="24">
        <v>302</v>
      </c>
      <c r="R1349" s="35">
        <f t="shared" si="84"/>
        <v>10788.509810405423</v>
      </c>
      <c r="S1349" s="35">
        <f t="shared" si="87"/>
        <v>0</v>
      </c>
      <c r="U1349" s="36">
        <f t="shared" si="85"/>
        <v>5.5555555555555469E-2</v>
      </c>
      <c r="V1349" s="36">
        <f t="shared" si="86"/>
        <v>16.77777777777775</v>
      </c>
      <c r="W1349" s="36"/>
      <c r="X1349" s="37"/>
    </row>
    <row r="1350" spans="1:24" x14ac:dyDescent="0.3">
      <c r="A1350" s="42">
        <v>7750</v>
      </c>
      <c r="B1350" s="24">
        <v>16</v>
      </c>
      <c r="C1350" s="24" t="s">
        <v>1124</v>
      </c>
      <c r="D1350" s="24">
        <v>1</v>
      </c>
      <c r="E1350" s="24">
        <v>255</v>
      </c>
      <c r="F1350" s="24" t="s">
        <v>83</v>
      </c>
      <c r="G1350" s="24" t="s">
        <v>12</v>
      </c>
      <c r="H1350" s="24" t="s">
        <v>13</v>
      </c>
      <c r="J1350" s="24">
        <v>1</v>
      </c>
      <c r="K1350" s="24">
        <v>888</v>
      </c>
      <c r="L1350" s="32">
        <v>0.76041666666666663</v>
      </c>
      <c r="M1350" s="43">
        <v>0.81597222222222221</v>
      </c>
      <c r="N1350" s="33">
        <v>35.723542418561003</v>
      </c>
      <c r="Q1350" s="24">
        <v>302</v>
      </c>
      <c r="R1350" s="35">
        <f t="shared" si="84"/>
        <v>10788.509810405423</v>
      </c>
      <c r="S1350" s="35">
        <f t="shared" si="87"/>
        <v>0</v>
      </c>
      <c r="U1350" s="36">
        <f t="shared" si="85"/>
        <v>5.555555555555558E-2</v>
      </c>
      <c r="V1350" s="36">
        <f t="shared" si="86"/>
        <v>16.777777777777786</v>
      </c>
      <c r="W1350" s="36"/>
      <c r="X1350" s="37"/>
    </row>
    <row r="1351" spans="1:24" x14ac:dyDescent="0.3">
      <c r="A1351" s="42">
        <v>7743</v>
      </c>
      <c r="B1351" s="24">
        <v>16</v>
      </c>
      <c r="C1351" s="24" t="s">
        <v>1124</v>
      </c>
      <c r="D1351" s="24">
        <v>1</v>
      </c>
      <c r="E1351" s="24">
        <v>255</v>
      </c>
      <c r="F1351" s="24" t="s">
        <v>83</v>
      </c>
      <c r="G1351" s="24" t="s">
        <v>12</v>
      </c>
      <c r="H1351" s="24" t="s">
        <v>15</v>
      </c>
      <c r="J1351" s="24">
        <v>1</v>
      </c>
      <c r="K1351" s="24">
        <v>1874</v>
      </c>
      <c r="L1351" s="32">
        <v>0.78819444444444453</v>
      </c>
      <c r="M1351" s="43">
        <v>0.84722222222222221</v>
      </c>
      <c r="N1351" s="33">
        <v>35.723542418561003</v>
      </c>
      <c r="Q1351" s="24">
        <v>58</v>
      </c>
      <c r="R1351" s="35">
        <f t="shared" si="84"/>
        <v>2071.9654602765381</v>
      </c>
      <c r="S1351" s="35">
        <f t="shared" si="87"/>
        <v>0</v>
      </c>
      <c r="U1351" s="36">
        <f t="shared" si="85"/>
        <v>5.9027777777777679E-2</v>
      </c>
      <c r="V1351" s="36">
        <f t="shared" si="86"/>
        <v>3.4236111111111054</v>
      </c>
      <c r="W1351" s="36"/>
      <c r="X1351" s="37"/>
    </row>
    <row r="1352" spans="1:24" x14ac:dyDescent="0.3">
      <c r="A1352" s="42">
        <v>17048</v>
      </c>
      <c r="B1352" s="24">
        <v>16</v>
      </c>
      <c r="C1352" s="24" t="s">
        <v>1124</v>
      </c>
      <c r="D1352" s="24">
        <v>1</v>
      </c>
      <c r="E1352" s="24">
        <v>256</v>
      </c>
      <c r="F1352" s="24" t="s">
        <v>87</v>
      </c>
      <c r="G1352" s="24" t="s">
        <v>18</v>
      </c>
      <c r="H1352" s="24" t="s">
        <v>13</v>
      </c>
      <c r="J1352" s="24">
        <v>1</v>
      </c>
      <c r="K1352" s="24">
        <v>16502</v>
      </c>
      <c r="L1352" s="32">
        <v>0.58333333333333337</v>
      </c>
      <c r="M1352" s="43">
        <v>0.60416666666666663</v>
      </c>
      <c r="N1352" s="33">
        <v>14.9243547218732</v>
      </c>
      <c r="Q1352" s="24">
        <v>67</v>
      </c>
      <c r="R1352" s="35">
        <f t="shared" si="84"/>
        <v>999.93176636550447</v>
      </c>
      <c r="S1352" s="35">
        <f t="shared" si="87"/>
        <v>0</v>
      </c>
      <c r="U1352" s="36">
        <f t="shared" si="85"/>
        <v>2.0833333333333259E-2</v>
      </c>
      <c r="V1352" s="36">
        <f t="shared" si="86"/>
        <v>1.3958333333333284</v>
      </c>
      <c r="W1352" s="36"/>
      <c r="X1352" s="37"/>
    </row>
    <row r="1353" spans="1:24" x14ac:dyDescent="0.3">
      <c r="A1353" s="42">
        <v>7738</v>
      </c>
      <c r="B1353" s="24">
        <v>16</v>
      </c>
      <c r="C1353" s="24" t="s">
        <v>1124</v>
      </c>
      <c r="D1353" s="24">
        <v>2</v>
      </c>
      <c r="E1353" s="24">
        <v>840</v>
      </c>
      <c r="F1353" s="24" t="s">
        <v>80</v>
      </c>
      <c r="G1353" s="24" t="s">
        <v>19</v>
      </c>
      <c r="H1353" s="24" t="s">
        <v>13</v>
      </c>
      <c r="J1353" s="24">
        <v>1</v>
      </c>
      <c r="K1353" s="24">
        <v>986</v>
      </c>
      <c r="L1353" s="32">
        <v>0.55555555555555558</v>
      </c>
      <c r="M1353" s="43">
        <v>0.58333333333333337</v>
      </c>
      <c r="N1353" s="33">
        <v>20.725752092637499</v>
      </c>
      <c r="Q1353" s="24">
        <v>235</v>
      </c>
      <c r="R1353" s="35">
        <f t="shared" si="84"/>
        <v>4870.551741769812</v>
      </c>
      <c r="S1353" s="35">
        <f t="shared" si="87"/>
        <v>0</v>
      </c>
      <c r="U1353" s="36">
        <f t="shared" si="85"/>
        <v>2.777777777777779E-2</v>
      </c>
      <c r="V1353" s="36">
        <f t="shared" si="86"/>
        <v>6.5277777777777803</v>
      </c>
      <c r="W1353" s="36"/>
      <c r="X1353" s="37"/>
    </row>
    <row r="1354" spans="1:24" x14ac:dyDescent="0.3">
      <c r="A1354" s="42">
        <v>17678</v>
      </c>
      <c r="B1354" s="24">
        <v>16</v>
      </c>
      <c r="C1354" s="24" t="s">
        <v>1124</v>
      </c>
      <c r="D1354" s="24">
        <v>2</v>
      </c>
      <c r="E1354" s="24">
        <v>899</v>
      </c>
      <c r="F1354" s="24" t="s">
        <v>84</v>
      </c>
      <c r="G1354" s="24" t="s">
        <v>19</v>
      </c>
      <c r="H1354" s="24" t="s">
        <v>13</v>
      </c>
      <c r="J1354" s="24">
        <v>1</v>
      </c>
      <c r="K1354" s="24">
        <v>2595</v>
      </c>
      <c r="L1354" s="32">
        <v>0.61805555555555558</v>
      </c>
      <c r="M1354" s="43">
        <v>0.63541666666666663</v>
      </c>
      <c r="N1354" s="33">
        <v>11.4257075786259</v>
      </c>
      <c r="Q1354" s="24">
        <v>235</v>
      </c>
      <c r="R1354" s="35">
        <f t="shared" si="84"/>
        <v>2685.0412809770864</v>
      </c>
      <c r="S1354" s="35">
        <f t="shared" si="87"/>
        <v>0</v>
      </c>
      <c r="U1354" s="36">
        <f t="shared" si="85"/>
        <v>1.7361111111111049E-2</v>
      </c>
      <c r="V1354" s="36">
        <f t="shared" si="86"/>
        <v>4.0798611111110965</v>
      </c>
      <c r="W1354" s="36"/>
      <c r="X1354" s="37"/>
    </row>
    <row r="1355" spans="1:24" x14ac:dyDescent="0.3">
      <c r="A1355" s="42">
        <v>17676</v>
      </c>
      <c r="B1355" s="24">
        <v>16</v>
      </c>
      <c r="C1355" s="24" t="s">
        <v>1124</v>
      </c>
      <c r="D1355" s="24">
        <v>1</v>
      </c>
      <c r="E1355" s="24">
        <v>904</v>
      </c>
      <c r="F1355" s="24" t="s">
        <v>85</v>
      </c>
      <c r="G1355" s="24" t="s">
        <v>19</v>
      </c>
      <c r="H1355" s="24" t="s">
        <v>13</v>
      </c>
      <c r="J1355" s="24">
        <v>1</v>
      </c>
      <c r="K1355" s="24">
        <v>2596</v>
      </c>
      <c r="L1355" s="32">
        <v>0.63888888888888895</v>
      </c>
      <c r="M1355" s="43">
        <v>0.65277777777777779</v>
      </c>
      <c r="N1355" s="33">
        <v>11.4231809310379</v>
      </c>
      <c r="Q1355" s="24">
        <v>235</v>
      </c>
      <c r="R1355" s="35">
        <f t="shared" si="84"/>
        <v>2684.4475187939065</v>
      </c>
      <c r="S1355" s="35">
        <f t="shared" si="87"/>
        <v>0</v>
      </c>
      <c r="U1355" s="36">
        <f t="shared" si="85"/>
        <v>1.388888888888884E-2</v>
      </c>
      <c r="V1355" s="36">
        <f t="shared" si="86"/>
        <v>3.2638888888888773</v>
      </c>
      <c r="W1355" s="36"/>
      <c r="X1355" s="37"/>
    </row>
    <row r="1356" spans="1:24" x14ac:dyDescent="0.3">
      <c r="A1356" s="42">
        <v>18571</v>
      </c>
      <c r="B1356" s="24">
        <v>16</v>
      </c>
      <c r="C1356" s="24" t="s">
        <v>1124</v>
      </c>
      <c r="D1356" s="24">
        <v>1</v>
      </c>
      <c r="E1356" s="24">
        <v>1085</v>
      </c>
      <c r="F1356" s="24" t="s">
        <v>1157</v>
      </c>
      <c r="G1356" s="24" t="s">
        <v>19</v>
      </c>
      <c r="H1356" s="24" t="s">
        <v>13</v>
      </c>
      <c r="J1356" s="24">
        <v>1</v>
      </c>
      <c r="K1356" s="24">
        <v>18571</v>
      </c>
      <c r="L1356" s="32">
        <v>0.59236111111111112</v>
      </c>
      <c r="M1356" s="43">
        <v>0.61805555555555558</v>
      </c>
      <c r="N1356" s="33">
        <v>19.376900931514299</v>
      </c>
      <c r="Q1356" s="24">
        <v>235</v>
      </c>
      <c r="R1356" s="35">
        <f t="shared" si="84"/>
        <v>4553.5717189058605</v>
      </c>
      <c r="S1356" s="35">
        <f t="shared" si="87"/>
        <v>0</v>
      </c>
      <c r="U1356" s="36">
        <f t="shared" si="85"/>
        <v>2.5694444444444464E-2</v>
      </c>
      <c r="V1356" s="36">
        <f t="shared" si="86"/>
        <v>6.0381944444444491</v>
      </c>
      <c r="W1356" s="36"/>
      <c r="X1356" s="37"/>
    </row>
    <row r="1357" spans="1:24" x14ac:dyDescent="0.3">
      <c r="A1357" s="42">
        <v>18570</v>
      </c>
      <c r="B1357" s="24">
        <v>16</v>
      </c>
      <c r="C1357" s="24" t="s">
        <v>1124</v>
      </c>
      <c r="D1357" s="24">
        <v>1</v>
      </c>
      <c r="E1357" s="24">
        <v>1086</v>
      </c>
      <c r="F1357" s="24" t="s">
        <v>1158</v>
      </c>
      <c r="G1357" s="24" t="s">
        <v>19</v>
      </c>
      <c r="H1357" s="24" t="s">
        <v>13</v>
      </c>
      <c r="J1357" s="24">
        <v>1</v>
      </c>
      <c r="K1357" s="24">
        <v>987</v>
      </c>
      <c r="L1357" s="32">
        <v>0.58333333333333337</v>
      </c>
      <c r="M1357" s="43">
        <v>0.5854166666666667</v>
      </c>
      <c r="N1357" s="33">
        <v>1.3132035431206801</v>
      </c>
      <c r="Q1357" s="24">
        <v>235</v>
      </c>
      <c r="R1357" s="35">
        <f t="shared" si="84"/>
        <v>308.60283263335981</v>
      </c>
      <c r="S1357" s="35">
        <f t="shared" si="87"/>
        <v>0</v>
      </c>
      <c r="U1357" s="36">
        <f t="shared" si="85"/>
        <v>2.0833333333333259E-3</v>
      </c>
      <c r="V1357" s="36">
        <f t="shared" si="86"/>
        <v>0.48958333333333159</v>
      </c>
      <c r="W1357" s="36"/>
      <c r="X1357" s="37"/>
    </row>
    <row r="1358" spans="1:24" x14ac:dyDescent="0.3">
      <c r="A1358" s="42">
        <v>18795</v>
      </c>
      <c r="B1358" s="24">
        <v>17</v>
      </c>
      <c r="C1358" s="24" t="s">
        <v>1124</v>
      </c>
      <c r="D1358" s="24">
        <v>2</v>
      </c>
      <c r="E1358" s="24">
        <v>222</v>
      </c>
      <c r="F1358" s="24" t="s">
        <v>378</v>
      </c>
      <c r="G1358" s="24" t="s">
        <v>19</v>
      </c>
      <c r="H1358" s="44" t="s">
        <v>1146</v>
      </c>
      <c r="I1358" s="44"/>
      <c r="J1358" s="24">
        <v>1</v>
      </c>
      <c r="K1358" s="24">
        <v>3482</v>
      </c>
      <c r="L1358" s="32">
        <v>0.34722222222222227</v>
      </c>
      <c r="M1358" s="43">
        <v>0.36805555555555558</v>
      </c>
      <c r="N1358" s="33">
        <v>12.6550993553215</v>
      </c>
      <c r="O1358" s="33">
        <v>1.83</v>
      </c>
      <c r="Q1358" s="24">
        <v>194</v>
      </c>
      <c r="R1358" s="35">
        <f t="shared" si="84"/>
        <v>2455.0892749323712</v>
      </c>
      <c r="S1358" s="35">
        <f t="shared" si="87"/>
        <v>355.02000000000004</v>
      </c>
      <c r="U1358" s="36">
        <f t="shared" si="85"/>
        <v>2.0833333333333315E-2</v>
      </c>
      <c r="V1358" s="36">
        <f t="shared" si="86"/>
        <v>4.0416666666666634</v>
      </c>
      <c r="W1358" s="36" t="s">
        <v>1159</v>
      </c>
      <c r="X1358" s="37"/>
    </row>
    <row r="1359" spans="1:24" x14ac:dyDescent="0.3">
      <c r="A1359" s="42">
        <v>10629</v>
      </c>
      <c r="B1359" s="24">
        <v>17</v>
      </c>
      <c r="C1359" s="24" t="s">
        <v>1124</v>
      </c>
      <c r="D1359" s="24">
        <v>2</v>
      </c>
      <c r="E1359" s="24">
        <v>222</v>
      </c>
      <c r="F1359" s="24" t="s">
        <v>378</v>
      </c>
      <c r="G1359" s="24" t="s">
        <v>19</v>
      </c>
      <c r="H1359" s="24" t="s">
        <v>13</v>
      </c>
      <c r="J1359" s="24">
        <v>1</v>
      </c>
      <c r="K1359" s="24">
        <v>867</v>
      </c>
      <c r="L1359" s="32">
        <v>0.48958333333333331</v>
      </c>
      <c r="M1359" s="43">
        <v>0.50694444444444442</v>
      </c>
      <c r="N1359" s="33">
        <v>12.6550993553215</v>
      </c>
      <c r="O1359" s="33">
        <v>1.83</v>
      </c>
      <c r="Q1359" s="24">
        <v>235</v>
      </c>
      <c r="R1359" s="35">
        <f t="shared" si="84"/>
        <v>2973.9483485005526</v>
      </c>
      <c r="S1359" s="35">
        <f t="shared" si="87"/>
        <v>430.05</v>
      </c>
      <c r="U1359" s="36">
        <f t="shared" si="85"/>
        <v>1.7361111111111105E-2</v>
      </c>
      <c r="V1359" s="36">
        <f t="shared" si="86"/>
        <v>4.0798611111111098</v>
      </c>
      <c r="W1359" s="36" t="s">
        <v>1159</v>
      </c>
      <c r="X1359" s="37"/>
    </row>
    <row r="1360" spans="1:24" x14ac:dyDescent="0.3">
      <c r="A1360" s="42">
        <v>10630</v>
      </c>
      <c r="B1360" s="24">
        <v>17</v>
      </c>
      <c r="C1360" s="24" t="s">
        <v>1124</v>
      </c>
      <c r="D1360" s="24">
        <v>1</v>
      </c>
      <c r="E1360" s="24">
        <v>257</v>
      </c>
      <c r="F1360" s="24" t="s">
        <v>379</v>
      </c>
      <c r="G1360" s="24" t="s">
        <v>12</v>
      </c>
      <c r="H1360" s="24" t="s">
        <v>13</v>
      </c>
      <c r="J1360" s="24">
        <v>1</v>
      </c>
      <c r="K1360" s="24">
        <v>889</v>
      </c>
      <c r="L1360" s="32">
        <v>0.47916666666666669</v>
      </c>
      <c r="M1360" s="43">
        <v>0.48958333333333331</v>
      </c>
      <c r="N1360" s="33">
        <v>8.5892199643558698</v>
      </c>
      <c r="O1360" s="33">
        <v>1.83</v>
      </c>
      <c r="Q1360" s="24">
        <v>302</v>
      </c>
      <c r="R1360" s="35">
        <f t="shared" si="84"/>
        <v>2593.9444292354729</v>
      </c>
      <c r="S1360" s="35">
        <f t="shared" si="87"/>
        <v>552.66</v>
      </c>
      <c r="U1360" s="36">
        <f t="shared" si="85"/>
        <v>1.041666666666663E-2</v>
      </c>
      <c r="V1360" s="36">
        <f t="shared" si="86"/>
        <v>3.1458333333333224</v>
      </c>
      <c r="W1360" s="36" t="s">
        <v>1159</v>
      </c>
      <c r="X1360" s="37"/>
    </row>
    <row r="1361" spans="1:24" x14ac:dyDescent="0.3">
      <c r="A1361" s="42">
        <v>10645</v>
      </c>
      <c r="B1361" s="24">
        <v>17</v>
      </c>
      <c r="C1361" s="24" t="s">
        <v>1124</v>
      </c>
      <c r="D1361" s="24">
        <v>1</v>
      </c>
      <c r="E1361" s="24">
        <v>257</v>
      </c>
      <c r="F1361" s="24" t="s">
        <v>379</v>
      </c>
      <c r="G1361" s="24" t="s">
        <v>18</v>
      </c>
      <c r="H1361" s="24" t="s">
        <v>13</v>
      </c>
      <c r="J1361" s="24">
        <v>1</v>
      </c>
      <c r="K1361" s="24">
        <v>3262</v>
      </c>
      <c r="L1361" s="32">
        <v>0.66319444444444442</v>
      </c>
      <c r="M1361" s="43">
        <v>0.67361111111111116</v>
      </c>
      <c r="N1361" s="33">
        <v>8.5892199643558698</v>
      </c>
      <c r="O1361" s="33">
        <v>1.83</v>
      </c>
      <c r="Q1361" s="24">
        <v>67</v>
      </c>
      <c r="R1361" s="35">
        <f t="shared" si="84"/>
        <v>575.47773761184328</v>
      </c>
      <c r="S1361" s="35">
        <f t="shared" si="87"/>
        <v>122.61</v>
      </c>
      <c r="U1361" s="36">
        <f t="shared" si="85"/>
        <v>1.0416666666666741E-2</v>
      </c>
      <c r="V1361" s="36">
        <f t="shared" si="86"/>
        <v>0.69791666666667163</v>
      </c>
      <c r="W1361" s="36" t="s">
        <v>1159</v>
      </c>
      <c r="X1361" s="37"/>
    </row>
    <row r="1362" spans="1:24" x14ac:dyDescent="0.3">
      <c r="A1362" s="42">
        <v>10631</v>
      </c>
      <c r="B1362" s="24">
        <v>17</v>
      </c>
      <c r="C1362" s="24" t="s">
        <v>1124</v>
      </c>
      <c r="D1362" s="24">
        <v>1</v>
      </c>
      <c r="E1362" s="24">
        <v>258</v>
      </c>
      <c r="F1362" s="24" t="s">
        <v>380</v>
      </c>
      <c r="G1362" s="24" t="s">
        <v>12</v>
      </c>
      <c r="H1362" s="24" t="s">
        <v>13</v>
      </c>
      <c r="J1362" s="24">
        <v>1</v>
      </c>
      <c r="K1362" s="24">
        <v>890</v>
      </c>
      <c r="L1362" s="32">
        <v>0.24305555555555555</v>
      </c>
      <c r="M1362" s="43">
        <v>0.27777777777777779</v>
      </c>
      <c r="N1362" s="33">
        <v>22.249022073870101</v>
      </c>
      <c r="Q1362" s="24">
        <v>302</v>
      </c>
      <c r="R1362" s="35">
        <f t="shared" si="84"/>
        <v>6719.2046663087704</v>
      </c>
      <c r="S1362" s="35">
        <f t="shared" si="87"/>
        <v>0</v>
      </c>
      <c r="U1362" s="36">
        <f t="shared" si="85"/>
        <v>3.4722222222222238E-2</v>
      </c>
      <c r="V1362" s="36">
        <f t="shared" si="86"/>
        <v>10.486111111111116</v>
      </c>
      <c r="W1362" s="36"/>
      <c r="X1362" s="37"/>
    </row>
    <row r="1363" spans="1:24" x14ac:dyDescent="0.3">
      <c r="A1363" s="42">
        <v>10637</v>
      </c>
      <c r="B1363" s="24">
        <v>17</v>
      </c>
      <c r="C1363" s="24" t="s">
        <v>1124</v>
      </c>
      <c r="D1363" s="24">
        <v>1</v>
      </c>
      <c r="E1363" s="24">
        <v>258</v>
      </c>
      <c r="F1363" s="24" t="s">
        <v>380</v>
      </c>
      <c r="G1363" s="24" t="s">
        <v>12</v>
      </c>
      <c r="H1363" s="24" t="s">
        <v>15</v>
      </c>
      <c r="J1363" s="24">
        <v>1</v>
      </c>
      <c r="K1363" s="24">
        <v>1875</v>
      </c>
      <c r="L1363" s="32">
        <v>0.32291666666666669</v>
      </c>
      <c r="M1363" s="43">
        <v>0.3576388888888889</v>
      </c>
      <c r="N1363" s="33">
        <v>22.249022073870101</v>
      </c>
      <c r="Q1363" s="24">
        <v>58</v>
      </c>
      <c r="R1363" s="35">
        <f t="shared" si="84"/>
        <v>1290.4432802844658</v>
      </c>
      <c r="S1363" s="35">
        <f t="shared" si="87"/>
        <v>0</v>
      </c>
      <c r="U1363" s="36">
        <f t="shared" si="85"/>
        <v>3.472222222222221E-2</v>
      </c>
      <c r="V1363" s="36">
        <f t="shared" si="86"/>
        <v>2.0138888888888884</v>
      </c>
      <c r="W1363" s="36"/>
      <c r="X1363" s="37"/>
    </row>
    <row r="1364" spans="1:24" x14ac:dyDescent="0.3">
      <c r="A1364" s="42">
        <v>10632</v>
      </c>
      <c r="B1364" s="24">
        <v>17</v>
      </c>
      <c r="C1364" s="24" t="s">
        <v>1124</v>
      </c>
      <c r="D1364" s="24">
        <v>1</v>
      </c>
      <c r="E1364" s="24">
        <v>258</v>
      </c>
      <c r="F1364" s="24" t="s">
        <v>380</v>
      </c>
      <c r="G1364" s="24" t="s">
        <v>12</v>
      </c>
      <c r="H1364" s="24" t="s">
        <v>13</v>
      </c>
      <c r="J1364" s="24">
        <v>1</v>
      </c>
      <c r="K1364" s="24">
        <v>891</v>
      </c>
      <c r="L1364" s="32">
        <v>0.3298611111111111</v>
      </c>
      <c r="M1364" s="43">
        <v>0.36805555555555558</v>
      </c>
      <c r="N1364" s="33">
        <v>22.249022073870101</v>
      </c>
      <c r="Q1364" s="24">
        <v>302</v>
      </c>
      <c r="R1364" s="35">
        <f t="shared" si="84"/>
        <v>6719.2046663087704</v>
      </c>
      <c r="S1364" s="35">
        <f t="shared" si="87"/>
        <v>0</v>
      </c>
      <c r="U1364" s="36">
        <f t="shared" si="85"/>
        <v>3.8194444444444475E-2</v>
      </c>
      <c r="V1364" s="36">
        <f t="shared" si="86"/>
        <v>11.534722222222232</v>
      </c>
      <c r="W1364" s="36"/>
      <c r="X1364" s="37"/>
    </row>
    <row r="1365" spans="1:24" x14ac:dyDescent="0.3">
      <c r="A1365" s="42">
        <v>10633</v>
      </c>
      <c r="B1365" s="24">
        <v>17</v>
      </c>
      <c r="C1365" s="24" t="s">
        <v>1124</v>
      </c>
      <c r="D1365" s="24">
        <v>1</v>
      </c>
      <c r="E1365" s="24">
        <v>258</v>
      </c>
      <c r="F1365" s="24" t="s">
        <v>380</v>
      </c>
      <c r="G1365" s="24" t="s">
        <v>12</v>
      </c>
      <c r="H1365" s="24" t="s">
        <v>13</v>
      </c>
      <c r="J1365" s="24">
        <v>1</v>
      </c>
      <c r="K1365" s="24">
        <v>892</v>
      </c>
      <c r="L1365" s="32">
        <v>0.54861111111111105</v>
      </c>
      <c r="M1365" s="43">
        <v>0.58680555555555558</v>
      </c>
      <c r="N1365" s="33">
        <v>22.249022073870101</v>
      </c>
      <c r="Q1365" s="24">
        <v>302</v>
      </c>
      <c r="R1365" s="35">
        <f t="shared" si="84"/>
        <v>6719.2046663087704</v>
      </c>
      <c r="S1365" s="35">
        <f t="shared" si="87"/>
        <v>0</v>
      </c>
      <c r="U1365" s="36">
        <f t="shared" si="85"/>
        <v>3.8194444444444531E-2</v>
      </c>
      <c r="V1365" s="36">
        <f t="shared" si="86"/>
        <v>11.534722222222248</v>
      </c>
      <c r="W1365" s="36"/>
      <c r="X1365" s="37"/>
    </row>
    <row r="1366" spans="1:24" x14ac:dyDescent="0.3">
      <c r="A1366" s="42">
        <v>10658</v>
      </c>
      <c r="B1366" s="24">
        <v>17</v>
      </c>
      <c r="C1366" s="24" t="s">
        <v>1124</v>
      </c>
      <c r="D1366" s="24">
        <v>1</v>
      </c>
      <c r="E1366" s="24">
        <v>258</v>
      </c>
      <c r="F1366" s="24" t="s">
        <v>380</v>
      </c>
      <c r="G1366" s="24" t="s">
        <v>52</v>
      </c>
      <c r="H1366" s="44" t="s">
        <v>1146</v>
      </c>
      <c r="I1366" s="44"/>
      <c r="J1366" s="24">
        <v>1</v>
      </c>
      <c r="K1366" s="24">
        <v>2590</v>
      </c>
      <c r="L1366" s="32">
        <v>0.59027777777777779</v>
      </c>
      <c r="M1366" s="43">
        <v>0.62847222222222221</v>
      </c>
      <c r="N1366" s="33">
        <v>22.249022073870101</v>
      </c>
      <c r="Q1366" s="24">
        <v>173</v>
      </c>
      <c r="R1366" s="35">
        <f t="shared" si="84"/>
        <v>3849.0808187795274</v>
      </c>
      <c r="S1366" s="35">
        <f t="shared" si="87"/>
        <v>0</v>
      </c>
      <c r="U1366" s="36">
        <f t="shared" si="85"/>
        <v>3.819444444444442E-2</v>
      </c>
      <c r="V1366" s="36">
        <f t="shared" si="86"/>
        <v>6.6076388888888848</v>
      </c>
      <c r="W1366" s="36"/>
      <c r="X1366" s="37"/>
    </row>
    <row r="1367" spans="1:24" x14ac:dyDescent="0.3">
      <c r="A1367" s="42">
        <v>10656</v>
      </c>
      <c r="B1367" s="24">
        <v>17</v>
      </c>
      <c r="C1367" s="24" t="s">
        <v>1124</v>
      </c>
      <c r="D1367" s="24">
        <v>1</v>
      </c>
      <c r="E1367" s="24">
        <v>258</v>
      </c>
      <c r="F1367" s="24" t="s">
        <v>380</v>
      </c>
      <c r="G1367" s="24" t="s">
        <v>12</v>
      </c>
      <c r="H1367" s="24" t="s">
        <v>13</v>
      </c>
      <c r="J1367" s="24">
        <v>1</v>
      </c>
      <c r="K1367" s="24">
        <v>2609</v>
      </c>
      <c r="L1367" s="32">
        <v>0.69444444444444453</v>
      </c>
      <c r="M1367" s="43">
        <v>0.73263888888888884</v>
      </c>
      <c r="N1367" s="33">
        <v>22.249022073870101</v>
      </c>
      <c r="Q1367" s="24">
        <v>302</v>
      </c>
      <c r="R1367" s="35">
        <f t="shared" si="84"/>
        <v>6719.2046663087704</v>
      </c>
      <c r="S1367" s="35">
        <f t="shared" si="87"/>
        <v>0</v>
      </c>
      <c r="U1367" s="36">
        <f t="shared" si="85"/>
        <v>3.8194444444444309E-2</v>
      </c>
      <c r="V1367" s="36">
        <f t="shared" si="86"/>
        <v>11.534722222222181</v>
      </c>
      <c r="W1367" s="36"/>
      <c r="X1367" s="37"/>
    </row>
    <row r="1368" spans="1:24" x14ac:dyDescent="0.3">
      <c r="A1368" s="42">
        <v>12432</v>
      </c>
      <c r="B1368" s="24">
        <v>17</v>
      </c>
      <c r="C1368" s="24" t="s">
        <v>1124</v>
      </c>
      <c r="D1368" s="24">
        <v>1</v>
      </c>
      <c r="E1368" s="24">
        <v>258</v>
      </c>
      <c r="F1368" s="24" t="s">
        <v>380</v>
      </c>
      <c r="G1368" s="24" t="s">
        <v>12</v>
      </c>
      <c r="H1368" s="24" t="s">
        <v>15</v>
      </c>
      <c r="J1368" s="24">
        <v>1</v>
      </c>
      <c r="K1368" s="24">
        <v>1876</v>
      </c>
      <c r="L1368" s="32">
        <v>0.70486111111111116</v>
      </c>
      <c r="M1368" s="43">
        <v>0.74097222222222225</v>
      </c>
      <c r="N1368" s="33">
        <v>22.249022073870101</v>
      </c>
      <c r="Q1368" s="24">
        <v>58</v>
      </c>
      <c r="R1368" s="35">
        <f t="shared" si="84"/>
        <v>1290.4432802844658</v>
      </c>
      <c r="S1368" s="35">
        <f t="shared" si="87"/>
        <v>0</v>
      </c>
      <c r="U1368" s="36">
        <f t="shared" si="85"/>
        <v>3.6111111111111094E-2</v>
      </c>
      <c r="V1368" s="36">
        <f t="shared" si="86"/>
        <v>2.0944444444444432</v>
      </c>
      <c r="W1368" s="36"/>
      <c r="X1368" s="37"/>
    </row>
    <row r="1369" spans="1:24" x14ac:dyDescent="0.3">
      <c r="A1369" s="42">
        <v>10657</v>
      </c>
      <c r="B1369" s="24">
        <v>17</v>
      </c>
      <c r="C1369" s="24" t="s">
        <v>1124</v>
      </c>
      <c r="D1369" s="24">
        <v>1</v>
      </c>
      <c r="E1369" s="24">
        <v>258</v>
      </c>
      <c r="F1369" s="24" t="s">
        <v>380</v>
      </c>
      <c r="G1369" s="24" t="s">
        <v>12</v>
      </c>
      <c r="H1369" s="24" t="s">
        <v>13</v>
      </c>
      <c r="J1369" s="24">
        <v>1</v>
      </c>
      <c r="K1369" s="24">
        <v>2592</v>
      </c>
      <c r="L1369" s="32">
        <v>0.77083333333333337</v>
      </c>
      <c r="M1369" s="43">
        <v>0.80902777777777779</v>
      </c>
      <c r="N1369" s="33">
        <v>22.249022073870101</v>
      </c>
      <c r="Q1369" s="24">
        <v>302</v>
      </c>
      <c r="R1369" s="35">
        <f t="shared" si="84"/>
        <v>6719.2046663087704</v>
      </c>
      <c r="S1369" s="35">
        <f t="shared" si="87"/>
        <v>0</v>
      </c>
      <c r="U1369" s="36">
        <f t="shared" si="85"/>
        <v>3.819444444444442E-2</v>
      </c>
      <c r="V1369" s="36">
        <f t="shared" si="86"/>
        <v>11.534722222222214</v>
      </c>
      <c r="W1369" s="36"/>
      <c r="X1369" s="37"/>
    </row>
    <row r="1370" spans="1:24" x14ac:dyDescent="0.3">
      <c r="A1370" s="42">
        <v>10648</v>
      </c>
      <c r="B1370" s="24">
        <v>17</v>
      </c>
      <c r="C1370" s="24" t="s">
        <v>1124</v>
      </c>
      <c r="D1370" s="24">
        <v>2</v>
      </c>
      <c r="E1370" s="24">
        <v>272</v>
      </c>
      <c r="F1370" s="24" t="s">
        <v>381</v>
      </c>
      <c r="G1370" s="24" t="s">
        <v>12</v>
      </c>
      <c r="H1370" s="24" t="s">
        <v>13</v>
      </c>
      <c r="J1370" s="24">
        <v>1</v>
      </c>
      <c r="K1370" s="24">
        <v>3495</v>
      </c>
      <c r="L1370" s="32">
        <v>0.27777777777777779</v>
      </c>
      <c r="M1370" s="43">
        <v>0.31597222222222221</v>
      </c>
      <c r="N1370" s="33">
        <v>20.7712043361451</v>
      </c>
      <c r="Q1370" s="24">
        <v>302</v>
      </c>
      <c r="R1370" s="35">
        <f t="shared" si="84"/>
        <v>6272.9037095158201</v>
      </c>
      <c r="S1370" s="35">
        <f t="shared" si="87"/>
        <v>0</v>
      </c>
      <c r="U1370" s="36">
        <f t="shared" si="85"/>
        <v>3.819444444444442E-2</v>
      </c>
      <c r="V1370" s="36">
        <f t="shared" si="86"/>
        <v>11.534722222222214</v>
      </c>
      <c r="W1370" s="36"/>
      <c r="X1370" s="37"/>
    </row>
    <row r="1371" spans="1:24" x14ac:dyDescent="0.3">
      <c r="A1371" s="42">
        <v>10634</v>
      </c>
      <c r="B1371" s="24">
        <v>17</v>
      </c>
      <c r="C1371" s="24" t="s">
        <v>1124</v>
      </c>
      <c r="D1371" s="24">
        <v>2</v>
      </c>
      <c r="E1371" s="24">
        <v>272</v>
      </c>
      <c r="F1371" s="24" t="s">
        <v>381</v>
      </c>
      <c r="G1371" s="24" t="s">
        <v>12</v>
      </c>
      <c r="H1371" s="24" t="s">
        <v>13</v>
      </c>
      <c r="J1371" s="24">
        <v>1</v>
      </c>
      <c r="K1371" s="24">
        <v>904</v>
      </c>
      <c r="L1371" s="32">
        <v>0.58680555555555558</v>
      </c>
      <c r="M1371" s="43">
        <v>0.625</v>
      </c>
      <c r="N1371" s="33">
        <v>20.7712043361451</v>
      </c>
      <c r="Q1371" s="24">
        <v>302</v>
      </c>
      <c r="R1371" s="35">
        <f t="shared" si="84"/>
        <v>6272.9037095158201</v>
      </c>
      <c r="S1371" s="35">
        <f t="shared" si="87"/>
        <v>0</v>
      </c>
      <c r="U1371" s="36">
        <f t="shared" si="85"/>
        <v>3.819444444444442E-2</v>
      </c>
      <c r="V1371" s="36">
        <f t="shared" si="86"/>
        <v>11.534722222222214</v>
      </c>
      <c r="W1371" s="36"/>
      <c r="X1371" s="37"/>
    </row>
    <row r="1372" spans="1:24" x14ac:dyDescent="0.3">
      <c r="A1372" s="42">
        <v>10642</v>
      </c>
      <c r="B1372" s="24">
        <v>17</v>
      </c>
      <c r="C1372" s="24" t="s">
        <v>1124</v>
      </c>
      <c r="D1372" s="24">
        <v>2</v>
      </c>
      <c r="E1372" s="24">
        <v>272</v>
      </c>
      <c r="F1372" s="24" t="s">
        <v>381</v>
      </c>
      <c r="G1372" s="24" t="s">
        <v>52</v>
      </c>
      <c r="H1372" s="44" t="s">
        <v>1146</v>
      </c>
      <c r="I1372" s="44"/>
      <c r="J1372" s="24">
        <v>1</v>
      </c>
      <c r="K1372" s="24">
        <v>2591</v>
      </c>
      <c r="L1372" s="32">
        <v>0.62847222222222221</v>
      </c>
      <c r="M1372" s="43">
        <v>0.66319444444444442</v>
      </c>
      <c r="N1372" s="33">
        <v>20.7712043361451</v>
      </c>
      <c r="Q1372" s="24">
        <v>173</v>
      </c>
      <c r="R1372" s="35">
        <f t="shared" si="84"/>
        <v>3593.4183501531024</v>
      </c>
      <c r="S1372" s="35">
        <f t="shared" si="87"/>
        <v>0</v>
      </c>
      <c r="U1372" s="36">
        <f t="shared" si="85"/>
        <v>3.472222222222221E-2</v>
      </c>
      <c r="V1372" s="36">
        <f t="shared" si="86"/>
        <v>6.006944444444442</v>
      </c>
      <c r="W1372" s="36"/>
      <c r="X1372" s="37"/>
    </row>
    <row r="1373" spans="1:24" x14ac:dyDescent="0.3">
      <c r="A1373" s="42">
        <v>10651</v>
      </c>
      <c r="B1373" s="24">
        <v>17</v>
      </c>
      <c r="C1373" s="24" t="s">
        <v>1124</v>
      </c>
      <c r="D1373" s="24">
        <v>2</v>
      </c>
      <c r="E1373" s="24">
        <v>272</v>
      </c>
      <c r="F1373" s="24" t="s">
        <v>381</v>
      </c>
      <c r="G1373" s="24" t="s">
        <v>72</v>
      </c>
      <c r="H1373" s="24" t="s">
        <v>13</v>
      </c>
      <c r="J1373" s="24">
        <v>1</v>
      </c>
      <c r="K1373" s="24">
        <v>3967</v>
      </c>
      <c r="L1373" s="32">
        <v>0.73263888888888884</v>
      </c>
      <c r="M1373" s="43">
        <v>0.77083333333333337</v>
      </c>
      <c r="N1373" s="33">
        <v>20.7712043361451</v>
      </c>
      <c r="Q1373" s="24">
        <v>94</v>
      </c>
      <c r="R1373" s="35">
        <f t="shared" si="84"/>
        <v>1952.4932075976394</v>
      </c>
      <c r="S1373" s="35">
        <f t="shared" si="87"/>
        <v>0</v>
      </c>
      <c r="U1373" s="36">
        <f t="shared" si="85"/>
        <v>3.8194444444444531E-2</v>
      </c>
      <c r="V1373" s="36">
        <f t="shared" si="86"/>
        <v>3.5902777777777857</v>
      </c>
      <c r="W1373" s="36"/>
      <c r="X1373" s="37"/>
    </row>
    <row r="1374" spans="1:24" x14ac:dyDescent="0.3">
      <c r="A1374" s="42">
        <v>14004</v>
      </c>
      <c r="B1374" s="24">
        <v>17</v>
      </c>
      <c r="C1374" s="24" t="s">
        <v>1124</v>
      </c>
      <c r="D1374" s="24">
        <v>2</v>
      </c>
      <c r="E1374" s="24">
        <v>272</v>
      </c>
      <c r="F1374" s="24" t="s">
        <v>381</v>
      </c>
      <c r="G1374" s="24" t="s">
        <v>52</v>
      </c>
      <c r="H1374" s="44" t="s">
        <v>1160</v>
      </c>
      <c r="I1374" s="44"/>
      <c r="J1374" s="24">
        <v>1</v>
      </c>
      <c r="K1374" s="24">
        <v>4159</v>
      </c>
      <c r="L1374" s="32">
        <v>0.73263888888888884</v>
      </c>
      <c r="M1374" s="43">
        <v>0.76736111111111116</v>
      </c>
      <c r="N1374" s="33">
        <v>20.7712043361451</v>
      </c>
      <c r="Q1374" s="24">
        <v>174</v>
      </c>
      <c r="R1374" s="35">
        <f t="shared" si="84"/>
        <v>3614.1895544892473</v>
      </c>
      <c r="S1374" s="35">
        <f t="shared" si="87"/>
        <v>0</v>
      </c>
      <c r="U1374" s="36">
        <f t="shared" si="85"/>
        <v>3.4722222222222321E-2</v>
      </c>
      <c r="V1374" s="36">
        <f t="shared" si="86"/>
        <v>6.0416666666666838</v>
      </c>
      <c r="W1374" s="36"/>
      <c r="X1374" s="37"/>
    </row>
    <row r="1375" spans="1:24" x14ac:dyDescent="0.3">
      <c r="A1375" s="42">
        <v>10643</v>
      </c>
      <c r="B1375" s="24">
        <v>17</v>
      </c>
      <c r="C1375" s="24" t="s">
        <v>1124</v>
      </c>
      <c r="D1375" s="24">
        <v>2</v>
      </c>
      <c r="E1375" s="24">
        <v>272</v>
      </c>
      <c r="F1375" s="24" t="s">
        <v>381</v>
      </c>
      <c r="G1375" s="24" t="s">
        <v>52</v>
      </c>
      <c r="H1375" s="24">
        <v>2</v>
      </c>
      <c r="J1375" s="24">
        <v>1</v>
      </c>
      <c r="K1375" s="24">
        <v>2610</v>
      </c>
      <c r="L1375" s="32">
        <v>0.77777777777777779</v>
      </c>
      <c r="M1375" s="43">
        <v>0.81597222222222221</v>
      </c>
      <c r="N1375" s="33">
        <v>20.7712043361451</v>
      </c>
      <c r="Q1375" s="24">
        <v>34</v>
      </c>
      <c r="R1375" s="35">
        <f t="shared" si="84"/>
        <v>706.22094742893341</v>
      </c>
      <c r="S1375" s="35">
        <f t="shared" si="87"/>
        <v>0</v>
      </c>
      <c r="U1375" s="36">
        <f t="shared" si="85"/>
        <v>3.819444444444442E-2</v>
      </c>
      <c r="V1375" s="36">
        <f t="shared" si="86"/>
        <v>1.2986111111111103</v>
      </c>
      <c r="W1375" s="36"/>
      <c r="X1375" s="37"/>
    </row>
    <row r="1376" spans="1:24" x14ac:dyDescent="0.3">
      <c r="A1376" s="42">
        <v>17062</v>
      </c>
      <c r="B1376" s="24">
        <v>17</v>
      </c>
      <c r="C1376" s="24" t="s">
        <v>1124</v>
      </c>
      <c r="D1376" s="24">
        <v>2</v>
      </c>
      <c r="E1376" s="24">
        <v>272</v>
      </c>
      <c r="F1376" s="24" t="s">
        <v>381</v>
      </c>
      <c r="G1376" s="24" t="s">
        <v>18</v>
      </c>
      <c r="H1376" s="24" t="s">
        <v>13</v>
      </c>
      <c r="J1376" s="24">
        <v>1</v>
      </c>
      <c r="K1376" s="24">
        <v>17062</v>
      </c>
      <c r="L1376" s="32">
        <v>0.80902777777777779</v>
      </c>
      <c r="M1376" s="43">
        <v>0.84375</v>
      </c>
      <c r="N1376" s="33">
        <v>20.7712043361451</v>
      </c>
      <c r="Q1376" s="24">
        <v>67</v>
      </c>
      <c r="R1376" s="35">
        <f t="shared" si="84"/>
        <v>1391.6706905217218</v>
      </c>
      <c r="S1376" s="35">
        <f t="shared" si="87"/>
        <v>0</v>
      </c>
      <c r="U1376" s="36">
        <f t="shared" si="85"/>
        <v>3.472222222222221E-2</v>
      </c>
      <c r="V1376" s="36">
        <f t="shared" si="86"/>
        <v>2.326388888888888</v>
      </c>
      <c r="W1376" s="36"/>
      <c r="X1376" s="37"/>
    </row>
    <row r="1377" spans="1:24" x14ac:dyDescent="0.3">
      <c r="A1377" s="42">
        <v>10639</v>
      </c>
      <c r="B1377" s="24">
        <v>17</v>
      </c>
      <c r="C1377" s="24" t="s">
        <v>1124</v>
      </c>
      <c r="D1377" s="24">
        <v>2</v>
      </c>
      <c r="E1377" s="24">
        <v>273</v>
      </c>
      <c r="F1377" s="24" t="s">
        <v>383</v>
      </c>
      <c r="G1377" s="24" t="s">
        <v>12</v>
      </c>
      <c r="H1377" s="24" t="s">
        <v>15</v>
      </c>
      <c r="J1377" s="24">
        <v>1</v>
      </c>
      <c r="K1377" s="24">
        <v>1879</v>
      </c>
      <c r="L1377" s="32">
        <v>0.3576388888888889</v>
      </c>
      <c r="M1377" s="43">
        <v>0.37986111111111115</v>
      </c>
      <c r="N1377" s="33">
        <v>15.715949827906099</v>
      </c>
      <c r="Q1377" s="24">
        <v>58</v>
      </c>
      <c r="R1377" s="35">
        <f t="shared" si="84"/>
        <v>911.52509001855378</v>
      </c>
      <c r="S1377" s="35">
        <f t="shared" si="87"/>
        <v>0</v>
      </c>
      <c r="U1377" s="36">
        <f t="shared" si="85"/>
        <v>2.2222222222222254E-2</v>
      </c>
      <c r="V1377" s="36">
        <f t="shared" si="86"/>
        <v>1.2888888888888907</v>
      </c>
      <c r="W1377" s="36"/>
      <c r="X1377" s="37"/>
    </row>
    <row r="1378" spans="1:24" x14ac:dyDescent="0.3">
      <c r="A1378" s="42">
        <v>10640</v>
      </c>
      <c r="B1378" s="24">
        <v>17</v>
      </c>
      <c r="C1378" s="24" t="s">
        <v>1124</v>
      </c>
      <c r="D1378" s="24">
        <v>2</v>
      </c>
      <c r="E1378" s="24">
        <v>273</v>
      </c>
      <c r="F1378" s="24" t="s">
        <v>383</v>
      </c>
      <c r="G1378" s="24" t="s">
        <v>12</v>
      </c>
      <c r="H1378" s="24" t="s">
        <v>15</v>
      </c>
      <c r="J1378" s="24">
        <v>1</v>
      </c>
      <c r="K1378" s="24">
        <v>1880</v>
      </c>
      <c r="L1378" s="32">
        <v>0.74305555555555547</v>
      </c>
      <c r="M1378" s="43">
        <v>0.76527777777777783</v>
      </c>
      <c r="N1378" s="33">
        <v>15.715949827906099</v>
      </c>
      <c r="Q1378" s="24">
        <v>58</v>
      </c>
      <c r="R1378" s="35">
        <f t="shared" si="84"/>
        <v>911.52509001855378</v>
      </c>
      <c r="S1378" s="35">
        <f t="shared" si="87"/>
        <v>0</v>
      </c>
      <c r="U1378" s="36">
        <f t="shared" si="85"/>
        <v>2.2222222222222365E-2</v>
      </c>
      <c r="V1378" s="36">
        <f t="shared" si="86"/>
        <v>1.2888888888888972</v>
      </c>
      <c r="W1378" s="36"/>
      <c r="X1378" s="37"/>
    </row>
    <row r="1379" spans="1:24" x14ac:dyDescent="0.3">
      <c r="A1379" s="42">
        <v>10653</v>
      </c>
      <c r="B1379" s="24">
        <v>17</v>
      </c>
      <c r="C1379" s="24" t="s">
        <v>1124</v>
      </c>
      <c r="D1379" s="24">
        <v>1</v>
      </c>
      <c r="E1379" s="24">
        <v>911</v>
      </c>
      <c r="F1379" s="24" t="s">
        <v>386</v>
      </c>
      <c r="G1379" s="24" t="s">
        <v>52</v>
      </c>
      <c r="H1379" s="24">
        <v>2</v>
      </c>
      <c r="J1379" s="24">
        <v>1</v>
      </c>
      <c r="K1379" s="24">
        <v>2615</v>
      </c>
      <c r="L1379" s="32">
        <v>0.73263888888888884</v>
      </c>
      <c r="M1379" s="43">
        <v>0.75694444444444453</v>
      </c>
      <c r="N1379" s="33">
        <v>15.065321575420301</v>
      </c>
      <c r="Q1379" s="24">
        <v>34</v>
      </c>
      <c r="R1379" s="35">
        <f t="shared" si="84"/>
        <v>512.22093356429025</v>
      </c>
      <c r="S1379" s="35">
        <f t="shared" si="87"/>
        <v>0</v>
      </c>
      <c r="U1379" s="36">
        <f t="shared" si="85"/>
        <v>2.4305555555555691E-2</v>
      </c>
      <c r="V1379" s="36">
        <f t="shared" si="86"/>
        <v>0.8263888888888935</v>
      </c>
      <c r="W1379" s="36"/>
      <c r="X1379" s="37"/>
    </row>
    <row r="1380" spans="1:24" x14ac:dyDescent="0.3">
      <c r="A1380" s="42">
        <v>13707</v>
      </c>
      <c r="B1380" s="24">
        <v>17</v>
      </c>
      <c r="C1380" s="24" t="s">
        <v>1124</v>
      </c>
      <c r="D1380" s="24">
        <v>1</v>
      </c>
      <c r="E1380" s="24">
        <v>911</v>
      </c>
      <c r="F1380" s="24" t="s">
        <v>386</v>
      </c>
      <c r="G1380" s="24" t="s">
        <v>19</v>
      </c>
      <c r="H1380" s="24" t="s">
        <v>13</v>
      </c>
      <c r="J1380" s="24">
        <v>1</v>
      </c>
      <c r="K1380" s="24">
        <v>13707</v>
      </c>
      <c r="L1380" s="32">
        <v>0.80902777777777779</v>
      </c>
      <c r="M1380" s="43">
        <v>0.82638888888888884</v>
      </c>
      <c r="N1380" s="33">
        <v>15.065321575420301</v>
      </c>
      <c r="Q1380" s="24">
        <v>235</v>
      </c>
      <c r="R1380" s="35">
        <f t="shared" si="84"/>
        <v>3540.3505702237708</v>
      </c>
      <c r="S1380" s="35">
        <f t="shared" si="87"/>
        <v>0</v>
      </c>
      <c r="U1380" s="36">
        <f t="shared" si="85"/>
        <v>1.7361111111111049E-2</v>
      </c>
      <c r="V1380" s="36">
        <f t="shared" si="86"/>
        <v>4.0798611111110965</v>
      </c>
      <c r="W1380" s="36"/>
      <c r="X1380" s="37"/>
    </row>
    <row r="1381" spans="1:24" x14ac:dyDescent="0.3">
      <c r="A1381" s="42">
        <v>10646</v>
      </c>
      <c r="B1381" s="24">
        <v>17</v>
      </c>
      <c r="C1381" s="24" t="s">
        <v>1124</v>
      </c>
      <c r="D1381" s="24">
        <v>2</v>
      </c>
      <c r="E1381" s="24">
        <v>912</v>
      </c>
      <c r="F1381" s="24" t="s">
        <v>385</v>
      </c>
      <c r="G1381" s="24" t="s">
        <v>18</v>
      </c>
      <c r="H1381" s="24" t="s">
        <v>13</v>
      </c>
      <c r="J1381" s="24">
        <v>1</v>
      </c>
      <c r="K1381" s="24">
        <v>3263</v>
      </c>
      <c r="L1381" s="32">
        <v>0.67361111111111116</v>
      </c>
      <c r="M1381" s="43">
        <v>0.68194444444444446</v>
      </c>
      <c r="N1381" s="33">
        <v>7.5958448470825397</v>
      </c>
      <c r="O1381" s="33">
        <v>1.83</v>
      </c>
      <c r="Q1381" s="24">
        <v>67</v>
      </c>
      <c r="R1381" s="35">
        <f t="shared" si="84"/>
        <v>508.92160475453016</v>
      </c>
      <c r="S1381" s="35">
        <f t="shared" si="87"/>
        <v>122.61</v>
      </c>
      <c r="U1381" s="36">
        <f t="shared" si="85"/>
        <v>8.3333333333333037E-3</v>
      </c>
      <c r="V1381" s="36">
        <f t="shared" si="86"/>
        <v>0.55833333333333135</v>
      </c>
      <c r="W1381" s="36" t="s">
        <v>1159</v>
      </c>
      <c r="X1381" s="37"/>
    </row>
    <row r="1382" spans="1:24" x14ac:dyDescent="0.3">
      <c r="A1382" s="42">
        <v>10635</v>
      </c>
      <c r="B1382" s="24">
        <v>17</v>
      </c>
      <c r="C1382" s="24" t="s">
        <v>1124</v>
      </c>
      <c r="D1382" s="24">
        <v>2</v>
      </c>
      <c r="E1382" s="24">
        <v>964</v>
      </c>
      <c r="F1382" s="24" t="s">
        <v>382</v>
      </c>
      <c r="G1382" s="24" t="s">
        <v>12</v>
      </c>
      <c r="H1382" s="24" t="s">
        <v>13</v>
      </c>
      <c r="J1382" s="24">
        <v>1</v>
      </c>
      <c r="K1382" s="24">
        <v>906</v>
      </c>
      <c r="L1382" s="32">
        <v>0.36805555555555558</v>
      </c>
      <c r="M1382" s="43">
        <v>0.39444444444444443</v>
      </c>
      <c r="N1382" s="33">
        <v>16.7402800146026</v>
      </c>
      <c r="Q1382" s="24">
        <v>302</v>
      </c>
      <c r="R1382" s="35">
        <f t="shared" si="84"/>
        <v>5055.564564409985</v>
      </c>
      <c r="S1382" s="35">
        <f t="shared" si="87"/>
        <v>0</v>
      </c>
      <c r="U1382" s="36">
        <f t="shared" si="85"/>
        <v>2.6388888888888851E-2</v>
      </c>
      <c r="V1382" s="36">
        <f t="shared" si="86"/>
        <v>7.9694444444444326</v>
      </c>
      <c r="W1382" s="36"/>
      <c r="X1382" s="37"/>
    </row>
    <row r="1383" spans="1:24" x14ac:dyDescent="0.3">
      <c r="A1383" s="42">
        <v>18802</v>
      </c>
      <c r="B1383" s="24">
        <v>17</v>
      </c>
      <c r="C1383" s="24" t="s">
        <v>1124</v>
      </c>
      <c r="D1383" s="24">
        <v>2</v>
      </c>
      <c r="E1383" s="24">
        <v>988</v>
      </c>
      <c r="F1383" s="24" t="s">
        <v>384</v>
      </c>
      <c r="G1383" s="24" t="s">
        <v>19</v>
      </c>
      <c r="H1383" s="24">
        <v>6</v>
      </c>
      <c r="J1383" s="24">
        <v>1</v>
      </c>
      <c r="K1383" s="24">
        <v>18802</v>
      </c>
      <c r="L1383" s="32">
        <v>0.34722222222222227</v>
      </c>
      <c r="M1383" s="43">
        <v>0.3576388888888889</v>
      </c>
      <c r="N1383" s="33">
        <v>8.5276729256596902</v>
      </c>
      <c r="O1383" s="33">
        <v>1.83</v>
      </c>
      <c r="Q1383" s="24">
        <v>41</v>
      </c>
      <c r="R1383" s="35">
        <f t="shared" si="84"/>
        <v>349.63458995204729</v>
      </c>
      <c r="S1383" s="35">
        <f t="shared" si="87"/>
        <v>75.03</v>
      </c>
      <c r="U1383" s="36">
        <f t="shared" si="85"/>
        <v>1.041666666666663E-2</v>
      </c>
      <c r="V1383" s="36">
        <f t="shared" si="86"/>
        <v>0.42708333333333182</v>
      </c>
      <c r="W1383" s="36" t="s">
        <v>1159</v>
      </c>
      <c r="X1383" s="37"/>
    </row>
    <row r="1384" spans="1:24" x14ac:dyDescent="0.3">
      <c r="A1384" s="42">
        <v>17679</v>
      </c>
      <c r="B1384" s="24">
        <v>17</v>
      </c>
      <c r="C1384" s="24" t="s">
        <v>1124</v>
      </c>
      <c r="D1384" s="24">
        <v>2</v>
      </c>
      <c r="E1384" s="24">
        <v>988</v>
      </c>
      <c r="F1384" s="24" t="s">
        <v>384</v>
      </c>
      <c r="G1384" s="24" t="s">
        <v>18</v>
      </c>
      <c r="H1384" s="24" t="s">
        <v>13</v>
      </c>
      <c r="J1384" s="24">
        <v>1</v>
      </c>
      <c r="K1384" s="24">
        <v>2563</v>
      </c>
      <c r="L1384" s="32">
        <v>0.34722222222222227</v>
      </c>
      <c r="M1384" s="43">
        <v>0.3576388888888889</v>
      </c>
      <c r="N1384" s="33">
        <v>8.5276729256596902</v>
      </c>
      <c r="O1384" s="33">
        <v>1.83</v>
      </c>
      <c r="Q1384" s="24">
        <v>67</v>
      </c>
      <c r="R1384" s="35">
        <f t="shared" si="84"/>
        <v>571.35408601919926</v>
      </c>
      <c r="S1384" s="35">
        <f t="shared" si="87"/>
        <v>122.61</v>
      </c>
      <c r="U1384" s="36">
        <f t="shared" si="85"/>
        <v>1.041666666666663E-2</v>
      </c>
      <c r="V1384" s="36">
        <f t="shared" si="86"/>
        <v>0.69791666666666419</v>
      </c>
      <c r="W1384" s="36" t="s">
        <v>1159</v>
      </c>
      <c r="X1384" s="37"/>
    </row>
    <row r="1385" spans="1:24" x14ac:dyDescent="0.3">
      <c r="A1385" s="42">
        <v>17736</v>
      </c>
      <c r="B1385" s="24">
        <v>17</v>
      </c>
      <c r="C1385" s="24" t="s">
        <v>1124</v>
      </c>
      <c r="D1385" s="24">
        <v>2</v>
      </c>
      <c r="E1385" s="24">
        <v>988</v>
      </c>
      <c r="F1385" s="24" t="s">
        <v>384</v>
      </c>
      <c r="G1385" s="24" t="s">
        <v>18</v>
      </c>
      <c r="H1385" s="24" t="s">
        <v>13</v>
      </c>
      <c r="J1385" s="24">
        <v>1</v>
      </c>
      <c r="K1385" s="24">
        <v>17736</v>
      </c>
      <c r="L1385" s="32">
        <v>0.48958333333333331</v>
      </c>
      <c r="M1385" s="43">
        <v>0.5</v>
      </c>
      <c r="N1385" s="33">
        <v>8.5276729256596902</v>
      </c>
      <c r="O1385" s="33">
        <v>1.83</v>
      </c>
      <c r="Q1385" s="24">
        <v>67</v>
      </c>
      <c r="R1385" s="35">
        <f t="shared" si="84"/>
        <v>571.35408601919926</v>
      </c>
      <c r="S1385" s="35">
        <f t="shared" si="87"/>
        <v>122.61</v>
      </c>
      <c r="U1385" s="36">
        <f t="shared" si="85"/>
        <v>1.0416666666666685E-2</v>
      </c>
      <c r="V1385" s="36">
        <f t="shared" si="86"/>
        <v>0.69791666666666785</v>
      </c>
      <c r="W1385" s="36" t="s">
        <v>1159</v>
      </c>
      <c r="X1385" s="37"/>
    </row>
    <row r="1386" spans="1:24" x14ac:dyDescent="0.3">
      <c r="A1386" s="42">
        <v>10654</v>
      </c>
      <c r="B1386" s="45">
        <v>17</v>
      </c>
      <c r="C1386" s="45" t="s">
        <v>1124</v>
      </c>
      <c r="D1386" s="45">
        <v>1</v>
      </c>
      <c r="E1386" s="45">
        <v>3017</v>
      </c>
      <c r="F1386" s="45" t="s">
        <v>379</v>
      </c>
      <c r="G1386" s="45" t="s">
        <v>12</v>
      </c>
      <c r="H1386" s="45" t="s">
        <v>13</v>
      </c>
      <c r="I1386" s="45"/>
      <c r="J1386" s="45">
        <v>8</v>
      </c>
      <c r="K1386" s="45">
        <v>4345</v>
      </c>
      <c r="L1386" s="46">
        <v>0.44791666666666669</v>
      </c>
      <c r="M1386" s="47">
        <v>0.45833333333333331</v>
      </c>
      <c r="N1386" s="48">
        <v>8.5892199643558698</v>
      </c>
      <c r="O1386" s="48">
        <v>1.83</v>
      </c>
      <c r="P1386" s="48">
        <f>+N1386</f>
        <v>8.5892199643558698</v>
      </c>
      <c r="Q1386" s="45">
        <v>302</v>
      </c>
      <c r="R1386" s="49">
        <f t="shared" si="84"/>
        <v>2593.9444292354729</v>
      </c>
      <c r="S1386" s="49">
        <f t="shared" si="87"/>
        <v>552.66</v>
      </c>
      <c r="T1386" s="49">
        <f>+P1386*Q1386</f>
        <v>2593.9444292354729</v>
      </c>
      <c r="U1386" s="50">
        <f t="shared" si="85"/>
        <v>1.041666666666663E-2</v>
      </c>
      <c r="V1386" s="50">
        <f t="shared" si="86"/>
        <v>3.1458333333333224</v>
      </c>
      <c r="W1386" s="50" t="s">
        <v>1159</v>
      </c>
      <c r="X1386" s="37"/>
    </row>
    <row r="1387" spans="1:24" x14ac:dyDescent="0.3">
      <c r="A1387" s="42">
        <v>10655</v>
      </c>
      <c r="B1387" s="45">
        <v>17</v>
      </c>
      <c r="C1387" s="45" t="s">
        <v>1124</v>
      </c>
      <c r="D1387" s="45">
        <v>2</v>
      </c>
      <c r="E1387" s="45">
        <v>3018</v>
      </c>
      <c r="F1387" s="45" t="s">
        <v>384</v>
      </c>
      <c r="G1387" s="45" t="s">
        <v>12</v>
      </c>
      <c r="H1387" s="45" t="s">
        <v>13</v>
      </c>
      <c r="I1387" s="45"/>
      <c r="J1387" s="45">
        <v>8</v>
      </c>
      <c r="K1387" s="45">
        <v>4346</v>
      </c>
      <c r="L1387" s="46">
        <v>0.45833333333333331</v>
      </c>
      <c r="M1387" s="47">
        <v>0.46875</v>
      </c>
      <c r="N1387" s="48">
        <v>8.5276729256596902</v>
      </c>
      <c r="O1387" s="48">
        <v>1.83</v>
      </c>
      <c r="P1387" s="48">
        <f>+N1387</f>
        <v>8.5276729256596902</v>
      </c>
      <c r="Q1387" s="45">
        <v>302</v>
      </c>
      <c r="R1387" s="49">
        <f t="shared" si="84"/>
        <v>2575.3572235492265</v>
      </c>
      <c r="S1387" s="49">
        <f t="shared" si="87"/>
        <v>552.66</v>
      </c>
      <c r="T1387" s="49">
        <f>+P1387*Q1387</f>
        <v>2575.3572235492265</v>
      </c>
      <c r="U1387" s="50">
        <f t="shared" si="85"/>
        <v>1.0416666666666685E-2</v>
      </c>
      <c r="V1387" s="50">
        <f t="shared" si="86"/>
        <v>3.1458333333333388</v>
      </c>
      <c r="W1387" s="50" t="s">
        <v>1159</v>
      </c>
      <c r="X1387" s="37"/>
    </row>
    <row r="1388" spans="1:24" x14ac:dyDescent="0.3">
      <c r="A1388" s="42">
        <v>10673</v>
      </c>
      <c r="B1388" s="24">
        <v>18</v>
      </c>
      <c r="C1388" s="24" t="s">
        <v>1124</v>
      </c>
      <c r="D1388" s="24">
        <v>1</v>
      </c>
      <c r="E1388" s="24">
        <v>227</v>
      </c>
      <c r="F1388" s="24" t="s">
        <v>387</v>
      </c>
      <c r="G1388" s="24" t="s">
        <v>12</v>
      </c>
      <c r="H1388" s="24" t="s">
        <v>15</v>
      </c>
      <c r="J1388" s="24">
        <v>1</v>
      </c>
      <c r="K1388" s="24">
        <v>1861</v>
      </c>
      <c r="L1388" s="32">
        <v>0.33680555555555558</v>
      </c>
      <c r="M1388" s="43">
        <v>0.34722222222222227</v>
      </c>
      <c r="N1388" s="33">
        <v>6.9861590697301201</v>
      </c>
      <c r="Q1388" s="24">
        <v>58</v>
      </c>
      <c r="R1388" s="35">
        <f t="shared" si="84"/>
        <v>405.19722604434696</v>
      </c>
      <c r="S1388" s="35">
        <f t="shared" si="87"/>
        <v>0</v>
      </c>
      <c r="U1388" s="36">
        <f t="shared" si="85"/>
        <v>1.0416666666666685E-2</v>
      </c>
      <c r="V1388" s="36">
        <f t="shared" si="86"/>
        <v>0.60416666666666774</v>
      </c>
      <c r="W1388" s="36"/>
      <c r="X1388" s="37"/>
    </row>
    <row r="1389" spans="1:24" x14ac:dyDescent="0.3">
      <c r="A1389" s="42">
        <v>12459</v>
      </c>
      <c r="B1389" s="24">
        <v>18</v>
      </c>
      <c r="C1389" s="24" t="s">
        <v>1124</v>
      </c>
      <c r="D1389" s="24">
        <v>1</v>
      </c>
      <c r="E1389" s="24">
        <v>227</v>
      </c>
      <c r="F1389" s="24" t="s">
        <v>387</v>
      </c>
      <c r="G1389" s="24" t="s">
        <v>12</v>
      </c>
      <c r="H1389" s="24" t="s">
        <v>13</v>
      </c>
      <c r="J1389" s="24">
        <v>1</v>
      </c>
      <c r="K1389" s="24">
        <v>870</v>
      </c>
      <c r="L1389" s="32">
        <v>0.52777777777777779</v>
      </c>
      <c r="M1389" s="43">
        <v>0.53819444444444442</v>
      </c>
      <c r="N1389" s="33">
        <v>6.9861590697301201</v>
      </c>
      <c r="Q1389" s="24">
        <v>302</v>
      </c>
      <c r="R1389" s="35">
        <f t="shared" si="84"/>
        <v>2109.8200390584961</v>
      </c>
      <c r="S1389" s="35">
        <f t="shared" si="87"/>
        <v>0</v>
      </c>
      <c r="U1389" s="36">
        <f t="shared" si="85"/>
        <v>1.041666666666663E-2</v>
      </c>
      <c r="V1389" s="36">
        <f t="shared" si="86"/>
        <v>3.1458333333333224</v>
      </c>
      <c r="W1389" s="36"/>
      <c r="X1389" s="37"/>
    </row>
    <row r="1390" spans="1:24" x14ac:dyDescent="0.3">
      <c r="A1390" s="42">
        <v>17051</v>
      </c>
      <c r="B1390" s="24">
        <v>18</v>
      </c>
      <c r="C1390" s="24" t="s">
        <v>1124</v>
      </c>
      <c r="D1390" s="24">
        <v>1</v>
      </c>
      <c r="E1390" s="24">
        <v>227</v>
      </c>
      <c r="F1390" s="24" t="s">
        <v>387</v>
      </c>
      <c r="G1390" s="24" t="s">
        <v>18</v>
      </c>
      <c r="H1390" s="24" t="s">
        <v>13</v>
      </c>
      <c r="J1390" s="24">
        <v>1</v>
      </c>
      <c r="K1390" s="24">
        <v>17051</v>
      </c>
      <c r="L1390" s="32">
        <v>0.62847222222222221</v>
      </c>
      <c r="M1390" s="43">
        <v>0.63888888888888895</v>
      </c>
      <c r="N1390" s="33">
        <v>6.9861590697301201</v>
      </c>
      <c r="Q1390" s="24">
        <v>67</v>
      </c>
      <c r="R1390" s="35">
        <f t="shared" si="84"/>
        <v>468.07265767191802</v>
      </c>
      <c r="S1390" s="35">
        <f t="shared" si="87"/>
        <v>0</v>
      </c>
      <c r="U1390" s="36">
        <f t="shared" si="85"/>
        <v>1.0416666666666741E-2</v>
      </c>
      <c r="V1390" s="36">
        <f t="shared" si="86"/>
        <v>0.69791666666667163</v>
      </c>
      <c r="W1390" s="36"/>
      <c r="X1390" s="37"/>
    </row>
    <row r="1391" spans="1:24" x14ac:dyDescent="0.3">
      <c r="A1391" s="42">
        <v>10674</v>
      </c>
      <c r="B1391" s="24">
        <v>18</v>
      </c>
      <c r="C1391" s="24" t="s">
        <v>1124</v>
      </c>
      <c r="D1391" s="24">
        <v>1</v>
      </c>
      <c r="E1391" s="24">
        <v>227</v>
      </c>
      <c r="F1391" s="24" t="s">
        <v>387</v>
      </c>
      <c r="G1391" s="24" t="s">
        <v>12</v>
      </c>
      <c r="H1391" s="24" t="s">
        <v>15</v>
      </c>
      <c r="J1391" s="24">
        <v>1</v>
      </c>
      <c r="K1391" s="24">
        <v>1862</v>
      </c>
      <c r="L1391" s="32">
        <v>0.75347222222222221</v>
      </c>
      <c r="M1391" s="43">
        <v>0.76388888888888884</v>
      </c>
      <c r="N1391" s="33">
        <v>6.9861590697301201</v>
      </c>
      <c r="Q1391" s="24">
        <v>58</v>
      </c>
      <c r="R1391" s="35">
        <f t="shared" si="84"/>
        <v>405.19722604434696</v>
      </c>
      <c r="S1391" s="35">
        <f t="shared" si="87"/>
        <v>0</v>
      </c>
      <c r="U1391" s="36">
        <f t="shared" si="85"/>
        <v>1.041666666666663E-2</v>
      </c>
      <c r="V1391" s="36">
        <f t="shared" si="86"/>
        <v>0.60416666666666452</v>
      </c>
      <c r="W1391" s="36"/>
      <c r="X1391" s="37"/>
    </row>
    <row r="1392" spans="1:24" x14ac:dyDescent="0.3">
      <c r="A1392" s="42">
        <v>10660</v>
      </c>
      <c r="B1392" s="24">
        <v>18</v>
      </c>
      <c r="C1392" s="24" t="s">
        <v>1124</v>
      </c>
      <c r="D1392" s="24">
        <v>1</v>
      </c>
      <c r="E1392" s="24">
        <v>227</v>
      </c>
      <c r="F1392" s="24" t="s">
        <v>387</v>
      </c>
      <c r="G1392" s="24" t="s">
        <v>12</v>
      </c>
      <c r="H1392" s="24" t="s">
        <v>13</v>
      </c>
      <c r="J1392" s="24">
        <v>1</v>
      </c>
      <c r="K1392" s="24">
        <v>872</v>
      </c>
      <c r="L1392" s="32">
        <v>0.79513888888888884</v>
      </c>
      <c r="M1392" s="43">
        <v>0.80555555555555547</v>
      </c>
      <c r="N1392" s="33">
        <v>6.9861590697301201</v>
      </c>
      <c r="Q1392" s="24">
        <v>302</v>
      </c>
      <c r="R1392" s="35">
        <f t="shared" si="84"/>
        <v>2109.8200390584961</v>
      </c>
      <c r="S1392" s="35">
        <f t="shared" si="87"/>
        <v>0</v>
      </c>
      <c r="U1392" s="36">
        <f t="shared" si="85"/>
        <v>1.041666666666663E-2</v>
      </c>
      <c r="V1392" s="36">
        <f t="shared" si="86"/>
        <v>3.1458333333333224</v>
      </c>
      <c r="W1392" s="36"/>
      <c r="X1392" s="37"/>
    </row>
    <row r="1393" spans="1:24" x14ac:dyDescent="0.3">
      <c r="A1393" s="42">
        <v>10675</v>
      </c>
      <c r="B1393" s="24">
        <v>18</v>
      </c>
      <c r="C1393" s="24" t="s">
        <v>1124</v>
      </c>
      <c r="D1393" s="24">
        <v>1</v>
      </c>
      <c r="E1393" s="24">
        <v>227</v>
      </c>
      <c r="F1393" s="24" t="s">
        <v>387</v>
      </c>
      <c r="G1393" s="24" t="s">
        <v>12</v>
      </c>
      <c r="H1393" s="24" t="s">
        <v>15</v>
      </c>
      <c r="J1393" s="24">
        <v>1</v>
      </c>
      <c r="K1393" s="24">
        <v>1863</v>
      </c>
      <c r="L1393" s="32">
        <v>0.82291666666666663</v>
      </c>
      <c r="M1393" s="43">
        <v>0.83333333333333337</v>
      </c>
      <c r="N1393" s="33">
        <v>6.9861590697301201</v>
      </c>
      <c r="Q1393" s="24">
        <v>58</v>
      </c>
      <c r="R1393" s="35">
        <f t="shared" si="84"/>
        <v>405.19722604434696</v>
      </c>
      <c r="S1393" s="35">
        <f t="shared" si="87"/>
        <v>0</v>
      </c>
      <c r="U1393" s="36">
        <f t="shared" si="85"/>
        <v>1.0416666666666741E-2</v>
      </c>
      <c r="V1393" s="36">
        <f t="shared" si="86"/>
        <v>0.60416666666667096</v>
      </c>
      <c r="W1393" s="36"/>
      <c r="X1393" s="37"/>
    </row>
    <row r="1394" spans="1:24" x14ac:dyDescent="0.3">
      <c r="A1394" s="42">
        <v>10676</v>
      </c>
      <c r="B1394" s="24">
        <v>18</v>
      </c>
      <c r="C1394" s="24" t="s">
        <v>1124</v>
      </c>
      <c r="D1394" s="24">
        <v>2</v>
      </c>
      <c r="E1394" s="24">
        <v>235</v>
      </c>
      <c r="F1394" s="24" t="s">
        <v>393</v>
      </c>
      <c r="G1394" s="24" t="s">
        <v>12</v>
      </c>
      <c r="H1394" s="24" t="s">
        <v>15</v>
      </c>
      <c r="J1394" s="24">
        <v>1</v>
      </c>
      <c r="K1394" s="24">
        <v>1864</v>
      </c>
      <c r="L1394" s="32">
        <v>0.44444444444444442</v>
      </c>
      <c r="M1394" s="43">
        <v>0.47222222222222227</v>
      </c>
      <c r="N1394" s="33">
        <v>17.956019149824701</v>
      </c>
      <c r="Q1394" s="24">
        <v>58</v>
      </c>
      <c r="R1394" s="35">
        <f t="shared" si="84"/>
        <v>1041.4491106898327</v>
      </c>
      <c r="S1394" s="35">
        <f t="shared" si="87"/>
        <v>0</v>
      </c>
      <c r="U1394" s="36">
        <f t="shared" si="85"/>
        <v>2.7777777777777846E-2</v>
      </c>
      <c r="V1394" s="36">
        <f t="shared" si="86"/>
        <v>1.6111111111111152</v>
      </c>
      <c r="W1394" s="36"/>
      <c r="X1394" s="37"/>
    </row>
    <row r="1395" spans="1:24" x14ac:dyDescent="0.3">
      <c r="A1395" s="42">
        <v>10685</v>
      </c>
      <c r="B1395" s="24">
        <v>18</v>
      </c>
      <c r="C1395" s="24" t="s">
        <v>1124</v>
      </c>
      <c r="D1395" s="24">
        <v>2</v>
      </c>
      <c r="E1395" s="24">
        <v>235</v>
      </c>
      <c r="F1395" s="24" t="s">
        <v>393</v>
      </c>
      <c r="G1395" s="24" t="s">
        <v>19</v>
      </c>
      <c r="H1395" s="24" t="s">
        <v>13</v>
      </c>
      <c r="J1395" s="24">
        <v>1</v>
      </c>
      <c r="K1395" s="24">
        <v>2559</v>
      </c>
      <c r="L1395" s="32">
        <v>0.65625</v>
      </c>
      <c r="M1395" s="43">
        <v>0.68055555555555547</v>
      </c>
      <c r="N1395" s="33">
        <v>17.956019149824701</v>
      </c>
      <c r="Q1395" s="24">
        <v>235</v>
      </c>
      <c r="R1395" s="35">
        <f t="shared" si="84"/>
        <v>4219.6645002088053</v>
      </c>
      <c r="S1395" s="35">
        <f t="shared" si="87"/>
        <v>0</v>
      </c>
      <c r="U1395" s="36">
        <f t="shared" si="85"/>
        <v>2.4305555555555469E-2</v>
      </c>
      <c r="V1395" s="36">
        <f t="shared" si="86"/>
        <v>5.7118055555555349</v>
      </c>
      <c r="W1395" s="36"/>
      <c r="X1395" s="37"/>
    </row>
    <row r="1396" spans="1:24" x14ac:dyDescent="0.3">
      <c r="A1396" s="42">
        <v>16964</v>
      </c>
      <c r="B1396" s="24">
        <v>18</v>
      </c>
      <c r="C1396" s="24" t="s">
        <v>1124</v>
      </c>
      <c r="D1396" s="24">
        <v>2</v>
      </c>
      <c r="E1396" s="24">
        <v>235</v>
      </c>
      <c r="F1396" s="24" t="s">
        <v>393</v>
      </c>
      <c r="G1396" s="24" t="s">
        <v>18</v>
      </c>
      <c r="H1396" s="24" t="s">
        <v>13</v>
      </c>
      <c r="J1396" s="24">
        <v>1</v>
      </c>
      <c r="K1396" s="24">
        <v>16964</v>
      </c>
      <c r="L1396" s="32">
        <v>0.70138888888888884</v>
      </c>
      <c r="M1396" s="43">
        <v>0.72916666666666663</v>
      </c>
      <c r="N1396" s="33">
        <v>17.956019149824701</v>
      </c>
      <c r="Q1396" s="24">
        <v>67</v>
      </c>
      <c r="R1396" s="35">
        <f t="shared" si="84"/>
        <v>1203.0532830382549</v>
      </c>
      <c r="S1396" s="35">
        <f t="shared" si="87"/>
        <v>0</v>
      </c>
      <c r="U1396" s="36">
        <f t="shared" si="85"/>
        <v>2.777777777777779E-2</v>
      </c>
      <c r="V1396" s="36">
        <f t="shared" si="86"/>
        <v>1.861111111111112</v>
      </c>
      <c r="W1396" s="36"/>
      <c r="X1396" s="37"/>
    </row>
    <row r="1397" spans="1:24" x14ac:dyDescent="0.3">
      <c r="A1397" s="42">
        <v>10677</v>
      </c>
      <c r="B1397" s="24">
        <v>18</v>
      </c>
      <c r="C1397" s="24" t="s">
        <v>1124</v>
      </c>
      <c r="D1397" s="24">
        <v>2</v>
      </c>
      <c r="E1397" s="24">
        <v>235</v>
      </c>
      <c r="F1397" s="24" t="s">
        <v>393</v>
      </c>
      <c r="G1397" s="24" t="s">
        <v>12</v>
      </c>
      <c r="H1397" s="24" t="s">
        <v>15</v>
      </c>
      <c r="J1397" s="24">
        <v>1</v>
      </c>
      <c r="K1397" s="24">
        <v>1865</v>
      </c>
      <c r="L1397" s="32">
        <v>0.71527777777777779</v>
      </c>
      <c r="M1397" s="43">
        <v>0.74305555555555547</v>
      </c>
      <c r="N1397" s="33">
        <v>17.956019149824701</v>
      </c>
      <c r="Q1397" s="24">
        <v>58</v>
      </c>
      <c r="R1397" s="35">
        <f t="shared" si="84"/>
        <v>1041.4491106898327</v>
      </c>
      <c r="S1397" s="35">
        <f t="shared" si="87"/>
        <v>0</v>
      </c>
      <c r="U1397" s="36">
        <f t="shared" si="85"/>
        <v>2.7777777777777679E-2</v>
      </c>
      <c r="V1397" s="36">
        <f t="shared" si="86"/>
        <v>1.6111111111111054</v>
      </c>
      <c r="W1397" s="36"/>
      <c r="X1397" s="37"/>
    </row>
    <row r="1398" spans="1:24" x14ac:dyDescent="0.3">
      <c r="A1398" s="42">
        <v>13709</v>
      </c>
      <c r="B1398" s="24">
        <v>18</v>
      </c>
      <c r="C1398" s="24" t="s">
        <v>1124</v>
      </c>
      <c r="D1398" s="24">
        <v>2</v>
      </c>
      <c r="E1398" s="24">
        <v>235</v>
      </c>
      <c r="F1398" s="24" t="s">
        <v>393</v>
      </c>
      <c r="G1398" s="24" t="s">
        <v>19</v>
      </c>
      <c r="H1398" s="24" t="s">
        <v>13</v>
      </c>
      <c r="J1398" s="24">
        <v>1</v>
      </c>
      <c r="K1398" s="24">
        <v>13709</v>
      </c>
      <c r="L1398" s="32">
        <v>0.79166666666666663</v>
      </c>
      <c r="M1398" s="43">
        <v>0.82638888888888884</v>
      </c>
      <c r="N1398" s="33">
        <v>17.956019149824701</v>
      </c>
      <c r="Q1398" s="24">
        <v>235</v>
      </c>
      <c r="R1398" s="35">
        <f t="shared" si="84"/>
        <v>4219.6645002088053</v>
      </c>
      <c r="S1398" s="35">
        <f t="shared" si="87"/>
        <v>0</v>
      </c>
      <c r="U1398" s="36">
        <f t="shared" si="85"/>
        <v>3.472222222222221E-2</v>
      </c>
      <c r="V1398" s="36">
        <f t="shared" si="86"/>
        <v>8.1597222222222197</v>
      </c>
      <c r="W1398" s="36"/>
      <c r="X1398" s="37"/>
    </row>
    <row r="1399" spans="1:24" x14ac:dyDescent="0.3">
      <c r="A1399" s="42">
        <v>12451</v>
      </c>
      <c r="B1399" s="24">
        <v>18</v>
      </c>
      <c r="C1399" s="24" t="s">
        <v>1124</v>
      </c>
      <c r="D1399" s="24">
        <v>2</v>
      </c>
      <c r="E1399" s="24">
        <v>236</v>
      </c>
      <c r="F1399" s="24" t="s">
        <v>394</v>
      </c>
      <c r="G1399" s="24" t="s">
        <v>19</v>
      </c>
      <c r="H1399" s="24" t="s">
        <v>13</v>
      </c>
      <c r="J1399" s="24">
        <v>1</v>
      </c>
      <c r="K1399" s="24">
        <v>873</v>
      </c>
      <c r="L1399" s="32">
        <v>0.53819444444444442</v>
      </c>
      <c r="M1399" s="43">
        <v>0.57986111111111105</v>
      </c>
      <c r="N1399" s="33">
        <v>27.2430236497128</v>
      </c>
      <c r="Q1399" s="24">
        <v>235</v>
      </c>
      <c r="R1399" s="35">
        <f t="shared" si="84"/>
        <v>6402.1105576825084</v>
      </c>
      <c r="S1399" s="35">
        <f t="shared" si="87"/>
        <v>0</v>
      </c>
      <c r="U1399" s="36">
        <f t="shared" si="85"/>
        <v>4.166666666666663E-2</v>
      </c>
      <c r="V1399" s="36">
        <f t="shared" si="86"/>
        <v>9.7916666666666572</v>
      </c>
      <c r="W1399" s="36"/>
      <c r="X1399" s="37"/>
    </row>
    <row r="1400" spans="1:24" x14ac:dyDescent="0.3">
      <c r="A1400" s="42">
        <v>16962</v>
      </c>
      <c r="B1400" s="24">
        <v>18</v>
      </c>
      <c r="C1400" s="24" t="s">
        <v>1124</v>
      </c>
      <c r="D1400" s="24">
        <v>2</v>
      </c>
      <c r="E1400" s="24">
        <v>236</v>
      </c>
      <c r="F1400" s="24" t="s">
        <v>394</v>
      </c>
      <c r="G1400" s="24" t="s">
        <v>18</v>
      </c>
      <c r="H1400" s="24" t="s">
        <v>13</v>
      </c>
      <c r="J1400" s="24">
        <v>1</v>
      </c>
      <c r="K1400" s="24">
        <v>16962</v>
      </c>
      <c r="L1400" s="32">
        <v>0.57638888888888895</v>
      </c>
      <c r="M1400" s="43">
        <v>0.62152777777777779</v>
      </c>
      <c r="N1400" s="33">
        <v>27.2430236497128</v>
      </c>
      <c r="Q1400" s="24">
        <v>67</v>
      </c>
      <c r="R1400" s="35">
        <f t="shared" si="84"/>
        <v>1825.2825845307575</v>
      </c>
      <c r="S1400" s="35">
        <f t="shared" si="87"/>
        <v>0</v>
      </c>
      <c r="U1400" s="36">
        <f t="shared" si="85"/>
        <v>4.513888888888884E-2</v>
      </c>
      <c r="V1400" s="36">
        <f t="shared" si="86"/>
        <v>3.0243055555555522</v>
      </c>
      <c r="W1400" s="36"/>
      <c r="X1400" s="37"/>
    </row>
    <row r="1401" spans="1:24" x14ac:dyDescent="0.3">
      <c r="A1401" s="42">
        <v>10683</v>
      </c>
      <c r="B1401" s="24">
        <v>18</v>
      </c>
      <c r="C1401" s="24" t="s">
        <v>1124</v>
      </c>
      <c r="D1401" s="24">
        <v>2</v>
      </c>
      <c r="E1401" s="24">
        <v>236</v>
      </c>
      <c r="F1401" s="24" t="s">
        <v>394</v>
      </c>
      <c r="G1401" s="24" t="s">
        <v>12</v>
      </c>
      <c r="H1401" s="24" t="s">
        <v>15</v>
      </c>
      <c r="J1401" s="24">
        <v>1</v>
      </c>
      <c r="K1401" s="24">
        <v>2488</v>
      </c>
      <c r="L1401" s="32">
        <v>0.59027777777777779</v>
      </c>
      <c r="M1401" s="43">
        <v>0.63541666666666663</v>
      </c>
      <c r="N1401" s="33">
        <v>27.2430236497128</v>
      </c>
      <c r="Q1401" s="24">
        <v>58</v>
      </c>
      <c r="R1401" s="35">
        <f t="shared" si="84"/>
        <v>1580.0953716833424</v>
      </c>
      <c r="S1401" s="35">
        <f t="shared" si="87"/>
        <v>0</v>
      </c>
      <c r="U1401" s="36">
        <f t="shared" si="85"/>
        <v>4.513888888888884E-2</v>
      </c>
      <c r="V1401" s="36">
        <f t="shared" si="86"/>
        <v>2.6180555555555527</v>
      </c>
      <c r="W1401" s="36"/>
      <c r="X1401" s="37"/>
    </row>
    <row r="1402" spans="1:24" x14ac:dyDescent="0.3">
      <c r="A1402" s="42">
        <v>17668</v>
      </c>
      <c r="B1402" s="24">
        <v>18</v>
      </c>
      <c r="C1402" s="24" t="s">
        <v>1124</v>
      </c>
      <c r="D1402" s="24">
        <v>2</v>
      </c>
      <c r="E1402" s="24">
        <v>236</v>
      </c>
      <c r="F1402" s="24" t="s">
        <v>394</v>
      </c>
      <c r="G1402" s="24" t="s">
        <v>19</v>
      </c>
      <c r="H1402" s="24" t="s">
        <v>13</v>
      </c>
      <c r="J1402" s="24">
        <v>1</v>
      </c>
      <c r="K1402" s="24">
        <v>2604</v>
      </c>
      <c r="L1402" s="32">
        <v>0.64930555555555558</v>
      </c>
      <c r="M1402" s="43">
        <v>0.69097222222222221</v>
      </c>
      <c r="N1402" s="33">
        <v>27.2430236497128</v>
      </c>
      <c r="Q1402" s="24">
        <v>235</v>
      </c>
      <c r="R1402" s="35">
        <f t="shared" si="84"/>
        <v>6402.1105576825084</v>
      </c>
      <c r="S1402" s="35">
        <f t="shared" si="87"/>
        <v>0</v>
      </c>
      <c r="U1402" s="36">
        <f t="shared" si="85"/>
        <v>4.166666666666663E-2</v>
      </c>
      <c r="V1402" s="36">
        <f t="shared" si="86"/>
        <v>9.7916666666666572</v>
      </c>
      <c r="W1402" s="36"/>
      <c r="X1402" s="37"/>
    </row>
    <row r="1403" spans="1:24" x14ac:dyDescent="0.3">
      <c r="A1403" s="42">
        <v>17052</v>
      </c>
      <c r="B1403" s="24">
        <v>18</v>
      </c>
      <c r="C1403" s="24" t="s">
        <v>1124</v>
      </c>
      <c r="D1403" s="24">
        <v>2</v>
      </c>
      <c r="E1403" s="24">
        <v>236</v>
      </c>
      <c r="F1403" s="24" t="s">
        <v>394</v>
      </c>
      <c r="G1403" s="24" t="s">
        <v>18</v>
      </c>
      <c r="H1403" s="24" t="s">
        <v>13</v>
      </c>
      <c r="J1403" s="24">
        <v>1</v>
      </c>
      <c r="K1403" s="24">
        <v>17052</v>
      </c>
      <c r="L1403" s="32">
        <v>0.66319444444444442</v>
      </c>
      <c r="M1403" s="43">
        <v>0.70833333333333337</v>
      </c>
      <c r="N1403" s="33">
        <v>27.2430236497128</v>
      </c>
      <c r="Q1403" s="24">
        <v>67</v>
      </c>
      <c r="R1403" s="35">
        <f t="shared" si="84"/>
        <v>1825.2825845307575</v>
      </c>
      <c r="S1403" s="35">
        <f t="shared" si="87"/>
        <v>0</v>
      </c>
      <c r="U1403" s="36">
        <f t="shared" si="85"/>
        <v>4.5138888888888951E-2</v>
      </c>
      <c r="V1403" s="36">
        <f t="shared" si="86"/>
        <v>3.0243055555555598</v>
      </c>
      <c r="W1403" s="36"/>
      <c r="X1403" s="37"/>
    </row>
    <row r="1404" spans="1:24" x14ac:dyDescent="0.3">
      <c r="A1404" s="42">
        <v>10688</v>
      </c>
      <c r="B1404" s="24">
        <v>18</v>
      </c>
      <c r="C1404" s="24" t="s">
        <v>1124</v>
      </c>
      <c r="D1404" s="24">
        <v>2</v>
      </c>
      <c r="E1404" s="24">
        <v>236</v>
      </c>
      <c r="F1404" s="24" t="s">
        <v>394</v>
      </c>
      <c r="G1404" s="24" t="s">
        <v>19</v>
      </c>
      <c r="H1404" s="24" t="s">
        <v>13</v>
      </c>
      <c r="J1404" s="24">
        <v>1</v>
      </c>
      <c r="K1404" s="24">
        <v>2599</v>
      </c>
      <c r="L1404" s="32">
        <v>0.68055555555555547</v>
      </c>
      <c r="M1404" s="43">
        <v>0.72222222222222221</v>
      </c>
      <c r="N1404" s="33">
        <v>27.2430236497128</v>
      </c>
      <c r="Q1404" s="24">
        <v>235</v>
      </c>
      <c r="R1404" s="35">
        <f t="shared" si="84"/>
        <v>6402.1105576825084</v>
      </c>
      <c r="S1404" s="35">
        <f t="shared" si="87"/>
        <v>0</v>
      </c>
      <c r="U1404" s="36">
        <f t="shared" si="85"/>
        <v>4.1666666666666741E-2</v>
      </c>
      <c r="V1404" s="36">
        <f t="shared" si="86"/>
        <v>9.7916666666666838</v>
      </c>
      <c r="W1404" s="36"/>
      <c r="X1404" s="37"/>
    </row>
    <row r="1405" spans="1:24" x14ac:dyDescent="0.3">
      <c r="A1405" s="42">
        <v>13725</v>
      </c>
      <c r="B1405" s="24">
        <v>18</v>
      </c>
      <c r="C1405" s="24" t="s">
        <v>1124</v>
      </c>
      <c r="D1405" s="24">
        <v>2</v>
      </c>
      <c r="E1405" s="24">
        <v>237</v>
      </c>
      <c r="F1405" s="24" t="s">
        <v>396</v>
      </c>
      <c r="G1405" s="24" t="s">
        <v>12</v>
      </c>
      <c r="H1405" s="24" t="s">
        <v>13</v>
      </c>
      <c r="J1405" s="24">
        <v>1</v>
      </c>
      <c r="K1405" s="24">
        <v>895</v>
      </c>
      <c r="L1405" s="32">
        <v>0.24305555555555555</v>
      </c>
      <c r="M1405" s="43">
        <v>0.28472222222222221</v>
      </c>
      <c r="N1405" s="33">
        <v>30.547573582566098</v>
      </c>
      <c r="Q1405" s="24">
        <v>302</v>
      </c>
      <c r="R1405" s="35">
        <f t="shared" si="84"/>
        <v>9225.367221934961</v>
      </c>
      <c r="S1405" s="35">
        <f t="shared" si="87"/>
        <v>0</v>
      </c>
      <c r="U1405" s="36">
        <f t="shared" si="85"/>
        <v>4.1666666666666657E-2</v>
      </c>
      <c r="V1405" s="36">
        <f t="shared" si="86"/>
        <v>12.58333333333333</v>
      </c>
      <c r="W1405" s="36"/>
      <c r="X1405" s="37"/>
    </row>
    <row r="1406" spans="1:24" x14ac:dyDescent="0.3">
      <c r="A1406" s="42">
        <v>10687</v>
      </c>
      <c r="B1406" s="24">
        <v>18</v>
      </c>
      <c r="C1406" s="24" t="s">
        <v>1124</v>
      </c>
      <c r="D1406" s="24">
        <v>2</v>
      </c>
      <c r="E1406" s="24">
        <v>237</v>
      </c>
      <c r="F1406" s="24" t="s">
        <v>396</v>
      </c>
      <c r="G1406" s="24" t="s">
        <v>52</v>
      </c>
      <c r="H1406" s="44" t="s">
        <v>1146</v>
      </c>
      <c r="I1406" s="44"/>
      <c r="J1406" s="24">
        <v>1</v>
      </c>
      <c r="K1406" s="24">
        <v>2562</v>
      </c>
      <c r="L1406" s="32">
        <v>0.2673611111111111</v>
      </c>
      <c r="M1406" s="43">
        <v>0.31944444444444448</v>
      </c>
      <c r="N1406" s="33">
        <v>30.547573582566098</v>
      </c>
      <c r="Q1406" s="24">
        <v>173</v>
      </c>
      <c r="R1406" s="35">
        <f t="shared" si="84"/>
        <v>5284.7302297839351</v>
      </c>
      <c r="S1406" s="35">
        <f t="shared" si="87"/>
        <v>0</v>
      </c>
      <c r="U1406" s="36">
        <f t="shared" si="85"/>
        <v>5.208333333333337E-2</v>
      </c>
      <c r="V1406" s="36">
        <f t="shared" si="86"/>
        <v>9.0104166666666732</v>
      </c>
      <c r="W1406" s="36"/>
      <c r="X1406" s="37"/>
    </row>
    <row r="1407" spans="1:24" x14ac:dyDescent="0.3">
      <c r="A1407" s="42">
        <v>13708</v>
      </c>
      <c r="B1407" s="24">
        <v>18</v>
      </c>
      <c r="C1407" s="24" t="s">
        <v>1124</v>
      </c>
      <c r="D1407" s="24">
        <v>2</v>
      </c>
      <c r="E1407" s="24">
        <v>237</v>
      </c>
      <c r="F1407" s="24" t="s">
        <v>396</v>
      </c>
      <c r="G1407" s="24" t="s">
        <v>19</v>
      </c>
      <c r="H1407" s="24" t="s">
        <v>13</v>
      </c>
      <c r="J1407" s="24">
        <v>1</v>
      </c>
      <c r="K1407" s="24">
        <v>13708</v>
      </c>
      <c r="L1407" s="32">
        <v>0.83333333333333337</v>
      </c>
      <c r="M1407" s="43">
        <v>0.88194444444444453</v>
      </c>
      <c r="N1407" s="33">
        <v>30.547573582566098</v>
      </c>
      <c r="Q1407" s="24">
        <v>235</v>
      </c>
      <c r="R1407" s="35">
        <f t="shared" si="84"/>
        <v>7178.6797919030332</v>
      </c>
      <c r="S1407" s="35">
        <f t="shared" si="87"/>
        <v>0</v>
      </c>
      <c r="U1407" s="36">
        <f t="shared" si="85"/>
        <v>4.861111111111116E-2</v>
      </c>
      <c r="V1407" s="36">
        <f t="shared" si="86"/>
        <v>11.423611111111123</v>
      </c>
      <c r="W1407" s="36"/>
      <c r="X1407" s="37"/>
    </row>
    <row r="1408" spans="1:24" x14ac:dyDescent="0.3">
      <c r="A1408" s="42">
        <v>10662</v>
      </c>
      <c r="B1408" s="24">
        <v>18</v>
      </c>
      <c r="C1408" s="24" t="s">
        <v>1124</v>
      </c>
      <c r="D1408" s="24">
        <v>2</v>
      </c>
      <c r="E1408" s="24">
        <v>238</v>
      </c>
      <c r="F1408" s="24" t="s">
        <v>388</v>
      </c>
      <c r="G1408" s="24" t="s">
        <v>19</v>
      </c>
      <c r="H1408" s="24" t="s">
        <v>13</v>
      </c>
      <c r="J1408" s="24">
        <v>1</v>
      </c>
      <c r="K1408" s="24">
        <v>874</v>
      </c>
      <c r="L1408" s="32">
        <v>0.24305555555555555</v>
      </c>
      <c r="M1408" s="43">
        <v>0.31944444444444448</v>
      </c>
      <c r="N1408" s="33">
        <v>44.387042799537497</v>
      </c>
      <c r="Q1408" s="24">
        <v>235</v>
      </c>
      <c r="R1408" s="35">
        <f t="shared" si="84"/>
        <v>10430.955057891311</v>
      </c>
      <c r="S1408" s="35">
        <f t="shared" si="87"/>
        <v>0</v>
      </c>
      <c r="U1408" s="36">
        <f t="shared" si="85"/>
        <v>7.6388888888888923E-2</v>
      </c>
      <c r="V1408" s="36">
        <f t="shared" si="86"/>
        <v>17.951388888888896</v>
      </c>
      <c r="W1408" s="36"/>
      <c r="X1408" s="37"/>
    </row>
    <row r="1409" spans="1:24" x14ac:dyDescent="0.3">
      <c r="A1409" s="42">
        <v>10694</v>
      </c>
      <c r="B1409" s="24">
        <v>18</v>
      </c>
      <c r="C1409" s="24" t="s">
        <v>1124</v>
      </c>
      <c r="D1409" s="24">
        <v>2</v>
      </c>
      <c r="E1409" s="24">
        <v>238</v>
      </c>
      <c r="F1409" s="24" t="s">
        <v>388</v>
      </c>
      <c r="G1409" s="24" t="s">
        <v>18</v>
      </c>
      <c r="H1409" s="24" t="s">
        <v>13</v>
      </c>
      <c r="J1409" s="24">
        <v>1</v>
      </c>
      <c r="K1409" s="24">
        <v>3268</v>
      </c>
      <c r="L1409" s="32">
        <v>0.25</v>
      </c>
      <c r="M1409" s="43">
        <v>0.3263888888888889</v>
      </c>
      <c r="N1409" s="33">
        <v>44.387042799537497</v>
      </c>
      <c r="Q1409" s="24">
        <v>67</v>
      </c>
      <c r="R1409" s="35">
        <f t="shared" si="84"/>
        <v>2973.9318675690124</v>
      </c>
      <c r="S1409" s="35">
        <f t="shared" si="87"/>
        <v>0</v>
      </c>
      <c r="U1409" s="36">
        <f t="shared" si="85"/>
        <v>7.6388888888888895E-2</v>
      </c>
      <c r="V1409" s="36">
        <f t="shared" si="86"/>
        <v>5.1180555555555562</v>
      </c>
      <c r="W1409" s="36"/>
      <c r="X1409" s="37"/>
    </row>
    <row r="1410" spans="1:24" x14ac:dyDescent="0.3">
      <c r="A1410" s="42">
        <v>10663</v>
      </c>
      <c r="B1410" s="24">
        <v>18</v>
      </c>
      <c r="C1410" s="24" t="s">
        <v>1124</v>
      </c>
      <c r="D1410" s="24">
        <v>2</v>
      </c>
      <c r="E1410" s="24">
        <v>238</v>
      </c>
      <c r="F1410" s="24" t="s">
        <v>388</v>
      </c>
      <c r="G1410" s="24" t="s">
        <v>19</v>
      </c>
      <c r="H1410" s="24" t="s">
        <v>13</v>
      </c>
      <c r="J1410" s="24">
        <v>1</v>
      </c>
      <c r="K1410" s="24">
        <v>875</v>
      </c>
      <c r="L1410" s="32">
        <v>0.35416666666666669</v>
      </c>
      <c r="M1410" s="43">
        <v>0.43055555555555558</v>
      </c>
      <c r="N1410" s="33">
        <v>44.387042799537497</v>
      </c>
      <c r="Q1410" s="24">
        <v>235</v>
      </c>
      <c r="R1410" s="35">
        <f t="shared" ref="R1410:R1473" si="88">+N1410*Q1410</f>
        <v>10430.955057891311</v>
      </c>
      <c r="S1410" s="35">
        <f t="shared" si="87"/>
        <v>0</v>
      </c>
      <c r="U1410" s="36">
        <f t="shared" ref="U1410:U1473" si="89">+M1410-L1410</f>
        <v>7.6388888888888895E-2</v>
      </c>
      <c r="V1410" s="36">
        <f t="shared" ref="V1410:V1473" si="90">+U1410*Q1410</f>
        <v>17.951388888888889</v>
      </c>
      <c r="W1410" s="36"/>
      <c r="X1410" s="37"/>
    </row>
    <row r="1411" spans="1:24" x14ac:dyDescent="0.3">
      <c r="A1411" s="42">
        <v>10695</v>
      </c>
      <c r="B1411" s="24">
        <v>18</v>
      </c>
      <c r="C1411" s="24" t="s">
        <v>1124</v>
      </c>
      <c r="D1411" s="24">
        <v>2</v>
      </c>
      <c r="E1411" s="24">
        <v>238</v>
      </c>
      <c r="F1411" s="24" t="s">
        <v>388</v>
      </c>
      <c r="G1411" s="24" t="s">
        <v>18</v>
      </c>
      <c r="H1411" s="24" t="s">
        <v>13</v>
      </c>
      <c r="J1411" s="24">
        <v>1</v>
      </c>
      <c r="K1411" s="24">
        <v>3269</v>
      </c>
      <c r="L1411" s="32">
        <v>0.36458333333333331</v>
      </c>
      <c r="M1411" s="43">
        <v>0.44097222222222227</v>
      </c>
      <c r="N1411" s="33">
        <v>44.387042799537497</v>
      </c>
      <c r="Q1411" s="24">
        <v>67</v>
      </c>
      <c r="R1411" s="35">
        <f t="shared" si="88"/>
        <v>2973.9318675690124</v>
      </c>
      <c r="S1411" s="35">
        <f t="shared" ref="S1411:S1474" si="91">+O1411*Q1411</f>
        <v>0</v>
      </c>
      <c r="U1411" s="36">
        <f t="shared" si="89"/>
        <v>7.6388888888888951E-2</v>
      </c>
      <c r="V1411" s="36">
        <f t="shared" si="90"/>
        <v>5.1180555555555598</v>
      </c>
      <c r="W1411" s="36"/>
      <c r="X1411" s="37"/>
    </row>
    <row r="1412" spans="1:24" x14ac:dyDescent="0.3">
      <c r="A1412" s="42">
        <v>10696</v>
      </c>
      <c r="B1412" s="24">
        <v>18</v>
      </c>
      <c r="C1412" s="24" t="s">
        <v>1124</v>
      </c>
      <c r="D1412" s="24">
        <v>2</v>
      </c>
      <c r="E1412" s="24">
        <v>238</v>
      </c>
      <c r="F1412" s="24" t="s">
        <v>388</v>
      </c>
      <c r="G1412" s="24" t="s">
        <v>18</v>
      </c>
      <c r="H1412" s="24" t="s">
        <v>13</v>
      </c>
      <c r="J1412" s="24">
        <v>1</v>
      </c>
      <c r="K1412" s="24">
        <v>3270</v>
      </c>
      <c r="L1412" s="32">
        <v>0.79861111111111116</v>
      </c>
      <c r="M1412" s="43">
        <v>0.875</v>
      </c>
      <c r="N1412" s="33">
        <v>44.387042799537497</v>
      </c>
      <c r="Q1412" s="24">
        <v>67</v>
      </c>
      <c r="R1412" s="35">
        <f t="shared" si="88"/>
        <v>2973.9318675690124</v>
      </c>
      <c r="S1412" s="35">
        <f t="shared" si="91"/>
        <v>0</v>
      </c>
      <c r="U1412" s="36">
        <f t="shared" si="89"/>
        <v>7.638888888888884E-2</v>
      </c>
      <c r="V1412" s="36">
        <f t="shared" si="90"/>
        <v>5.1180555555555518</v>
      </c>
      <c r="W1412" s="36"/>
      <c r="X1412" s="37"/>
    </row>
    <row r="1413" spans="1:24" x14ac:dyDescent="0.3">
      <c r="A1413" s="42">
        <v>17661</v>
      </c>
      <c r="B1413" s="24">
        <v>18</v>
      </c>
      <c r="C1413" s="24" t="s">
        <v>1124</v>
      </c>
      <c r="D1413" s="24">
        <v>1</v>
      </c>
      <c r="E1413" s="24">
        <v>242</v>
      </c>
      <c r="F1413" s="24" t="s">
        <v>397</v>
      </c>
      <c r="G1413" s="24" t="s">
        <v>19</v>
      </c>
      <c r="H1413" s="24" t="s">
        <v>13</v>
      </c>
      <c r="J1413" s="24">
        <v>1</v>
      </c>
      <c r="K1413" s="24">
        <v>2558</v>
      </c>
      <c r="L1413" s="32">
        <v>0.60416666666666663</v>
      </c>
      <c r="M1413" s="43">
        <v>0.64930555555555558</v>
      </c>
      <c r="N1413" s="33">
        <v>36.901823225042001</v>
      </c>
      <c r="Q1413" s="24">
        <v>235</v>
      </c>
      <c r="R1413" s="35">
        <f t="shared" si="88"/>
        <v>8671.928457884871</v>
      </c>
      <c r="S1413" s="35">
        <f t="shared" si="91"/>
        <v>0</v>
      </c>
      <c r="U1413" s="36">
        <f t="shared" si="89"/>
        <v>4.5138888888888951E-2</v>
      </c>
      <c r="V1413" s="36">
        <f t="shared" si="90"/>
        <v>10.607638888888903</v>
      </c>
      <c r="W1413" s="36"/>
      <c r="X1413" s="37"/>
    </row>
    <row r="1414" spans="1:24" x14ac:dyDescent="0.3">
      <c r="A1414" s="42">
        <v>10678</v>
      </c>
      <c r="B1414" s="24">
        <v>18</v>
      </c>
      <c r="C1414" s="24" t="s">
        <v>1124</v>
      </c>
      <c r="D1414" s="24">
        <v>2</v>
      </c>
      <c r="E1414" s="24">
        <v>244</v>
      </c>
      <c r="F1414" s="24" t="s">
        <v>389</v>
      </c>
      <c r="G1414" s="24" t="s">
        <v>12</v>
      </c>
      <c r="H1414" s="24" t="s">
        <v>15</v>
      </c>
      <c r="J1414" s="24">
        <v>1</v>
      </c>
      <c r="K1414" s="24">
        <v>1868</v>
      </c>
      <c r="L1414" s="32">
        <v>0.3263888888888889</v>
      </c>
      <c r="M1414" s="43">
        <v>0.33680555555555558</v>
      </c>
      <c r="N1414" s="33">
        <v>8.0190193949314903</v>
      </c>
      <c r="Q1414" s="24">
        <v>58</v>
      </c>
      <c r="R1414" s="35">
        <f t="shared" si="88"/>
        <v>465.10312490602644</v>
      </c>
      <c r="S1414" s="35">
        <f t="shared" si="91"/>
        <v>0</v>
      </c>
      <c r="U1414" s="36">
        <f t="shared" si="89"/>
        <v>1.0416666666666685E-2</v>
      </c>
      <c r="V1414" s="36">
        <f t="shared" si="90"/>
        <v>0.60416666666666774</v>
      </c>
      <c r="W1414" s="36"/>
      <c r="X1414" s="37"/>
    </row>
    <row r="1415" spans="1:24" x14ac:dyDescent="0.3">
      <c r="A1415" s="42">
        <v>10679</v>
      </c>
      <c r="B1415" s="24">
        <v>18</v>
      </c>
      <c r="C1415" s="24" t="s">
        <v>1124</v>
      </c>
      <c r="D1415" s="24">
        <v>2</v>
      </c>
      <c r="E1415" s="24">
        <v>244</v>
      </c>
      <c r="F1415" s="24" t="s">
        <v>389</v>
      </c>
      <c r="G1415" s="24" t="s">
        <v>12</v>
      </c>
      <c r="H1415" s="24" t="s">
        <v>15</v>
      </c>
      <c r="J1415" s="24">
        <v>1</v>
      </c>
      <c r="K1415" s="24">
        <v>1869</v>
      </c>
      <c r="L1415" s="32">
        <v>0.39583333333333331</v>
      </c>
      <c r="M1415" s="43">
        <v>0.40625</v>
      </c>
      <c r="N1415" s="33">
        <v>8.0190193949314903</v>
      </c>
      <c r="Q1415" s="24">
        <v>58</v>
      </c>
      <c r="R1415" s="35">
        <f t="shared" si="88"/>
        <v>465.10312490602644</v>
      </c>
      <c r="S1415" s="35">
        <f t="shared" si="91"/>
        <v>0</v>
      </c>
      <c r="U1415" s="36">
        <f t="shared" si="89"/>
        <v>1.0416666666666685E-2</v>
      </c>
      <c r="V1415" s="36">
        <f t="shared" si="90"/>
        <v>0.60416666666666774</v>
      </c>
      <c r="W1415" s="36"/>
      <c r="X1415" s="37"/>
    </row>
    <row r="1416" spans="1:24" x14ac:dyDescent="0.3">
      <c r="A1416" s="42">
        <v>12458</v>
      </c>
      <c r="B1416" s="24">
        <v>18</v>
      </c>
      <c r="C1416" s="24" t="s">
        <v>1124</v>
      </c>
      <c r="D1416" s="24">
        <v>2</v>
      </c>
      <c r="E1416" s="24">
        <v>244</v>
      </c>
      <c r="F1416" s="24" t="s">
        <v>389</v>
      </c>
      <c r="G1416" s="24" t="s">
        <v>12</v>
      </c>
      <c r="H1416" s="24" t="s">
        <v>13</v>
      </c>
      <c r="J1416" s="24">
        <v>1</v>
      </c>
      <c r="K1416" s="24">
        <v>879</v>
      </c>
      <c r="L1416" s="32">
        <v>0.51736111111111105</v>
      </c>
      <c r="M1416" s="43">
        <v>0.52777777777777779</v>
      </c>
      <c r="N1416" s="33">
        <v>8.0190193949314903</v>
      </c>
      <c r="Q1416" s="24">
        <v>302</v>
      </c>
      <c r="R1416" s="35">
        <f t="shared" si="88"/>
        <v>2421.74385726931</v>
      </c>
      <c r="S1416" s="35">
        <f t="shared" si="91"/>
        <v>0</v>
      </c>
      <c r="U1416" s="36">
        <f t="shared" si="89"/>
        <v>1.0416666666666741E-2</v>
      </c>
      <c r="V1416" s="36">
        <f t="shared" si="90"/>
        <v>3.1458333333333557</v>
      </c>
      <c r="W1416" s="36"/>
      <c r="X1416" s="37"/>
    </row>
    <row r="1417" spans="1:24" x14ac:dyDescent="0.3">
      <c r="A1417" s="42">
        <v>17050</v>
      </c>
      <c r="B1417" s="24">
        <v>18</v>
      </c>
      <c r="C1417" s="24" t="s">
        <v>1124</v>
      </c>
      <c r="D1417" s="24">
        <v>2</v>
      </c>
      <c r="E1417" s="24">
        <v>244</v>
      </c>
      <c r="F1417" s="24" t="s">
        <v>389</v>
      </c>
      <c r="G1417" s="24" t="s">
        <v>18</v>
      </c>
      <c r="H1417" s="24" t="s">
        <v>13</v>
      </c>
      <c r="J1417" s="24">
        <v>1</v>
      </c>
      <c r="K1417" s="24">
        <v>17050</v>
      </c>
      <c r="L1417" s="32">
        <v>0.61805555555555558</v>
      </c>
      <c r="M1417" s="43">
        <v>0.62847222222222221</v>
      </c>
      <c r="N1417" s="33">
        <v>8.0190193949314903</v>
      </c>
      <c r="Q1417" s="24">
        <v>67</v>
      </c>
      <c r="R1417" s="35">
        <f t="shared" si="88"/>
        <v>537.27429946040979</v>
      </c>
      <c r="S1417" s="35">
        <f t="shared" si="91"/>
        <v>0</v>
      </c>
      <c r="U1417" s="36">
        <f t="shared" si="89"/>
        <v>1.041666666666663E-2</v>
      </c>
      <c r="V1417" s="36">
        <f t="shared" si="90"/>
        <v>0.69791666666666419</v>
      </c>
      <c r="W1417" s="36"/>
      <c r="X1417" s="37"/>
    </row>
    <row r="1418" spans="1:24" x14ac:dyDescent="0.3">
      <c r="A1418" s="42">
        <v>10680</v>
      </c>
      <c r="B1418" s="24">
        <v>18</v>
      </c>
      <c r="C1418" s="24" t="s">
        <v>1124</v>
      </c>
      <c r="D1418" s="24">
        <v>2</v>
      </c>
      <c r="E1418" s="24">
        <v>244</v>
      </c>
      <c r="F1418" s="24" t="s">
        <v>389</v>
      </c>
      <c r="G1418" s="24" t="s">
        <v>12</v>
      </c>
      <c r="H1418" s="24" t="s">
        <v>15</v>
      </c>
      <c r="J1418" s="24">
        <v>1</v>
      </c>
      <c r="K1418" s="24">
        <v>1870</v>
      </c>
      <c r="L1418" s="32">
        <v>0.74305555555555547</v>
      </c>
      <c r="M1418" s="43">
        <v>0.75347222222222221</v>
      </c>
      <c r="N1418" s="33">
        <v>8.0190193949314903</v>
      </c>
      <c r="Q1418" s="24">
        <v>58</v>
      </c>
      <c r="R1418" s="35">
        <f t="shared" si="88"/>
        <v>465.10312490602644</v>
      </c>
      <c r="S1418" s="35">
        <f t="shared" si="91"/>
        <v>0</v>
      </c>
      <c r="U1418" s="36">
        <f t="shared" si="89"/>
        <v>1.0416666666666741E-2</v>
      </c>
      <c r="V1418" s="36">
        <f t="shared" si="90"/>
        <v>0.60416666666667096</v>
      </c>
      <c r="W1418" s="36"/>
      <c r="X1418" s="37"/>
    </row>
    <row r="1419" spans="1:24" x14ac:dyDescent="0.3">
      <c r="A1419" s="42">
        <v>10665</v>
      </c>
      <c r="B1419" s="24">
        <v>18</v>
      </c>
      <c r="C1419" s="24" t="s">
        <v>1124</v>
      </c>
      <c r="D1419" s="24">
        <v>2</v>
      </c>
      <c r="E1419" s="24">
        <v>244</v>
      </c>
      <c r="F1419" s="24" t="s">
        <v>389</v>
      </c>
      <c r="G1419" s="24" t="s">
        <v>12</v>
      </c>
      <c r="H1419" s="24" t="s">
        <v>13</v>
      </c>
      <c r="J1419" s="24">
        <v>1</v>
      </c>
      <c r="K1419" s="24">
        <v>881</v>
      </c>
      <c r="L1419" s="32">
        <v>0.78472222222222221</v>
      </c>
      <c r="M1419" s="43">
        <v>0.79513888888888884</v>
      </c>
      <c r="N1419" s="33">
        <v>8.0190193949314903</v>
      </c>
      <c r="Q1419" s="24">
        <v>302</v>
      </c>
      <c r="R1419" s="35">
        <f t="shared" si="88"/>
        <v>2421.74385726931</v>
      </c>
      <c r="S1419" s="35">
        <f t="shared" si="91"/>
        <v>0</v>
      </c>
      <c r="U1419" s="36">
        <f t="shared" si="89"/>
        <v>1.041666666666663E-2</v>
      </c>
      <c r="V1419" s="36">
        <f t="shared" si="90"/>
        <v>3.1458333333333224</v>
      </c>
      <c r="W1419" s="36"/>
      <c r="X1419" s="37"/>
    </row>
    <row r="1420" spans="1:24" x14ac:dyDescent="0.3">
      <c r="A1420" s="42">
        <v>10681</v>
      </c>
      <c r="B1420" s="24">
        <v>18</v>
      </c>
      <c r="C1420" s="24" t="s">
        <v>1124</v>
      </c>
      <c r="D1420" s="24">
        <v>2</v>
      </c>
      <c r="E1420" s="24">
        <v>244</v>
      </c>
      <c r="F1420" s="24" t="s">
        <v>389</v>
      </c>
      <c r="G1420" s="24" t="s">
        <v>12</v>
      </c>
      <c r="H1420" s="24" t="s">
        <v>15</v>
      </c>
      <c r="J1420" s="24">
        <v>1</v>
      </c>
      <c r="K1420" s="24">
        <v>1871</v>
      </c>
      <c r="L1420" s="32">
        <v>0.8125</v>
      </c>
      <c r="M1420" s="43">
        <v>0.82291666666666663</v>
      </c>
      <c r="N1420" s="33">
        <v>8.0190193949314903</v>
      </c>
      <c r="Q1420" s="24">
        <v>58</v>
      </c>
      <c r="R1420" s="35">
        <f t="shared" si="88"/>
        <v>465.10312490602644</v>
      </c>
      <c r="S1420" s="35">
        <f t="shared" si="91"/>
        <v>0</v>
      </c>
      <c r="U1420" s="36">
        <f t="shared" si="89"/>
        <v>1.041666666666663E-2</v>
      </c>
      <c r="V1420" s="36">
        <f t="shared" si="90"/>
        <v>0.60416666666666452</v>
      </c>
      <c r="W1420" s="36"/>
      <c r="X1420" s="37"/>
    </row>
    <row r="1421" spans="1:24" x14ac:dyDescent="0.3">
      <c r="A1421" s="42">
        <v>10709</v>
      </c>
      <c r="B1421" s="24">
        <v>18</v>
      </c>
      <c r="C1421" s="24" t="s">
        <v>1124</v>
      </c>
      <c r="D1421" s="24">
        <v>2</v>
      </c>
      <c r="E1421" s="24">
        <v>245</v>
      </c>
      <c r="F1421" s="24" t="s">
        <v>402</v>
      </c>
      <c r="G1421" s="24" t="s">
        <v>52</v>
      </c>
      <c r="H1421" s="44" t="s">
        <v>1146</v>
      </c>
      <c r="I1421" s="44"/>
      <c r="J1421" s="24">
        <v>1</v>
      </c>
      <c r="K1421" s="24">
        <v>2560</v>
      </c>
      <c r="L1421" s="32">
        <v>0.68194444444444446</v>
      </c>
      <c r="M1421" s="43">
        <v>0.68402777777777779</v>
      </c>
      <c r="N1421" s="33">
        <v>2.36547038234175</v>
      </c>
      <c r="Q1421" s="24">
        <v>173</v>
      </c>
      <c r="R1421" s="35">
        <f t="shared" si="88"/>
        <v>409.22637614512274</v>
      </c>
      <c r="S1421" s="35">
        <f t="shared" si="91"/>
        <v>0</v>
      </c>
      <c r="U1421" s="36">
        <f t="shared" si="89"/>
        <v>2.0833333333333259E-3</v>
      </c>
      <c r="V1421" s="36">
        <f t="shared" si="90"/>
        <v>0.36041666666666539</v>
      </c>
      <c r="W1421" s="36"/>
      <c r="X1421" s="37"/>
    </row>
    <row r="1422" spans="1:24" x14ac:dyDescent="0.3">
      <c r="A1422" s="42">
        <v>10706</v>
      </c>
      <c r="B1422" s="24">
        <v>18</v>
      </c>
      <c r="C1422" s="24" t="s">
        <v>1124</v>
      </c>
      <c r="D1422" s="24">
        <v>1</v>
      </c>
      <c r="E1422" s="24">
        <v>247</v>
      </c>
      <c r="F1422" s="24" t="s">
        <v>399</v>
      </c>
      <c r="G1422" s="24" t="s">
        <v>52</v>
      </c>
      <c r="H1422" s="44" t="s">
        <v>1146</v>
      </c>
      <c r="I1422" s="44"/>
      <c r="J1422" s="24">
        <v>1</v>
      </c>
      <c r="K1422" s="24">
        <v>2556</v>
      </c>
      <c r="L1422" s="32">
        <v>0.33680555555555558</v>
      </c>
      <c r="M1422" s="43">
        <v>0.34027777777777773</v>
      </c>
      <c r="N1422" s="33">
        <v>0.61210287719411804</v>
      </c>
      <c r="Q1422" s="24">
        <v>173</v>
      </c>
      <c r="R1422" s="35">
        <f t="shared" si="88"/>
        <v>105.89379775458242</v>
      </c>
      <c r="S1422" s="35">
        <f t="shared" si="91"/>
        <v>0</v>
      </c>
      <c r="U1422" s="36">
        <f t="shared" si="89"/>
        <v>3.4722222222221544E-3</v>
      </c>
      <c r="V1422" s="36">
        <f t="shared" si="90"/>
        <v>0.60069444444443265</v>
      </c>
      <c r="W1422" s="36"/>
      <c r="X1422" s="37"/>
    </row>
    <row r="1423" spans="1:24" x14ac:dyDescent="0.3">
      <c r="A1423" s="42">
        <v>10690</v>
      </c>
      <c r="B1423" s="24">
        <v>18</v>
      </c>
      <c r="C1423" s="24" t="s">
        <v>1124</v>
      </c>
      <c r="D1423" s="24">
        <v>1</v>
      </c>
      <c r="E1423" s="24">
        <v>253</v>
      </c>
      <c r="F1423" s="24" t="s">
        <v>390</v>
      </c>
      <c r="G1423" s="24" t="s">
        <v>18</v>
      </c>
      <c r="H1423" s="24" t="s">
        <v>13</v>
      </c>
      <c r="J1423" s="24">
        <v>1</v>
      </c>
      <c r="K1423" s="24">
        <v>3264</v>
      </c>
      <c r="L1423" s="32">
        <v>0.25694444444444448</v>
      </c>
      <c r="M1423" s="43">
        <v>0.33333333333333331</v>
      </c>
      <c r="N1423" s="33">
        <v>45.905447823822499</v>
      </c>
      <c r="Q1423" s="24">
        <v>67</v>
      </c>
      <c r="R1423" s="35">
        <f t="shared" si="88"/>
        <v>3075.6650041961075</v>
      </c>
      <c r="S1423" s="35">
        <f t="shared" si="91"/>
        <v>0</v>
      </c>
      <c r="U1423" s="36">
        <f t="shared" si="89"/>
        <v>7.638888888888884E-2</v>
      </c>
      <c r="V1423" s="36">
        <f t="shared" si="90"/>
        <v>5.1180555555555518</v>
      </c>
      <c r="W1423" s="36"/>
      <c r="X1423" s="37"/>
    </row>
    <row r="1424" spans="1:24" x14ac:dyDescent="0.3">
      <c r="A1424" s="42">
        <v>10666</v>
      </c>
      <c r="B1424" s="24">
        <v>18</v>
      </c>
      <c r="C1424" s="24" t="s">
        <v>1124</v>
      </c>
      <c r="D1424" s="24">
        <v>1</v>
      </c>
      <c r="E1424" s="24">
        <v>253</v>
      </c>
      <c r="F1424" s="24" t="s">
        <v>390</v>
      </c>
      <c r="G1424" s="24" t="s">
        <v>19</v>
      </c>
      <c r="H1424" s="24" t="s">
        <v>13</v>
      </c>
      <c r="J1424" s="24">
        <v>1</v>
      </c>
      <c r="K1424" s="24">
        <v>883</v>
      </c>
      <c r="L1424" s="32">
        <v>0.27083333333333331</v>
      </c>
      <c r="M1424" s="43">
        <v>0.34375</v>
      </c>
      <c r="N1424" s="33">
        <v>45.905447823822499</v>
      </c>
      <c r="Q1424" s="24">
        <v>235</v>
      </c>
      <c r="R1424" s="35">
        <f t="shared" si="88"/>
        <v>10787.780238598287</v>
      </c>
      <c r="S1424" s="35">
        <f t="shared" si="91"/>
        <v>0</v>
      </c>
      <c r="U1424" s="36">
        <f t="shared" si="89"/>
        <v>7.2916666666666685E-2</v>
      </c>
      <c r="V1424" s="36">
        <f t="shared" si="90"/>
        <v>17.135416666666671</v>
      </c>
      <c r="W1424" s="36"/>
      <c r="X1424" s="37"/>
    </row>
    <row r="1425" spans="1:24" x14ac:dyDescent="0.3">
      <c r="A1425" s="42">
        <v>16963</v>
      </c>
      <c r="B1425" s="24">
        <v>18</v>
      </c>
      <c r="C1425" s="24" t="s">
        <v>1124</v>
      </c>
      <c r="D1425" s="24">
        <v>1</v>
      </c>
      <c r="E1425" s="24">
        <v>253</v>
      </c>
      <c r="F1425" s="24" t="s">
        <v>390</v>
      </c>
      <c r="G1425" s="24" t="s">
        <v>18</v>
      </c>
      <c r="H1425" s="24" t="s">
        <v>13</v>
      </c>
      <c r="J1425" s="24">
        <v>1</v>
      </c>
      <c r="K1425" s="24">
        <v>16963</v>
      </c>
      <c r="L1425" s="32">
        <v>0.62847222222222221</v>
      </c>
      <c r="M1425" s="43">
        <v>0.70138888888888884</v>
      </c>
      <c r="N1425" s="33">
        <v>45.905447823822499</v>
      </c>
      <c r="Q1425" s="24">
        <v>67</v>
      </c>
      <c r="R1425" s="35">
        <f t="shared" si="88"/>
        <v>3075.6650041961075</v>
      </c>
      <c r="S1425" s="35">
        <f t="shared" si="91"/>
        <v>0</v>
      </c>
      <c r="U1425" s="36">
        <f t="shared" si="89"/>
        <v>7.291666666666663E-2</v>
      </c>
      <c r="V1425" s="36">
        <f t="shared" si="90"/>
        <v>4.8854166666666643</v>
      </c>
      <c r="W1425" s="36"/>
      <c r="X1425" s="37"/>
    </row>
    <row r="1426" spans="1:24" x14ac:dyDescent="0.3">
      <c r="A1426" s="42">
        <v>10682</v>
      </c>
      <c r="B1426" s="24">
        <v>18</v>
      </c>
      <c r="C1426" s="24" t="s">
        <v>1124</v>
      </c>
      <c r="D1426" s="24">
        <v>1</v>
      </c>
      <c r="E1426" s="24">
        <v>253</v>
      </c>
      <c r="F1426" s="24" t="s">
        <v>390</v>
      </c>
      <c r="G1426" s="24" t="s">
        <v>12</v>
      </c>
      <c r="H1426" s="24" t="s">
        <v>15</v>
      </c>
      <c r="J1426" s="24">
        <v>1</v>
      </c>
      <c r="K1426" s="24">
        <v>1872</v>
      </c>
      <c r="L1426" s="32">
        <v>0.64236111111111105</v>
      </c>
      <c r="M1426" s="43">
        <v>0.71527777777777779</v>
      </c>
      <c r="N1426" s="33">
        <v>45.905447823822499</v>
      </c>
      <c r="Q1426" s="24">
        <v>58</v>
      </c>
      <c r="R1426" s="35">
        <f t="shared" si="88"/>
        <v>2662.5159737817048</v>
      </c>
      <c r="S1426" s="35">
        <f t="shared" si="91"/>
        <v>0</v>
      </c>
      <c r="U1426" s="36">
        <f t="shared" si="89"/>
        <v>7.2916666666666741E-2</v>
      </c>
      <c r="V1426" s="36">
        <f t="shared" si="90"/>
        <v>4.2291666666666714</v>
      </c>
      <c r="W1426" s="36"/>
      <c r="X1426" s="37"/>
    </row>
    <row r="1427" spans="1:24" x14ac:dyDescent="0.3">
      <c r="A1427" s="42">
        <v>10700</v>
      </c>
      <c r="B1427" s="24">
        <v>18</v>
      </c>
      <c r="C1427" s="24" t="s">
        <v>1124</v>
      </c>
      <c r="D1427" s="24">
        <v>1</v>
      </c>
      <c r="E1427" s="24">
        <v>253</v>
      </c>
      <c r="F1427" s="24" t="s">
        <v>390</v>
      </c>
      <c r="G1427" s="24" t="s">
        <v>18</v>
      </c>
      <c r="H1427" s="24" t="s">
        <v>13</v>
      </c>
      <c r="J1427" s="24">
        <v>1</v>
      </c>
      <c r="K1427" s="24">
        <v>3966</v>
      </c>
      <c r="L1427" s="32">
        <v>0.71527777777777779</v>
      </c>
      <c r="M1427" s="43">
        <v>0.79166666666666663</v>
      </c>
      <c r="N1427" s="33">
        <v>45.905447823822499</v>
      </c>
      <c r="Q1427" s="24">
        <v>67</v>
      </c>
      <c r="R1427" s="35">
        <f t="shared" si="88"/>
        <v>3075.6650041961075</v>
      </c>
      <c r="S1427" s="35">
        <f t="shared" si="91"/>
        <v>0</v>
      </c>
      <c r="U1427" s="36">
        <f t="shared" si="89"/>
        <v>7.638888888888884E-2</v>
      </c>
      <c r="V1427" s="36">
        <f t="shared" si="90"/>
        <v>5.1180555555555518</v>
      </c>
      <c r="W1427" s="36"/>
      <c r="X1427" s="37"/>
    </row>
    <row r="1428" spans="1:24" x14ac:dyDescent="0.3">
      <c r="A1428" s="42">
        <v>10667</v>
      </c>
      <c r="B1428" s="24">
        <v>18</v>
      </c>
      <c r="C1428" s="24" t="s">
        <v>1124</v>
      </c>
      <c r="D1428" s="24">
        <v>1</v>
      </c>
      <c r="E1428" s="24">
        <v>254</v>
      </c>
      <c r="F1428" s="24" t="s">
        <v>391</v>
      </c>
      <c r="G1428" s="24" t="s">
        <v>18</v>
      </c>
      <c r="H1428" s="24" t="s">
        <v>13</v>
      </c>
      <c r="J1428" s="24">
        <v>1</v>
      </c>
      <c r="K1428" s="24">
        <v>885</v>
      </c>
      <c r="L1428" s="32">
        <v>0.55208333333333337</v>
      </c>
      <c r="M1428" s="43">
        <v>0.59375</v>
      </c>
      <c r="N1428" s="33">
        <v>27.834552649683999</v>
      </c>
      <c r="Q1428" s="24">
        <v>67</v>
      </c>
      <c r="R1428" s="35">
        <f t="shared" si="88"/>
        <v>1864.915027528828</v>
      </c>
      <c r="S1428" s="35">
        <f t="shared" si="91"/>
        <v>0</v>
      </c>
      <c r="U1428" s="36">
        <f t="shared" si="89"/>
        <v>4.166666666666663E-2</v>
      </c>
      <c r="V1428" s="36">
        <f t="shared" si="90"/>
        <v>2.7916666666666643</v>
      </c>
      <c r="W1428" s="36"/>
      <c r="X1428" s="37"/>
    </row>
    <row r="1429" spans="1:24" x14ac:dyDescent="0.3">
      <c r="A1429" s="42">
        <v>17801</v>
      </c>
      <c r="B1429" s="24">
        <v>18</v>
      </c>
      <c r="C1429" s="24" t="s">
        <v>1124</v>
      </c>
      <c r="D1429" s="24">
        <v>1</v>
      </c>
      <c r="E1429" s="24">
        <v>254</v>
      </c>
      <c r="F1429" s="24" t="s">
        <v>391</v>
      </c>
      <c r="G1429" s="24" t="s">
        <v>19</v>
      </c>
      <c r="H1429" s="24" t="s">
        <v>13</v>
      </c>
      <c r="J1429" s="24">
        <v>1</v>
      </c>
      <c r="K1429" s="24">
        <v>17801</v>
      </c>
      <c r="L1429" s="32">
        <v>0.5625</v>
      </c>
      <c r="M1429" s="43">
        <v>0.60416666666666663</v>
      </c>
      <c r="N1429" s="33">
        <v>27.834552649683999</v>
      </c>
      <c r="Q1429" s="24">
        <v>235</v>
      </c>
      <c r="R1429" s="35">
        <f t="shared" si="88"/>
        <v>6541.1198726757402</v>
      </c>
      <c r="S1429" s="35">
        <f t="shared" si="91"/>
        <v>0</v>
      </c>
      <c r="U1429" s="36">
        <f t="shared" si="89"/>
        <v>4.166666666666663E-2</v>
      </c>
      <c r="V1429" s="36">
        <f t="shared" si="90"/>
        <v>9.7916666666666572</v>
      </c>
      <c r="W1429" s="36"/>
      <c r="X1429" s="37"/>
    </row>
    <row r="1430" spans="1:24" x14ac:dyDescent="0.3">
      <c r="A1430" s="42">
        <v>10668</v>
      </c>
      <c r="B1430" s="24">
        <v>18</v>
      </c>
      <c r="C1430" s="24" t="s">
        <v>1124</v>
      </c>
      <c r="D1430" s="24">
        <v>1</v>
      </c>
      <c r="E1430" s="24">
        <v>254</v>
      </c>
      <c r="F1430" s="24" t="s">
        <v>391</v>
      </c>
      <c r="G1430" s="24" t="s">
        <v>19</v>
      </c>
      <c r="H1430" s="24" t="s">
        <v>13</v>
      </c>
      <c r="J1430" s="24">
        <v>1</v>
      </c>
      <c r="K1430" s="24">
        <v>886</v>
      </c>
      <c r="L1430" s="32">
        <v>0.64236111111111105</v>
      </c>
      <c r="M1430" s="43">
        <v>0.68055555555555547</v>
      </c>
      <c r="N1430" s="33">
        <v>27.834552649683999</v>
      </c>
      <c r="Q1430" s="24">
        <v>235</v>
      </c>
      <c r="R1430" s="35">
        <f t="shared" si="88"/>
        <v>6541.1198726757402</v>
      </c>
      <c r="S1430" s="35">
        <f t="shared" si="91"/>
        <v>0</v>
      </c>
      <c r="U1430" s="36">
        <f t="shared" si="89"/>
        <v>3.819444444444442E-2</v>
      </c>
      <c r="V1430" s="36">
        <f t="shared" si="90"/>
        <v>8.9756944444444393</v>
      </c>
      <c r="W1430" s="36"/>
      <c r="X1430" s="37"/>
    </row>
    <row r="1431" spans="1:24" x14ac:dyDescent="0.3">
      <c r="A1431" s="42">
        <v>16983</v>
      </c>
      <c r="B1431" s="24">
        <v>18</v>
      </c>
      <c r="C1431" s="24" t="s">
        <v>1124</v>
      </c>
      <c r="D1431" s="24">
        <v>1</v>
      </c>
      <c r="E1431" s="24">
        <v>254</v>
      </c>
      <c r="F1431" s="24" t="s">
        <v>391</v>
      </c>
      <c r="G1431" s="24" t="s">
        <v>18</v>
      </c>
      <c r="H1431" s="24" t="s">
        <v>13</v>
      </c>
      <c r="J1431" s="24">
        <v>1</v>
      </c>
      <c r="K1431" s="24">
        <v>16983</v>
      </c>
      <c r="L1431" s="32">
        <v>0.8125</v>
      </c>
      <c r="M1431" s="43">
        <v>0.85416666666666663</v>
      </c>
      <c r="N1431" s="33">
        <v>27.834552649683999</v>
      </c>
      <c r="Q1431" s="24">
        <v>67</v>
      </c>
      <c r="R1431" s="35">
        <f t="shared" si="88"/>
        <v>1864.915027528828</v>
      </c>
      <c r="S1431" s="35">
        <f t="shared" si="91"/>
        <v>0</v>
      </c>
      <c r="U1431" s="36">
        <f t="shared" si="89"/>
        <v>4.166666666666663E-2</v>
      </c>
      <c r="V1431" s="36">
        <f t="shared" si="90"/>
        <v>2.7916666666666643</v>
      </c>
      <c r="W1431" s="36"/>
      <c r="X1431" s="37"/>
    </row>
    <row r="1432" spans="1:24" x14ac:dyDescent="0.3">
      <c r="A1432" s="42">
        <v>10684</v>
      </c>
      <c r="B1432" s="24">
        <v>18</v>
      </c>
      <c r="C1432" s="24" t="s">
        <v>1124</v>
      </c>
      <c r="D1432" s="24">
        <v>1</v>
      </c>
      <c r="E1432" s="24">
        <v>758</v>
      </c>
      <c r="F1432" s="24" t="s">
        <v>395</v>
      </c>
      <c r="G1432" s="24" t="s">
        <v>52</v>
      </c>
      <c r="H1432" s="44" t="s">
        <v>1146</v>
      </c>
      <c r="I1432" s="44"/>
      <c r="J1432" s="24">
        <v>1</v>
      </c>
      <c r="K1432" s="24">
        <v>2555</v>
      </c>
      <c r="L1432" s="32">
        <v>0.57638888888888895</v>
      </c>
      <c r="M1432" s="43">
        <v>0.625</v>
      </c>
      <c r="N1432" s="33">
        <v>32.092287125242798</v>
      </c>
      <c r="Q1432" s="24">
        <v>173</v>
      </c>
      <c r="R1432" s="35">
        <f t="shared" si="88"/>
        <v>5551.9656726670037</v>
      </c>
      <c r="S1432" s="35">
        <f t="shared" si="91"/>
        <v>0</v>
      </c>
      <c r="U1432" s="36">
        <f t="shared" si="89"/>
        <v>4.8611111111111049E-2</v>
      </c>
      <c r="V1432" s="36">
        <f t="shared" si="90"/>
        <v>8.4097222222222108</v>
      </c>
      <c r="W1432" s="36"/>
      <c r="X1432" s="37"/>
    </row>
    <row r="1433" spans="1:24" x14ac:dyDescent="0.3">
      <c r="A1433" s="42">
        <v>10703</v>
      </c>
      <c r="B1433" s="24">
        <v>18</v>
      </c>
      <c r="C1433" s="24" t="s">
        <v>1124</v>
      </c>
      <c r="D1433" s="24">
        <v>1</v>
      </c>
      <c r="E1433" s="24">
        <v>758</v>
      </c>
      <c r="F1433" s="24" t="s">
        <v>395</v>
      </c>
      <c r="G1433" s="24" t="s">
        <v>19</v>
      </c>
      <c r="H1433" s="24" t="s">
        <v>13</v>
      </c>
      <c r="J1433" s="24">
        <v>1</v>
      </c>
      <c r="K1433" s="24">
        <v>2605</v>
      </c>
      <c r="L1433" s="32">
        <v>0.71180555555555547</v>
      </c>
      <c r="M1433" s="43">
        <v>0.76041666666666663</v>
      </c>
      <c r="N1433" s="33">
        <v>32.092287125242798</v>
      </c>
      <c r="Q1433" s="24">
        <v>235</v>
      </c>
      <c r="R1433" s="35">
        <f t="shared" si="88"/>
        <v>7541.6874744320576</v>
      </c>
      <c r="S1433" s="35">
        <f t="shared" si="91"/>
        <v>0</v>
      </c>
      <c r="U1433" s="36">
        <f t="shared" si="89"/>
        <v>4.861111111111116E-2</v>
      </c>
      <c r="V1433" s="36">
        <f t="shared" si="90"/>
        <v>11.423611111111123</v>
      </c>
      <c r="W1433" s="36"/>
      <c r="X1433" s="37"/>
    </row>
    <row r="1434" spans="1:24" x14ac:dyDescent="0.3">
      <c r="A1434" s="42">
        <v>10708</v>
      </c>
      <c r="B1434" s="24">
        <v>18</v>
      </c>
      <c r="C1434" s="24" t="s">
        <v>1124</v>
      </c>
      <c r="D1434" s="24">
        <v>1</v>
      </c>
      <c r="E1434" s="24">
        <v>837</v>
      </c>
      <c r="F1434" s="24" t="s">
        <v>401</v>
      </c>
      <c r="G1434" s="24" t="s">
        <v>12</v>
      </c>
      <c r="H1434" s="24" t="s">
        <v>15</v>
      </c>
      <c r="J1434" s="24">
        <v>1</v>
      </c>
      <c r="K1434" s="24">
        <v>1883</v>
      </c>
      <c r="L1434" s="32">
        <v>0.40625</v>
      </c>
      <c r="M1434" s="43">
        <v>0.44444444444444442</v>
      </c>
      <c r="N1434" s="33">
        <v>25.057054243868599</v>
      </c>
      <c r="Q1434" s="24">
        <v>58</v>
      </c>
      <c r="R1434" s="35">
        <f t="shared" si="88"/>
        <v>1453.3091461443787</v>
      </c>
      <c r="S1434" s="35">
        <f t="shared" si="91"/>
        <v>0</v>
      </c>
      <c r="U1434" s="36">
        <f t="shared" si="89"/>
        <v>3.819444444444442E-2</v>
      </c>
      <c r="V1434" s="36">
        <f t="shared" si="90"/>
        <v>2.2152777777777763</v>
      </c>
      <c r="W1434" s="36"/>
      <c r="X1434" s="37"/>
    </row>
    <row r="1435" spans="1:24" x14ac:dyDescent="0.3">
      <c r="A1435" s="42">
        <v>12437</v>
      </c>
      <c r="B1435" s="24">
        <v>18</v>
      </c>
      <c r="C1435" s="24" t="s">
        <v>1124</v>
      </c>
      <c r="D1435" s="24">
        <v>1</v>
      </c>
      <c r="E1435" s="24">
        <v>838</v>
      </c>
      <c r="F1435" s="24" t="s">
        <v>392</v>
      </c>
      <c r="G1435" s="24" t="s">
        <v>19</v>
      </c>
      <c r="H1435" s="24" t="s">
        <v>13</v>
      </c>
      <c r="J1435" s="24">
        <v>1</v>
      </c>
      <c r="K1435" s="24">
        <v>983</v>
      </c>
      <c r="L1435" s="32">
        <v>0.26041666666666669</v>
      </c>
      <c r="M1435" s="43">
        <v>0.27430555555555552</v>
      </c>
      <c r="N1435" s="33">
        <v>11.591830564596901</v>
      </c>
      <c r="Q1435" s="24">
        <v>235</v>
      </c>
      <c r="R1435" s="35">
        <f t="shared" si="88"/>
        <v>2724.0801826802717</v>
      </c>
      <c r="S1435" s="35">
        <f t="shared" si="91"/>
        <v>0</v>
      </c>
      <c r="U1435" s="36">
        <f t="shared" si="89"/>
        <v>1.388888888888884E-2</v>
      </c>
      <c r="V1435" s="36">
        <f t="shared" si="90"/>
        <v>3.2638888888888773</v>
      </c>
      <c r="W1435" s="36"/>
      <c r="X1435" s="37"/>
    </row>
    <row r="1436" spans="1:24" x14ac:dyDescent="0.3">
      <c r="A1436" s="42">
        <v>10702</v>
      </c>
      <c r="B1436" s="24">
        <v>18</v>
      </c>
      <c r="C1436" s="24" t="s">
        <v>1124</v>
      </c>
      <c r="D1436" s="24">
        <v>1</v>
      </c>
      <c r="E1436" s="24">
        <v>906</v>
      </c>
      <c r="F1436" s="24" t="s">
        <v>398</v>
      </c>
      <c r="G1436" s="24" t="s">
        <v>19</v>
      </c>
      <c r="H1436" s="24" t="s">
        <v>13</v>
      </c>
      <c r="J1436" s="24">
        <v>1</v>
      </c>
      <c r="K1436" s="24">
        <v>4326</v>
      </c>
      <c r="L1436" s="32">
        <v>0.63194444444444442</v>
      </c>
      <c r="M1436" s="43">
        <v>0.65277777777777779</v>
      </c>
      <c r="N1436" s="33">
        <v>18.0708951741384</v>
      </c>
      <c r="Q1436" s="24">
        <v>235</v>
      </c>
      <c r="R1436" s="35">
        <f t="shared" si="88"/>
        <v>4246.6603659225239</v>
      </c>
      <c r="S1436" s="35">
        <f t="shared" si="91"/>
        <v>0</v>
      </c>
      <c r="U1436" s="36">
        <f t="shared" si="89"/>
        <v>2.083333333333337E-2</v>
      </c>
      <c r="V1436" s="36">
        <f t="shared" si="90"/>
        <v>4.8958333333333419</v>
      </c>
      <c r="W1436" s="36"/>
      <c r="X1436" s="37"/>
    </row>
    <row r="1437" spans="1:24" x14ac:dyDescent="0.3">
      <c r="A1437" s="42">
        <v>10704</v>
      </c>
      <c r="B1437" s="24">
        <v>18</v>
      </c>
      <c r="C1437" s="24" t="s">
        <v>1124</v>
      </c>
      <c r="D1437" s="24">
        <v>1</v>
      </c>
      <c r="E1437" s="24">
        <v>906</v>
      </c>
      <c r="F1437" s="24" t="s">
        <v>398</v>
      </c>
      <c r="G1437" s="24" t="s">
        <v>19</v>
      </c>
      <c r="H1437" s="24" t="s">
        <v>13</v>
      </c>
      <c r="J1437" s="24">
        <v>1</v>
      </c>
      <c r="K1437" s="24">
        <v>4328</v>
      </c>
      <c r="L1437" s="32">
        <v>0.76041666666666663</v>
      </c>
      <c r="M1437" s="43">
        <v>0.79166666666666663</v>
      </c>
      <c r="N1437" s="33">
        <v>18.0708951741384</v>
      </c>
      <c r="Q1437" s="24">
        <v>235</v>
      </c>
      <c r="R1437" s="35">
        <f t="shared" si="88"/>
        <v>4246.6603659225239</v>
      </c>
      <c r="S1437" s="35">
        <f t="shared" si="91"/>
        <v>0</v>
      </c>
      <c r="U1437" s="36">
        <f t="shared" si="89"/>
        <v>3.125E-2</v>
      </c>
      <c r="V1437" s="36">
        <f t="shared" si="90"/>
        <v>7.34375</v>
      </c>
      <c r="W1437" s="36"/>
      <c r="X1437" s="37"/>
    </row>
    <row r="1438" spans="1:24" x14ac:dyDescent="0.3">
      <c r="A1438" s="42">
        <v>13420</v>
      </c>
      <c r="B1438" s="24">
        <v>19</v>
      </c>
      <c r="C1438" s="24" t="s">
        <v>1124</v>
      </c>
      <c r="D1438" s="24">
        <v>1</v>
      </c>
      <c r="E1438" s="24">
        <v>259</v>
      </c>
      <c r="F1438" s="24" t="s">
        <v>710</v>
      </c>
      <c r="G1438" s="24" t="s">
        <v>19</v>
      </c>
      <c r="H1438" s="24" t="s">
        <v>13</v>
      </c>
      <c r="J1438" s="24">
        <v>1</v>
      </c>
      <c r="K1438" s="24">
        <v>898</v>
      </c>
      <c r="L1438" s="32">
        <v>0.2986111111111111</v>
      </c>
      <c r="M1438" s="43">
        <v>0.3125</v>
      </c>
      <c r="N1438" s="33">
        <v>6.4938258601198902</v>
      </c>
      <c r="Q1438" s="24">
        <v>235</v>
      </c>
      <c r="R1438" s="35">
        <f t="shared" si="88"/>
        <v>1526.0490771281741</v>
      </c>
      <c r="S1438" s="35">
        <f t="shared" si="91"/>
        <v>0</v>
      </c>
      <c r="U1438" s="36">
        <f t="shared" si="89"/>
        <v>1.3888888888888895E-2</v>
      </c>
      <c r="V1438" s="36">
        <f t="shared" si="90"/>
        <v>3.2638888888888902</v>
      </c>
      <c r="W1438" s="36"/>
      <c r="X1438" s="37"/>
    </row>
    <row r="1439" spans="1:24" x14ac:dyDescent="0.3">
      <c r="A1439" s="42">
        <v>10313</v>
      </c>
      <c r="B1439" s="24">
        <v>19</v>
      </c>
      <c r="C1439" s="24" t="s">
        <v>1124</v>
      </c>
      <c r="D1439" s="24">
        <v>1</v>
      </c>
      <c r="E1439" s="24">
        <v>260</v>
      </c>
      <c r="F1439" s="24" t="s">
        <v>305</v>
      </c>
      <c r="G1439" s="24" t="s">
        <v>19</v>
      </c>
      <c r="H1439" s="24" t="s">
        <v>13</v>
      </c>
      <c r="J1439" s="24">
        <v>1</v>
      </c>
      <c r="K1439" s="24">
        <v>2533</v>
      </c>
      <c r="L1439" s="32">
        <v>0.39930555555555558</v>
      </c>
      <c r="M1439" s="43">
        <v>0.40972222222222227</v>
      </c>
      <c r="N1439" s="33">
        <v>6.0503689649224199</v>
      </c>
      <c r="Q1439" s="24">
        <v>235</v>
      </c>
      <c r="R1439" s="35">
        <f t="shared" si="88"/>
        <v>1421.8367067567688</v>
      </c>
      <c r="S1439" s="35">
        <f t="shared" si="91"/>
        <v>0</v>
      </c>
      <c r="U1439" s="36">
        <f t="shared" si="89"/>
        <v>1.0416666666666685E-2</v>
      </c>
      <c r="V1439" s="36">
        <f t="shared" si="90"/>
        <v>2.447916666666671</v>
      </c>
      <c r="W1439" s="36"/>
      <c r="X1439" s="37"/>
    </row>
    <row r="1440" spans="1:24" x14ac:dyDescent="0.3">
      <c r="A1440" s="42">
        <v>10312</v>
      </c>
      <c r="B1440" s="24">
        <v>19</v>
      </c>
      <c r="C1440" s="24" t="s">
        <v>1124</v>
      </c>
      <c r="D1440" s="24">
        <v>1</v>
      </c>
      <c r="E1440" s="24">
        <v>260</v>
      </c>
      <c r="F1440" s="24" t="s">
        <v>305</v>
      </c>
      <c r="G1440" s="24" t="s">
        <v>12</v>
      </c>
      <c r="H1440" s="24" t="s">
        <v>13</v>
      </c>
      <c r="J1440" s="24">
        <v>1</v>
      </c>
      <c r="K1440" s="24">
        <v>899</v>
      </c>
      <c r="L1440" s="32">
        <v>0.46180555555555558</v>
      </c>
      <c r="M1440" s="43">
        <v>0.47222222222222227</v>
      </c>
      <c r="N1440" s="33">
        <v>6.0503689649224199</v>
      </c>
      <c r="Q1440" s="24">
        <v>302</v>
      </c>
      <c r="R1440" s="35">
        <f t="shared" si="88"/>
        <v>1827.2114274065709</v>
      </c>
      <c r="S1440" s="35">
        <f t="shared" si="91"/>
        <v>0</v>
      </c>
      <c r="U1440" s="36">
        <f t="shared" si="89"/>
        <v>1.0416666666666685E-2</v>
      </c>
      <c r="V1440" s="36">
        <f t="shared" si="90"/>
        <v>3.1458333333333388</v>
      </c>
      <c r="W1440" s="36"/>
      <c r="X1440" s="37"/>
    </row>
    <row r="1441" spans="1:24" x14ac:dyDescent="0.3">
      <c r="A1441" s="42">
        <v>10317</v>
      </c>
      <c r="B1441" s="24">
        <v>19</v>
      </c>
      <c r="C1441" s="24" t="s">
        <v>1124</v>
      </c>
      <c r="D1441" s="24">
        <v>1</v>
      </c>
      <c r="E1441" s="24">
        <v>261</v>
      </c>
      <c r="F1441" s="24" t="s">
        <v>306</v>
      </c>
      <c r="G1441" s="24" t="s">
        <v>18</v>
      </c>
      <c r="H1441" s="24" t="s">
        <v>13</v>
      </c>
      <c r="J1441" s="24">
        <v>1</v>
      </c>
      <c r="K1441" s="24">
        <v>3274</v>
      </c>
      <c r="L1441" s="32">
        <v>0.32291666666666669</v>
      </c>
      <c r="M1441" s="43">
        <v>0.34722222222222227</v>
      </c>
      <c r="N1441" s="33">
        <v>14.374590273225699</v>
      </c>
      <c r="Q1441" s="24">
        <v>67</v>
      </c>
      <c r="R1441" s="35">
        <f t="shared" si="88"/>
        <v>963.09754830612189</v>
      </c>
      <c r="S1441" s="35">
        <f t="shared" si="91"/>
        <v>0</v>
      </c>
      <c r="U1441" s="36">
        <f t="shared" si="89"/>
        <v>2.430555555555558E-2</v>
      </c>
      <c r="V1441" s="36">
        <f t="shared" si="90"/>
        <v>1.6284722222222239</v>
      </c>
      <c r="W1441" s="36"/>
      <c r="X1441" s="37"/>
    </row>
    <row r="1442" spans="1:24" x14ac:dyDescent="0.3">
      <c r="A1442" s="42">
        <v>13423</v>
      </c>
      <c r="B1442" s="24">
        <v>19</v>
      </c>
      <c r="C1442" s="24" t="s">
        <v>1124</v>
      </c>
      <c r="D1442" s="24">
        <v>1</v>
      </c>
      <c r="E1442" s="24">
        <v>261</v>
      </c>
      <c r="F1442" s="24" t="s">
        <v>306</v>
      </c>
      <c r="G1442" s="24" t="s">
        <v>19</v>
      </c>
      <c r="H1442" s="24" t="s">
        <v>13</v>
      </c>
      <c r="J1442" s="24">
        <v>1</v>
      </c>
      <c r="K1442" s="24">
        <v>900</v>
      </c>
      <c r="L1442" s="32">
        <v>0.59027777777777779</v>
      </c>
      <c r="M1442" s="43">
        <v>0.61458333333333337</v>
      </c>
      <c r="N1442" s="33">
        <v>14.374590273225699</v>
      </c>
      <c r="Q1442" s="24">
        <v>235</v>
      </c>
      <c r="R1442" s="35">
        <f t="shared" si="88"/>
        <v>3378.0287142080392</v>
      </c>
      <c r="S1442" s="35">
        <f t="shared" si="91"/>
        <v>0</v>
      </c>
      <c r="U1442" s="36">
        <f t="shared" si="89"/>
        <v>2.430555555555558E-2</v>
      </c>
      <c r="V1442" s="36">
        <f t="shared" si="90"/>
        <v>5.7118055555555616</v>
      </c>
      <c r="W1442" s="36"/>
      <c r="X1442" s="37"/>
    </row>
    <row r="1443" spans="1:24" x14ac:dyDescent="0.3">
      <c r="A1443" s="42">
        <v>10315</v>
      </c>
      <c r="B1443" s="24">
        <v>19</v>
      </c>
      <c r="C1443" s="24" t="s">
        <v>1124</v>
      </c>
      <c r="D1443" s="24">
        <v>1</v>
      </c>
      <c r="E1443" s="24">
        <v>261</v>
      </c>
      <c r="F1443" s="24" t="s">
        <v>306</v>
      </c>
      <c r="G1443" s="24" t="s">
        <v>12</v>
      </c>
      <c r="H1443" s="24" t="s">
        <v>13</v>
      </c>
      <c r="J1443" s="24">
        <v>1</v>
      </c>
      <c r="K1443" s="24">
        <v>901</v>
      </c>
      <c r="L1443" s="32">
        <v>0.71180555555555547</v>
      </c>
      <c r="M1443" s="43">
        <v>0.73611111111111116</v>
      </c>
      <c r="N1443" s="33">
        <v>14.374590273225699</v>
      </c>
      <c r="Q1443" s="24">
        <v>302</v>
      </c>
      <c r="R1443" s="35">
        <f t="shared" si="88"/>
        <v>4341.1262625141608</v>
      </c>
      <c r="S1443" s="35">
        <f t="shared" si="91"/>
        <v>0</v>
      </c>
      <c r="U1443" s="36">
        <f t="shared" si="89"/>
        <v>2.4305555555555691E-2</v>
      </c>
      <c r="V1443" s="36">
        <f t="shared" si="90"/>
        <v>7.3402777777778185</v>
      </c>
      <c r="W1443" s="36"/>
      <c r="X1443" s="37"/>
    </row>
    <row r="1444" spans="1:24" x14ac:dyDescent="0.3">
      <c r="A1444" s="42">
        <v>10316</v>
      </c>
      <c r="B1444" s="24">
        <v>19</v>
      </c>
      <c r="C1444" s="24" t="s">
        <v>1124</v>
      </c>
      <c r="D1444" s="24">
        <v>1</v>
      </c>
      <c r="E1444" s="24">
        <v>261</v>
      </c>
      <c r="F1444" s="24" t="s">
        <v>306</v>
      </c>
      <c r="G1444" s="24" t="s">
        <v>12</v>
      </c>
      <c r="H1444" s="24" t="s">
        <v>13</v>
      </c>
      <c r="J1444" s="24">
        <v>1</v>
      </c>
      <c r="K1444" s="24">
        <v>902</v>
      </c>
      <c r="L1444" s="32">
        <v>0.77777777777777779</v>
      </c>
      <c r="M1444" s="43">
        <v>0.80208333333333337</v>
      </c>
      <c r="N1444" s="33">
        <v>14.374590273225699</v>
      </c>
      <c r="Q1444" s="24">
        <v>302</v>
      </c>
      <c r="R1444" s="35">
        <f t="shared" si="88"/>
        <v>4341.1262625141608</v>
      </c>
      <c r="S1444" s="35">
        <f t="shared" si="91"/>
        <v>0</v>
      </c>
      <c r="U1444" s="36">
        <f t="shared" si="89"/>
        <v>2.430555555555558E-2</v>
      </c>
      <c r="V1444" s="36">
        <f t="shared" si="90"/>
        <v>7.3402777777777857</v>
      </c>
      <c r="W1444" s="36"/>
      <c r="X1444" s="37"/>
    </row>
    <row r="1445" spans="1:24" x14ac:dyDescent="0.3">
      <c r="A1445" s="42">
        <v>10318</v>
      </c>
      <c r="B1445" s="24">
        <v>19</v>
      </c>
      <c r="C1445" s="24" t="s">
        <v>1124</v>
      </c>
      <c r="D1445" s="24">
        <v>1</v>
      </c>
      <c r="E1445" s="24">
        <v>262</v>
      </c>
      <c r="F1445" s="24" t="s">
        <v>307</v>
      </c>
      <c r="G1445" s="24" t="s">
        <v>12</v>
      </c>
      <c r="H1445" s="24" t="s">
        <v>15</v>
      </c>
      <c r="J1445" s="24">
        <v>1</v>
      </c>
      <c r="K1445" s="24">
        <v>1877</v>
      </c>
      <c r="L1445" s="32">
        <v>0.38541666666666669</v>
      </c>
      <c r="M1445" s="43">
        <v>0.40625</v>
      </c>
      <c r="N1445" s="33">
        <v>10.1017311647099</v>
      </c>
      <c r="Q1445" s="24">
        <v>58</v>
      </c>
      <c r="R1445" s="35">
        <f t="shared" si="88"/>
        <v>585.9004075531742</v>
      </c>
      <c r="S1445" s="35">
        <f t="shared" si="91"/>
        <v>0</v>
      </c>
      <c r="U1445" s="36">
        <f t="shared" si="89"/>
        <v>2.0833333333333315E-2</v>
      </c>
      <c r="V1445" s="36">
        <f t="shared" si="90"/>
        <v>1.2083333333333321</v>
      </c>
      <c r="W1445" s="36"/>
      <c r="X1445" s="37"/>
    </row>
    <row r="1446" spans="1:24" x14ac:dyDescent="0.3">
      <c r="A1446" s="42">
        <v>17447</v>
      </c>
      <c r="B1446" s="24">
        <v>19</v>
      </c>
      <c r="C1446" s="24" t="s">
        <v>1124</v>
      </c>
      <c r="D1446" s="24">
        <v>1</v>
      </c>
      <c r="E1446" s="24">
        <v>262</v>
      </c>
      <c r="F1446" s="24" t="s">
        <v>307</v>
      </c>
      <c r="G1446" s="24" t="s">
        <v>18</v>
      </c>
      <c r="H1446" s="24" t="s">
        <v>13</v>
      </c>
      <c r="J1446" s="24">
        <v>1</v>
      </c>
      <c r="K1446" s="24">
        <v>17447</v>
      </c>
      <c r="L1446" s="32">
        <v>0.52430555555555558</v>
      </c>
      <c r="M1446" s="43">
        <v>0.54513888888888895</v>
      </c>
      <c r="N1446" s="33">
        <v>10.1017311647099</v>
      </c>
      <c r="Q1446" s="24">
        <v>67</v>
      </c>
      <c r="R1446" s="35">
        <f t="shared" si="88"/>
        <v>676.81598803556335</v>
      </c>
      <c r="S1446" s="35">
        <f t="shared" si="91"/>
        <v>0</v>
      </c>
      <c r="U1446" s="36">
        <f t="shared" si="89"/>
        <v>2.083333333333337E-2</v>
      </c>
      <c r="V1446" s="36">
        <f t="shared" si="90"/>
        <v>1.3958333333333357</v>
      </c>
      <c r="W1446" s="36"/>
      <c r="X1446" s="37"/>
    </row>
    <row r="1447" spans="1:24" x14ac:dyDescent="0.3">
      <c r="A1447" s="42">
        <v>10319</v>
      </c>
      <c r="B1447" s="24">
        <v>19</v>
      </c>
      <c r="C1447" s="24" t="s">
        <v>1124</v>
      </c>
      <c r="D1447" s="24">
        <v>1</v>
      </c>
      <c r="E1447" s="24">
        <v>262</v>
      </c>
      <c r="F1447" s="24" t="s">
        <v>307</v>
      </c>
      <c r="G1447" s="24" t="s">
        <v>12</v>
      </c>
      <c r="H1447" s="24" t="s">
        <v>15</v>
      </c>
      <c r="J1447" s="24">
        <v>1</v>
      </c>
      <c r="K1447" s="24">
        <v>1878</v>
      </c>
      <c r="L1447" s="32">
        <v>0.77083333333333337</v>
      </c>
      <c r="M1447" s="43">
        <v>0.79166666666666663</v>
      </c>
      <c r="N1447" s="33">
        <v>10.1017311647099</v>
      </c>
      <c r="Q1447" s="24">
        <v>58</v>
      </c>
      <c r="R1447" s="35">
        <f t="shared" si="88"/>
        <v>585.9004075531742</v>
      </c>
      <c r="S1447" s="35">
        <f t="shared" si="91"/>
        <v>0</v>
      </c>
      <c r="U1447" s="36">
        <f t="shared" si="89"/>
        <v>2.0833333333333259E-2</v>
      </c>
      <c r="V1447" s="36">
        <f t="shared" si="90"/>
        <v>1.208333333333329</v>
      </c>
      <c r="W1447" s="36"/>
      <c r="X1447" s="37"/>
    </row>
    <row r="1448" spans="1:24" x14ac:dyDescent="0.3">
      <c r="A1448" s="42">
        <v>10333</v>
      </c>
      <c r="B1448" s="24">
        <v>19</v>
      </c>
      <c r="C1448" s="24" t="s">
        <v>1124</v>
      </c>
      <c r="D1448" s="24">
        <v>1</v>
      </c>
      <c r="E1448" s="24">
        <v>270</v>
      </c>
      <c r="F1448" s="24" t="s">
        <v>313</v>
      </c>
      <c r="G1448" s="24" t="s">
        <v>18</v>
      </c>
      <c r="H1448" s="24" t="s">
        <v>13</v>
      </c>
      <c r="J1448" s="24">
        <v>1</v>
      </c>
      <c r="K1448" s="24">
        <v>3276</v>
      </c>
      <c r="L1448" s="32">
        <v>0.56597222222222221</v>
      </c>
      <c r="M1448" s="43">
        <v>0.60763888888888895</v>
      </c>
      <c r="N1448" s="33">
        <v>24.0145852934651</v>
      </c>
      <c r="Q1448" s="24">
        <v>67</v>
      </c>
      <c r="R1448" s="35">
        <f t="shared" si="88"/>
        <v>1608.9772146621617</v>
      </c>
      <c r="S1448" s="35">
        <f t="shared" si="91"/>
        <v>0</v>
      </c>
      <c r="U1448" s="36">
        <f t="shared" si="89"/>
        <v>4.1666666666666741E-2</v>
      </c>
      <c r="V1448" s="36">
        <f t="shared" si="90"/>
        <v>2.7916666666666714</v>
      </c>
      <c r="W1448" s="36"/>
      <c r="X1448" s="37"/>
    </row>
    <row r="1449" spans="1:24" x14ac:dyDescent="0.3">
      <c r="A1449" s="42">
        <v>13421</v>
      </c>
      <c r="B1449" s="24">
        <v>19</v>
      </c>
      <c r="C1449" s="24" t="s">
        <v>1124</v>
      </c>
      <c r="D1449" s="24">
        <v>2</v>
      </c>
      <c r="E1449" s="24">
        <v>274</v>
      </c>
      <c r="F1449" s="24" t="s">
        <v>711</v>
      </c>
      <c r="G1449" s="24" t="s">
        <v>19</v>
      </c>
      <c r="H1449" s="24" t="s">
        <v>13</v>
      </c>
      <c r="J1449" s="24">
        <v>1</v>
      </c>
      <c r="K1449" s="24">
        <v>907</v>
      </c>
      <c r="L1449" s="32">
        <v>0.3125</v>
      </c>
      <c r="M1449" s="43">
        <v>0.3263888888888889</v>
      </c>
      <c r="N1449" s="33">
        <v>6.8953393163113699</v>
      </c>
      <c r="Q1449" s="24">
        <v>235</v>
      </c>
      <c r="R1449" s="35">
        <f t="shared" si="88"/>
        <v>1620.4047393331718</v>
      </c>
      <c r="S1449" s="35">
        <f t="shared" si="91"/>
        <v>0</v>
      </c>
      <c r="U1449" s="36">
        <f t="shared" si="89"/>
        <v>1.3888888888888895E-2</v>
      </c>
      <c r="V1449" s="36">
        <f t="shared" si="90"/>
        <v>3.2638888888888902</v>
      </c>
      <c r="W1449" s="36"/>
      <c r="X1449" s="37"/>
    </row>
    <row r="1450" spans="1:24" x14ac:dyDescent="0.3">
      <c r="A1450" s="42">
        <v>13419</v>
      </c>
      <c r="B1450" s="24">
        <v>19</v>
      </c>
      <c r="C1450" s="24" t="s">
        <v>1124</v>
      </c>
      <c r="D1450" s="24">
        <v>2</v>
      </c>
      <c r="E1450" s="24">
        <v>275</v>
      </c>
      <c r="F1450" s="24" t="s">
        <v>308</v>
      </c>
      <c r="G1450" s="24" t="s">
        <v>19</v>
      </c>
      <c r="H1450" s="24" t="s">
        <v>13</v>
      </c>
      <c r="J1450" s="24">
        <v>1</v>
      </c>
      <c r="K1450" s="24">
        <v>13419</v>
      </c>
      <c r="L1450" s="32">
        <v>0.27430555555555552</v>
      </c>
      <c r="M1450" s="43">
        <v>0.2986111111111111</v>
      </c>
      <c r="N1450" s="33">
        <v>14.792684203527401</v>
      </c>
      <c r="Q1450" s="24">
        <v>235</v>
      </c>
      <c r="R1450" s="35">
        <f t="shared" si="88"/>
        <v>3476.2807878289391</v>
      </c>
      <c r="S1450" s="35">
        <f t="shared" si="91"/>
        <v>0</v>
      </c>
      <c r="U1450" s="36">
        <f t="shared" si="89"/>
        <v>2.430555555555558E-2</v>
      </c>
      <c r="V1450" s="36">
        <f t="shared" si="90"/>
        <v>5.7118055555555616</v>
      </c>
      <c r="W1450" s="36"/>
      <c r="X1450" s="37"/>
    </row>
    <row r="1451" spans="1:24" x14ac:dyDescent="0.3">
      <c r="A1451" s="42">
        <v>13418</v>
      </c>
      <c r="B1451" s="24">
        <v>19</v>
      </c>
      <c r="C1451" s="24" t="s">
        <v>1124</v>
      </c>
      <c r="D1451" s="24">
        <v>2</v>
      </c>
      <c r="E1451" s="24">
        <v>275</v>
      </c>
      <c r="F1451" s="24" t="s">
        <v>308</v>
      </c>
      <c r="G1451" s="24" t="s">
        <v>18</v>
      </c>
      <c r="H1451" s="24" t="s">
        <v>13</v>
      </c>
      <c r="J1451" s="24">
        <v>1</v>
      </c>
      <c r="K1451" s="24">
        <v>908</v>
      </c>
      <c r="L1451" s="32">
        <v>0.28125</v>
      </c>
      <c r="M1451" s="43">
        <v>0.30555555555555552</v>
      </c>
      <c r="N1451" s="33">
        <v>14.792684203527401</v>
      </c>
      <c r="Q1451" s="24">
        <v>67</v>
      </c>
      <c r="R1451" s="35">
        <f t="shared" si="88"/>
        <v>991.10984163633589</v>
      </c>
      <c r="S1451" s="35">
        <f t="shared" si="91"/>
        <v>0</v>
      </c>
      <c r="U1451" s="36">
        <f t="shared" si="89"/>
        <v>2.4305555555555525E-2</v>
      </c>
      <c r="V1451" s="36">
        <f t="shared" si="90"/>
        <v>1.6284722222222201</v>
      </c>
      <c r="W1451" s="36"/>
      <c r="X1451" s="37"/>
    </row>
    <row r="1452" spans="1:24" x14ac:dyDescent="0.3">
      <c r="A1452" s="42">
        <v>10325</v>
      </c>
      <c r="B1452" s="24">
        <v>19</v>
      </c>
      <c r="C1452" s="24" t="s">
        <v>1124</v>
      </c>
      <c r="D1452" s="24">
        <v>2</v>
      </c>
      <c r="E1452" s="24">
        <v>275</v>
      </c>
      <c r="F1452" s="24" t="s">
        <v>308</v>
      </c>
      <c r="G1452" s="24" t="s">
        <v>18</v>
      </c>
      <c r="H1452" s="24" t="s">
        <v>13</v>
      </c>
      <c r="J1452" s="24">
        <v>1</v>
      </c>
      <c r="K1452" s="24">
        <v>3278</v>
      </c>
      <c r="L1452" s="32">
        <v>0.34722222222222227</v>
      </c>
      <c r="M1452" s="43">
        <v>0.37152777777777773</v>
      </c>
      <c r="N1452" s="33">
        <v>14.792684203527401</v>
      </c>
      <c r="Q1452" s="24">
        <v>67</v>
      </c>
      <c r="R1452" s="35">
        <f t="shared" si="88"/>
        <v>991.10984163633589</v>
      </c>
      <c r="S1452" s="35">
        <f t="shared" si="91"/>
        <v>0</v>
      </c>
      <c r="U1452" s="36">
        <f t="shared" si="89"/>
        <v>2.4305555555555469E-2</v>
      </c>
      <c r="V1452" s="36">
        <f t="shared" si="90"/>
        <v>1.6284722222222165</v>
      </c>
      <c r="W1452" s="36"/>
      <c r="X1452" s="37"/>
    </row>
    <row r="1453" spans="1:24" x14ac:dyDescent="0.3">
      <c r="A1453" s="42">
        <v>13424</v>
      </c>
      <c r="B1453" s="24">
        <v>19</v>
      </c>
      <c r="C1453" s="24" t="s">
        <v>1124</v>
      </c>
      <c r="D1453" s="24">
        <v>2</v>
      </c>
      <c r="E1453" s="24">
        <v>275</v>
      </c>
      <c r="F1453" s="24" t="s">
        <v>308</v>
      </c>
      <c r="G1453" s="24" t="s">
        <v>12</v>
      </c>
      <c r="H1453" s="24" t="s">
        <v>13</v>
      </c>
      <c r="J1453" s="24">
        <v>1</v>
      </c>
      <c r="K1453" s="24">
        <v>909</v>
      </c>
      <c r="L1453" s="32">
        <v>0.61458333333333337</v>
      </c>
      <c r="M1453" s="43">
        <v>0.63888888888888895</v>
      </c>
      <c r="N1453" s="33">
        <v>14.792684203527401</v>
      </c>
      <c r="Q1453" s="24">
        <v>302</v>
      </c>
      <c r="R1453" s="35">
        <f t="shared" si="88"/>
        <v>4467.3906294652752</v>
      </c>
      <c r="S1453" s="35">
        <f t="shared" si="91"/>
        <v>0</v>
      </c>
      <c r="U1453" s="36">
        <f t="shared" si="89"/>
        <v>2.430555555555558E-2</v>
      </c>
      <c r="V1453" s="36">
        <f t="shared" si="90"/>
        <v>7.3402777777777857</v>
      </c>
      <c r="W1453" s="36"/>
      <c r="X1453" s="37"/>
    </row>
    <row r="1454" spans="1:24" x14ac:dyDescent="0.3">
      <c r="A1454" s="42">
        <v>10324</v>
      </c>
      <c r="B1454" s="24">
        <v>19</v>
      </c>
      <c r="C1454" s="24" t="s">
        <v>1124</v>
      </c>
      <c r="D1454" s="24">
        <v>2</v>
      </c>
      <c r="E1454" s="24">
        <v>275</v>
      </c>
      <c r="F1454" s="24" t="s">
        <v>308</v>
      </c>
      <c r="G1454" s="24" t="s">
        <v>12</v>
      </c>
      <c r="H1454" s="24" t="s">
        <v>13</v>
      </c>
      <c r="J1454" s="24">
        <v>1</v>
      </c>
      <c r="K1454" s="24">
        <v>910</v>
      </c>
      <c r="L1454" s="32">
        <v>0.73611111111111116</v>
      </c>
      <c r="M1454" s="43">
        <v>0.76041666666666663</v>
      </c>
      <c r="N1454" s="33">
        <v>14.792684203527401</v>
      </c>
      <c r="Q1454" s="24">
        <v>302</v>
      </c>
      <c r="R1454" s="35">
        <f t="shared" si="88"/>
        <v>4467.3906294652752</v>
      </c>
      <c r="S1454" s="35">
        <f t="shared" si="91"/>
        <v>0</v>
      </c>
      <c r="U1454" s="36">
        <f t="shared" si="89"/>
        <v>2.4305555555555469E-2</v>
      </c>
      <c r="V1454" s="36">
        <f t="shared" si="90"/>
        <v>7.3402777777777519</v>
      </c>
      <c r="W1454" s="36"/>
      <c r="X1454" s="37"/>
    </row>
    <row r="1455" spans="1:24" x14ac:dyDescent="0.3">
      <c r="A1455" s="42">
        <v>13422</v>
      </c>
      <c r="B1455" s="24">
        <v>19</v>
      </c>
      <c r="C1455" s="24" t="s">
        <v>1124</v>
      </c>
      <c r="D1455" s="24">
        <v>2</v>
      </c>
      <c r="E1455" s="24">
        <v>276</v>
      </c>
      <c r="F1455" s="24" t="s">
        <v>309</v>
      </c>
      <c r="G1455" s="24" t="s">
        <v>19</v>
      </c>
      <c r="H1455" s="24" t="s">
        <v>13</v>
      </c>
      <c r="J1455" s="24">
        <v>1</v>
      </c>
      <c r="K1455" s="24">
        <v>911</v>
      </c>
      <c r="L1455" s="32">
        <v>0.56597222222222221</v>
      </c>
      <c r="M1455" s="43">
        <v>0.58333333333333337</v>
      </c>
      <c r="N1455" s="33">
        <v>10.519825095011599</v>
      </c>
      <c r="Q1455" s="24">
        <v>235</v>
      </c>
      <c r="R1455" s="35">
        <f t="shared" si="88"/>
        <v>2472.1588973277258</v>
      </c>
      <c r="S1455" s="35">
        <f t="shared" si="91"/>
        <v>0</v>
      </c>
      <c r="U1455" s="36">
        <f t="shared" si="89"/>
        <v>1.736111111111116E-2</v>
      </c>
      <c r="V1455" s="36">
        <f t="shared" si="90"/>
        <v>4.0798611111111232</v>
      </c>
      <c r="W1455" s="36"/>
      <c r="X1455" s="37"/>
    </row>
    <row r="1456" spans="1:24" x14ac:dyDescent="0.3">
      <c r="A1456" s="42">
        <v>10327</v>
      </c>
      <c r="B1456" s="24">
        <v>19</v>
      </c>
      <c r="C1456" s="24" t="s">
        <v>1124</v>
      </c>
      <c r="D1456" s="24">
        <v>2</v>
      </c>
      <c r="E1456" s="24">
        <v>276</v>
      </c>
      <c r="F1456" s="24" t="s">
        <v>309</v>
      </c>
      <c r="G1456" s="24" t="s">
        <v>12</v>
      </c>
      <c r="H1456" s="24" t="s">
        <v>15</v>
      </c>
      <c r="J1456" s="24">
        <v>1</v>
      </c>
      <c r="K1456" s="24">
        <v>1881</v>
      </c>
      <c r="L1456" s="32">
        <v>0.79166666666666663</v>
      </c>
      <c r="M1456" s="43">
        <v>0.8125</v>
      </c>
      <c r="N1456" s="33">
        <v>10.519825095011599</v>
      </c>
      <c r="Q1456" s="24">
        <v>58</v>
      </c>
      <c r="R1456" s="35">
        <f t="shared" si="88"/>
        <v>610.14985551067275</v>
      </c>
      <c r="S1456" s="35">
        <f t="shared" si="91"/>
        <v>0</v>
      </c>
      <c r="U1456" s="36">
        <f t="shared" si="89"/>
        <v>2.083333333333337E-2</v>
      </c>
      <c r="V1456" s="36">
        <f t="shared" si="90"/>
        <v>1.2083333333333355</v>
      </c>
      <c r="W1456" s="36"/>
      <c r="X1456" s="37"/>
    </row>
    <row r="1457" spans="1:24" x14ac:dyDescent="0.3">
      <c r="A1457" s="42">
        <v>10328</v>
      </c>
      <c r="B1457" s="24">
        <v>19</v>
      </c>
      <c r="C1457" s="24" t="s">
        <v>1124</v>
      </c>
      <c r="D1457" s="24">
        <v>2</v>
      </c>
      <c r="E1457" s="24">
        <v>278</v>
      </c>
      <c r="F1457" s="24" t="s">
        <v>310</v>
      </c>
      <c r="G1457" s="24" t="s">
        <v>19</v>
      </c>
      <c r="H1457" s="24" t="s">
        <v>13</v>
      </c>
      <c r="J1457" s="24">
        <v>1</v>
      </c>
      <c r="K1457" s="24">
        <v>912</v>
      </c>
      <c r="L1457" s="32">
        <v>0.41319444444444442</v>
      </c>
      <c r="M1457" s="43">
        <v>0.4236111111111111</v>
      </c>
      <c r="N1457" s="33">
        <v>6.4751821992256904</v>
      </c>
      <c r="Q1457" s="24">
        <v>235</v>
      </c>
      <c r="R1457" s="35">
        <f t="shared" si="88"/>
        <v>1521.6678168180372</v>
      </c>
      <c r="S1457" s="35">
        <f t="shared" si="91"/>
        <v>0</v>
      </c>
      <c r="U1457" s="36">
        <f t="shared" si="89"/>
        <v>1.0416666666666685E-2</v>
      </c>
      <c r="V1457" s="36">
        <f t="shared" si="90"/>
        <v>2.447916666666671</v>
      </c>
      <c r="W1457" s="36"/>
      <c r="X1457" s="37"/>
    </row>
    <row r="1458" spans="1:24" x14ac:dyDescent="0.3">
      <c r="A1458" s="42">
        <v>10329</v>
      </c>
      <c r="B1458" s="24">
        <v>19</v>
      </c>
      <c r="C1458" s="24" t="s">
        <v>1124</v>
      </c>
      <c r="D1458" s="24">
        <v>2</v>
      </c>
      <c r="E1458" s="24">
        <v>278</v>
      </c>
      <c r="F1458" s="24" t="s">
        <v>310</v>
      </c>
      <c r="G1458" s="24" t="s">
        <v>12</v>
      </c>
      <c r="H1458" s="24" t="s">
        <v>13</v>
      </c>
      <c r="J1458" s="24">
        <v>1</v>
      </c>
      <c r="K1458" s="24">
        <v>3201</v>
      </c>
      <c r="L1458" s="32">
        <v>0.47569444444444442</v>
      </c>
      <c r="M1458" s="43">
        <v>0.4861111111111111</v>
      </c>
      <c r="N1458" s="33">
        <v>6.4751821992256904</v>
      </c>
      <c r="Q1458" s="24">
        <v>302</v>
      </c>
      <c r="R1458" s="35">
        <f t="shared" si="88"/>
        <v>1955.5050241661586</v>
      </c>
      <c r="S1458" s="35">
        <f t="shared" si="91"/>
        <v>0</v>
      </c>
      <c r="U1458" s="36">
        <f t="shared" si="89"/>
        <v>1.0416666666666685E-2</v>
      </c>
      <c r="V1458" s="36">
        <f t="shared" si="90"/>
        <v>3.1458333333333388</v>
      </c>
      <c r="W1458" s="36"/>
      <c r="X1458" s="37"/>
    </row>
    <row r="1459" spans="1:24" x14ac:dyDescent="0.3">
      <c r="A1459" s="42">
        <v>10334</v>
      </c>
      <c r="B1459" s="24">
        <v>19</v>
      </c>
      <c r="C1459" s="24" t="s">
        <v>1124</v>
      </c>
      <c r="D1459" s="24">
        <v>2</v>
      </c>
      <c r="E1459" s="24">
        <v>279</v>
      </c>
      <c r="F1459" s="24" t="s">
        <v>312</v>
      </c>
      <c r="G1459" s="24" t="s">
        <v>12</v>
      </c>
      <c r="H1459" s="24" t="s">
        <v>15</v>
      </c>
      <c r="J1459" s="24">
        <v>1</v>
      </c>
      <c r="K1459" s="24">
        <v>1882</v>
      </c>
      <c r="L1459" s="32">
        <v>0.40625</v>
      </c>
      <c r="M1459" s="43">
        <v>0.44097222222222227</v>
      </c>
      <c r="N1459" s="33">
        <v>18.2376735993385</v>
      </c>
      <c r="Q1459" s="24">
        <v>58</v>
      </c>
      <c r="R1459" s="35">
        <f t="shared" si="88"/>
        <v>1057.7850687616331</v>
      </c>
      <c r="S1459" s="35">
        <f t="shared" si="91"/>
        <v>0</v>
      </c>
      <c r="U1459" s="36">
        <f t="shared" si="89"/>
        <v>3.4722222222222265E-2</v>
      </c>
      <c r="V1459" s="36">
        <f t="shared" si="90"/>
        <v>2.0138888888888915</v>
      </c>
      <c r="W1459" s="36"/>
      <c r="X1459" s="37"/>
    </row>
    <row r="1460" spans="1:24" x14ac:dyDescent="0.3">
      <c r="A1460" s="42">
        <v>10332</v>
      </c>
      <c r="B1460" s="24">
        <v>19</v>
      </c>
      <c r="C1460" s="24" t="s">
        <v>1124</v>
      </c>
      <c r="D1460" s="24">
        <v>2</v>
      </c>
      <c r="E1460" s="24">
        <v>279</v>
      </c>
      <c r="F1460" s="24" t="s">
        <v>312</v>
      </c>
      <c r="G1460" s="24" t="s">
        <v>18</v>
      </c>
      <c r="H1460" s="24" t="s">
        <v>13</v>
      </c>
      <c r="J1460" s="24">
        <v>1</v>
      </c>
      <c r="K1460" s="24">
        <v>3279</v>
      </c>
      <c r="L1460" s="32">
        <v>0.54513888888888895</v>
      </c>
      <c r="M1460" s="43">
        <v>0.57986111111111105</v>
      </c>
      <c r="N1460" s="33">
        <v>18.2376735993385</v>
      </c>
      <c r="Q1460" s="24">
        <v>67</v>
      </c>
      <c r="R1460" s="35">
        <f t="shared" si="88"/>
        <v>1221.9241311556796</v>
      </c>
      <c r="S1460" s="35">
        <f t="shared" si="91"/>
        <v>0</v>
      </c>
      <c r="U1460" s="36">
        <f t="shared" si="89"/>
        <v>3.4722222222222099E-2</v>
      </c>
      <c r="V1460" s="36">
        <f t="shared" si="90"/>
        <v>2.3263888888888804</v>
      </c>
      <c r="W1460" s="36"/>
      <c r="X1460" s="37"/>
    </row>
    <row r="1461" spans="1:24" x14ac:dyDescent="0.3">
      <c r="A1461" s="42">
        <v>10331</v>
      </c>
      <c r="B1461" s="24">
        <v>19</v>
      </c>
      <c r="C1461" s="24" t="s">
        <v>1124</v>
      </c>
      <c r="D1461" s="24">
        <v>2</v>
      </c>
      <c r="E1461" s="24">
        <v>279</v>
      </c>
      <c r="F1461" s="24" t="s">
        <v>312</v>
      </c>
      <c r="G1461" s="24" t="s">
        <v>12</v>
      </c>
      <c r="H1461" s="24" t="s">
        <v>13</v>
      </c>
      <c r="J1461" s="24">
        <v>1</v>
      </c>
      <c r="K1461" s="24">
        <v>914</v>
      </c>
      <c r="L1461" s="32">
        <v>0.80208333333333337</v>
      </c>
      <c r="M1461" s="43">
        <v>0.83680555555555547</v>
      </c>
      <c r="N1461" s="33">
        <v>18.2376735993385</v>
      </c>
      <c r="Q1461" s="24">
        <v>302</v>
      </c>
      <c r="R1461" s="35">
        <f t="shared" si="88"/>
        <v>5507.7774270002274</v>
      </c>
      <c r="S1461" s="35">
        <f t="shared" si="91"/>
        <v>0</v>
      </c>
      <c r="U1461" s="36">
        <f t="shared" si="89"/>
        <v>3.4722222222222099E-2</v>
      </c>
      <c r="V1461" s="36">
        <f t="shared" si="90"/>
        <v>10.486111111111073</v>
      </c>
      <c r="W1461" s="36"/>
      <c r="X1461" s="37"/>
    </row>
    <row r="1462" spans="1:24" x14ac:dyDescent="0.3">
      <c r="A1462" s="42">
        <v>13417</v>
      </c>
      <c r="B1462" s="24">
        <v>19</v>
      </c>
      <c r="C1462" s="24" t="s">
        <v>1124</v>
      </c>
      <c r="D1462" s="24">
        <v>2</v>
      </c>
      <c r="E1462" s="24">
        <v>307</v>
      </c>
      <c r="F1462" s="24" t="s">
        <v>709</v>
      </c>
      <c r="G1462" s="24" t="s">
        <v>19</v>
      </c>
      <c r="H1462" s="24" t="s">
        <v>13</v>
      </c>
      <c r="J1462" s="24">
        <v>1</v>
      </c>
      <c r="K1462" s="24">
        <v>13417</v>
      </c>
      <c r="L1462" s="32">
        <v>0.26041666666666669</v>
      </c>
      <c r="M1462" s="43">
        <v>0.2673611111111111</v>
      </c>
      <c r="N1462" s="33">
        <v>4.4793655297836601</v>
      </c>
      <c r="Q1462" s="24">
        <v>235</v>
      </c>
      <c r="R1462" s="35">
        <f t="shared" si="88"/>
        <v>1052.6508994991602</v>
      </c>
      <c r="S1462" s="35">
        <f t="shared" si="91"/>
        <v>0</v>
      </c>
      <c r="U1462" s="36">
        <f t="shared" si="89"/>
        <v>6.9444444444444198E-3</v>
      </c>
      <c r="V1462" s="36">
        <f t="shared" si="90"/>
        <v>1.6319444444444386</v>
      </c>
      <c r="W1462" s="36"/>
      <c r="X1462" s="37"/>
    </row>
    <row r="1463" spans="1:24" x14ac:dyDescent="0.3">
      <c r="A1463" s="42">
        <v>13425</v>
      </c>
      <c r="B1463" s="24">
        <v>19</v>
      </c>
      <c r="C1463" s="24" t="s">
        <v>1124</v>
      </c>
      <c r="D1463" s="24">
        <v>1</v>
      </c>
      <c r="E1463" s="24">
        <v>308</v>
      </c>
      <c r="F1463" s="24" t="s">
        <v>712</v>
      </c>
      <c r="G1463" s="24" t="s">
        <v>52</v>
      </c>
      <c r="H1463" s="44" t="s">
        <v>1146</v>
      </c>
      <c r="I1463" s="44"/>
      <c r="J1463" s="24">
        <v>1</v>
      </c>
      <c r="K1463" s="24">
        <v>13425</v>
      </c>
      <c r="L1463" s="32">
        <v>0.58333333333333337</v>
      </c>
      <c r="M1463" s="43">
        <v>0.58680555555555558</v>
      </c>
      <c r="N1463" s="33">
        <v>1.4619505739129199</v>
      </c>
      <c r="Q1463" s="24">
        <v>173</v>
      </c>
      <c r="R1463" s="35">
        <f t="shared" si="88"/>
        <v>252.91744928693515</v>
      </c>
      <c r="S1463" s="35">
        <f t="shared" si="91"/>
        <v>0</v>
      </c>
      <c r="U1463" s="36">
        <f t="shared" si="89"/>
        <v>3.4722222222222099E-3</v>
      </c>
      <c r="V1463" s="36">
        <f t="shared" si="90"/>
        <v>0.60069444444444231</v>
      </c>
      <c r="W1463" s="36"/>
      <c r="X1463" s="37"/>
    </row>
    <row r="1464" spans="1:24" x14ac:dyDescent="0.3">
      <c r="A1464" s="42">
        <v>13426</v>
      </c>
      <c r="B1464" s="24">
        <v>19</v>
      </c>
      <c r="C1464" s="24" t="s">
        <v>1124</v>
      </c>
      <c r="D1464" s="24">
        <v>2</v>
      </c>
      <c r="E1464" s="24">
        <v>310</v>
      </c>
      <c r="F1464" s="24" t="s">
        <v>713</v>
      </c>
      <c r="G1464" s="24" t="s">
        <v>52</v>
      </c>
      <c r="H1464" s="44" t="s">
        <v>1146</v>
      </c>
      <c r="I1464" s="44"/>
      <c r="J1464" s="24">
        <v>1</v>
      </c>
      <c r="K1464" s="24">
        <v>13426</v>
      </c>
      <c r="L1464" s="32">
        <v>0.3298611111111111</v>
      </c>
      <c r="M1464" s="43">
        <v>0.33333333333333331</v>
      </c>
      <c r="N1464" s="33">
        <v>1.89152826849457</v>
      </c>
      <c r="Q1464" s="24">
        <v>173</v>
      </c>
      <c r="R1464" s="35">
        <f t="shared" si="88"/>
        <v>327.23439044956064</v>
      </c>
      <c r="S1464" s="35">
        <f t="shared" si="91"/>
        <v>0</v>
      </c>
      <c r="U1464" s="36">
        <f t="shared" si="89"/>
        <v>3.4722222222222099E-3</v>
      </c>
      <c r="V1464" s="36">
        <f t="shared" si="90"/>
        <v>0.60069444444444231</v>
      </c>
      <c r="W1464" s="36"/>
      <c r="X1464" s="37"/>
    </row>
    <row r="1465" spans="1:24" x14ac:dyDescent="0.3">
      <c r="A1465" s="42">
        <v>10330</v>
      </c>
      <c r="B1465" s="24">
        <v>19</v>
      </c>
      <c r="C1465" s="24" t="s">
        <v>1124</v>
      </c>
      <c r="D1465" s="24">
        <v>1</v>
      </c>
      <c r="E1465" s="24">
        <v>842</v>
      </c>
      <c r="F1465" s="24" t="s">
        <v>311</v>
      </c>
      <c r="G1465" s="24" t="s">
        <v>19</v>
      </c>
      <c r="H1465" s="24" t="s">
        <v>13</v>
      </c>
      <c r="J1465" s="24">
        <v>1</v>
      </c>
      <c r="K1465" s="24">
        <v>988</v>
      </c>
      <c r="L1465" s="32">
        <v>0.52777777777777779</v>
      </c>
      <c r="M1465" s="43">
        <v>0.56597222222222221</v>
      </c>
      <c r="N1465" s="33">
        <v>19.7417261849493</v>
      </c>
      <c r="Q1465" s="24">
        <v>235</v>
      </c>
      <c r="R1465" s="35">
        <f t="shared" si="88"/>
        <v>4639.3056534630859</v>
      </c>
      <c r="S1465" s="35">
        <f t="shared" si="91"/>
        <v>0</v>
      </c>
      <c r="U1465" s="36">
        <f t="shared" si="89"/>
        <v>3.819444444444442E-2</v>
      </c>
      <c r="V1465" s="36">
        <f t="shared" si="90"/>
        <v>8.9756944444444393</v>
      </c>
      <c r="W1465" s="36"/>
      <c r="X1465" s="37"/>
    </row>
    <row r="1466" spans="1:24" x14ac:dyDescent="0.3">
      <c r="A1466" s="42">
        <v>18686</v>
      </c>
      <c r="B1466" s="24">
        <v>19</v>
      </c>
      <c r="C1466" s="24" t="s">
        <v>1124</v>
      </c>
      <c r="D1466" s="24">
        <v>2</v>
      </c>
      <c r="E1466" s="24">
        <v>1112</v>
      </c>
      <c r="F1466" s="24" t="s">
        <v>1161</v>
      </c>
      <c r="G1466" s="24" t="s">
        <v>18</v>
      </c>
      <c r="H1466" s="24" t="s">
        <v>13</v>
      </c>
      <c r="J1466" s="24">
        <v>1</v>
      </c>
      <c r="K1466" s="24">
        <v>13927</v>
      </c>
      <c r="L1466" s="32">
        <v>0.26041666666666669</v>
      </c>
      <c r="M1466" s="43">
        <v>0.27430555555555552</v>
      </c>
      <c r="N1466" s="33">
        <v>7.2868586446728099</v>
      </c>
      <c r="Q1466" s="24">
        <v>67</v>
      </c>
      <c r="R1466" s="35">
        <f t="shared" si="88"/>
        <v>488.21952919307824</v>
      </c>
      <c r="S1466" s="35">
        <f t="shared" si="91"/>
        <v>0</v>
      </c>
      <c r="U1466" s="36">
        <f t="shared" si="89"/>
        <v>1.388888888888884E-2</v>
      </c>
      <c r="V1466" s="36">
        <f t="shared" si="90"/>
        <v>0.93055555555555225</v>
      </c>
      <c r="W1466" s="36"/>
      <c r="X1466" s="37"/>
    </row>
    <row r="1467" spans="1:24" x14ac:dyDescent="0.3">
      <c r="A1467" s="42">
        <v>14086</v>
      </c>
      <c r="B1467" s="24">
        <v>20</v>
      </c>
      <c r="C1467" s="24" t="s">
        <v>1138</v>
      </c>
      <c r="D1467" s="24">
        <v>0</v>
      </c>
      <c r="E1467" s="24">
        <v>583</v>
      </c>
      <c r="F1467" s="24" t="s">
        <v>297</v>
      </c>
      <c r="G1467" s="24" t="s">
        <v>12</v>
      </c>
      <c r="H1467" s="24" t="s">
        <v>13</v>
      </c>
      <c r="J1467" s="24">
        <v>1</v>
      </c>
      <c r="K1467" s="24">
        <v>6018</v>
      </c>
      <c r="L1467" s="32">
        <v>0.36805555555555558</v>
      </c>
      <c r="M1467" s="43">
        <v>0.39930555555555558</v>
      </c>
      <c r="N1467" s="33">
        <v>14.863106880057799</v>
      </c>
      <c r="O1467" s="33">
        <v>3.23</v>
      </c>
      <c r="Q1467" s="24">
        <v>302</v>
      </c>
      <c r="R1467" s="35">
        <f t="shared" si="88"/>
        <v>4488.6582777774556</v>
      </c>
      <c r="S1467" s="35">
        <f t="shared" si="91"/>
        <v>975.46</v>
      </c>
      <c r="U1467" s="36">
        <f t="shared" si="89"/>
        <v>3.125E-2</v>
      </c>
      <c r="V1467" s="36">
        <f t="shared" si="90"/>
        <v>9.4375</v>
      </c>
      <c r="W1467" s="36" t="s">
        <v>1162</v>
      </c>
      <c r="X1467" s="37"/>
    </row>
    <row r="1468" spans="1:24" x14ac:dyDescent="0.3">
      <c r="A1468" s="42">
        <v>14087</v>
      </c>
      <c r="B1468" s="24">
        <v>20</v>
      </c>
      <c r="C1468" s="24" t="s">
        <v>1138</v>
      </c>
      <c r="D1468" s="24">
        <v>0</v>
      </c>
      <c r="E1468" s="24">
        <v>583</v>
      </c>
      <c r="F1468" s="24" t="s">
        <v>297</v>
      </c>
      <c r="G1468" s="24" t="s">
        <v>12</v>
      </c>
      <c r="H1468" s="24" t="s">
        <v>13</v>
      </c>
      <c r="J1468" s="24">
        <v>1</v>
      </c>
      <c r="K1468" s="24">
        <v>6019</v>
      </c>
      <c r="L1468" s="32">
        <v>0.40625</v>
      </c>
      <c r="M1468" s="43">
        <v>0.4375</v>
      </c>
      <c r="N1468" s="33">
        <v>14.863106880057799</v>
      </c>
      <c r="O1468" s="33">
        <v>3.23</v>
      </c>
      <c r="Q1468" s="24">
        <v>302</v>
      </c>
      <c r="R1468" s="35">
        <f t="shared" si="88"/>
        <v>4488.6582777774556</v>
      </c>
      <c r="S1468" s="35">
        <f t="shared" si="91"/>
        <v>975.46</v>
      </c>
      <c r="U1468" s="36">
        <f t="shared" si="89"/>
        <v>3.125E-2</v>
      </c>
      <c r="V1468" s="36">
        <f t="shared" si="90"/>
        <v>9.4375</v>
      </c>
      <c r="W1468" s="36" t="s">
        <v>1162</v>
      </c>
      <c r="X1468" s="37"/>
    </row>
    <row r="1469" spans="1:24" x14ac:dyDescent="0.3">
      <c r="A1469" s="42">
        <v>14088</v>
      </c>
      <c r="B1469" s="24">
        <v>20</v>
      </c>
      <c r="C1469" s="24" t="s">
        <v>1138</v>
      </c>
      <c r="D1469" s="24">
        <v>0</v>
      </c>
      <c r="E1469" s="24">
        <v>583</v>
      </c>
      <c r="F1469" s="24" t="s">
        <v>297</v>
      </c>
      <c r="G1469" s="24" t="s">
        <v>12</v>
      </c>
      <c r="H1469" s="24" t="s">
        <v>13</v>
      </c>
      <c r="J1469" s="24">
        <v>1</v>
      </c>
      <c r="K1469" s="24">
        <v>6020</v>
      </c>
      <c r="L1469" s="32">
        <v>0.44444444444444442</v>
      </c>
      <c r="M1469" s="43">
        <v>0.47569444444444442</v>
      </c>
      <c r="N1469" s="33">
        <v>14.863106880057799</v>
      </c>
      <c r="O1469" s="33">
        <v>3.23</v>
      </c>
      <c r="Q1469" s="24">
        <v>302</v>
      </c>
      <c r="R1469" s="35">
        <f t="shared" si="88"/>
        <v>4488.6582777774556</v>
      </c>
      <c r="S1469" s="35">
        <f t="shared" si="91"/>
        <v>975.46</v>
      </c>
      <c r="U1469" s="36">
        <f t="shared" si="89"/>
        <v>3.125E-2</v>
      </c>
      <c r="V1469" s="36">
        <f t="shared" si="90"/>
        <v>9.4375</v>
      </c>
      <c r="W1469" s="36" t="s">
        <v>1162</v>
      </c>
      <c r="X1469" s="37"/>
    </row>
    <row r="1470" spans="1:24" x14ac:dyDescent="0.3">
      <c r="A1470" s="42">
        <v>14089</v>
      </c>
      <c r="B1470" s="24">
        <v>20</v>
      </c>
      <c r="C1470" s="24" t="s">
        <v>1138</v>
      </c>
      <c r="D1470" s="24">
        <v>0</v>
      </c>
      <c r="E1470" s="24">
        <v>583</v>
      </c>
      <c r="F1470" s="24" t="s">
        <v>297</v>
      </c>
      <c r="G1470" s="24" t="s">
        <v>12</v>
      </c>
      <c r="H1470" s="24" t="s">
        <v>13</v>
      </c>
      <c r="J1470" s="24">
        <v>1</v>
      </c>
      <c r="K1470" s="24">
        <v>6021</v>
      </c>
      <c r="L1470" s="32">
        <v>0.62152777777777779</v>
      </c>
      <c r="M1470" s="43">
        <v>0.65277777777777779</v>
      </c>
      <c r="N1470" s="33">
        <v>14.863106880057799</v>
      </c>
      <c r="O1470" s="33">
        <v>3.23</v>
      </c>
      <c r="Q1470" s="24">
        <v>302</v>
      </c>
      <c r="R1470" s="35">
        <f t="shared" si="88"/>
        <v>4488.6582777774556</v>
      </c>
      <c r="S1470" s="35">
        <f t="shared" si="91"/>
        <v>975.46</v>
      </c>
      <c r="U1470" s="36">
        <f t="shared" si="89"/>
        <v>3.125E-2</v>
      </c>
      <c r="V1470" s="36">
        <f t="shared" si="90"/>
        <v>9.4375</v>
      </c>
      <c r="W1470" s="36" t="s">
        <v>1162</v>
      </c>
      <c r="X1470" s="37"/>
    </row>
    <row r="1471" spans="1:24" x14ac:dyDescent="0.3">
      <c r="A1471" s="42">
        <v>14090</v>
      </c>
      <c r="B1471" s="24">
        <v>20</v>
      </c>
      <c r="C1471" s="24" t="s">
        <v>1138</v>
      </c>
      <c r="D1471" s="24">
        <v>0</v>
      </c>
      <c r="E1471" s="24">
        <v>583</v>
      </c>
      <c r="F1471" s="24" t="s">
        <v>297</v>
      </c>
      <c r="G1471" s="24" t="s">
        <v>12</v>
      </c>
      <c r="H1471" s="24" t="s">
        <v>13</v>
      </c>
      <c r="J1471" s="24">
        <v>1</v>
      </c>
      <c r="K1471" s="24">
        <v>6022</v>
      </c>
      <c r="L1471" s="32">
        <v>0.67708333333333337</v>
      </c>
      <c r="M1471" s="43">
        <v>0.70833333333333337</v>
      </c>
      <c r="N1471" s="33">
        <v>14.863106880057799</v>
      </c>
      <c r="O1471" s="33">
        <v>3.23</v>
      </c>
      <c r="Q1471" s="24">
        <v>302</v>
      </c>
      <c r="R1471" s="35">
        <f t="shared" si="88"/>
        <v>4488.6582777774556</v>
      </c>
      <c r="S1471" s="35">
        <f t="shared" si="91"/>
        <v>975.46</v>
      </c>
      <c r="U1471" s="36">
        <f t="shared" si="89"/>
        <v>3.125E-2</v>
      </c>
      <c r="V1471" s="36">
        <f t="shared" si="90"/>
        <v>9.4375</v>
      </c>
      <c r="W1471" s="36" t="s">
        <v>1162</v>
      </c>
      <c r="X1471" s="37"/>
    </row>
    <row r="1472" spans="1:24" x14ac:dyDescent="0.3">
      <c r="A1472" s="42">
        <v>14091</v>
      </c>
      <c r="B1472" s="24">
        <v>20</v>
      </c>
      <c r="C1472" s="24" t="s">
        <v>1138</v>
      </c>
      <c r="D1472" s="24">
        <v>0</v>
      </c>
      <c r="E1472" s="24">
        <v>583</v>
      </c>
      <c r="F1472" s="24" t="s">
        <v>297</v>
      </c>
      <c r="G1472" s="24" t="s">
        <v>12</v>
      </c>
      <c r="H1472" s="24" t="s">
        <v>13</v>
      </c>
      <c r="J1472" s="24">
        <v>1</v>
      </c>
      <c r="K1472" s="24">
        <v>6023</v>
      </c>
      <c r="L1472" s="32">
        <v>0.73958333333333337</v>
      </c>
      <c r="M1472" s="43">
        <v>0.77083333333333337</v>
      </c>
      <c r="N1472" s="33">
        <v>14.863106880057799</v>
      </c>
      <c r="O1472" s="33">
        <v>3.23</v>
      </c>
      <c r="Q1472" s="24">
        <v>302</v>
      </c>
      <c r="R1472" s="35">
        <f t="shared" si="88"/>
        <v>4488.6582777774556</v>
      </c>
      <c r="S1472" s="35">
        <f t="shared" si="91"/>
        <v>975.46</v>
      </c>
      <c r="U1472" s="36">
        <f t="shared" si="89"/>
        <v>3.125E-2</v>
      </c>
      <c r="V1472" s="36">
        <f t="shared" si="90"/>
        <v>9.4375</v>
      </c>
      <c r="W1472" s="36" t="s">
        <v>1162</v>
      </c>
      <c r="X1472" s="37"/>
    </row>
    <row r="1473" spans="1:24" x14ac:dyDescent="0.3">
      <c r="A1473" s="42">
        <v>14092</v>
      </c>
      <c r="B1473" s="24">
        <v>20</v>
      </c>
      <c r="C1473" s="24" t="s">
        <v>1138</v>
      </c>
      <c r="D1473" s="24">
        <v>0</v>
      </c>
      <c r="E1473" s="24">
        <v>584</v>
      </c>
      <c r="F1473" s="24" t="s">
        <v>298</v>
      </c>
      <c r="G1473" s="24" t="s">
        <v>12</v>
      </c>
      <c r="H1473" s="24" t="s">
        <v>13</v>
      </c>
      <c r="J1473" s="24">
        <v>1</v>
      </c>
      <c r="K1473" s="24">
        <v>3148</v>
      </c>
      <c r="L1473" s="32">
        <v>0.50694444444444442</v>
      </c>
      <c r="M1473" s="43">
        <v>0.5180555555555556</v>
      </c>
      <c r="N1473" s="33">
        <v>6.7551068800578298</v>
      </c>
      <c r="O1473" s="33">
        <v>0.8</v>
      </c>
      <c r="Q1473" s="24">
        <v>302</v>
      </c>
      <c r="R1473" s="35">
        <f t="shared" si="88"/>
        <v>2040.0422777774645</v>
      </c>
      <c r="S1473" s="35">
        <f t="shared" si="91"/>
        <v>241.60000000000002</v>
      </c>
      <c r="U1473" s="36">
        <f t="shared" si="89"/>
        <v>1.1111111111111183E-2</v>
      </c>
      <c r="V1473" s="36">
        <f t="shared" si="90"/>
        <v>3.3555555555555774</v>
      </c>
      <c r="W1473" s="36" t="s">
        <v>1162</v>
      </c>
      <c r="X1473" s="37"/>
    </row>
    <row r="1474" spans="1:24" x14ac:dyDescent="0.3">
      <c r="A1474" s="42">
        <v>14093</v>
      </c>
      <c r="B1474" s="24">
        <v>20</v>
      </c>
      <c r="C1474" s="24" t="s">
        <v>1138</v>
      </c>
      <c r="D1474" s="24">
        <v>0</v>
      </c>
      <c r="E1474" s="24">
        <v>584</v>
      </c>
      <c r="F1474" s="24" t="s">
        <v>298</v>
      </c>
      <c r="G1474" s="24" t="s">
        <v>12</v>
      </c>
      <c r="H1474" s="24" t="s">
        <v>13</v>
      </c>
      <c r="J1474" s="24">
        <v>1</v>
      </c>
      <c r="K1474" s="24">
        <v>2583</v>
      </c>
      <c r="L1474" s="32">
        <v>0.77430555555555547</v>
      </c>
      <c r="M1474" s="43">
        <v>0.78541666666666676</v>
      </c>
      <c r="N1474" s="33">
        <v>6.7551068800578298</v>
      </c>
      <c r="O1474" s="33">
        <v>0.8</v>
      </c>
      <c r="Q1474" s="24">
        <v>302</v>
      </c>
      <c r="R1474" s="35">
        <f t="shared" ref="R1474:R1537" si="92">+N1474*Q1474</f>
        <v>2040.0422777774645</v>
      </c>
      <c r="S1474" s="35">
        <f t="shared" si="91"/>
        <v>241.60000000000002</v>
      </c>
      <c r="U1474" s="36">
        <f t="shared" ref="U1474:U1537" si="93">+M1474-L1474</f>
        <v>1.1111111111111294E-2</v>
      </c>
      <c r="V1474" s="36">
        <f t="shared" ref="V1474:V1537" si="94">+U1474*Q1474</f>
        <v>3.3555555555556107</v>
      </c>
      <c r="W1474" s="36" t="s">
        <v>1162</v>
      </c>
      <c r="X1474" s="37"/>
    </row>
    <row r="1475" spans="1:24" x14ac:dyDescent="0.3">
      <c r="A1475" s="42">
        <v>14066</v>
      </c>
      <c r="B1475" s="24">
        <v>21</v>
      </c>
      <c r="C1475" s="24" t="s">
        <v>76</v>
      </c>
      <c r="D1475" s="24">
        <v>1</v>
      </c>
      <c r="E1475" s="24">
        <v>340</v>
      </c>
      <c r="F1475" s="24" t="s">
        <v>1163</v>
      </c>
      <c r="G1475" s="24" t="s">
        <v>12</v>
      </c>
      <c r="H1475" s="24" t="s">
        <v>13</v>
      </c>
      <c r="J1475" s="24">
        <v>1</v>
      </c>
      <c r="K1475" s="24">
        <v>1018</v>
      </c>
      <c r="L1475" s="32">
        <v>0.49652777777777773</v>
      </c>
      <c r="M1475" s="43">
        <v>0.5</v>
      </c>
      <c r="N1475" s="33">
        <v>2.3005338188292002</v>
      </c>
      <c r="Q1475" s="24">
        <v>302</v>
      </c>
      <c r="R1475" s="35">
        <f t="shared" si="92"/>
        <v>694.76121328641841</v>
      </c>
      <c r="S1475" s="35">
        <f t="shared" ref="S1475:S1538" si="95">+O1475*Q1475</f>
        <v>0</v>
      </c>
      <c r="U1475" s="36">
        <f t="shared" si="93"/>
        <v>3.4722222222222654E-3</v>
      </c>
      <c r="V1475" s="36">
        <f t="shared" si="94"/>
        <v>1.048611111111124</v>
      </c>
      <c r="W1475" s="36"/>
      <c r="X1475" s="37"/>
    </row>
    <row r="1476" spans="1:24" x14ac:dyDescent="0.3">
      <c r="A1476" s="42">
        <v>7603</v>
      </c>
      <c r="B1476" s="24">
        <v>21</v>
      </c>
      <c r="C1476" s="24" t="s">
        <v>76</v>
      </c>
      <c r="D1476" s="24">
        <v>2</v>
      </c>
      <c r="E1476" s="24">
        <v>400</v>
      </c>
      <c r="F1476" s="24" t="s">
        <v>75</v>
      </c>
      <c r="G1476" s="24" t="s">
        <v>18</v>
      </c>
      <c r="H1476" s="24" t="s">
        <v>13</v>
      </c>
      <c r="J1476" s="24">
        <v>1</v>
      </c>
      <c r="K1476" s="24">
        <v>3283</v>
      </c>
      <c r="L1476" s="32">
        <v>0.37847222222222227</v>
      </c>
      <c r="M1476" s="43">
        <v>0.38541666666666669</v>
      </c>
      <c r="N1476" s="33">
        <v>1.81485926338748</v>
      </c>
      <c r="O1476" s="33">
        <v>0.25</v>
      </c>
      <c r="Q1476" s="24">
        <v>67</v>
      </c>
      <c r="R1476" s="35">
        <f t="shared" si="92"/>
        <v>121.59557064696116</v>
      </c>
      <c r="S1476" s="35">
        <f t="shared" si="95"/>
        <v>16.75</v>
      </c>
      <c r="U1476" s="36">
        <f t="shared" si="93"/>
        <v>6.9444444444444198E-3</v>
      </c>
      <c r="V1476" s="36">
        <f t="shared" si="94"/>
        <v>0.46527777777777612</v>
      </c>
      <c r="W1476" s="36" t="s">
        <v>1164</v>
      </c>
      <c r="X1476" s="37"/>
    </row>
    <row r="1477" spans="1:24" x14ac:dyDescent="0.3">
      <c r="A1477" s="42">
        <v>7586</v>
      </c>
      <c r="B1477" s="24">
        <v>21</v>
      </c>
      <c r="C1477" s="24" t="s">
        <v>76</v>
      </c>
      <c r="D1477" s="24">
        <v>2</v>
      </c>
      <c r="E1477" s="24">
        <v>400</v>
      </c>
      <c r="F1477" s="24" t="s">
        <v>75</v>
      </c>
      <c r="G1477" s="24" t="s">
        <v>19</v>
      </c>
      <c r="H1477" s="24" t="s">
        <v>13</v>
      </c>
      <c r="J1477" s="24">
        <v>1</v>
      </c>
      <c r="K1477" s="24">
        <v>1012</v>
      </c>
      <c r="L1477" s="32">
        <v>0.3923611111111111</v>
      </c>
      <c r="M1477" s="43">
        <v>0.39930555555555558</v>
      </c>
      <c r="N1477" s="33">
        <v>1.81485926338748</v>
      </c>
      <c r="O1477" s="33">
        <v>0.25</v>
      </c>
      <c r="Q1477" s="24">
        <v>235</v>
      </c>
      <c r="R1477" s="35">
        <f t="shared" si="92"/>
        <v>426.49192689605781</v>
      </c>
      <c r="S1477" s="35">
        <f t="shared" si="95"/>
        <v>58.75</v>
      </c>
      <c r="U1477" s="36">
        <f t="shared" si="93"/>
        <v>6.9444444444444753E-3</v>
      </c>
      <c r="V1477" s="36">
        <f t="shared" si="94"/>
        <v>1.6319444444444517</v>
      </c>
      <c r="W1477" s="36" t="s">
        <v>1164</v>
      </c>
      <c r="X1477" s="37"/>
    </row>
    <row r="1478" spans="1:24" x14ac:dyDescent="0.3">
      <c r="A1478" s="42">
        <v>7605</v>
      </c>
      <c r="B1478" s="24">
        <v>21</v>
      </c>
      <c r="C1478" s="24" t="s">
        <v>76</v>
      </c>
      <c r="D1478" s="24">
        <v>2</v>
      </c>
      <c r="E1478" s="24">
        <v>400</v>
      </c>
      <c r="F1478" s="24" t="s">
        <v>75</v>
      </c>
      <c r="G1478" s="24" t="s">
        <v>18</v>
      </c>
      <c r="H1478" s="24" t="s">
        <v>13</v>
      </c>
      <c r="J1478" s="24">
        <v>1</v>
      </c>
      <c r="K1478" s="24">
        <v>3285</v>
      </c>
      <c r="L1478" s="32">
        <v>0.44097222222222227</v>
      </c>
      <c r="M1478" s="43">
        <v>0.44791666666666669</v>
      </c>
      <c r="N1478" s="33">
        <v>1.81485926338748</v>
      </c>
      <c r="O1478" s="33">
        <v>0.25</v>
      </c>
      <c r="Q1478" s="24">
        <v>67</v>
      </c>
      <c r="R1478" s="35">
        <f t="shared" si="92"/>
        <v>121.59557064696116</v>
      </c>
      <c r="S1478" s="35">
        <f t="shared" si="95"/>
        <v>16.75</v>
      </c>
      <c r="U1478" s="36">
        <f t="shared" si="93"/>
        <v>6.9444444444444198E-3</v>
      </c>
      <c r="V1478" s="36">
        <f t="shared" si="94"/>
        <v>0.46527777777777612</v>
      </c>
      <c r="W1478" s="36" t="s">
        <v>1164</v>
      </c>
      <c r="X1478" s="37"/>
    </row>
    <row r="1479" spans="1:24" x14ac:dyDescent="0.3">
      <c r="A1479" s="42">
        <v>7587</v>
      </c>
      <c r="B1479" s="24">
        <v>21</v>
      </c>
      <c r="C1479" s="24" t="s">
        <v>76</v>
      </c>
      <c r="D1479" s="24">
        <v>2</v>
      </c>
      <c r="E1479" s="24">
        <v>400</v>
      </c>
      <c r="F1479" s="24" t="s">
        <v>75</v>
      </c>
      <c r="G1479" s="24" t="s">
        <v>12</v>
      </c>
      <c r="H1479" s="24" t="s">
        <v>13</v>
      </c>
      <c r="J1479" s="24">
        <v>1</v>
      </c>
      <c r="K1479" s="24">
        <v>1013</v>
      </c>
      <c r="L1479" s="32">
        <v>0.51041666666666663</v>
      </c>
      <c r="M1479" s="43">
        <v>0.51736111111111105</v>
      </c>
      <c r="N1479" s="33">
        <v>1.81485926338748</v>
      </c>
      <c r="O1479" s="33">
        <v>0.25</v>
      </c>
      <c r="Q1479" s="24">
        <v>302</v>
      </c>
      <c r="R1479" s="35">
        <f t="shared" si="92"/>
        <v>548.08749754301903</v>
      </c>
      <c r="S1479" s="35">
        <f t="shared" si="95"/>
        <v>75.5</v>
      </c>
      <c r="U1479" s="36">
        <f t="shared" si="93"/>
        <v>6.9444444444444198E-3</v>
      </c>
      <c r="V1479" s="36">
        <f t="shared" si="94"/>
        <v>2.0972222222222148</v>
      </c>
      <c r="W1479" s="36" t="s">
        <v>1164</v>
      </c>
      <c r="X1479" s="37"/>
    </row>
    <row r="1480" spans="1:24" x14ac:dyDescent="0.3">
      <c r="A1480" s="42">
        <v>7588</v>
      </c>
      <c r="B1480" s="24">
        <v>21</v>
      </c>
      <c r="C1480" s="24" t="s">
        <v>76</v>
      </c>
      <c r="D1480" s="24">
        <v>2</v>
      </c>
      <c r="E1480" s="24">
        <v>400</v>
      </c>
      <c r="F1480" s="24" t="s">
        <v>75</v>
      </c>
      <c r="G1480" s="24" t="s">
        <v>19</v>
      </c>
      <c r="H1480" s="24" t="s">
        <v>13</v>
      </c>
      <c r="J1480" s="24">
        <v>1</v>
      </c>
      <c r="K1480" s="24">
        <v>1014</v>
      </c>
      <c r="L1480" s="32">
        <v>0.5625</v>
      </c>
      <c r="M1480" s="43">
        <v>0.56944444444444442</v>
      </c>
      <c r="N1480" s="33">
        <v>1.81485926338748</v>
      </c>
      <c r="O1480" s="33">
        <v>0.25</v>
      </c>
      <c r="Q1480" s="24">
        <v>235</v>
      </c>
      <c r="R1480" s="35">
        <f t="shared" si="92"/>
        <v>426.49192689605781</v>
      </c>
      <c r="S1480" s="35">
        <f t="shared" si="95"/>
        <v>58.75</v>
      </c>
      <c r="U1480" s="36">
        <f t="shared" si="93"/>
        <v>6.9444444444444198E-3</v>
      </c>
      <c r="V1480" s="36">
        <f t="shared" si="94"/>
        <v>1.6319444444444386</v>
      </c>
      <c r="W1480" s="36" t="s">
        <v>1164</v>
      </c>
      <c r="X1480" s="37"/>
    </row>
    <row r="1481" spans="1:24" x14ac:dyDescent="0.3">
      <c r="A1481" s="42">
        <v>7607</v>
      </c>
      <c r="B1481" s="24">
        <v>21</v>
      </c>
      <c r="C1481" s="24" t="s">
        <v>76</v>
      </c>
      <c r="D1481" s="24">
        <v>2</v>
      </c>
      <c r="E1481" s="24">
        <v>400</v>
      </c>
      <c r="F1481" s="24" t="s">
        <v>75</v>
      </c>
      <c r="G1481" s="24" t="s">
        <v>18</v>
      </c>
      <c r="H1481" s="24" t="s">
        <v>13</v>
      </c>
      <c r="J1481" s="24">
        <v>1</v>
      </c>
      <c r="K1481" s="24">
        <v>3287</v>
      </c>
      <c r="L1481" s="32">
        <v>0.70138888888888884</v>
      </c>
      <c r="M1481" s="43">
        <v>0.70833333333333337</v>
      </c>
      <c r="N1481" s="33">
        <v>1.81485926338748</v>
      </c>
      <c r="O1481" s="33">
        <v>0.25</v>
      </c>
      <c r="Q1481" s="24">
        <v>67</v>
      </c>
      <c r="R1481" s="35">
        <f t="shared" si="92"/>
        <v>121.59557064696116</v>
      </c>
      <c r="S1481" s="35">
        <f t="shared" si="95"/>
        <v>16.75</v>
      </c>
      <c r="U1481" s="36">
        <f t="shared" si="93"/>
        <v>6.9444444444445308E-3</v>
      </c>
      <c r="V1481" s="36">
        <f t="shared" si="94"/>
        <v>0.46527777777778356</v>
      </c>
      <c r="W1481" s="36" t="s">
        <v>1164</v>
      </c>
      <c r="X1481" s="37"/>
    </row>
    <row r="1482" spans="1:24" x14ac:dyDescent="0.3">
      <c r="A1482" s="42">
        <v>7589</v>
      </c>
      <c r="B1482" s="24">
        <v>21</v>
      </c>
      <c r="C1482" s="24" t="s">
        <v>76</v>
      </c>
      <c r="D1482" s="24">
        <v>2</v>
      </c>
      <c r="E1482" s="24">
        <v>400</v>
      </c>
      <c r="F1482" s="24" t="s">
        <v>75</v>
      </c>
      <c r="G1482" s="24" t="s">
        <v>12</v>
      </c>
      <c r="H1482" s="24" t="s">
        <v>13</v>
      </c>
      <c r="J1482" s="24">
        <v>1</v>
      </c>
      <c r="K1482" s="24">
        <v>1015</v>
      </c>
      <c r="L1482" s="32">
        <v>0.76736111111111116</v>
      </c>
      <c r="M1482" s="43">
        <v>0.77430555555555547</v>
      </c>
      <c r="N1482" s="33">
        <v>1.81485926338748</v>
      </c>
      <c r="O1482" s="33">
        <v>0.25</v>
      </c>
      <c r="Q1482" s="24">
        <v>302</v>
      </c>
      <c r="R1482" s="35">
        <f t="shared" si="92"/>
        <v>548.08749754301903</v>
      </c>
      <c r="S1482" s="35">
        <f t="shared" si="95"/>
        <v>75.5</v>
      </c>
      <c r="U1482" s="36">
        <f t="shared" si="93"/>
        <v>6.9444444444443088E-3</v>
      </c>
      <c r="V1482" s="36">
        <f t="shared" si="94"/>
        <v>2.0972222222221815</v>
      </c>
      <c r="W1482" s="36" t="s">
        <v>1164</v>
      </c>
      <c r="X1482" s="37"/>
    </row>
    <row r="1483" spans="1:24" x14ac:dyDescent="0.3">
      <c r="A1483" s="42">
        <v>7602</v>
      </c>
      <c r="B1483" s="24">
        <v>21</v>
      </c>
      <c r="C1483" s="24" t="s">
        <v>76</v>
      </c>
      <c r="D1483" s="24">
        <v>1</v>
      </c>
      <c r="E1483" s="24">
        <v>403</v>
      </c>
      <c r="F1483" s="24" t="s">
        <v>77</v>
      </c>
      <c r="G1483" s="24" t="s">
        <v>18</v>
      </c>
      <c r="H1483" s="24" t="s">
        <v>13</v>
      </c>
      <c r="J1483" s="24">
        <v>1</v>
      </c>
      <c r="K1483" s="24">
        <v>3282</v>
      </c>
      <c r="L1483" s="32">
        <v>0.37152777777777773</v>
      </c>
      <c r="M1483" s="43">
        <v>0.37847222222222227</v>
      </c>
      <c r="N1483" s="33">
        <v>1.8816644629022401</v>
      </c>
      <c r="O1483" s="33">
        <v>0.25</v>
      </c>
      <c r="Q1483" s="24">
        <v>67</v>
      </c>
      <c r="R1483" s="35">
        <f t="shared" si="92"/>
        <v>126.07151901445009</v>
      </c>
      <c r="S1483" s="35">
        <f t="shared" si="95"/>
        <v>16.75</v>
      </c>
      <c r="U1483" s="36">
        <f t="shared" si="93"/>
        <v>6.9444444444445308E-3</v>
      </c>
      <c r="V1483" s="36">
        <f t="shared" si="94"/>
        <v>0.46527777777778356</v>
      </c>
      <c r="W1483" s="36" t="s">
        <v>1164</v>
      </c>
      <c r="X1483" s="37"/>
    </row>
    <row r="1484" spans="1:24" x14ac:dyDescent="0.3">
      <c r="A1484" s="42">
        <v>7590</v>
      </c>
      <c r="B1484" s="24">
        <v>21</v>
      </c>
      <c r="C1484" s="24" t="s">
        <v>76</v>
      </c>
      <c r="D1484" s="24">
        <v>1</v>
      </c>
      <c r="E1484" s="24">
        <v>403</v>
      </c>
      <c r="F1484" s="24" t="s">
        <v>77</v>
      </c>
      <c r="G1484" s="24" t="s">
        <v>19</v>
      </c>
      <c r="H1484" s="24" t="s">
        <v>13</v>
      </c>
      <c r="J1484" s="24">
        <v>1</v>
      </c>
      <c r="K1484" s="24">
        <v>1016</v>
      </c>
      <c r="L1484" s="32">
        <v>0.38541666666666669</v>
      </c>
      <c r="M1484" s="43">
        <v>0.3923611111111111</v>
      </c>
      <c r="N1484" s="33">
        <v>1.8816644629022401</v>
      </c>
      <c r="O1484" s="33">
        <v>0.25</v>
      </c>
      <c r="Q1484" s="24">
        <v>235</v>
      </c>
      <c r="R1484" s="35">
        <f t="shared" si="92"/>
        <v>442.1911487820264</v>
      </c>
      <c r="S1484" s="35">
        <f t="shared" si="95"/>
        <v>58.75</v>
      </c>
      <c r="U1484" s="36">
        <f t="shared" si="93"/>
        <v>6.9444444444444198E-3</v>
      </c>
      <c r="V1484" s="36">
        <f t="shared" si="94"/>
        <v>1.6319444444444386</v>
      </c>
      <c r="W1484" s="36" t="s">
        <v>1164</v>
      </c>
      <c r="X1484" s="37"/>
    </row>
    <row r="1485" spans="1:24" x14ac:dyDescent="0.3">
      <c r="A1485" s="42">
        <v>7604</v>
      </c>
      <c r="B1485" s="24">
        <v>21</v>
      </c>
      <c r="C1485" s="24" t="s">
        <v>76</v>
      </c>
      <c r="D1485" s="24">
        <v>1</v>
      </c>
      <c r="E1485" s="24">
        <v>403</v>
      </c>
      <c r="F1485" s="24" t="s">
        <v>77</v>
      </c>
      <c r="G1485" s="24" t="s">
        <v>18</v>
      </c>
      <c r="H1485" s="24" t="s">
        <v>13</v>
      </c>
      <c r="J1485" s="24">
        <v>1</v>
      </c>
      <c r="K1485" s="24">
        <v>3284</v>
      </c>
      <c r="L1485" s="32">
        <v>0.43402777777777773</v>
      </c>
      <c r="M1485" s="43">
        <v>0.44097222222222227</v>
      </c>
      <c r="N1485" s="33">
        <v>1.8816644629022401</v>
      </c>
      <c r="O1485" s="33">
        <v>0.25</v>
      </c>
      <c r="Q1485" s="24">
        <v>67</v>
      </c>
      <c r="R1485" s="35">
        <f t="shared" si="92"/>
        <v>126.07151901445009</v>
      </c>
      <c r="S1485" s="35">
        <f t="shared" si="95"/>
        <v>16.75</v>
      </c>
      <c r="U1485" s="36">
        <f t="shared" si="93"/>
        <v>6.9444444444445308E-3</v>
      </c>
      <c r="V1485" s="36">
        <f t="shared" si="94"/>
        <v>0.46527777777778356</v>
      </c>
      <c r="W1485" s="36" t="s">
        <v>1164</v>
      </c>
      <c r="X1485" s="37"/>
    </row>
    <row r="1486" spans="1:24" x14ac:dyDescent="0.3">
      <c r="A1486" s="42">
        <v>7597</v>
      </c>
      <c r="B1486" s="24">
        <v>21</v>
      </c>
      <c r="C1486" s="24" t="s">
        <v>76</v>
      </c>
      <c r="D1486" s="24">
        <v>1</v>
      </c>
      <c r="E1486" s="24">
        <v>403</v>
      </c>
      <c r="F1486" s="24" t="s">
        <v>77</v>
      </c>
      <c r="G1486" s="24" t="s">
        <v>12</v>
      </c>
      <c r="H1486" s="24" t="s">
        <v>13</v>
      </c>
      <c r="J1486" s="24">
        <v>1</v>
      </c>
      <c r="K1486" s="24">
        <v>3204</v>
      </c>
      <c r="L1486" s="32">
        <v>0.50347222222222221</v>
      </c>
      <c r="M1486" s="43">
        <v>0.51041666666666663</v>
      </c>
      <c r="N1486" s="33">
        <v>1.8816644629022401</v>
      </c>
      <c r="O1486" s="33">
        <v>0.25</v>
      </c>
      <c r="Q1486" s="24">
        <v>302</v>
      </c>
      <c r="R1486" s="35">
        <f t="shared" si="92"/>
        <v>568.26266779647653</v>
      </c>
      <c r="S1486" s="35">
        <f t="shared" si="95"/>
        <v>75.5</v>
      </c>
      <c r="U1486" s="36">
        <f t="shared" si="93"/>
        <v>6.9444444444444198E-3</v>
      </c>
      <c r="V1486" s="36">
        <f t="shared" si="94"/>
        <v>2.0972222222222148</v>
      </c>
      <c r="W1486" s="36" t="s">
        <v>1164</v>
      </c>
      <c r="X1486" s="37"/>
    </row>
    <row r="1487" spans="1:24" x14ac:dyDescent="0.3">
      <c r="A1487" s="42">
        <v>7599</v>
      </c>
      <c r="B1487" s="24">
        <v>21</v>
      </c>
      <c r="C1487" s="24" t="s">
        <v>76</v>
      </c>
      <c r="D1487" s="24">
        <v>1</v>
      </c>
      <c r="E1487" s="24">
        <v>403</v>
      </c>
      <c r="F1487" s="24" t="s">
        <v>77</v>
      </c>
      <c r="G1487" s="24" t="s">
        <v>19</v>
      </c>
      <c r="H1487" s="24" t="s">
        <v>13</v>
      </c>
      <c r="J1487" s="24">
        <v>1</v>
      </c>
      <c r="K1487" s="24">
        <v>3206</v>
      </c>
      <c r="L1487" s="32">
        <v>0.55555555555555558</v>
      </c>
      <c r="M1487" s="43">
        <v>0.5625</v>
      </c>
      <c r="N1487" s="33">
        <v>1.8816644629022401</v>
      </c>
      <c r="O1487" s="33">
        <v>0.25</v>
      </c>
      <c r="Q1487" s="24">
        <v>235</v>
      </c>
      <c r="R1487" s="35">
        <f t="shared" si="92"/>
        <v>442.1911487820264</v>
      </c>
      <c r="S1487" s="35">
        <f t="shared" si="95"/>
        <v>58.75</v>
      </c>
      <c r="U1487" s="36">
        <f t="shared" si="93"/>
        <v>6.9444444444444198E-3</v>
      </c>
      <c r="V1487" s="36">
        <f t="shared" si="94"/>
        <v>1.6319444444444386</v>
      </c>
      <c r="W1487" s="36" t="s">
        <v>1164</v>
      </c>
      <c r="X1487" s="37"/>
    </row>
    <row r="1488" spans="1:24" x14ac:dyDescent="0.3">
      <c r="A1488" s="42">
        <v>7606</v>
      </c>
      <c r="B1488" s="24">
        <v>21</v>
      </c>
      <c r="C1488" s="24" t="s">
        <v>76</v>
      </c>
      <c r="D1488" s="24">
        <v>1</v>
      </c>
      <c r="E1488" s="24">
        <v>403</v>
      </c>
      <c r="F1488" s="24" t="s">
        <v>77</v>
      </c>
      <c r="G1488" s="24" t="s">
        <v>18</v>
      </c>
      <c r="H1488" s="24" t="s">
        <v>13</v>
      </c>
      <c r="J1488" s="24">
        <v>1</v>
      </c>
      <c r="K1488" s="24">
        <v>3286</v>
      </c>
      <c r="L1488" s="32">
        <v>0.69444444444444453</v>
      </c>
      <c r="M1488" s="43">
        <v>0.70138888888888884</v>
      </c>
      <c r="N1488" s="33">
        <v>1.8816644629022401</v>
      </c>
      <c r="O1488" s="33">
        <v>0.25</v>
      </c>
      <c r="Q1488" s="24">
        <v>67</v>
      </c>
      <c r="R1488" s="35">
        <f t="shared" si="92"/>
        <v>126.07151901445009</v>
      </c>
      <c r="S1488" s="35">
        <f t="shared" si="95"/>
        <v>16.75</v>
      </c>
      <c r="U1488" s="36">
        <f t="shared" si="93"/>
        <v>6.9444444444443088E-3</v>
      </c>
      <c r="V1488" s="36">
        <f t="shared" si="94"/>
        <v>0.46527777777776869</v>
      </c>
      <c r="W1488" s="36" t="s">
        <v>1164</v>
      </c>
      <c r="X1488" s="37"/>
    </row>
    <row r="1489" spans="1:24" x14ac:dyDescent="0.3">
      <c r="A1489" s="42">
        <v>7591</v>
      </c>
      <c r="B1489" s="24">
        <v>21</v>
      </c>
      <c r="C1489" s="24" t="s">
        <v>76</v>
      </c>
      <c r="D1489" s="24">
        <v>1</v>
      </c>
      <c r="E1489" s="24">
        <v>403</v>
      </c>
      <c r="F1489" s="24" t="s">
        <v>77</v>
      </c>
      <c r="G1489" s="24" t="s">
        <v>12</v>
      </c>
      <c r="H1489" s="24" t="s">
        <v>13</v>
      </c>
      <c r="J1489" s="24">
        <v>1</v>
      </c>
      <c r="K1489" s="24">
        <v>1017</v>
      </c>
      <c r="L1489" s="32">
        <v>0.76041666666666663</v>
      </c>
      <c r="M1489" s="43">
        <v>0.76736111111111116</v>
      </c>
      <c r="N1489" s="33">
        <v>1.8816644629022401</v>
      </c>
      <c r="O1489" s="33">
        <v>0.25</v>
      </c>
      <c r="Q1489" s="24">
        <v>302</v>
      </c>
      <c r="R1489" s="35">
        <f t="shared" si="92"/>
        <v>568.26266779647653</v>
      </c>
      <c r="S1489" s="35">
        <f t="shared" si="95"/>
        <v>75.5</v>
      </c>
      <c r="U1489" s="36">
        <f t="shared" si="93"/>
        <v>6.9444444444445308E-3</v>
      </c>
      <c r="V1489" s="36">
        <f t="shared" si="94"/>
        <v>2.0972222222222481</v>
      </c>
      <c r="W1489" s="36" t="s">
        <v>1164</v>
      </c>
      <c r="X1489" s="37"/>
    </row>
    <row r="1490" spans="1:24" x14ac:dyDescent="0.3">
      <c r="A1490" s="42">
        <v>7600</v>
      </c>
      <c r="B1490" s="24">
        <v>21</v>
      </c>
      <c r="C1490" s="24" t="s">
        <v>76</v>
      </c>
      <c r="D1490" s="24">
        <v>1</v>
      </c>
      <c r="E1490" s="24">
        <v>404</v>
      </c>
      <c r="F1490" s="24" t="s">
        <v>78</v>
      </c>
      <c r="G1490" s="24" t="s">
        <v>18</v>
      </c>
      <c r="H1490" s="24" t="s">
        <v>13</v>
      </c>
      <c r="J1490" s="24">
        <v>1</v>
      </c>
      <c r="K1490" s="24">
        <v>3280</v>
      </c>
      <c r="L1490" s="32">
        <v>0.3125</v>
      </c>
      <c r="M1490" s="43">
        <v>0.31597222222222221</v>
      </c>
      <c r="N1490" s="33">
        <v>2.7471177462221399</v>
      </c>
      <c r="Q1490" s="24">
        <v>67</v>
      </c>
      <c r="R1490" s="35">
        <f t="shared" si="92"/>
        <v>184.05688899688337</v>
      </c>
      <c r="S1490" s="35">
        <f t="shared" si="95"/>
        <v>0</v>
      </c>
      <c r="U1490" s="36">
        <f t="shared" si="93"/>
        <v>3.4722222222222099E-3</v>
      </c>
      <c r="V1490" s="36">
        <f t="shared" si="94"/>
        <v>0.23263888888888806</v>
      </c>
      <c r="W1490" s="36"/>
      <c r="X1490" s="37"/>
    </row>
    <row r="1491" spans="1:24" x14ac:dyDescent="0.3">
      <c r="A1491" s="42">
        <v>7595</v>
      </c>
      <c r="B1491" s="24">
        <v>21</v>
      </c>
      <c r="C1491" s="24" t="s">
        <v>76</v>
      </c>
      <c r="D1491" s="24">
        <v>1</v>
      </c>
      <c r="E1491" s="24">
        <v>404</v>
      </c>
      <c r="F1491" s="24" t="s">
        <v>78</v>
      </c>
      <c r="G1491" s="24" t="s">
        <v>19</v>
      </c>
      <c r="H1491" s="24" t="s">
        <v>13</v>
      </c>
      <c r="J1491" s="24">
        <v>1</v>
      </c>
      <c r="K1491" s="24">
        <v>3202</v>
      </c>
      <c r="L1491" s="32">
        <v>0.34027777777777773</v>
      </c>
      <c r="M1491" s="43">
        <v>0.34375</v>
      </c>
      <c r="N1491" s="33">
        <v>2.7471177462221399</v>
      </c>
      <c r="Q1491" s="24">
        <v>235</v>
      </c>
      <c r="R1491" s="35">
        <f t="shared" si="92"/>
        <v>645.57267036220287</v>
      </c>
      <c r="S1491" s="35">
        <f t="shared" si="95"/>
        <v>0</v>
      </c>
      <c r="U1491" s="36">
        <f t="shared" si="93"/>
        <v>3.4722222222222654E-3</v>
      </c>
      <c r="V1491" s="36">
        <f t="shared" si="94"/>
        <v>0.81597222222223231</v>
      </c>
      <c r="W1491" s="36"/>
      <c r="X1491" s="37"/>
    </row>
    <row r="1492" spans="1:24" x14ac:dyDescent="0.3">
      <c r="A1492" s="42">
        <v>7593</v>
      </c>
      <c r="B1492" s="24">
        <v>21</v>
      </c>
      <c r="C1492" s="24" t="s">
        <v>76</v>
      </c>
      <c r="D1492" s="24">
        <v>1</v>
      </c>
      <c r="E1492" s="24">
        <v>404</v>
      </c>
      <c r="F1492" s="24" t="s">
        <v>78</v>
      </c>
      <c r="G1492" s="24" t="s">
        <v>19</v>
      </c>
      <c r="H1492" s="24" t="s">
        <v>13</v>
      </c>
      <c r="J1492" s="24">
        <v>1</v>
      </c>
      <c r="K1492" s="24">
        <v>1019</v>
      </c>
      <c r="L1492" s="32">
        <v>0.54861111111111105</v>
      </c>
      <c r="M1492" s="43">
        <v>0.55208333333333337</v>
      </c>
      <c r="N1492" s="33">
        <v>2.7471177462221399</v>
      </c>
      <c r="Q1492" s="24">
        <v>235</v>
      </c>
      <c r="R1492" s="35">
        <f t="shared" si="92"/>
        <v>645.57267036220287</v>
      </c>
      <c r="S1492" s="35">
        <f t="shared" si="95"/>
        <v>0</v>
      </c>
      <c r="U1492" s="36">
        <f t="shared" si="93"/>
        <v>3.4722222222223209E-3</v>
      </c>
      <c r="V1492" s="36">
        <f t="shared" si="94"/>
        <v>0.81597222222224541</v>
      </c>
      <c r="W1492" s="36"/>
      <c r="X1492" s="37"/>
    </row>
    <row r="1493" spans="1:24" x14ac:dyDescent="0.3">
      <c r="A1493" s="42">
        <v>7601</v>
      </c>
      <c r="B1493" s="24">
        <v>21</v>
      </c>
      <c r="C1493" s="24" t="s">
        <v>76</v>
      </c>
      <c r="D1493" s="24">
        <v>2</v>
      </c>
      <c r="E1493" s="24">
        <v>405</v>
      </c>
      <c r="F1493" s="24" t="s">
        <v>79</v>
      </c>
      <c r="G1493" s="24" t="s">
        <v>18</v>
      </c>
      <c r="H1493" s="24" t="s">
        <v>13</v>
      </c>
      <c r="J1493" s="24">
        <v>1</v>
      </c>
      <c r="K1493" s="24">
        <v>3281</v>
      </c>
      <c r="L1493" s="32">
        <v>0.31597222222222221</v>
      </c>
      <c r="M1493" s="43">
        <v>0.31944444444444448</v>
      </c>
      <c r="N1493" s="33">
        <v>2.3687483532870899</v>
      </c>
      <c r="Q1493" s="24">
        <v>67</v>
      </c>
      <c r="R1493" s="35">
        <f t="shared" si="92"/>
        <v>158.70613967023502</v>
      </c>
      <c r="S1493" s="35">
        <f t="shared" si="95"/>
        <v>0</v>
      </c>
      <c r="U1493" s="36">
        <f t="shared" si="93"/>
        <v>3.4722222222222654E-3</v>
      </c>
      <c r="V1493" s="36">
        <f t="shared" si="94"/>
        <v>0.23263888888889178</v>
      </c>
      <c r="W1493" s="36"/>
      <c r="X1493" s="37"/>
    </row>
    <row r="1494" spans="1:24" x14ac:dyDescent="0.3">
      <c r="A1494" s="42">
        <v>7594</v>
      </c>
      <c r="B1494" s="24">
        <v>21</v>
      </c>
      <c r="C1494" s="24" t="s">
        <v>76</v>
      </c>
      <c r="D1494" s="24">
        <v>2</v>
      </c>
      <c r="E1494" s="24">
        <v>405</v>
      </c>
      <c r="F1494" s="24" t="s">
        <v>79</v>
      </c>
      <c r="G1494" s="24" t="s">
        <v>19</v>
      </c>
      <c r="H1494" s="24" t="s">
        <v>13</v>
      </c>
      <c r="J1494" s="24">
        <v>1</v>
      </c>
      <c r="K1494" s="24">
        <v>1020</v>
      </c>
      <c r="L1494" s="32">
        <v>0.34375</v>
      </c>
      <c r="M1494" s="43">
        <v>0.34722222222222227</v>
      </c>
      <c r="N1494" s="33">
        <v>2.3687483532870899</v>
      </c>
      <c r="Q1494" s="24">
        <v>235</v>
      </c>
      <c r="R1494" s="35">
        <f t="shared" si="92"/>
        <v>556.65586302246618</v>
      </c>
      <c r="S1494" s="35">
        <f t="shared" si="95"/>
        <v>0</v>
      </c>
      <c r="U1494" s="36">
        <f t="shared" si="93"/>
        <v>3.4722222222222654E-3</v>
      </c>
      <c r="V1494" s="36">
        <f t="shared" si="94"/>
        <v>0.81597222222223231</v>
      </c>
      <c r="W1494" s="36"/>
      <c r="X1494" s="37"/>
    </row>
    <row r="1495" spans="1:24" x14ac:dyDescent="0.3">
      <c r="A1495" s="42">
        <v>7596</v>
      </c>
      <c r="B1495" s="24">
        <v>21</v>
      </c>
      <c r="C1495" s="24" t="s">
        <v>76</v>
      </c>
      <c r="D1495" s="24">
        <v>2</v>
      </c>
      <c r="E1495" s="24">
        <v>405</v>
      </c>
      <c r="F1495" s="24" t="s">
        <v>79</v>
      </c>
      <c r="G1495" s="24" t="s">
        <v>12</v>
      </c>
      <c r="H1495" s="24" t="s">
        <v>13</v>
      </c>
      <c r="J1495" s="24">
        <v>1</v>
      </c>
      <c r="K1495" s="24">
        <v>3203</v>
      </c>
      <c r="L1495" s="32">
        <v>0.5</v>
      </c>
      <c r="M1495" s="43">
        <v>0.50347222222222221</v>
      </c>
      <c r="N1495" s="33">
        <v>2.3687483532870899</v>
      </c>
      <c r="Q1495" s="24">
        <v>302</v>
      </c>
      <c r="R1495" s="35">
        <f t="shared" si="92"/>
        <v>715.36200269270114</v>
      </c>
      <c r="S1495" s="35">
        <f t="shared" si="95"/>
        <v>0</v>
      </c>
      <c r="U1495" s="36">
        <f t="shared" si="93"/>
        <v>3.4722222222222099E-3</v>
      </c>
      <c r="V1495" s="36">
        <f t="shared" si="94"/>
        <v>1.0486111111111074</v>
      </c>
      <c r="W1495" s="36"/>
      <c r="X1495" s="37"/>
    </row>
    <row r="1496" spans="1:24" x14ac:dyDescent="0.3">
      <c r="A1496" s="42">
        <v>7598</v>
      </c>
      <c r="B1496" s="24">
        <v>21</v>
      </c>
      <c r="C1496" s="24" t="s">
        <v>76</v>
      </c>
      <c r="D1496" s="24">
        <v>2</v>
      </c>
      <c r="E1496" s="24">
        <v>405</v>
      </c>
      <c r="F1496" s="24" t="s">
        <v>79</v>
      </c>
      <c r="G1496" s="24" t="s">
        <v>19</v>
      </c>
      <c r="H1496" s="24" t="s">
        <v>13</v>
      </c>
      <c r="J1496" s="24">
        <v>1</v>
      </c>
      <c r="K1496" s="24">
        <v>3205</v>
      </c>
      <c r="L1496" s="32">
        <v>0.55208333333333337</v>
      </c>
      <c r="M1496" s="43">
        <v>0.55555555555555558</v>
      </c>
      <c r="N1496" s="33">
        <v>2.3687483532870899</v>
      </c>
      <c r="Q1496" s="24">
        <v>235</v>
      </c>
      <c r="R1496" s="35">
        <f t="shared" si="92"/>
        <v>556.65586302246618</v>
      </c>
      <c r="S1496" s="35">
        <f t="shared" si="95"/>
        <v>0</v>
      </c>
      <c r="U1496" s="36">
        <f t="shared" si="93"/>
        <v>3.4722222222222099E-3</v>
      </c>
      <c r="V1496" s="36">
        <f t="shared" si="94"/>
        <v>0.81597222222221932</v>
      </c>
      <c r="W1496" s="36"/>
      <c r="X1496" s="37"/>
    </row>
    <row r="1497" spans="1:24" x14ac:dyDescent="0.3">
      <c r="A1497" s="42">
        <v>11045</v>
      </c>
      <c r="B1497" s="24">
        <v>22</v>
      </c>
      <c r="C1497" s="24" t="s">
        <v>1137</v>
      </c>
      <c r="D1497" s="24">
        <v>0</v>
      </c>
      <c r="E1497" s="24">
        <v>263</v>
      </c>
      <c r="F1497" s="24" t="s">
        <v>536</v>
      </c>
      <c r="G1497" s="24" t="s">
        <v>19</v>
      </c>
      <c r="H1497" s="24" t="s">
        <v>13</v>
      </c>
      <c r="J1497" s="24">
        <v>1</v>
      </c>
      <c r="K1497" s="24">
        <v>11045</v>
      </c>
      <c r="L1497" s="32">
        <v>0.25</v>
      </c>
      <c r="M1497" s="43">
        <v>0.28472222222222221</v>
      </c>
      <c r="N1497" s="33">
        <v>20.155740436410099</v>
      </c>
      <c r="Q1497" s="24">
        <v>235</v>
      </c>
      <c r="R1497" s="35">
        <f t="shared" si="92"/>
        <v>4736.5990025563733</v>
      </c>
      <c r="S1497" s="35">
        <f t="shared" si="95"/>
        <v>0</v>
      </c>
      <c r="U1497" s="36">
        <f t="shared" si="93"/>
        <v>3.472222222222221E-2</v>
      </c>
      <c r="V1497" s="36">
        <f t="shared" si="94"/>
        <v>8.1597222222222197</v>
      </c>
      <c r="W1497" s="36"/>
      <c r="X1497" s="37"/>
    </row>
    <row r="1498" spans="1:24" x14ac:dyDescent="0.3">
      <c r="A1498" s="42">
        <v>16937</v>
      </c>
      <c r="B1498" s="24">
        <v>22</v>
      </c>
      <c r="C1498" s="24" t="s">
        <v>1137</v>
      </c>
      <c r="D1498" s="24">
        <v>0</v>
      </c>
      <c r="E1498" s="24">
        <v>263</v>
      </c>
      <c r="F1498" s="24" t="s">
        <v>536</v>
      </c>
      <c r="G1498" s="24" t="s">
        <v>18</v>
      </c>
      <c r="H1498" s="24" t="s">
        <v>13</v>
      </c>
      <c r="J1498" s="24">
        <v>1</v>
      </c>
      <c r="K1498" s="24">
        <v>16937</v>
      </c>
      <c r="L1498" s="32">
        <v>0.25694444444444448</v>
      </c>
      <c r="M1498" s="43">
        <v>0.29166666666666669</v>
      </c>
      <c r="N1498" s="33">
        <v>20.155740436410099</v>
      </c>
      <c r="Q1498" s="24">
        <v>67</v>
      </c>
      <c r="R1498" s="35">
        <f t="shared" si="92"/>
        <v>1350.4346092394767</v>
      </c>
      <c r="S1498" s="35">
        <f t="shared" si="95"/>
        <v>0</v>
      </c>
      <c r="U1498" s="36">
        <f t="shared" si="93"/>
        <v>3.472222222222221E-2</v>
      </c>
      <c r="V1498" s="36">
        <f t="shared" si="94"/>
        <v>2.326388888888888</v>
      </c>
      <c r="W1498" s="36"/>
      <c r="X1498" s="37"/>
    </row>
    <row r="1499" spans="1:24" x14ac:dyDescent="0.3">
      <c r="A1499" s="42">
        <v>17395</v>
      </c>
      <c r="B1499" s="24">
        <v>22</v>
      </c>
      <c r="C1499" s="24" t="s">
        <v>1137</v>
      </c>
      <c r="D1499" s="24">
        <v>0</v>
      </c>
      <c r="E1499" s="24">
        <v>263</v>
      </c>
      <c r="F1499" s="24" t="s">
        <v>536</v>
      </c>
      <c r="G1499" s="24" t="s">
        <v>18</v>
      </c>
      <c r="H1499" s="24" t="s">
        <v>15</v>
      </c>
      <c r="J1499" s="24">
        <v>1</v>
      </c>
      <c r="K1499" s="24">
        <v>17395</v>
      </c>
      <c r="L1499" s="32">
        <v>0.44097222222222227</v>
      </c>
      <c r="M1499" s="43">
        <v>0.47569444444444442</v>
      </c>
      <c r="N1499" s="33">
        <v>20.155740436410099</v>
      </c>
      <c r="Q1499" s="24">
        <v>12</v>
      </c>
      <c r="R1499" s="35">
        <f t="shared" si="92"/>
        <v>241.86888523692119</v>
      </c>
      <c r="S1499" s="35">
        <f t="shared" si="95"/>
        <v>0</v>
      </c>
      <c r="U1499" s="36">
        <f t="shared" si="93"/>
        <v>3.4722222222222154E-2</v>
      </c>
      <c r="V1499" s="36">
        <f t="shared" si="94"/>
        <v>0.41666666666666585</v>
      </c>
      <c r="W1499" s="36"/>
      <c r="X1499" s="37"/>
    </row>
    <row r="1500" spans="1:24" x14ac:dyDescent="0.3">
      <c r="A1500" s="42">
        <v>17024</v>
      </c>
      <c r="B1500" s="24">
        <v>22</v>
      </c>
      <c r="C1500" s="24" t="s">
        <v>1137</v>
      </c>
      <c r="D1500" s="24">
        <v>0</v>
      </c>
      <c r="E1500" s="24">
        <v>263</v>
      </c>
      <c r="F1500" s="24" t="s">
        <v>536</v>
      </c>
      <c r="G1500" s="24" t="s">
        <v>18</v>
      </c>
      <c r="H1500" s="24" t="s">
        <v>13</v>
      </c>
      <c r="J1500" s="24">
        <v>1</v>
      </c>
      <c r="K1500" s="24">
        <v>17024</v>
      </c>
      <c r="L1500" s="32">
        <v>0.55208333333333337</v>
      </c>
      <c r="M1500" s="43">
        <v>0.58680555555555558</v>
      </c>
      <c r="N1500" s="33">
        <v>20.155740436410099</v>
      </c>
      <c r="Q1500" s="24">
        <v>67</v>
      </c>
      <c r="R1500" s="35">
        <f t="shared" si="92"/>
        <v>1350.4346092394767</v>
      </c>
      <c r="S1500" s="35">
        <f t="shared" si="95"/>
        <v>0</v>
      </c>
      <c r="U1500" s="36">
        <f t="shared" si="93"/>
        <v>3.472222222222221E-2</v>
      </c>
      <c r="V1500" s="36">
        <f t="shared" si="94"/>
        <v>2.326388888888888</v>
      </c>
      <c r="W1500" s="36"/>
      <c r="X1500" s="37"/>
    </row>
    <row r="1501" spans="1:24" x14ac:dyDescent="0.3">
      <c r="A1501" s="42">
        <v>16940</v>
      </c>
      <c r="B1501" s="24">
        <v>22</v>
      </c>
      <c r="C1501" s="24" t="s">
        <v>1137</v>
      </c>
      <c r="D1501" s="24">
        <v>0</v>
      </c>
      <c r="E1501" s="24">
        <v>265</v>
      </c>
      <c r="F1501" s="24" t="s">
        <v>538</v>
      </c>
      <c r="G1501" s="24" t="s">
        <v>18</v>
      </c>
      <c r="H1501" s="24" t="s">
        <v>13</v>
      </c>
      <c r="J1501" s="24">
        <v>1</v>
      </c>
      <c r="K1501" s="24">
        <v>16940</v>
      </c>
      <c r="L1501" s="32">
        <v>0.375</v>
      </c>
      <c r="M1501" s="43">
        <v>0.40972222222222227</v>
      </c>
      <c r="N1501" s="33">
        <v>18.159357863649401</v>
      </c>
      <c r="Q1501" s="24">
        <v>67</v>
      </c>
      <c r="R1501" s="35">
        <f t="shared" si="92"/>
        <v>1216.6769768645099</v>
      </c>
      <c r="S1501" s="35">
        <f t="shared" si="95"/>
        <v>0</v>
      </c>
      <c r="U1501" s="36">
        <f t="shared" si="93"/>
        <v>3.4722222222222265E-2</v>
      </c>
      <c r="V1501" s="36">
        <f t="shared" si="94"/>
        <v>2.3263888888888919</v>
      </c>
      <c r="W1501" s="36"/>
      <c r="X1501" s="37"/>
    </row>
    <row r="1502" spans="1:24" x14ac:dyDescent="0.3">
      <c r="A1502" s="42">
        <v>17036</v>
      </c>
      <c r="B1502" s="24">
        <v>22</v>
      </c>
      <c r="C1502" s="24" t="s">
        <v>1137</v>
      </c>
      <c r="D1502" s="24">
        <v>0</v>
      </c>
      <c r="E1502" s="24">
        <v>265</v>
      </c>
      <c r="F1502" s="24" t="s">
        <v>538</v>
      </c>
      <c r="G1502" s="24" t="s">
        <v>18</v>
      </c>
      <c r="H1502" s="24" t="s">
        <v>13</v>
      </c>
      <c r="J1502" s="24">
        <v>1</v>
      </c>
      <c r="K1502" s="24">
        <v>17036</v>
      </c>
      <c r="L1502" s="32">
        <v>0.59027777777777779</v>
      </c>
      <c r="M1502" s="43">
        <v>0.62152777777777779</v>
      </c>
      <c r="N1502" s="33">
        <v>18.159357863649401</v>
      </c>
      <c r="Q1502" s="24">
        <v>67</v>
      </c>
      <c r="R1502" s="35">
        <f t="shared" si="92"/>
        <v>1216.6769768645099</v>
      </c>
      <c r="S1502" s="35">
        <f t="shared" si="95"/>
        <v>0</v>
      </c>
      <c r="U1502" s="36">
        <f t="shared" si="93"/>
        <v>3.125E-2</v>
      </c>
      <c r="V1502" s="36">
        <f t="shared" si="94"/>
        <v>2.09375</v>
      </c>
      <c r="W1502" s="36"/>
      <c r="X1502" s="37"/>
    </row>
    <row r="1503" spans="1:24" x14ac:dyDescent="0.3">
      <c r="A1503" s="42">
        <v>17391</v>
      </c>
      <c r="B1503" s="24">
        <v>22</v>
      </c>
      <c r="C1503" s="24" t="s">
        <v>1137</v>
      </c>
      <c r="D1503" s="24">
        <v>0</v>
      </c>
      <c r="E1503" s="24">
        <v>266</v>
      </c>
      <c r="F1503" s="24" t="s">
        <v>541</v>
      </c>
      <c r="G1503" s="24" t="s">
        <v>18</v>
      </c>
      <c r="H1503" s="24" t="s">
        <v>15</v>
      </c>
      <c r="J1503" s="24">
        <v>1</v>
      </c>
      <c r="K1503" s="24">
        <v>17391</v>
      </c>
      <c r="L1503" s="32">
        <v>0.3125</v>
      </c>
      <c r="M1503" s="43">
        <v>0.34375</v>
      </c>
      <c r="N1503" s="33">
        <v>18.9902738069439</v>
      </c>
      <c r="Q1503" s="24">
        <v>12</v>
      </c>
      <c r="R1503" s="35">
        <f t="shared" si="92"/>
        <v>227.88328568332679</v>
      </c>
      <c r="S1503" s="35">
        <f t="shared" si="95"/>
        <v>0</v>
      </c>
      <c r="U1503" s="36">
        <f t="shared" si="93"/>
        <v>3.125E-2</v>
      </c>
      <c r="V1503" s="36">
        <f t="shared" si="94"/>
        <v>0.375</v>
      </c>
      <c r="W1503" s="36"/>
      <c r="X1503" s="37"/>
    </row>
    <row r="1504" spans="1:24" x14ac:dyDescent="0.3">
      <c r="A1504" s="42">
        <v>16933</v>
      </c>
      <c r="B1504" s="24">
        <v>22</v>
      </c>
      <c r="C1504" s="24" t="s">
        <v>1137</v>
      </c>
      <c r="D1504" s="24">
        <v>0</v>
      </c>
      <c r="E1504" s="24">
        <v>266</v>
      </c>
      <c r="F1504" s="24" t="s">
        <v>541</v>
      </c>
      <c r="G1504" s="24" t="s">
        <v>18</v>
      </c>
      <c r="H1504" s="24" t="s">
        <v>13</v>
      </c>
      <c r="J1504" s="24">
        <v>1</v>
      </c>
      <c r="K1504" s="24">
        <v>16933</v>
      </c>
      <c r="L1504" s="32">
        <v>0.4375</v>
      </c>
      <c r="M1504" s="43">
        <v>0.46875</v>
      </c>
      <c r="N1504" s="33">
        <v>18.9902738069439</v>
      </c>
      <c r="Q1504" s="24">
        <v>67</v>
      </c>
      <c r="R1504" s="35">
        <f t="shared" si="92"/>
        <v>1272.3483450652413</v>
      </c>
      <c r="S1504" s="35">
        <f t="shared" si="95"/>
        <v>0</v>
      </c>
      <c r="U1504" s="36">
        <f t="shared" si="93"/>
        <v>3.125E-2</v>
      </c>
      <c r="V1504" s="36">
        <f t="shared" si="94"/>
        <v>2.09375</v>
      </c>
      <c r="W1504" s="36"/>
      <c r="X1504" s="37"/>
    </row>
    <row r="1505" spans="1:24" x14ac:dyDescent="0.3">
      <c r="A1505" s="42">
        <v>17364</v>
      </c>
      <c r="B1505" s="24">
        <v>22</v>
      </c>
      <c r="C1505" s="24" t="s">
        <v>1137</v>
      </c>
      <c r="D1505" s="24">
        <v>0</v>
      </c>
      <c r="E1505" s="24">
        <v>266</v>
      </c>
      <c r="F1505" s="24" t="s">
        <v>541</v>
      </c>
      <c r="G1505" s="24" t="s">
        <v>18</v>
      </c>
      <c r="H1505" s="24" t="s">
        <v>15</v>
      </c>
      <c r="J1505" s="24">
        <v>1</v>
      </c>
      <c r="K1505" s="24">
        <v>17364</v>
      </c>
      <c r="L1505" s="32">
        <v>0.60416666666666663</v>
      </c>
      <c r="M1505" s="43">
        <v>0.63541666666666663</v>
      </c>
      <c r="N1505" s="33">
        <v>18.9902738069439</v>
      </c>
      <c r="Q1505" s="24">
        <v>12</v>
      </c>
      <c r="R1505" s="35">
        <f t="shared" si="92"/>
        <v>227.88328568332679</v>
      </c>
      <c r="S1505" s="35">
        <f t="shared" si="95"/>
        <v>0</v>
      </c>
      <c r="U1505" s="36">
        <f t="shared" si="93"/>
        <v>3.125E-2</v>
      </c>
      <c r="V1505" s="36">
        <f t="shared" si="94"/>
        <v>0.375</v>
      </c>
      <c r="W1505" s="36"/>
      <c r="X1505" s="37"/>
    </row>
    <row r="1506" spans="1:24" x14ac:dyDescent="0.3">
      <c r="A1506" s="42">
        <v>17037</v>
      </c>
      <c r="B1506" s="24">
        <v>22</v>
      </c>
      <c r="C1506" s="24" t="s">
        <v>1137</v>
      </c>
      <c r="D1506" s="24">
        <v>0</v>
      </c>
      <c r="E1506" s="24">
        <v>266</v>
      </c>
      <c r="F1506" s="24" t="s">
        <v>541</v>
      </c>
      <c r="G1506" s="24" t="s">
        <v>18</v>
      </c>
      <c r="H1506" s="24" t="s">
        <v>13</v>
      </c>
      <c r="J1506" s="24">
        <v>1</v>
      </c>
      <c r="K1506" s="24">
        <v>17037</v>
      </c>
      <c r="L1506" s="32">
        <v>0.74652777777777779</v>
      </c>
      <c r="M1506" s="43">
        <v>0.77777777777777779</v>
      </c>
      <c r="N1506" s="33">
        <v>18.9902738069439</v>
      </c>
      <c r="Q1506" s="24">
        <v>67</v>
      </c>
      <c r="R1506" s="35">
        <f t="shared" si="92"/>
        <v>1272.3483450652413</v>
      </c>
      <c r="S1506" s="35">
        <f t="shared" si="95"/>
        <v>0</v>
      </c>
      <c r="U1506" s="36">
        <f t="shared" si="93"/>
        <v>3.125E-2</v>
      </c>
      <c r="V1506" s="36">
        <f t="shared" si="94"/>
        <v>2.09375</v>
      </c>
      <c r="W1506" s="36"/>
      <c r="X1506" s="37"/>
    </row>
    <row r="1507" spans="1:24" x14ac:dyDescent="0.3">
      <c r="A1507" s="42">
        <v>17368</v>
      </c>
      <c r="B1507" s="24">
        <v>22</v>
      </c>
      <c r="C1507" s="24" t="s">
        <v>1137</v>
      </c>
      <c r="D1507" s="24">
        <v>0</v>
      </c>
      <c r="E1507" s="24">
        <v>266</v>
      </c>
      <c r="F1507" s="24" t="s">
        <v>541</v>
      </c>
      <c r="G1507" s="24" t="s">
        <v>18</v>
      </c>
      <c r="H1507" s="24" t="s">
        <v>15</v>
      </c>
      <c r="J1507" s="24">
        <v>1</v>
      </c>
      <c r="K1507" s="24">
        <v>17368</v>
      </c>
      <c r="L1507" s="32">
        <v>0.75</v>
      </c>
      <c r="M1507" s="43">
        <v>0.78125</v>
      </c>
      <c r="N1507" s="33">
        <v>18.9902738069439</v>
      </c>
      <c r="Q1507" s="24">
        <v>12</v>
      </c>
      <c r="R1507" s="35">
        <f t="shared" si="92"/>
        <v>227.88328568332679</v>
      </c>
      <c r="S1507" s="35">
        <f t="shared" si="95"/>
        <v>0</v>
      </c>
      <c r="U1507" s="36">
        <f t="shared" si="93"/>
        <v>3.125E-2</v>
      </c>
      <c r="V1507" s="36">
        <f t="shared" si="94"/>
        <v>0.375</v>
      </c>
      <c r="W1507" s="36"/>
      <c r="X1507" s="37"/>
    </row>
    <row r="1508" spans="1:24" x14ac:dyDescent="0.3">
      <c r="A1508" s="42">
        <v>16944</v>
      </c>
      <c r="B1508" s="24">
        <v>22</v>
      </c>
      <c r="C1508" s="24" t="s">
        <v>1137</v>
      </c>
      <c r="D1508" s="24">
        <v>0</v>
      </c>
      <c r="E1508" s="24">
        <v>267</v>
      </c>
      <c r="F1508" s="24" t="s">
        <v>542</v>
      </c>
      <c r="G1508" s="24" t="s">
        <v>18</v>
      </c>
      <c r="H1508" s="24" t="s">
        <v>13</v>
      </c>
      <c r="J1508" s="24">
        <v>1</v>
      </c>
      <c r="K1508" s="24">
        <v>16944</v>
      </c>
      <c r="L1508" s="32">
        <v>0.5</v>
      </c>
      <c r="M1508" s="43">
        <v>0.53125</v>
      </c>
      <c r="N1508" s="33">
        <v>18.816330932839801</v>
      </c>
      <c r="Q1508" s="24">
        <v>67</v>
      </c>
      <c r="R1508" s="35">
        <f t="shared" si="92"/>
        <v>1260.6941725002666</v>
      </c>
      <c r="S1508" s="35">
        <f t="shared" si="95"/>
        <v>0</v>
      </c>
      <c r="U1508" s="36">
        <f t="shared" si="93"/>
        <v>3.125E-2</v>
      </c>
      <c r="V1508" s="36">
        <f t="shared" si="94"/>
        <v>2.09375</v>
      </c>
      <c r="W1508" s="36"/>
      <c r="X1508" s="37"/>
    </row>
    <row r="1509" spans="1:24" x14ac:dyDescent="0.3">
      <c r="A1509" s="42">
        <v>17025</v>
      </c>
      <c r="B1509" s="24">
        <v>22</v>
      </c>
      <c r="C1509" s="24" t="s">
        <v>1137</v>
      </c>
      <c r="D1509" s="24">
        <v>0</v>
      </c>
      <c r="E1509" s="24">
        <v>267</v>
      </c>
      <c r="F1509" s="24" t="s">
        <v>542</v>
      </c>
      <c r="G1509" s="24" t="s">
        <v>18</v>
      </c>
      <c r="H1509" s="24" t="s">
        <v>13</v>
      </c>
      <c r="J1509" s="24">
        <v>1</v>
      </c>
      <c r="K1509" s="24">
        <v>17025</v>
      </c>
      <c r="L1509" s="32">
        <v>0.59027777777777779</v>
      </c>
      <c r="M1509" s="43">
        <v>0.62152777777777779</v>
      </c>
      <c r="N1509" s="33">
        <v>18.816330932839801</v>
      </c>
      <c r="Q1509" s="24">
        <v>67</v>
      </c>
      <c r="R1509" s="35">
        <f t="shared" si="92"/>
        <v>1260.6941725002666</v>
      </c>
      <c r="S1509" s="35">
        <f t="shared" si="95"/>
        <v>0</v>
      </c>
      <c r="U1509" s="36">
        <f t="shared" si="93"/>
        <v>3.125E-2</v>
      </c>
      <c r="V1509" s="36">
        <f t="shared" si="94"/>
        <v>2.09375</v>
      </c>
      <c r="W1509" s="36"/>
      <c r="X1509" s="37"/>
    </row>
    <row r="1510" spans="1:24" x14ac:dyDescent="0.3">
      <c r="A1510" s="42">
        <v>16936</v>
      </c>
      <c r="B1510" s="24">
        <v>22</v>
      </c>
      <c r="C1510" s="24" t="s">
        <v>1137</v>
      </c>
      <c r="D1510" s="24">
        <v>0</v>
      </c>
      <c r="E1510" s="24">
        <v>268</v>
      </c>
      <c r="F1510" s="24" t="s">
        <v>543</v>
      </c>
      <c r="G1510" s="24" t="s">
        <v>18</v>
      </c>
      <c r="H1510" s="24" t="s">
        <v>13</v>
      </c>
      <c r="J1510" s="24">
        <v>1</v>
      </c>
      <c r="K1510" s="24">
        <v>16936</v>
      </c>
      <c r="L1510" s="32">
        <v>0.52083333333333337</v>
      </c>
      <c r="M1510" s="43">
        <v>0.54861111111111105</v>
      </c>
      <c r="N1510" s="33">
        <v>16.3477666029743</v>
      </c>
      <c r="Q1510" s="24">
        <v>67</v>
      </c>
      <c r="R1510" s="35">
        <f t="shared" si="92"/>
        <v>1095.3003623992781</v>
      </c>
      <c r="S1510" s="35">
        <f t="shared" si="95"/>
        <v>0</v>
      </c>
      <c r="U1510" s="36">
        <f t="shared" si="93"/>
        <v>2.7777777777777679E-2</v>
      </c>
      <c r="V1510" s="36">
        <f t="shared" si="94"/>
        <v>1.8611111111111045</v>
      </c>
      <c r="W1510" s="36"/>
      <c r="X1510" s="37"/>
    </row>
    <row r="1511" spans="1:24" x14ac:dyDescent="0.3">
      <c r="A1511" s="42">
        <v>17026</v>
      </c>
      <c r="B1511" s="24">
        <v>22</v>
      </c>
      <c r="C1511" s="24" t="s">
        <v>1137</v>
      </c>
      <c r="D1511" s="24">
        <v>0</v>
      </c>
      <c r="E1511" s="24">
        <v>269</v>
      </c>
      <c r="F1511" s="24" t="s">
        <v>545</v>
      </c>
      <c r="G1511" s="24" t="s">
        <v>18</v>
      </c>
      <c r="H1511" s="24" t="s">
        <v>13</v>
      </c>
      <c r="J1511" s="24">
        <v>1</v>
      </c>
      <c r="K1511" s="24">
        <v>17026</v>
      </c>
      <c r="L1511" s="32">
        <v>0.70833333333333337</v>
      </c>
      <c r="M1511" s="43">
        <v>0.73958333333333337</v>
      </c>
      <c r="N1511" s="33">
        <v>18.170206301630898</v>
      </c>
      <c r="Q1511" s="24">
        <v>67</v>
      </c>
      <c r="R1511" s="35">
        <f t="shared" si="92"/>
        <v>1217.4038222092702</v>
      </c>
      <c r="S1511" s="35">
        <f t="shared" si="95"/>
        <v>0</v>
      </c>
      <c r="U1511" s="36">
        <f t="shared" si="93"/>
        <v>3.125E-2</v>
      </c>
      <c r="V1511" s="36">
        <f t="shared" si="94"/>
        <v>2.09375</v>
      </c>
      <c r="W1511" s="36"/>
      <c r="X1511" s="37"/>
    </row>
    <row r="1512" spans="1:24" x14ac:dyDescent="0.3">
      <c r="A1512" s="42">
        <v>16930</v>
      </c>
      <c r="B1512" s="24">
        <v>22</v>
      </c>
      <c r="C1512" s="24" t="s">
        <v>1137</v>
      </c>
      <c r="D1512" s="24">
        <v>0</v>
      </c>
      <c r="E1512" s="24">
        <v>271</v>
      </c>
      <c r="F1512" s="24" t="s">
        <v>547</v>
      </c>
      <c r="G1512" s="24" t="s">
        <v>18</v>
      </c>
      <c r="H1512" s="24" t="s">
        <v>13</v>
      </c>
      <c r="J1512" s="24">
        <v>1</v>
      </c>
      <c r="K1512" s="24">
        <v>16930</v>
      </c>
      <c r="L1512" s="32">
        <v>0.26041666666666669</v>
      </c>
      <c r="M1512" s="43">
        <v>0.29166666666666669</v>
      </c>
      <c r="N1512" s="33">
        <v>19.324824493115599</v>
      </c>
      <c r="Q1512" s="24">
        <v>67</v>
      </c>
      <c r="R1512" s="35">
        <f t="shared" si="92"/>
        <v>1294.7632410387453</v>
      </c>
      <c r="S1512" s="35">
        <f t="shared" si="95"/>
        <v>0</v>
      </c>
      <c r="U1512" s="36">
        <f t="shared" si="93"/>
        <v>3.125E-2</v>
      </c>
      <c r="V1512" s="36">
        <f t="shared" si="94"/>
        <v>2.09375</v>
      </c>
      <c r="W1512" s="36"/>
      <c r="X1512" s="37"/>
    </row>
    <row r="1513" spans="1:24" x14ac:dyDescent="0.3">
      <c r="A1513" s="42">
        <v>17394</v>
      </c>
      <c r="B1513" s="24">
        <v>22</v>
      </c>
      <c r="C1513" s="24" t="s">
        <v>1137</v>
      </c>
      <c r="D1513" s="24">
        <v>0</v>
      </c>
      <c r="E1513" s="24">
        <v>271</v>
      </c>
      <c r="F1513" s="24" t="s">
        <v>547</v>
      </c>
      <c r="G1513" s="24" t="s">
        <v>18</v>
      </c>
      <c r="H1513" s="24" t="s">
        <v>15</v>
      </c>
      <c r="J1513" s="24">
        <v>1</v>
      </c>
      <c r="K1513" s="24">
        <v>17394</v>
      </c>
      <c r="L1513" s="32">
        <v>0.3923611111111111</v>
      </c>
      <c r="M1513" s="43">
        <v>0.42708333333333331</v>
      </c>
      <c r="N1513" s="33">
        <v>19.324824493115599</v>
      </c>
      <c r="Q1513" s="24">
        <v>12</v>
      </c>
      <c r="R1513" s="35">
        <f t="shared" si="92"/>
        <v>231.89789391738719</v>
      </c>
      <c r="S1513" s="35">
        <f t="shared" si="95"/>
        <v>0</v>
      </c>
      <c r="U1513" s="36">
        <f t="shared" si="93"/>
        <v>3.472222222222221E-2</v>
      </c>
      <c r="V1513" s="36">
        <f t="shared" si="94"/>
        <v>0.41666666666666652</v>
      </c>
      <c r="W1513" s="36"/>
      <c r="X1513" s="37"/>
    </row>
    <row r="1514" spans="1:24" x14ac:dyDescent="0.3">
      <c r="A1514" s="42">
        <v>17363</v>
      </c>
      <c r="B1514" s="24">
        <v>22</v>
      </c>
      <c r="C1514" s="24" t="s">
        <v>1137</v>
      </c>
      <c r="D1514" s="24">
        <v>0</v>
      </c>
      <c r="E1514" s="24">
        <v>271</v>
      </c>
      <c r="F1514" s="24" t="s">
        <v>547</v>
      </c>
      <c r="G1514" s="24" t="s">
        <v>18</v>
      </c>
      <c r="H1514" s="24" t="s">
        <v>15</v>
      </c>
      <c r="J1514" s="24">
        <v>1</v>
      </c>
      <c r="K1514" s="24">
        <v>17363</v>
      </c>
      <c r="L1514" s="32">
        <v>0.56597222222222221</v>
      </c>
      <c r="M1514" s="43">
        <v>0.60069444444444442</v>
      </c>
      <c r="N1514" s="33">
        <v>19.324824493115599</v>
      </c>
      <c r="Q1514" s="24">
        <v>12</v>
      </c>
      <c r="R1514" s="35">
        <f t="shared" si="92"/>
        <v>231.89789391738719</v>
      </c>
      <c r="S1514" s="35">
        <f t="shared" si="95"/>
        <v>0</v>
      </c>
      <c r="U1514" s="36">
        <f t="shared" si="93"/>
        <v>3.472222222222221E-2</v>
      </c>
      <c r="V1514" s="36">
        <f t="shared" si="94"/>
        <v>0.41666666666666652</v>
      </c>
      <c r="W1514" s="36"/>
      <c r="X1514" s="37"/>
    </row>
    <row r="1515" spans="1:24" x14ac:dyDescent="0.3">
      <c r="A1515" s="42">
        <v>17367</v>
      </c>
      <c r="B1515" s="24">
        <v>22</v>
      </c>
      <c r="C1515" s="24" t="s">
        <v>1137</v>
      </c>
      <c r="D1515" s="24">
        <v>0</v>
      </c>
      <c r="E1515" s="24">
        <v>271</v>
      </c>
      <c r="F1515" s="24" t="s">
        <v>547</v>
      </c>
      <c r="G1515" s="24" t="s">
        <v>18</v>
      </c>
      <c r="H1515" s="24" t="s">
        <v>15</v>
      </c>
      <c r="J1515" s="24">
        <v>1</v>
      </c>
      <c r="K1515" s="24">
        <v>17367</v>
      </c>
      <c r="L1515" s="32">
        <v>0.70833333333333337</v>
      </c>
      <c r="M1515" s="43">
        <v>0.74305555555555547</v>
      </c>
      <c r="N1515" s="33">
        <v>19.324824493115599</v>
      </c>
      <c r="Q1515" s="24">
        <v>12</v>
      </c>
      <c r="R1515" s="35">
        <f t="shared" si="92"/>
        <v>231.89789391738719</v>
      </c>
      <c r="S1515" s="35">
        <f t="shared" si="95"/>
        <v>0</v>
      </c>
      <c r="U1515" s="36">
        <f t="shared" si="93"/>
        <v>3.4722222222222099E-2</v>
      </c>
      <c r="V1515" s="36">
        <f t="shared" si="94"/>
        <v>0.41666666666666519</v>
      </c>
      <c r="W1515" s="36"/>
      <c r="X1515" s="37"/>
    </row>
    <row r="1516" spans="1:24" x14ac:dyDescent="0.3">
      <c r="A1516" s="42">
        <v>17027</v>
      </c>
      <c r="B1516" s="24">
        <v>22</v>
      </c>
      <c r="C1516" s="24" t="s">
        <v>1137</v>
      </c>
      <c r="D1516" s="24">
        <v>0</v>
      </c>
      <c r="E1516" s="24">
        <v>271</v>
      </c>
      <c r="F1516" s="24" t="s">
        <v>547</v>
      </c>
      <c r="G1516" s="24" t="s">
        <v>18</v>
      </c>
      <c r="H1516" s="24" t="s">
        <v>13</v>
      </c>
      <c r="J1516" s="24">
        <v>1</v>
      </c>
      <c r="K1516" s="24">
        <v>17027</v>
      </c>
      <c r="L1516" s="32">
        <v>0.75</v>
      </c>
      <c r="M1516" s="43">
        <v>0.79166666666666663</v>
      </c>
      <c r="N1516" s="33">
        <v>19.324824493115599</v>
      </c>
      <c r="Q1516" s="24">
        <v>67</v>
      </c>
      <c r="R1516" s="35">
        <f t="shared" si="92"/>
        <v>1294.7632410387453</v>
      </c>
      <c r="S1516" s="35">
        <f t="shared" si="95"/>
        <v>0</v>
      </c>
      <c r="U1516" s="36">
        <f t="shared" si="93"/>
        <v>4.166666666666663E-2</v>
      </c>
      <c r="V1516" s="36">
        <f t="shared" si="94"/>
        <v>2.7916666666666643</v>
      </c>
      <c r="W1516" s="36"/>
      <c r="X1516" s="37"/>
    </row>
    <row r="1517" spans="1:24" x14ac:dyDescent="0.3">
      <c r="A1517" s="42">
        <v>17028</v>
      </c>
      <c r="B1517" s="24">
        <v>22</v>
      </c>
      <c r="C1517" s="24" t="s">
        <v>1137</v>
      </c>
      <c r="D1517" s="24">
        <v>0</v>
      </c>
      <c r="E1517" s="24">
        <v>280</v>
      </c>
      <c r="F1517" s="24" t="s">
        <v>549</v>
      </c>
      <c r="G1517" s="24" t="s">
        <v>18</v>
      </c>
      <c r="H1517" s="24" t="s">
        <v>13</v>
      </c>
      <c r="J1517" s="24">
        <v>1</v>
      </c>
      <c r="K1517" s="24">
        <v>17028</v>
      </c>
      <c r="L1517" s="32">
        <v>0.79166666666666663</v>
      </c>
      <c r="M1517" s="43">
        <v>0.82638888888888884</v>
      </c>
      <c r="N1517" s="33">
        <v>19.981797562305999</v>
      </c>
      <c r="Q1517" s="24">
        <v>67</v>
      </c>
      <c r="R1517" s="35">
        <f t="shared" si="92"/>
        <v>1338.780436674502</v>
      </c>
      <c r="S1517" s="35">
        <f t="shared" si="95"/>
        <v>0</v>
      </c>
      <c r="U1517" s="36">
        <f t="shared" si="93"/>
        <v>3.472222222222221E-2</v>
      </c>
      <c r="V1517" s="36">
        <f t="shared" si="94"/>
        <v>2.326388888888888</v>
      </c>
      <c r="W1517" s="36"/>
      <c r="X1517" s="37"/>
    </row>
    <row r="1518" spans="1:24" x14ac:dyDescent="0.3">
      <c r="A1518" s="42">
        <v>11048</v>
      </c>
      <c r="B1518" s="24">
        <v>22</v>
      </c>
      <c r="C1518" s="24" t="s">
        <v>1137</v>
      </c>
      <c r="D1518" s="24">
        <v>0</v>
      </c>
      <c r="E1518" s="24">
        <v>281</v>
      </c>
      <c r="F1518" s="24" t="s">
        <v>537</v>
      </c>
      <c r="G1518" s="24" t="s">
        <v>19</v>
      </c>
      <c r="H1518" s="24" t="s">
        <v>13</v>
      </c>
      <c r="J1518" s="24">
        <v>1</v>
      </c>
      <c r="K1518" s="24">
        <v>11048</v>
      </c>
      <c r="L1518" s="32">
        <v>0.33680555555555558</v>
      </c>
      <c r="M1518" s="43">
        <v>0.36805555555555558</v>
      </c>
      <c r="N1518" s="33">
        <v>16.8947802354622</v>
      </c>
      <c r="Q1518" s="24">
        <v>235</v>
      </c>
      <c r="R1518" s="35">
        <f t="shared" si="92"/>
        <v>3970.273355333617</v>
      </c>
      <c r="S1518" s="35">
        <f t="shared" si="95"/>
        <v>0</v>
      </c>
      <c r="U1518" s="36">
        <f t="shared" si="93"/>
        <v>3.125E-2</v>
      </c>
      <c r="V1518" s="36">
        <f t="shared" si="94"/>
        <v>7.34375</v>
      </c>
      <c r="W1518" s="36"/>
      <c r="X1518" s="37"/>
    </row>
    <row r="1519" spans="1:24" x14ac:dyDescent="0.3">
      <c r="A1519" s="42">
        <v>11051</v>
      </c>
      <c r="B1519" s="24">
        <v>22</v>
      </c>
      <c r="C1519" s="24" t="s">
        <v>1137</v>
      </c>
      <c r="D1519" s="24">
        <v>0</v>
      </c>
      <c r="E1519" s="24">
        <v>282</v>
      </c>
      <c r="F1519" s="24" t="s">
        <v>539</v>
      </c>
      <c r="G1519" s="24" t="s">
        <v>19</v>
      </c>
      <c r="H1519" s="24" t="s">
        <v>13</v>
      </c>
      <c r="J1519" s="24">
        <v>1</v>
      </c>
      <c r="K1519" s="24">
        <v>11051</v>
      </c>
      <c r="L1519" s="32">
        <v>0.375</v>
      </c>
      <c r="M1519" s="43">
        <v>0.4236111111111111</v>
      </c>
      <c r="N1519" s="33">
        <v>27.682603650753801</v>
      </c>
      <c r="Q1519" s="24">
        <v>235</v>
      </c>
      <c r="R1519" s="35">
        <f t="shared" si="92"/>
        <v>6505.4118579271435</v>
      </c>
      <c r="S1519" s="35">
        <f t="shared" si="95"/>
        <v>0</v>
      </c>
      <c r="U1519" s="36">
        <f t="shared" si="93"/>
        <v>4.8611111111111105E-2</v>
      </c>
      <c r="V1519" s="36">
        <f t="shared" si="94"/>
        <v>11.423611111111109</v>
      </c>
      <c r="W1519" s="36"/>
      <c r="X1519" s="37"/>
    </row>
    <row r="1520" spans="1:24" x14ac:dyDescent="0.3">
      <c r="A1520" s="42">
        <v>11052</v>
      </c>
      <c r="B1520" s="24">
        <v>22</v>
      </c>
      <c r="C1520" s="24" t="s">
        <v>1137</v>
      </c>
      <c r="D1520" s="24">
        <v>0</v>
      </c>
      <c r="E1520" s="24">
        <v>283</v>
      </c>
      <c r="F1520" s="24" t="s">
        <v>540</v>
      </c>
      <c r="G1520" s="24" t="s">
        <v>19</v>
      </c>
      <c r="H1520" s="24" t="s">
        <v>13</v>
      </c>
      <c r="J1520" s="24">
        <v>1</v>
      </c>
      <c r="K1520" s="24">
        <v>11052</v>
      </c>
      <c r="L1520" s="32">
        <v>0.43402777777777773</v>
      </c>
      <c r="M1520" s="43">
        <v>0.4826388888888889</v>
      </c>
      <c r="N1520" s="33">
        <v>27.735731962014398</v>
      </c>
      <c r="Q1520" s="24">
        <v>235</v>
      </c>
      <c r="R1520" s="35">
        <f t="shared" si="92"/>
        <v>6517.8970110733835</v>
      </c>
      <c r="S1520" s="35">
        <f t="shared" si="95"/>
        <v>0</v>
      </c>
      <c r="U1520" s="36">
        <f t="shared" si="93"/>
        <v>4.861111111111116E-2</v>
      </c>
      <c r="V1520" s="36">
        <f t="shared" si="94"/>
        <v>11.423611111111123</v>
      </c>
      <c r="W1520" s="36"/>
      <c r="X1520" s="37"/>
    </row>
    <row r="1521" spans="1:24" x14ac:dyDescent="0.3">
      <c r="A1521" s="42">
        <v>17706</v>
      </c>
      <c r="B1521" s="24">
        <v>22</v>
      </c>
      <c r="C1521" s="24" t="s">
        <v>1137</v>
      </c>
      <c r="D1521" s="24">
        <v>0</v>
      </c>
      <c r="E1521" s="24">
        <v>283</v>
      </c>
      <c r="F1521" s="24" t="s">
        <v>540</v>
      </c>
      <c r="G1521" s="24" t="s">
        <v>19</v>
      </c>
      <c r="H1521" s="24" t="s">
        <v>13</v>
      </c>
      <c r="J1521" s="24">
        <v>1</v>
      </c>
      <c r="K1521" s="24">
        <v>11058</v>
      </c>
      <c r="L1521" s="32">
        <v>0.59375</v>
      </c>
      <c r="M1521" s="43">
        <v>0.64236111111111105</v>
      </c>
      <c r="N1521" s="33">
        <v>27.735731962014398</v>
      </c>
      <c r="Q1521" s="24">
        <v>235</v>
      </c>
      <c r="R1521" s="35">
        <f t="shared" si="92"/>
        <v>6517.8970110733835</v>
      </c>
      <c r="S1521" s="35">
        <f t="shared" si="95"/>
        <v>0</v>
      </c>
      <c r="U1521" s="36">
        <f t="shared" si="93"/>
        <v>4.8611111111111049E-2</v>
      </c>
      <c r="V1521" s="36">
        <f t="shared" si="94"/>
        <v>11.423611111111097</v>
      </c>
      <c r="W1521" s="36"/>
      <c r="X1521" s="37"/>
    </row>
    <row r="1522" spans="1:24" x14ac:dyDescent="0.3">
      <c r="A1522" s="42">
        <v>11078</v>
      </c>
      <c r="B1522" s="24">
        <v>22</v>
      </c>
      <c r="C1522" s="24" t="s">
        <v>1137</v>
      </c>
      <c r="D1522" s="24">
        <v>0</v>
      </c>
      <c r="E1522" s="24">
        <v>284</v>
      </c>
      <c r="F1522" s="24" t="s">
        <v>554</v>
      </c>
      <c r="G1522" s="24" t="s">
        <v>19</v>
      </c>
      <c r="H1522" s="24" t="s">
        <v>15</v>
      </c>
      <c r="J1522" s="24">
        <v>1</v>
      </c>
      <c r="K1522" s="24">
        <v>11078</v>
      </c>
      <c r="L1522" s="32">
        <v>0.70833333333333337</v>
      </c>
      <c r="M1522" s="43">
        <v>0.74652777777777779</v>
      </c>
      <c r="N1522" s="33">
        <v>22.805382662331599</v>
      </c>
      <c r="Q1522" s="24">
        <v>46</v>
      </c>
      <c r="R1522" s="35">
        <f t="shared" si="92"/>
        <v>1049.0476024672535</v>
      </c>
      <c r="S1522" s="35">
        <f t="shared" si="95"/>
        <v>0</v>
      </c>
      <c r="U1522" s="36">
        <f t="shared" si="93"/>
        <v>3.819444444444442E-2</v>
      </c>
      <c r="V1522" s="36">
        <f t="shared" si="94"/>
        <v>1.7569444444444433</v>
      </c>
      <c r="W1522" s="36"/>
      <c r="X1522" s="37"/>
    </row>
    <row r="1523" spans="1:24" x14ac:dyDescent="0.3">
      <c r="A1523" s="42">
        <v>13416</v>
      </c>
      <c r="B1523" s="24">
        <v>22</v>
      </c>
      <c r="C1523" s="24" t="s">
        <v>1137</v>
      </c>
      <c r="D1523" s="24">
        <v>0</v>
      </c>
      <c r="E1523" s="24">
        <v>285</v>
      </c>
      <c r="F1523" s="24" t="s">
        <v>546</v>
      </c>
      <c r="G1523" s="24" t="s">
        <v>19</v>
      </c>
      <c r="H1523" s="24" t="s">
        <v>13</v>
      </c>
      <c r="J1523" s="24">
        <v>1</v>
      </c>
      <c r="K1523" s="24">
        <v>13416</v>
      </c>
      <c r="L1523" s="32">
        <v>0.52777777777777779</v>
      </c>
      <c r="M1523" s="43">
        <v>0.55902777777777779</v>
      </c>
      <c r="N1523" s="33">
        <v>17.513233232440498</v>
      </c>
      <c r="O1523" s="33">
        <f>+N1523</f>
        <v>17.513233232440498</v>
      </c>
      <c r="Q1523" s="24">
        <v>235</v>
      </c>
      <c r="R1523" s="35">
        <f t="shared" si="92"/>
        <v>4115.6098096235173</v>
      </c>
      <c r="S1523" s="35">
        <f t="shared" si="95"/>
        <v>4115.6098096235173</v>
      </c>
      <c r="U1523" s="36">
        <f t="shared" si="93"/>
        <v>3.125E-2</v>
      </c>
      <c r="V1523" s="36">
        <f t="shared" si="94"/>
        <v>7.34375</v>
      </c>
      <c r="W1523" s="36" t="s">
        <v>1165</v>
      </c>
      <c r="X1523" s="37"/>
    </row>
    <row r="1524" spans="1:24" x14ac:dyDescent="0.3">
      <c r="A1524" s="42">
        <v>11063</v>
      </c>
      <c r="B1524" s="24">
        <v>22</v>
      </c>
      <c r="C1524" s="24" t="s">
        <v>1137</v>
      </c>
      <c r="D1524" s="24">
        <v>0</v>
      </c>
      <c r="E1524" s="24">
        <v>285</v>
      </c>
      <c r="F1524" s="24" t="s">
        <v>546</v>
      </c>
      <c r="G1524" s="24" t="s">
        <v>19</v>
      </c>
      <c r="H1524" s="24" t="s">
        <v>13</v>
      </c>
      <c r="J1524" s="24">
        <v>1</v>
      </c>
      <c r="K1524" s="24">
        <v>11063</v>
      </c>
      <c r="L1524" s="32">
        <v>0.73263888888888884</v>
      </c>
      <c r="M1524" s="43">
        <v>0.76388888888888884</v>
      </c>
      <c r="N1524" s="33">
        <v>17.513233232440498</v>
      </c>
      <c r="Q1524" s="24">
        <v>235</v>
      </c>
      <c r="R1524" s="35">
        <f t="shared" si="92"/>
        <v>4115.6098096235173</v>
      </c>
      <c r="S1524" s="35">
        <f t="shared" si="95"/>
        <v>0</v>
      </c>
      <c r="U1524" s="36">
        <f t="shared" si="93"/>
        <v>3.125E-2</v>
      </c>
      <c r="V1524" s="36">
        <f t="shared" si="94"/>
        <v>7.34375</v>
      </c>
      <c r="W1524" s="36"/>
      <c r="X1524" s="37"/>
    </row>
    <row r="1525" spans="1:24" x14ac:dyDescent="0.3">
      <c r="A1525" s="42">
        <v>11066</v>
      </c>
      <c r="B1525" s="24">
        <v>22</v>
      </c>
      <c r="C1525" s="24" t="s">
        <v>1137</v>
      </c>
      <c r="D1525" s="24">
        <v>0</v>
      </c>
      <c r="E1525" s="24">
        <v>286</v>
      </c>
      <c r="F1525" s="24" t="s">
        <v>548</v>
      </c>
      <c r="G1525" s="24" t="s">
        <v>19</v>
      </c>
      <c r="H1525" s="24" t="s">
        <v>13</v>
      </c>
      <c r="J1525" s="24">
        <v>1</v>
      </c>
      <c r="K1525" s="24">
        <v>11066</v>
      </c>
      <c r="L1525" s="32">
        <v>0.76388888888888884</v>
      </c>
      <c r="M1525" s="43">
        <v>0.80208333333333337</v>
      </c>
      <c r="N1525" s="33">
        <v>20.108437782685801</v>
      </c>
      <c r="Q1525" s="24">
        <v>235</v>
      </c>
      <c r="R1525" s="35">
        <f t="shared" si="92"/>
        <v>4725.4828789311632</v>
      </c>
      <c r="S1525" s="35">
        <f t="shared" si="95"/>
        <v>0</v>
      </c>
      <c r="U1525" s="36">
        <f t="shared" si="93"/>
        <v>3.8194444444444531E-2</v>
      </c>
      <c r="V1525" s="36">
        <f t="shared" si="94"/>
        <v>8.9756944444444642</v>
      </c>
      <c r="W1525" s="36"/>
      <c r="X1525" s="37"/>
    </row>
    <row r="1526" spans="1:24" x14ac:dyDescent="0.3">
      <c r="A1526" s="42">
        <v>17398</v>
      </c>
      <c r="B1526" s="24">
        <v>22</v>
      </c>
      <c r="C1526" s="24" t="s">
        <v>1137</v>
      </c>
      <c r="D1526" s="24">
        <v>0</v>
      </c>
      <c r="E1526" s="24">
        <v>288</v>
      </c>
      <c r="F1526" s="24" t="s">
        <v>552</v>
      </c>
      <c r="G1526" s="24" t="s">
        <v>18</v>
      </c>
      <c r="H1526" s="24" t="s">
        <v>15</v>
      </c>
      <c r="J1526" s="24">
        <v>1</v>
      </c>
      <c r="K1526" s="24">
        <v>17398</v>
      </c>
      <c r="L1526" s="32">
        <v>0.52777777777777779</v>
      </c>
      <c r="M1526" s="43">
        <v>0.55902777777777779</v>
      </c>
      <c r="N1526" s="33">
        <v>18.344149175735001</v>
      </c>
      <c r="Q1526" s="24">
        <v>12</v>
      </c>
      <c r="R1526" s="35">
        <f t="shared" si="92"/>
        <v>220.12979010882003</v>
      </c>
      <c r="S1526" s="35">
        <f t="shared" si="95"/>
        <v>0</v>
      </c>
      <c r="U1526" s="36">
        <f t="shared" si="93"/>
        <v>3.125E-2</v>
      </c>
      <c r="V1526" s="36">
        <f t="shared" si="94"/>
        <v>0.375</v>
      </c>
      <c r="W1526" s="36"/>
      <c r="X1526" s="37"/>
    </row>
    <row r="1527" spans="1:24" x14ac:dyDescent="0.3">
      <c r="A1527" s="42">
        <v>11070</v>
      </c>
      <c r="B1527" s="24">
        <v>22</v>
      </c>
      <c r="C1527" s="24" t="s">
        <v>1137</v>
      </c>
      <c r="D1527" s="24">
        <v>0</v>
      </c>
      <c r="E1527" s="24">
        <v>289</v>
      </c>
      <c r="F1527" s="24" t="s">
        <v>551</v>
      </c>
      <c r="G1527" s="24" t="s">
        <v>19</v>
      </c>
      <c r="H1527" s="24" t="s">
        <v>15</v>
      </c>
      <c r="J1527" s="24">
        <v>1</v>
      </c>
      <c r="K1527" s="24">
        <v>11069</v>
      </c>
      <c r="L1527" s="32">
        <v>0.38541666666666669</v>
      </c>
      <c r="M1527" s="43">
        <v>0.42708333333333331</v>
      </c>
      <c r="N1527" s="33">
        <v>23.970849291797901</v>
      </c>
      <c r="Q1527" s="24">
        <v>46</v>
      </c>
      <c r="R1527" s="35">
        <f t="shared" si="92"/>
        <v>1102.6590674227034</v>
      </c>
      <c r="S1527" s="35">
        <f t="shared" si="95"/>
        <v>0</v>
      </c>
      <c r="U1527" s="36">
        <f t="shared" si="93"/>
        <v>4.166666666666663E-2</v>
      </c>
      <c r="V1527" s="36">
        <f t="shared" si="94"/>
        <v>1.916666666666665</v>
      </c>
      <c r="W1527" s="36"/>
      <c r="X1527" s="37"/>
    </row>
    <row r="1528" spans="1:24" x14ac:dyDescent="0.3">
      <c r="A1528" s="42">
        <v>11074</v>
      </c>
      <c r="B1528" s="24">
        <v>22</v>
      </c>
      <c r="C1528" s="24" t="s">
        <v>1137</v>
      </c>
      <c r="D1528" s="24">
        <v>0</v>
      </c>
      <c r="E1528" s="24">
        <v>290</v>
      </c>
      <c r="F1528" s="24" t="s">
        <v>553</v>
      </c>
      <c r="G1528" s="24" t="s">
        <v>19</v>
      </c>
      <c r="H1528" s="24" t="s">
        <v>15</v>
      </c>
      <c r="J1528" s="24">
        <v>1</v>
      </c>
      <c r="K1528" s="24">
        <v>11074</v>
      </c>
      <c r="L1528" s="32">
        <v>0.5625</v>
      </c>
      <c r="M1528" s="43">
        <v>0.60069444444444442</v>
      </c>
      <c r="N1528" s="33">
        <v>22.770815906380498</v>
      </c>
      <c r="Q1528" s="24">
        <v>46</v>
      </c>
      <c r="R1528" s="35">
        <f t="shared" si="92"/>
        <v>1047.4575316935029</v>
      </c>
      <c r="S1528" s="35">
        <f t="shared" si="95"/>
        <v>0</v>
      </c>
      <c r="U1528" s="36">
        <f t="shared" si="93"/>
        <v>3.819444444444442E-2</v>
      </c>
      <c r="V1528" s="36">
        <f t="shared" si="94"/>
        <v>1.7569444444444433</v>
      </c>
      <c r="W1528" s="36"/>
      <c r="X1528" s="37"/>
    </row>
    <row r="1529" spans="1:24" x14ac:dyDescent="0.3">
      <c r="A1529" s="42">
        <v>13413</v>
      </c>
      <c r="B1529" s="24">
        <v>22</v>
      </c>
      <c r="C1529" s="24" t="s">
        <v>1137</v>
      </c>
      <c r="D1529" s="24">
        <v>0</v>
      </c>
      <c r="E1529" s="24">
        <v>304</v>
      </c>
      <c r="F1529" s="24" t="s">
        <v>706</v>
      </c>
      <c r="G1529" s="24" t="s">
        <v>19</v>
      </c>
      <c r="H1529" s="24" t="s">
        <v>13</v>
      </c>
      <c r="J1529" s="24">
        <v>1</v>
      </c>
      <c r="K1529" s="24">
        <v>13413</v>
      </c>
      <c r="L1529" s="32">
        <v>0.52083333333333337</v>
      </c>
      <c r="M1529" s="43">
        <v>0.5625</v>
      </c>
      <c r="N1529" s="33">
        <v>24.360921738995799</v>
      </c>
      <c r="Q1529" s="24">
        <v>235</v>
      </c>
      <c r="R1529" s="35">
        <f t="shared" si="92"/>
        <v>5724.8166086640131</v>
      </c>
      <c r="S1529" s="35">
        <f t="shared" si="95"/>
        <v>0</v>
      </c>
      <c r="U1529" s="36">
        <f t="shared" si="93"/>
        <v>4.166666666666663E-2</v>
      </c>
      <c r="V1529" s="36">
        <f t="shared" si="94"/>
        <v>9.7916666666666572</v>
      </c>
      <c r="W1529" s="36"/>
      <c r="X1529" s="37"/>
    </row>
    <row r="1530" spans="1:24" x14ac:dyDescent="0.3">
      <c r="A1530" s="42">
        <v>13415</v>
      </c>
      <c r="B1530" s="24">
        <v>22</v>
      </c>
      <c r="C1530" s="24" t="s">
        <v>1137</v>
      </c>
      <c r="D1530" s="24">
        <v>0</v>
      </c>
      <c r="E1530" s="24">
        <v>305</v>
      </c>
      <c r="F1530" s="24" t="s">
        <v>708</v>
      </c>
      <c r="G1530" s="24" t="s">
        <v>19</v>
      </c>
      <c r="H1530" s="24" t="s">
        <v>13</v>
      </c>
      <c r="J1530" s="24">
        <v>1</v>
      </c>
      <c r="K1530" s="24">
        <v>13415</v>
      </c>
      <c r="L1530" s="32">
        <v>0.27152777777777776</v>
      </c>
      <c r="M1530" s="43">
        <v>0.29166666666666669</v>
      </c>
      <c r="N1530" s="33">
        <v>13.357361066145</v>
      </c>
      <c r="Q1530" s="24">
        <v>235</v>
      </c>
      <c r="R1530" s="35">
        <f t="shared" si="92"/>
        <v>3138.9798505440749</v>
      </c>
      <c r="S1530" s="35">
        <f t="shared" si="95"/>
        <v>0</v>
      </c>
      <c r="U1530" s="36">
        <f t="shared" si="93"/>
        <v>2.0138888888888928E-2</v>
      </c>
      <c r="V1530" s="36">
        <f t="shared" si="94"/>
        <v>4.7326388888888982</v>
      </c>
      <c r="W1530" s="36"/>
      <c r="X1530" s="37"/>
    </row>
    <row r="1531" spans="1:24" x14ac:dyDescent="0.3">
      <c r="A1531" s="42">
        <v>16932</v>
      </c>
      <c r="B1531" s="24">
        <v>22</v>
      </c>
      <c r="C1531" s="24" t="s">
        <v>1137</v>
      </c>
      <c r="D1531" s="24">
        <v>0</v>
      </c>
      <c r="E1531" s="24">
        <v>500</v>
      </c>
      <c r="F1531" s="24" t="s">
        <v>696</v>
      </c>
      <c r="G1531" s="24" t="s">
        <v>18</v>
      </c>
      <c r="H1531" s="24" t="s">
        <v>13</v>
      </c>
      <c r="J1531" s="24">
        <v>1</v>
      </c>
      <c r="K1531" s="24">
        <v>16932</v>
      </c>
      <c r="L1531" s="32">
        <v>0.34027777777777773</v>
      </c>
      <c r="M1531" s="43">
        <v>0.36458333333333331</v>
      </c>
      <c r="N1531" s="33">
        <v>13.854150461127199</v>
      </c>
      <c r="Q1531" s="24">
        <v>67</v>
      </c>
      <c r="R1531" s="35">
        <f t="shared" si="92"/>
        <v>928.22808089552234</v>
      </c>
      <c r="S1531" s="35">
        <f t="shared" si="95"/>
        <v>0</v>
      </c>
      <c r="U1531" s="36">
        <f t="shared" si="93"/>
        <v>2.430555555555558E-2</v>
      </c>
      <c r="V1531" s="36">
        <f t="shared" si="94"/>
        <v>1.6284722222222239</v>
      </c>
      <c r="W1531" s="36"/>
      <c r="X1531" s="37"/>
    </row>
    <row r="1532" spans="1:24" x14ac:dyDescent="0.3">
      <c r="A1532" s="42">
        <v>17705</v>
      </c>
      <c r="B1532" s="45">
        <v>22</v>
      </c>
      <c r="C1532" s="45" t="s">
        <v>1137</v>
      </c>
      <c r="D1532" s="45">
        <v>0</v>
      </c>
      <c r="E1532" s="45">
        <v>3042</v>
      </c>
      <c r="F1532" s="45" t="s">
        <v>544</v>
      </c>
      <c r="G1532" s="45" t="s">
        <v>19</v>
      </c>
      <c r="H1532" s="45" t="s">
        <v>13</v>
      </c>
      <c r="I1532" s="45"/>
      <c r="J1532" s="45">
        <v>8</v>
      </c>
      <c r="K1532" s="45">
        <v>11061</v>
      </c>
      <c r="L1532" s="46">
        <v>0.65277777777777779</v>
      </c>
      <c r="M1532" s="47">
        <v>0.70486111111111116</v>
      </c>
      <c r="N1532" s="48">
        <v>25.924140701339301</v>
      </c>
      <c r="O1532" s="48"/>
      <c r="P1532" s="48">
        <f>+N1532</f>
        <v>25.924140701339301</v>
      </c>
      <c r="Q1532" s="45">
        <v>235</v>
      </c>
      <c r="R1532" s="49">
        <f t="shared" si="92"/>
        <v>6092.1730648147359</v>
      </c>
      <c r="S1532" s="49">
        <f t="shared" si="95"/>
        <v>0</v>
      </c>
      <c r="T1532" s="49">
        <f>+P1532*Q1532</f>
        <v>6092.1730648147359</v>
      </c>
      <c r="U1532" s="50">
        <f t="shared" si="93"/>
        <v>5.208333333333337E-2</v>
      </c>
      <c r="V1532" s="50">
        <f t="shared" si="94"/>
        <v>12.239583333333343</v>
      </c>
      <c r="W1532" s="50"/>
      <c r="X1532" s="37"/>
    </row>
    <row r="1533" spans="1:24" x14ac:dyDescent="0.3">
      <c r="A1533" s="42">
        <v>11081</v>
      </c>
      <c r="B1533" s="24">
        <v>23</v>
      </c>
      <c r="C1533" s="24" t="s">
        <v>1137</v>
      </c>
      <c r="D1533" s="24">
        <v>0</v>
      </c>
      <c r="E1533" s="24">
        <v>232</v>
      </c>
      <c r="F1533" s="24" t="s">
        <v>555</v>
      </c>
      <c r="G1533" s="24" t="s">
        <v>19</v>
      </c>
      <c r="H1533" s="24" t="s">
        <v>13</v>
      </c>
      <c r="J1533" s="24">
        <v>1</v>
      </c>
      <c r="K1533" s="24">
        <v>2546</v>
      </c>
      <c r="L1533" s="32">
        <v>0.4861111111111111</v>
      </c>
      <c r="M1533" s="43">
        <v>0.51736111111111105</v>
      </c>
      <c r="N1533" s="33">
        <v>16.604468030951502</v>
      </c>
      <c r="Q1533" s="24">
        <v>235</v>
      </c>
      <c r="R1533" s="35">
        <f t="shared" si="92"/>
        <v>3902.0499872736027</v>
      </c>
      <c r="S1533" s="35">
        <f t="shared" si="95"/>
        <v>0</v>
      </c>
      <c r="U1533" s="36">
        <f t="shared" si="93"/>
        <v>3.1249999999999944E-2</v>
      </c>
      <c r="V1533" s="36">
        <f t="shared" si="94"/>
        <v>7.3437499999999867</v>
      </c>
      <c r="W1533" s="36"/>
      <c r="X1533" s="37"/>
    </row>
    <row r="1534" spans="1:24" x14ac:dyDescent="0.3">
      <c r="A1534" s="42">
        <v>13414</v>
      </c>
      <c r="B1534" s="24">
        <v>23</v>
      </c>
      <c r="C1534" s="24" t="s">
        <v>1137</v>
      </c>
      <c r="D1534" s="24">
        <v>0</v>
      </c>
      <c r="E1534" s="24">
        <v>306</v>
      </c>
      <c r="F1534" s="24" t="s">
        <v>707</v>
      </c>
      <c r="G1534" s="24" t="s">
        <v>19</v>
      </c>
      <c r="H1534" s="24" t="s">
        <v>13</v>
      </c>
      <c r="J1534" s="24">
        <v>1</v>
      </c>
      <c r="K1534" s="24">
        <v>13414</v>
      </c>
      <c r="L1534" s="32">
        <v>0.25</v>
      </c>
      <c r="M1534" s="43">
        <v>0.27152777777777776</v>
      </c>
      <c r="N1534" s="33">
        <v>12.3696755551509</v>
      </c>
      <c r="Q1534" s="24">
        <v>235</v>
      </c>
      <c r="R1534" s="35">
        <f t="shared" si="92"/>
        <v>2906.8737554604618</v>
      </c>
      <c r="S1534" s="35">
        <f t="shared" si="95"/>
        <v>0</v>
      </c>
      <c r="U1534" s="36">
        <f t="shared" si="93"/>
        <v>2.1527777777777757E-2</v>
      </c>
      <c r="V1534" s="36">
        <f t="shared" si="94"/>
        <v>5.0590277777777732</v>
      </c>
      <c r="W1534" s="36"/>
      <c r="X1534" s="37"/>
    </row>
    <row r="1535" spans="1:24" x14ac:dyDescent="0.3">
      <c r="A1535" s="42">
        <v>16942</v>
      </c>
      <c r="B1535" s="24">
        <v>23</v>
      </c>
      <c r="C1535" s="24" t="s">
        <v>1137</v>
      </c>
      <c r="D1535" s="24">
        <v>0</v>
      </c>
      <c r="E1535" s="24">
        <v>848</v>
      </c>
      <c r="F1535" s="24" t="s">
        <v>556</v>
      </c>
      <c r="G1535" s="24" t="s">
        <v>18</v>
      </c>
      <c r="H1535" s="24" t="s">
        <v>13</v>
      </c>
      <c r="J1535" s="24">
        <v>1</v>
      </c>
      <c r="K1535" s="24">
        <v>16942</v>
      </c>
      <c r="L1535" s="32">
        <v>0.44444444444444442</v>
      </c>
      <c r="M1535" s="43">
        <v>0.47916666666666669</v>
      </c>
      <c r="N1535" s="33">
        <v>18.416059291626599</v>
      </c>
      <c r="Q1535" s="24">
        <v>67</v>
      </c>
      <c r="R1535" s="35">
        <f t="shared" si="92"/>
        <v>1233.8759725389821</v>
      </c>
      <c r="S1535" s="35">
        <f t="shared" si="95"/>
        <v>0</v>
      </c>
      <c r="U1535" s="36">
        <f t="shared" si="93"/>
        <v>3.4722222222222265E-2</v>
      </c>
      <c r="V1535" s="36">
        <f t="shared" si="94"/>
        <v>2.3263888888888919</v>
      </c>
      <c r="W1535" s="36"/>
      <c r="X1535" s="37"/>
    </row>
    <row r="1536" spans="1:24" x14ac:dyDescent="0.3">
      <c r="A1536" s="42">
        <v>11084</v>
      </c>
      <c r="B1536" s="45">
        <v>23</v>
      </c>
      <c r="C1536" s="45" t="s">
        <v>1137</v>
      </c>
      <c r="D1536" s="45">
        <v>0</v>
      </c>
      <c r="E1536" s="45">
        <v>3028</v>
      </c>
      <c r="F1536" s="45" t="s">
        <v>557</v>
      </c>
      <c r="G1536" s="45" t="s">
        <v>19</v>
      </c>
      <c r="H1536" s="45" t="s">
        <v>13</v>
      </c>
      <c r="I1536" s="45"/>
      <c r="J1536" s="45">
        <v>8</v>
      </c>
      <c r="K1536" s="45">
        <v>4356</v>
      </c>
      <c r="L1536" s="46">
        <v>0.68055555555555547</v>
      </c>
      <c r="M1536" s="47">
        <v>0.6875</v>
      </c>
      <c r="N1536" s="48">
        <v>6.2352890945909198</v>
      </c>
      <c r="O1536" s="48"/>
      <c r="P1536" s="48">
        <f>+N1536</f>
        <v>6.2352890945909198</v>
      </c>
      <c r="Q1536" s="45">
        <v>235</v>
      </c>
      <c r="R1536" s="49">
        <f t="shared" si="92"/>
        <v>1465.2929372288661</v>
      </c>
      <c r="S1536" s="49">
        <f t="shared" si="95"/>
        <v>0</v>
      </c>
      <c r="T1536" s="49">
        <f>+P1536*Q1536</f>
        <v>1465.2929372288661</v>
      </c>
      <c r="U1536" s="50">
        <f t="shared" si="93"/>
        <v>6.9444444444445308E-3</v>
      </c>
      <c r="V1536" s="50">
        <f t="shared" si="94"/>
        <v>1.6319444444444646</v>
      </c>
      <c r="W1536" s="50"/>
      <c r="X1536" s="37"/>
    </row>
    <row r="1537" spans="1:24" x14ac:dyDescent="0.3">
      <c r="A1537" s="42">
        <v>11083</v>
      </c>
      <c r="B1537" s="45">
        <v>23</v>
      </c>
      <c r="C1537" s="45" t="s">
        <v>1137</v>
      </c>
      <c r="D1537" s="45">
        <v>0</v>
      </c>
      <c r="E1537" s="45">
        <v>3028</v>
      </c>
      <c r="F1537" s="45" t="s">
        <v>557</v>
      </c>
      <c r="G1537" s="45" t="s">
        <v>18</v>
      </c>
      <c r="H1537" s="45" t="s">
        <v>13</v>
      </c>
      <c r="I1537" s="45"/>
      <c r="J1537" s="45">
        <v>8</v>
      </c>
      <c r="K1537" s="45">
        <v>4355</v>
      </c>
      <c r="L1537" s="46">
        <v>0.77430555555555547</v>
      </c>
      <c r="M1537" s="47">
        <v>0.78125</v>
      </c>
      <c r="N1537" s="48">
        <v>6.2352890945909198</v>
      </c>
      <c r="O1537" s="48"/>
      <c r="P1537" s="48">
        <f>+N1537</f>
        <v>6.2352890945909198</v>
      </c>
      <c r="Q1537" s="45">
        <v>67</v>
      </c>
      <c r="R1537" s="49">
        <f t="shared" si="92"/>
        <v>417.76436933759163</v>
      </c>
      <c r="S1537" s="49">
        <f t="shared" si="95"/>
        <v>0</v>
      </c>
      <c r="T1537" s="49">
        <f>+P1537*Q1537</f>
        <v>417.76436933759163</v>
      </c>
      <c r="U1537" s="50">
        <f t="shared" si="93"/>
        <v>6.9444444444445308E-3</v>
      </c>
      <c r="V1537" s="50">
        <f t="shared" si="94"/>
        <v>0.46527777777778356</v>
      </c>
      <c r="W1537" s="50"/>
      <c r="X1537" s="37"/>
    </row>
    <row r="1538" spans="1:24" x14ac:dyDescent="0.3">
      <c r="A1538" s="42">
        <v>11085</v>
      </c>
      <c r="B1538" s="45">
        <v>23</v>
      </c>
      <c r="C1538" s="45" t="s">
        <v>1137</v>
      </c>
      <c r="D1538" s="45">
        <v>0</v>
      </c>
      <c r="E1538" s="45">
        <v>3028</v>
      </c>
      <c r="F1538" s="45" t="s">
        <v>557</v>
      </c>
      <c r="G1538" s="45" t="s">
        <v>19</v>
      </c>
      <c r="H1538" s="45" t="s">
        <v>13</v>
      </c>
      <c r="I1538" s="45"/>
      <c r="J1538" s="45">
        <v>8</v>
      </c>
      <c r="K1538" s="45">
        <v>4357</v>
      </c>
      <c r="L1538" s="46">
        <v>0.78819444444444453</v>
      </c>
      <c r="M1538" s="47">
        <v>0.79513888888888884</v>
      </c>
      <c r="N1538" s="48">
        <v>6.2352890945909198</v>
      </c>
      <c r="O1538" s="48"/>
      <c r="P1538" s="48">
        <f>+N1538</f>
        <v>6.2352890945909198</v>
      </c>
      <c r="Q1538" s="45">
        <v>235</v>
      </c>
      <c r="R1538" s="49">
        <f t="shared" ref="R1538:R1601" si="96">+N1538*Q1538</f>
        <v>1465.2929372288661</v>
      </c>
      <c r="S1538" s="49">
        <f t="shared" si="95"/>
        <v>0</v>
      </c>
      <c r="T1538" s="49">
        <f>+P1538*Q1538</f>
        <v>1465.2929372288661</v>
      </c>
      <c r="U1538" s="50">
        <f t="shared" ref="U1538:U1601" si="97">+M1538-L1538</f>
        <v>6.9444444444443088E-3</v>
      </c>
      <c r="V1538" s="50">
        <f t="shared" ref="V1538:V1601" si="98">+U1538*Q1538</f>
        <v>1.6319444444444127</v>
      </c>
      <c r="W1538" s="50"/>
      <c r="X1538" s="37"/>
    </row>
    <row r="1539" spans="1:24" x14ac:dyDescent="0.3">
      <c r="A1539" s="42">
        <v>17438</v>
      </c>
      <c r="B1539" s="45">
        <v>23</v>
      </c>
      <c r="C1539" s="45" t="s">
        <v>1137</v>
      </c>
      <c r="D1539" s="45">
        <v>0</v>
      </c>
      <c r="E1539" s="45">
        <v>3039</v>
      </c>
      <c r="F1539" s="45" t="s">
        <v>558</v>
      </c>
      <c r="G1539" s="45" t="s">
        <v>18</v>
      </c>
      <c r="H1539" s="45" t="s">
        <v>13</v>
      </c>
      <c r="I1539" s="45"/>
      <c r="J1539" s="45">
        <v>8</v>
      </c>
      <c r="K1539" s="45">
        <v>17438</v>
      </c>
      <c r="L1539" s="46">
        <v>0.66319444444444442</v>
      </c>
      <c r="M1539" s="47">
        <v>0.69791666666666663</v>
      </c>
      <c r="N1539" s="48">
        <v>18.416059291626599</v>
      </c>
      <c r="O1539" s="48"/>
      <c r="P1539" s="48">
        <f>+N1539</f>
        <v>18.416059291626599</v>
      </c>
      <c r="Q1539" s="45">
        <v>67</v>
      </c>
      <c r="R1539" s="49">
        <f t="shared" si="96"/>
        <v>1233.8759725389821</v>
      </c>
      <c r="S1539" s="49">
        <f t="shared" ref="S1539:S1602" si="99">+O1539*Q1539</f>
        <v>0</v>
      </c>
      <c r="T1539" s="49">
        <f>+P1539*Q1539</f>
        <v>1233.8759725389821</v>
      </c>
      <c r="U1539" s="50">
        <f t="shared" si="97"/>
        <v>3.472222222222221E-2</v>
      </c>
      <c r="V1539" s="50">
        <f t="shared" si="98"/>
        <v>2.326388888888888</v>
      </c>
      <c r="W1539" s="50"/>
      <c r="X1539" s="37"/>
    </row>
    <row r="1540" spans="1:24" x14ac:dyDescent="0.3">
      <c r="A1540" s="42">
        <v>17033</v>
      </c>
      <c r="B1540" s="24">
        <v>24</v>
      </c>
      <c r="C1540" s="24" t="s">
        <v>1137</v>
      </c>
      <c r="D1540" s="24">
        <v>0</v>
      </c>
      <c r="E1540" s="24">
        <v>490</v>
      </c>
      <c r="F1540" s="24" t="s">
        <v>532</v>
      </c>
      <c r="G1540" s="24" t="s">
        <v>18</v>
      </c>
      <c r="H1540" s="24" t="s">
        <v>13</v>
      </c>
      <c r="J1540" s="24">
        <v>1</v>
      </c>
      <c r="K1540" s="24">
        <v>17033</v>
      </c>
      <c r="L1540" s="32">
        <v>0.72916666666666663</v>
      </c>
      <c r="M1540" s="43">
        <v>0.74652777777777779</v>
      </c>
      <c r="N1540" s="33">
        <v>7.0542111517444903</v>
      </c>
      <c r="Q1540" s="24">
        <v>67</v>
      </c>
      <c r="R1540" s="35">
        <f t="shared" si="96"/>
        <v>472.63214716688083</v>
      </c>
      <c r="S1540" s="35">
        <f t="shared" si="99"/>
        <v>0</v>
      </c>
      <c r="U1540" s="36">
        <f t="shared" si="97"/>
        <v>1.736111111111116E-2</v>
      </c>
      <c r="V1540" s="36">
        <f t="shared" si="98"/>
        <v>1.1631944444444478</v>
      </c>
      <c r="W1540" s="36"/>
      <c r="X1540" s="37"/>
    </row>
    <row r="1541" spans="1:24" x14ac:dyDescent="0.3">
      <c r="A1541" s="42">
        <v>17393</v>
      </c>
      <c r="B1541" s="24">
        <v>24</v>
      </c>
      <c r="C1541" s="24" t="s">
        <v>1137</v>
      </c>
      <c r="D1541" s="24">
        <v>0</v>
      </c>
      <c r="E1541" s="24">
        <v>491</v>
      </c>
      <c r="F1541" s="24" t="s">
        <v>531</v>
      </c>
      <c r="G1541" s="24" t="s">
        <v>18</v>
      </c>
      <c r="H1541" s="24" t="s">
        <v>15</v>
      </c>
      <c r="J1541" s="24">
        <v>1</v>
      </c>
      <c r="K1541" s="24">
        <v>17393</v>
      </c>
      <c r="L1541" s="32">
        <v>0.38194444444444442</v>
      </c>
      <c r="M1541" s="43">
        <v>0.3923611111111111</v>
      </c>
      <c r="N1541" s="33">
        <v>4.8882015735176196</v>
      </c>
      <c r="Q1541" s="24">
        <v>12</v>
      </c>
      <c r="R1541" s="35">
        <f t="shared" si="96"/>
        <v>58.658418882211436</v>
      </c>
      <c r="S1541" s="35">
        <f t="shared" si="99"/>
        <v>0</v>
      </c>
      <c r="U1541" s="36">
        <f t="shared" si="97"/>
        <v>1.0416666666666685E-2</v>
      </c>
      <c r="V1541" s="36">
        <f t="shared" si="98"/>
        <v>0.12500000000000022</v>
      </c>
      <c r="W1541" s="36"/>
      <c r="X1541" s="37"/>
    </row>
    <row r="1542" spans="1:24" x14ac:dyDescent="0.3">
      <c r="A1542" s="42">
        <v>16943</v>
      </c>
      <c r="B1542" s="24">
        <v>24</v>
      </c>
      <c r="C1542" s="24" t="s">
        <v>1137</v>
      </c>
      <c r="D1542" s="24">
        <v>0</v>
      </c>
      <c r="E1542" s="24">
        <v>491</v>
      </c>
      <c r="F1542" s="24" t="s">
        <v>531</v>
      </c>
      <c r="G1542" s="24" t="s">
        <v>18</v>
      </c>
      <c r="H1542" s="24" t="s">
        <v>13</v>
      </c>
      <c r="J1542" s="24">
        <v>1</v>
      </c>
      <c r="K1542" s="24">
        <v>16943</v>
      </c>
      <c r="L1542" s="32">
        <v>0.48958333333333331</v>
      </c>
      <c r="M1542" s="43">
        <v>0.5</v>
      </c>
      <c r="N1542" s="33">
        <v>4.8882015735176196</v>
      </c>
      <c r="Q1542" s="24">
        <v>67</v>
      </c>
      <c r="R1542" s="35">
        <f t="shared" si="96"/>
        <v>327.50950542568052</v>
      </c>
      <c r="S1542" s="35">
        <f t="shared" si="99"/>
        <v>0</v>
      </c>
      <c r="U1542" s="36">
        <f t="shared" si="97"/>
        <v>1.0416666666666685E-2</v>
      </c>
      <c r="V1542" s="36">
        <f t="shared" si="98"/>
        <v>0.69791666666666785</v>
      </c>
      <c r="W1542" s="36"/>
      <c r="X1542" s="37"/>
    </row>
    <row r="1543" spans="1:24" x14ac:dyDescent="0.3">
      <c r="A1543" s="42">
        <v>17030</v>
      </c>
      <c r="B1543" s="24">
        <v>24</v>
      </c>
      <c r="C1543" s="24" t="s">
        <v>1137</v>
      </c>
      <c r="D1543" s="24">
        <v>0</v>
      </c>
      <c r="E1543" s="24">
        <v>491</v>
      </c>
      <c r="F1543" s="24" t="s">
        <v>531</v>
      </c>
      <c r="G1543" s="24" t="s">
        <v>18</v>
      </c>
      <c r="H1543" s="24" t="s">
        <v>13</v>
      </c>
      <c r="J1543" s="24">
        <v>1</v>
      </c>
      <c r="K1543" s="24">
        <v>17030</v>
      </c>
      <c r="L1543" s="32">
        <v>0.57986111111111105</v>
      </c>
      <c r="M1543" s="43">
        <v>0.59027777777777779</v>
      </c>
      <c r="N1543" s="33">
        <v>4.8882015735176196</v>
      </c>
      <c r="Q1543" s="24">
        <v>67</v>
      </c>
      <c r="R1543" s="35">
        <f t="shared" si="96"/>
        <v>327.50950542568052</v>
      </c>
      <c r="S1543" s="35">
        <f t="shared" si="99"/>
        <v>0</v>
      </c>
      <c r="U1543" s="36">
        <f t="shared" si="97"/>
        <v>1.0416666666666741E-2</v>
      </c>
      <c r="V1543" s="36">
        <f t="shared" si="98"/>
        <v>0.69791666666667163</v>
      </c>
      <c r="W1543" s="36"/>
      <c r="X1543" s="37"/>
    </row>
    <row r="1544" spans="1:24" x14ac:dyDescent="0.3">
      <c r="A1544" s="42">
        <v>11024</v>
      </c>
      <c r="B1544" s="24">
        <v>24</v>
      </c>
      <c r="C1544" s="24" t="s">
        <v>1137</v>
      </c>
      <c r="D1544" s="24">
        <v>0</v>
      </c>
      <c r="E1544" s="24">
        <v>495</v>
      </c>
      <c r="F1544" s="24" t="s">
        <v>528</v>
      </c>
      <c r="G1544" s="24" t="s">
        <v>19</v>
      </c>
      <c r="H1544" s="24" t="s">
        <v>13</v>
      </c>
      <c r="J1544" s="24">
        <v>1</v>
      </c>
      <c r="K1544" s="24">
        <v>11024</v>
      </c>
      <c r="L1544" s="32">
        <v>0.2951388888888889</v>
      </c>
      <c r="M1544" s="43">
        <v>0.30902777777777779</v>
      </c>
      <c r="N1544" s="33">
        <v>6.6997928341927198</v>
      </c>
      <c r="Q1544" s="24">
        <v>235</v>
      </c>
      <c r="R1544" s="35">
        <f t="shared" si="96"/>
        <v>1574.4513160352892</v>
      </c>
      <c r="S1544" s="35">
        <f t="shared" si="99"/>
        <v>0</v>
      </c>
      <c r="U1544" s="36">
        <f t="shared" si="97"/>
        <v>1.3888888888888895E-2</v>
      </c>
      <c r="V1544" s="36">
        <f t="shared" si="98"/>
        <v>3.2638888888888902</v>
      </c>
      <c r="W1544" s="36"/>
      <c r="X1544" s="37"/>
    </row>
    <row r="1545" spans="1:24" x14ac:dyDescent="0.3">
      <c r="A1545" s="42">
        <v>16931</v>
      </c>
      <c r="B1545" s="24">
        <v>24</v>
      </c>
      <c r="C1545" s="24" t="s">
        <v>1137</v>
      </c>
      <c r="D1545" s="24">
        <v>0</v>
      </c>
      <c r="E1545" s="24">
        <v>495</v>
      </c>
      <c r="F1545" s="24" t="s">
        <v>528</v>
      </c>
      <c r="G1545" s="24" t="s">
        <v>18</v>
      </c>
      <c r="H1545" s="24" t="s">
        <v>13</v>
      </c>
      <c r="J1545" s="24">
        <v>1</v>
      </c>
      <c r="K1545" s="24">
        <v>16931</v>
      </c>
      <c r="L1545" s="32">
        <v>0.3263888888888889</v>
      </c>
      <c r="M1545" s="43">
        <v>0.34027777777777773</v>
      </c>
      <c r="N1545" s="33">
        <v>6.6997928341927198</v>
      </c>
      <c r="Q1545" s="24">
        <v>67</v>
      </c>
      <c r="R1545" s="35">
        <f t="shared" si="96"/>
        <v>448.8861198909122</v>
      </c>
      <c r="S1545" s="35">
        <f t="shared" si="99"/>
        <v>0</v>
      </c>
      <c r="U1545" s="36">
        <f t="shared" si="97"/>
        <v>1.388888888888884E-2</v>
      </c>
      <c r="V1545" s="36">
        <f t="shared" si="98"/>
        <v>0.93055555555555225</v>
      </c>
      <c r="W1545" s="36"/>
      <c r="X1545" s="37"/>
    </row>
    <row r="1546" spans="1:24" x14ac:dyDescent="0.3">
      <c r="A1546" s="42">
        <v>16941</v>
      </c>
      <c r="B1546" s="24">
        <v>24</v>
      </c>
      <c r="C1546" s="24" t="s">
        <v>1137</v>
      </c>
      <c r="D1546" s="24">
        <v>0</v>
      </c>
      <c r="E1546" s="24">
        <v>495</v>
      </c>
      <c r="F1546" s="24" t="s">
        <v>528</v>
      </c>
      <c r="G1546" s="24" t="s">
        <v>18</v>
      </c>
      <c r="H1546" s="24" t="s">
        <v>13</v>
      </c>
      <c r="J1546" s="24">
        <v>1</v>
      </c>
      <c r="K1546" s="24">
        <v>16941</v>
      </c>
      <c r="L1546" s="32">
        <v>0.41666666666666669</v>
      </c>
      <c r="M1546" s="43">
        <v>0.43055555555555558</v>
      </c>
      <c r="N1546" s="33">
        <v>6.6997928341927198</v>
      </c>
      <c r="Q1546" s="24">
        <v>67</v>
      </c>
      <c r="R1546" s="35">
        <f t="shared" si="96"/>
        <v>448.8861198909122</v>
      </c>
      <c r="S1546" s="35">
        <f t="shared" si="99"/>
        <v>0</v>
      </c>
      <c r="U1546" s="36">
        <f t="shared" si="97"/>
        <v>1.3888888888888895E-2</v>
      </c>
      <c r="V1546" s="36">
        <f t="shared" si="98"/>
        <v>0.93055555555555602</v>
      </c>
      <c r="W1546" s="36"/>
      <c r="X1546" s="37"/>
    </row>
    <row r="1547" spans="1:24" x14ac:dyDescent="0.3">
      <c r="A1547" s="42">
        <v>17396</v>
      </c>
      <c r="B1547" s="24">
        <v>24</v>
      </c>
      <c r="C1547" s="24" t="s">
        <v>1137</v>
      </c>
      <c r="D1547" s="24">
        <v>0</v>
      </c>
      <c r="E1547" s="24">
        <v>495</v>
      </c>
      <c r="F1547" s="24" t="s">
        <v>528</v>
      </c>
      <c r="G1547" s="24" t="s">
        <v>18</v>
      </c>
      <c r="H1547" s="24" t="s">
        <v>15</v>
      </c>
      <c r="J1547" s="24">
        <v>1</v>
      </c>
      <c r="K1547" s="24">
        <v>17396</v>
      </c>
      <c r="L1547" s="32">
        <v>0.48958333333333331</v>
      </c>
      <c r="M1547" s="43">
        <v>0.50347222222222221</v>
      </c>
      <c r="N1547" s="33">
        <v>6.6997928341927198</v>
      </c>
      <c r="Q1547" s="24">
        <v>12</v>
      </c>
      <c r="R1547" s="35">
        <f t="shared" si="96"/>
        <v>80.397514010312634</v>
      </c>
      <c r="S1547" s="35">
        <f t="shared" si="99"/>
        <v>0</v>
      </c>
      <c r="U1547" s="36">
        <f t="shared" si="97"/>
        <v>1.3888888888888895E-2</v>
      </c>
      <c r="V1547" s="36">
        <f t="shared" si="98"/>
        <v>0.16666666666666674</v>
      </c>
      <c r="W1547" s="36"/>
      <c r="X1547" s="37"/>
    </row>
    <row r="1548" spans="1:24" x14ac:dyDescent="0.3">
      <c r="A1548" s="42">
        <v>17021</v>
      </c>
      <c r="B1548" s="24">
        <v>24</v>
      </c>
      <c r="C1548" s="24" t="s">
        <v>1137</v>
      </c>
      <c r="D1548" s="24">
        <v>0</v>
      </c>
      <c r="E1548" s="24">
        <v>495</v>
      </c>
      <c r="F1548" s="24" t="s">
        <v>528</v>
      </c>
      <c r="G1548" s="24" t="s">
        <v>18</v>
      </c>
      <c r="H1548" s="24" t="s">
        <v>13</v>
      </c>
      <c r="J1548" s="24">
        <v>1</v>
      </c>
      <c r="K1548" s="24">
        <v>17021</v>
      </c>
      <c r="L1548" s="32">
        <v>0.53125</v>
      </c>
      <c r="M1548" s="43">
        <v>0.54513888888888895</v>
      </c>
      <c r="N1548" s="33">
        <v>6.6997928341927198</v>
      </c>
      <c r="Q1548" s="24">
        <v>67</v>
      </c>
      <c r="R1548" s="35">
        <f t="shared" si="96"/>
        <v>448.8861198909122</v>
      </c>
      <c r="S1548" s="35">
        <f t="shared" si="99"/>
        <v>0</v>
      </c>
      <c r="U1548" s="36">
        <f t="shared" si="97"/>
        <v>1.3888888888888951E-2</v>
      </c>
      <c r="V1548" s="36">
        <f t="shared" si="98"/>
        <v>0.93055555555555969</v>
      </c>
      <c r="W1548" s="36"/>
      <c r="X1548" s="37"/>
    </row>
    <row r="1549" spans="1:24" x14ac:dyDescent="0.3">
      <c r="A1549" s="42">
        <v>17022</v>
      </c>
      <c r="B1549" s="24">
        <v>24</v>
      </c>
      <c r="C1549" s="24" t="s">
        <v>1137</v>
      </c>
      <c r="D1549" s="24">
        <v>0</v>
      </c>
      <c r="E1549" s="24">
        <v>495</v>
      </c>
      <c r="F1549" s="24" t="s">
        <v>528</v>
      </c>
      <c r="G1549" s="24" t="s">
        <v>18</v>
      </c>
      <c r="H1549" s="24" t="s">
        <v>13</v>
      </c>
      <c r="J1549" s="24">
        <v>1</v>
      </c>
      <c r="K1549" s="24">
        <v>17022</v>
      </c>
      <c r="L1549" s="32">
        <v>0.625</v>
      </c>
      <c r="M1549" s="43">
        <v>0.63888888888888895</v>
      </c>
      <c r="N1549" s="33">
        <v>6.6997928341927198</v>
      </c>
      <c r="Q1549" s="24">
        <v>67</v>
      </c>
      <c r="R1549" s="35">
        <f t="shared" si="96"/>
        <v>448.8861198909122</v>
      </c>
      <c r="S1549" s="35">
        <f t="shared" si="99"/>
        <v>0</v>
      </c>
      <c r="U1549" s="36">
        <f t="shared" si="97"/>
        <v>1.3888888888888951E-2</v>
      </c>
      <c r="V1549" s="36">
        <f t="shared" si="98"/>
        <v>0.93055555555555969</v>
      </c>
      <c r="W1549" s="36"/>
      <c r="X1549" s="37"/>
    </row>
    <row r="1550" spans="1:24" x14ac:dyDescent="0.3">
      <c r="A1550" s="42">
        <v>17366</v>
      </c>
      <c r="B1550" s="24">
        <v>24</v>
      </c>
      <c r="C1550" s="24" t="s">
        <v>1137</v>
      </c>
      <c r="D1550" s="24">
        <v>0</v>
      </c>
      <c r="E1550" s="24">
        <v>495</v>
      </c>
      <c r="F1550" s="24" t="s">
        <v>528</v>
      </c>
      <c r="G1550" s="24" t="s">
        <v>18</v>
      </c>
      <c r="H1550" s="24" t="s">
        <v>15</v>
      </c>
      <c r="J1550" s="24">
        <v>1</v>
      </c>
      <c r="K1550" s="24">
        <v>17366</v>
      </c>
      <c r="L1550" s="32">
        <v>0.67361111111111116</v>
      </c>
      <c r="M1550" s="43">
        <v>0.6875</v>
      </c>
      <c r="N1550" s="33">
        <v>6.6997928341927198</v>
      </c>
      <c r="Q1550" s="24">
        <v>12</v>
      </c>
      <c r="R1550" s="35">
        <f t="shared" si="96"/>
        <v>80.397514010312634</v>
      </c>
      <c r="S1550" s="35">
        <f t="shared" si="99"/>
        <v>0</v>
      </c>
      <c r="U1550" s="36">
        <f t="shared" si="97"/>
        <v>1.388888888888884E-2</v>
      </c>
      <c r="V1550" s="36">
        <f t="shared" si="98"/>
        <v>0.16666666666666607</v>
      </c>
      <c r="W1550" s="36"/>
      <c r="X1550" s="37"/>
    </row>
    <row r="1551" spans="1:24" x14ac:dyDescent="0.3">
      <c r="A1551" s="42">
        <v>17032</v>
      </c>
      <c r="B1551" s="24">
        <v>24</v>
      </c>
      <c r="C1551" s="24" t="s">
        <v>1137</v>
      </c>
      <c r="D1551" s="24">
        <v>0</v>
      </c>
      <c r="E1551" s="24">
        <v>495</v>
      </c>
      <c r="F1551" s="24" t="s">
        <v>528</v>
      </c>
      <c r="G1551" s="24" t="s">
        <v>18</v>
      </c>
      <c r="H1551" s="24" t="s">
        <v>13</v>
      </c>
      <c r="J1551" s="24">
        <v>1</v>
      </c>
      <c r="K1551" s="24">
        <v>17032</v>
      </c>
      <c r="L1551" s="32">
        <v>0.71527777777777779</v>
      </c>
      <c r="M1551" s="43">
        <v>0.72916666666666663</v>
      </c>
      <c r="N1551" s="33">
        <v>6.6997928341927198</v>
      </c>
      <c r="Q1551" s="24">
        <v>67</v>
      </c>
      <c r="R1551" s="35">
        <f t="shared" si="96"/>
        <v>448.8861198909122</v>
      </c>
      <c r="S1551" s="35">
        <f t="shared" si="99"/>
        <v>0</v>
      </c>
      <c r="U1551" s="36">
        <f t="shared" si="97"/>
        <v>1.388888888888884E-2</v>
      </c>
      <c r="V1551" s="36">
        <f t="shared" si="98"/>
        <v>0.93055555555555225</v>
      </c>
      <c r="W1551" s="36"/>
      <c r="X1551" s="37"/>
    </row>
    <row r="1552" spans="1:24" x14ac:dyDescent="0.3">
      <c r="A1552" s="42">
        <v>17369</v>
      </c>
      <c r="B1552" s="24">
        <v>24</v>
      </c>
      <c r="C1552" s="24" t="s">
        <v>1137</v>
      </c>
      <c r="D1552" s="24">
        <v>0</v>
      </c>
      <c r="E1552" s="24">
        <v>495</v>
      </c>
      <c r="F1552" s="24" t="s">
        <v>528</v>
      </c>
      <c r="G1552" s="24" t="s">
        <v>18</v>
      </c>
      <c r="H1552" s="24" t="s">
        <v>15</v>
      </c>
      <c r="J1552" s="24">
        <v>1</v>
      </c>
      <c r="K1552" s="24">
        <v>17369</v>
      </c>
      <c r="L1552" s="32">
        <v>0.78125</v>
      </c>
      <c r="M1552" s="43">
        <v>0.79513888888888884</v>
      </c>
      <c r="N1552" s="33">
        <v>6.6997928341927198</v>
      </c>
      <c r="Q1552" s="24">
        <v>12</v>
      </c>
      <c r="R1552" s="35">
        <f t="shared" si="96"/>
        <v>80.397514010312634</v>
      </c>
      <c r="S1552" s="35">
        <f t="shared" si="99"/>
        <v>0</v>
      </c>
      <c r="U1552" s="36">
        <f t="shared" si="97"/>
        <v>1.388888888888884E-2</v>
      </c>
      <c r="V1552" s="36">
        <f t="shared" si="98"/>
        <v>0.16666666666666607</v>
      </c>
      <c r="W1552" s="36"/>
      <c r="X1552" s="37"/>
    </row>
    <row r="1553" spans="1:24" x14ac:dyDescent="0.3">
      <c r="A1553" s="42">
        <v>17035</v>
      </c>
      <c r="B1553" s="24">
        <v>24</v>
      </c>
      <c r="C1553" s="24" t="s">
        <v>1137</v>
      </c>
      <c r="D1553" s="24">
        <v>0</v>
      </c>
      <c r="E1553" s="24">
        <v>495</v>
      </c>
      <c r="F1553" s="24" t="s">
        <v>528</v>
      </c>
      <c r="G1553" s="24" t="s">
        <v>18</v>
      </c>
      <c r="H1553" s="24" t="s">
        <v>13</v>
      </c>
      <c r="J1553" s="24">
        <v>1</v>
      </c>
      <c r="K1553" s="24">
        <v>17035</v>
      </c>
      <c r="L1553" s="32">
        <v>0.80902777777777779</v>
      </c>
      <c r="M1553" s="43">
        <v>0.82291666666666663</v>
      </c>
      <c r="N1553" s="33">
        <v>6.6997928341927198</v>
      </c>
      <c r="Q1553" s="24">
        <v>67</v>
      </c>
      <c r="R1553" s="35">
        <f t="shared" si="96"/>
        <v>448.8861198909122</v>
      </c>
      <c r="S1553" s="35">
        <f t="shared" si="99"/>
        <v>0</v>
      </c>
      <c r="U1553" s="36">
        <f t="shared" si="97"/>
        <v>1.388888888888884E-2</v>
      </c>
      <c r="V1553" s="36">
        <f t="shared" si="98"/>
        <v>0.93055555555555225</v>
      </c>
      <c r="W1553" s="36"/>
      <c r="X1553" s="37"/>
    </row>
    <row r="1554" spans="1:24" x14ac:dyDescent="0.3">
      <c r="A1554" s="42">
        <v>11025</v>
      </c>
      <c r="B1554" s="24">
        <v>24</v>
      </c>
      <c r="C1554" s="24" t="s">
        <v>1137</v>
      </c>
      <c r="D1554" s="24">
        <v>0</v>
      </c>
      <c r="E1554" s="24">
        <v>496</v>
      </c>
      <c r="F1554" s="24" t="s">
        <v>529</v>
      </c>
      <c r="G1554" s="24" t="s">
        <v>19</v>
      </c>
      <c r="H1554" s="24" t="s">
        <v>13</v>
      </c>
      <c r="J1554" s="24">
        <v>1</v>
      </c>
      <c r="K1554" s="24">
        <v>11025</v>
      </c>
      <c r="L1554" s="32">
        <v>0.33333333333333331</v>
      </c>
      <c r="M1554" s="43">
        <v>0.35069444444444442</v>
      </c>
      <c r="N1554" s="33">
        <v>8.0883201969535108</v>
      </c>
      <c r="Q1554" s="24">
        <v>235</v>
      </c>
      <c r="R1554" s="35">
        <f t="shared" si="96"/>
        <v>1900.7552462840749</v>
      </c>
      <c r="S1554" s="35">
        <f t="shared" si="99"/>
        <v>0</v>
      </c>
      <c r="U1554" s="36">
        <f t="shared" si="97"/>
        <v>1.7361111111111105E-2</v>
      </c>
      <c r="V1554" s="36">
        <f t="shared" si="98"/>
        <v>4.0798611111111098</v>
      </c>
      <c r="W1554" s="36"/>
      <c r="X1554" s="37"/>
    </row>
    <row r="1555" spans="1:24" x14ac:dyDescent="0.3">
      <c r="A1555" s="42">
        <v>16939</v>
      </c>
      <c r="B1555" s="24">
        <v>24</v>
      </c>
      <c r="C1555" s="24" t="s">
        <v>1137</v>
      </c>
      <c r="D1555" s="24">
        <v>0</v>
      </c>
      <c r="E1555" s="24">
        <v>496</v>
      </c>
      <c r="F1555" s="24" t="s">
        <v>529</v>
      </c>
      <c r="G1555" s="24" t="s">
        <v>18</v>
      </c>
      <c r="H1555" s="24" t="s">
        <v>13</v>
      </c>
      <c r="J1555" s="24">
        <v>1</v>
      </c>
      <c r="K1555" s="24">
        <v>16939</v>
      </c>
      <c r="L1555" s="32">
        <v>0.34375</v>
      </c>
      <c r="M1555" s="43">
        <v>0.36458333333333331</v>
      </c>
      <c r="N1555" s="33">
        <v>8.0883201969535108</v>
      </c>
      <c r="Q1555" s="24">
        <v>67</v>
      </c>
      <c r="R1555" s="35">
        <f t="shared" si="96"/>
        <v>541.91745319588517</v>
      </c>
      <c r="S1555" s="35">
        <f t="shared" si="99"/>
        <v>0</v>
      </c>
      <c r="U1555" s="36">
        <f t="shared" si="97"/>
        <v>2.0833333333333315E-2</v>
      </c>
      <c r="V1555" s="36">
        <f t="shared" si="98"/>
        <v>1.3958333333333321</v>
      </c>
      <c r="W1555" s="36"/>
      <c r="X1555" s="37"/>
    </row>
    <row r="1556" spans="1:24" x14ac:dyDescent="0.3">
      <c r="A1556" s="42">
        <v>17023</v>
      </c>
      <c r="B1556" s="24">
        <v>24</v>
      </c>
      <c r="C1556" s="24" t="s">
        <v>1137</v>
      </c>
      <c r="D1556" s="24">
        <v>0</v>
      </c>
      <c r="E1556" s="24">
        <v>496</v>
      </c>
      <c r="F1556" s="24" t="s">
        <v>529</v>
      </c>
      <c r="G1556" s="24" t="s">
        <v>18</v>
      </c>
      <c r="H1556" s="24" t="s">
        <v>13</v>
      </c>
      <c r="J1556" s="24">
        <v>1</v>
      </c>
      <c r="K1556" s="24">
        <v>17023</v>
      </c>
      <c r="L1556" s="32">
        <v>0.69097222222222221</v>
      </c>
      <c r="M1556" s="43">
        <v>0.70833333333333337</v>
      </c>
      <c r="N1556" s="33">
        <v>8.0883201969535108</v>
      </c>
      <c r="Q1556" s="24">
        <v>67</v>
      </c>
      <c r="R1556" s="35">
        <f t="shared" si="96"/>
        <v>541.91745319588517</v>
      </c>
      <c r="S1556" s="35">
        <f t="shared" si="99"/>
        <v>0</v>
      </c>
      <c r="U1556" s="36">
        <f t="shared" si="97"/>
        <v>1.736111111111116E-2</v>
      </c>
      <c r="V1556" s="36">
        <f t="shared" si="98"/>
        <v>1.1631944444444478</v>
      </c>
      <c r="W1556" s="36"/>
      <c r="X1556" s="37"/>
    </row>
    <row r="1557" spans="1:24" x14ac:dyDescent="0.3">
      <c r="A1557" s="42">
        <v>11023</v>
      </c>
      <c r="B1557" s="24">
        <v>24</v>
      </c>
      <c r="C1557" s="24" t="s">
        <v>1137</v>
      </c>
      <c r="D1557" s="24">
        <v>0</v>
      </c>
      <c r="E1557" s="24">
        <v>497</v>
      </c>
      <c r="F1557" s="24" t="s">
        <v>527</v>
      </c>
      <c r="G1557" s="24" t="s">
        <v>19</v>
      </c>
      <c r="H1557" s="24" t="s">
        <v>13</v>
      </c>
      <c r="J1557" s="24">
        <v>1</v>
      </c>
      <c r="K1557" s="24">
        <v>11023</v>
      </c>
      <c r="L1557" s="32">
        <v>0.2951388888888889</v>
      </c>
      <c r="M1557" s="43">
        <v>0.31597222222222221</v>
      </c>
      <c r="N1557" s="33">
        <v>8.8658024124195993</v>
      </c>
      <c r="Q1557" s="24">
        <v>235</v>
      </c>
      <c r="R1557" s="35">
        <f t="shared" si="96"/>
        <v>2083.4635669186059</v>
      </c>
      <c r="S1557" s="35">
        <f t="shared" si="99"/>
        <v>0</v>
      </c>
      <c r="U1557" s="36">
        <f t="shared" si="97"/>
        <v>2.0833333333333315E-2</v>
      </c>
      <c r="V1557" s="36">
        <f t="shared" si="98"/>
        <v>4.8958333333333286</v>
      </c>
      <c r="W1557" s="36"/>
      <c r="X1557" s="37"/>
    </row>
    <row r="1558" spans="1:24" x14ac:dyDescent="0.3">
      <c r="A1558" s="42">
        <v>16938</v>
      </c>
      <c r="B1558" s="24">
        <v>24</v>
      </c>
      <c r="C1558" s="24" t="s">
        <v>1137</v>
      </c>
      <c r="D1558" s="24">
        <v>0</v>
      </c>
      <c r="E1558" s="24">
        <v>497</v>
      </c>
      <c r="F1558" s="24" t="s">
        <v>527</v>
      </c>
      <c r="G1558" s="24" t="s">
        <v>18</v>
      </c>
      <c r="H1558" s="24" t="s">
        <v>13</v>
      </c>
      <c r="J1558" s="24">
        <v>1</v>
      </c>
      <c r="K1558" s="24">
        <v>16938</v>
      </c>
      <c r="L1558" s="32">
        <v>0.30555555555555552</v>
      </c>
      <c r="M1558" s="43">
        <v>0.3263888888888889</v>
      </c>
      <c r="N1558" s="33">
        <v>8.8658024124195993</v>
      </c>
      <c r="Q1558" s="24">
        <v>67</v>
      </c>
      <c r="R1558" s="35">
        <f t="shared" si="96"/>
        <v>594.00876163211319</v>
      </c>
      <c r="S1558" s="35">
        <f t="shared" si="99"/>
        <v>0</v>
      </c>
      <c r="U1558" s="36">
        <f t="shared" si="97"/>
        <v>2.083333333333337E-2</v>
      </c>
      <c r="V1558" s="36">
        <f t="shared" si="98"/>
        <v>1.3958333333333357</v>
      </c>
      <c r="W1558" s="36"/>
      <c r="X1558" s="37"/>
    </row>
    <row r="1559" spans="1:24" x14ac:dyDescent="0.3">
      <c r="A1559" s="42">
        <v>17392</v>
      </c>
      <c r="B1559" s="24">
        <v>24</v>
      </c>
      <c r="C1559" s="24" t="s">
        <v>1137</v>
      </c>
      <c r="D1559" s="24">
        <v>0</v>
      </c>
      <c r="E1559" s="24">
        <v>497</v>
      </c>
      <c r="F1559" s="24" t="s">
        <v>527</v>
      </c>
      <c r="G1559" s="24" t="s">
        <v>18</v>
      </c>
      <c r="H1559" s="24" t="s">
        <v>15</v>
      </c>
      <c r="J1559" s="24">
        <v>1</v>
      </c>
      <c r="K1559" s="24">
        <v>17392</v>
      </c>
      <c r="L1559" s="32">
        <v>0.34375</v>
      </c>
      <c r="M1559" s="43">
        <v>0.36458333333333331</v>
      </c>
      <c r="N1559" s="33">
        <v>8.8658024124195993</v>
      </c>
      <c r="Q1559" s="24">
        <v>12</v>
      </c>
      <c r="R1559" s="35">
        <f t="shared" si="96"/>
        <v>106.3896289490352</v>
      </c>
      <c r="S1559" s="35">
        <f t="shared" si="99"/>
        <v>0</v>
      </c>
      <c r="U1559" s="36">
        <f t="shared" si="97"/>
        <v>2.0833333333333315E-2</v>
      </c>
      <c r="V1559" s="36">
        <f t="shared" si="98"/>
        <v>0.24999999999999978</v>
      </c>
      <c r="W1559" s="36"/>
      <c r="X1559" s="37"/>
    </row>
    <row r="1560" spans="1:24" x14ac:dyDescent="0.3">
      <c r="A1560" s="42">
        <v>16934</v>
      </c>
      <c r="B1560" s="24">
        <v>24</v>
      </c>
      <c r="C1560" s="24" t="s">
        <v>1137</v>
      </c>
      <c r="D1560" s="24">
        <v>0</v>
      </c>
      <c r="E1560" s="24">
        <v>497</v>
      </c>
      <c r="F1560" s="24" t="s">
        <v>527</v>
      </c>
      <c r="G1560" s="24" t="s">
        <v>18</v>
      </c>
      <c r="H1560" s="24" t="s">
        <v>13</v>
      </c>
      <c r="J1560" s="24">
        <v>1</v>
      </c>
      <c r="K1560" s="24">
        <v>16934</v>
      </c>
      <c r="L1560" s="32">
        <v>0.46875</v>
      </c>
      <c r="M1560" s="43">
        <v>0.48958333333333331</v>
      </c>
      <c r="N1560" s="33">
        <v>8.8658024124195993</v>
      </c>
      <c r="Q1560" s="24">
        <v>67</v>
      </c>
      <c r="R1560" s="35">
        <f t="shared" si="96"/>
        <v>594.00876163211319</v>
      </c>
      <c r="S1560" s="35">
        <f t="shared" si="99"/>
        <v>0</v>
      </c>
      <c r="U1560" s="36">
        <f t="shared" si="97"/>
        <v>2.0833333333333315E-2</v>
      </c>
      <c r="V1560" s="36">
        <f t="shared" si="98"/>
        <v>1.3958333333333321</v>
      </c>
      <c r="W1560" s="36"/>
      <c r="X1560" s="37"/>
    </row>
    <row r="1561" spans="1:24" x14ac:dyDescent="0.3">
      <c r="A1561" s="42">
        <v>16935</v>
      </c>
      <c r="B1561" s="24">
        <v>24</v>
      </c>
      <c r="C1561" s="24" t="s">
        <v>1137</v>
      </c>
      <c r="D1561" s="24">
        <v>0</v>
      </c>
      <c r="E1561" s="24">
        <v>497</v>
      </c>
      <c r="F1561" s="24" t="s">
        <v>527</v>
      </c>
      <c r="G1561" s="24" t="s">
        <v>18</v>
      </c>
      <c r="H1561" s="24" t="s">
        <v>13</v>
      </c>
      <c r="J1561" s="24">
        <v>1</v>
      </c>
      <c r="K1561" s="24">
        <v>16935</v>
      </c>
      <c r="L1561" s="32">
        <v>0.5</v>
      </c>
      <c r="M1561" s="43">
        <v>0.52083333333333337</v>
      </c>
      <c r="N1561" s="33">
        <v>8.8658024124195993</v>
      </c>
      <c r="Q1561" s="24">
        <v>67</v>
      </c>
      <c r="R1561" s="35">
        <f t="shared" si="96"/>
        <v>594.00876163211319</v>
      </c>
      <c r="S1561" s="35">
        <f t="shared" si="99"/>
        <v>0</v>
      </c>
      <c r="U1561" s="36">
        <f t="shared" si="97"/>
        <v>2.083333333333337E-2</v>
      </c>
      <c r="V1561" s="36">
        <f t="shared" si="98"/>
        <v>1.3958333333333357</v>
      </c>
      <c r="W1561" s="36"/>
      <c r="X1561" s="37"/>
    </row>
    <row r="1562" spans="1:24" x14ac:dyDescent="0.3">
      <c r="A1562" s="42">
        <v>17397</v>
      </c>
      <c r="B1562" s="24">
        <v>24</v>
      </c>
      <c r="C1562" s="24" t="s">
        <v>1137</v>
      </c>
      <c r="D1562" s="24">
        <v>0</v>
      </c>
      <c r="E1562" s="24">
        <v>497</v>
      </c>
      <c r="F1562" s="24" t="s">
        <v>527</v>
      </c>
      <c r="G1562" s="24" t="s">
        <v>18</v>
      </c>
      <c r="H1562" s="24" t="s">
        <v>15</v>
      </c>
      <c r="J1562" s="24">
        <v>1</v>
      </c>
      <c r="K1562" s="24">
        <v>17397</v>
      </c>
      <c r="L1562" s="32">
        <v>0.50694444444444442</v>
      </c>
      <c r="M1562" s="43">
        <v>0.52777777777777779</v>
      </c>
      <c r="N1562" s="33">
        <v>8.8658024124195993</v>
      </c>
      <c r="Q1562" s="24">
        <v>12</v>
      </c>
      <c r="R1562" s="35">
        <f t="shared" si="96"/>
        <v>106.3896289490352</v>
      </c>
      <c r="S1562" s="35">
        <f t="shared" si="99"/>
        <v>0</v>
      </c>
      <c r="U1562" s="36">
        <f t="shared" si="97"/>
        <v>2.083333333333337E-2</v>
      </c>
      <c r="V1562" s="36">
        <f t="shared" si="98"/>
        <v>0.25000000000000044</v>
      </c>
      <c r="W1562" s="36"/>
      <c r="X1562" s="37"/>
    </row>
    <row r="1563" spans="1:24" x14ac:dyDescent="0.3">
      <c r="A1563" s="42">
        <v>17029</v>
      </c>
      <c r="B1563" s="24">
        <v>24</v>
      </c>
      <c r="C1563" s="24" t="s">
        <v>1137</v>
      </c>
      <c r="D1563" s="24">
        <v>0</v>
      </c>
      <c r="E1563" s="24">
        <v>497</v>
      </c>
      <c r="F1563" s="24" t="s">
        <v>527</v>
      </c>
      <c r="G1563" s="24" t="s">
        <v>18</v>
      </c>
      <c r="H1563" s="24" t="s">
        <v>13</v>
      </c>
      <c r="J1563" s="24">
        <v>1</v>
      </c>
      <c r="K1563" s="24">
        <v>17029</v>
      </c>
      <c r="L1563" s="32">
        <v>0.55555555555555558</v>
      </c>
      <c r="M1563" s="43">
        <v>0.57638888888888895</v>
      </c>
      <c r="N1563" s="33">
        <v>8.8658024124195993</v>
      </c>
      <c r="Q1563" s="24">
        <v>67</v>
      </c>
      <c r="R1563" s="35">
        <f t="shared" si="96"/>
        <v>594.00876163211319</v>
      </c>
      <c r="S1563" s="35">
        <f t="shared" si="99"/>
        <v>0</v>
      </c>
      <c r="U1563" s="36">
        <f t="shared" si="97"/>
        <v>2.083333333333337E-2</v>
      </c>
      <c r="V1563" s="36">
        <f t="shared" si="98"/>
        <v>1.3958333333333357</v>
      </c>
      <c r="W1563" s="36"/>
      <c r="X1563" s="37"/>
    </row>
    <row r="1564" spans="1:24" x14ac:dyDescent="0.3">
      <c r="A1564" s="42">
        <v>17365</v>
      </c>
      <c r="B1564" s="24">
        <v>24</v>
      </c>
      <c r="C1564" s="24" t="s">
        <v>1137</v>
      </c>
      <c r="D1564" s="24">
        <v>0</v>
      </c>
      <c r="E1564" s="24">
        <v>497</v>
      </c>
      <c r="F1564" s="24" t="s">
        <v>527</v>
      </c>
      <c r="G1564" s="24" t="s">
        <v>18</v>
      </c>
      <c r="H1564" s="24" t="s">
        <v>15</v>
      </c>
      <c r="J1564" s="24">
        <v>1</v>
      </c>
      <c r="K1564" s="24">
        <v>17365</v>
      </c>
      <c r="L1564" s="32">
        <v>0.63541666666666663</v>
      </c>
      <c r="M1564" s="43">
        <v>0.65625</v>
      </c>
      <c r="N1564" s="33">
        <v>8.8658024124195993</v>
      </c>
      <c r="Q1564" s="24">
        <v>12</v>
      </c>
      <c r="R1564" s="35">
        <f t="shared" si="96"/>
        <v>106.3896289490352</v>
      </c>
      <c r="S1564" s="35">
        <f t="shared" si="99"/>
        <v>0</v>
      </c>
      <c r="U1564" s="36">
        <f t="shared" si="97"/>
        <v>2.083333333333337E-2</v>
      </c>
      <c r="V1564" s="36">
        <f t="shared" si="98"/>
        <v>0.25000000000000044</v>
      </c>
      <c r="W1564" s="36"/>
      <c r="X1564" s="37"/>
    </row>
    <row r="1565" spans="1:24" x14ac:dyDescent="0.3">
      <c r="A1565" s="42">
        <v>17034</v>
      </c>
      <c r="B1565" s="24">
        <v>24</v>
      </c>
      <c r="C1565" s="24" t="s">
        <v>1137</v>
      </c>
      <c r="D1565" s="24">
        <v>0</v>
      </c>
      <c r="E1565" s="24">
        <v>497</v>
      </c>
      <c r="F1565" s="24" t="s">
        <v>527</v>
      </c>
      <c r="G1565" s="24" t="s">
        <v>18</v>
      </c>
      <c r="H1565" s="24" t="s">
        <v>13</v>
      </c>
      <c r="J1565" s="24">
        <v>1</v>
      </c>
      <c r="K1565" s="24">
        <v>17034</v>
      </c>
      <c r="L1565" s="32">
        <v>0.78819444444444453</v>
      </c>
      <c r="M1565" s="43">
        <v>0.80902777777777779</v>
      </c>
      <c r="N1565" s="33">
        <v>8.8658024124195993</v>
      </c>
      <c r="Q1565" s="24">
        <v>67</v>
      </c>
      <c r="R1565" s="35">
        <f t="shared" si="96"/>
        <v>594.00876163211319</v>
      </c>
      <c r="S1565" s="35">
        <f t="shared" si="99"/>
        <v>0</v>
      </c>
      <c r="U1565" s="36">
        <f t="shared" si="97"/>
        <v>2.0833333333333259E-2</v>
      </c>
      <c r="V1565" s="36">
        <f t="shared" si="98"/>
        <v>1.3958333333333284</v>
      </c>
      <c r="W1565" s="36"/>
      <c r="X1565" s="37"/>
    </row>
    <row r="1566" spans="1:24" x14ac:dyDescent="0.3">
      <c r="A1566" s="42">
        <v>17370</v>
      </c>
      <c r="B1566" s="24">
        <v>24</v>
      </c>
      <c r="C1566" s="24" t="s">
        <v>1137</v>
      </c>
      <c r="D1566" s="24">
        <v>0</v>
      </c>
      <c r="E1566" s="24">
        <v>497</v>
      </c>
      <c r="F1566" s="24" t="s">
        <v>527</v>
      </c>
      <c r="G1566" s="24" t="s">
        <v>18</v>
      </c>
      <c r="H1566" s="24" t="s">
        <v>15</v>
      </c>
      <c r="J1566" s="24">
        <v>1</v>
      </c>
      <c r="K1566" s="24">
        <v>17370</v>
      </c>
      <c r="L1566" s="32">
        <v>0.79861111111111116</v>
      </c>
      <c r="M1566" s="43">
        <v>0.81944444444444453</v>
      </c>
      <c r="N1566" s="33">
        <v>8.8658024124195993</v>
      </c>
      <c r="Q1566" s="24">
        <v>12</v>
      </c>
      <c r="R1566" s="35">
        <f t="shared" si="96"/>
        <v>106.3896289490352</v>
      </c>
      <c r="S1566" s="35">
        <f t="shared" si="99"/>
        <v>0</v>
      </c>
      <c r="U1566" s="36">
        <f t="shared" si="97"/>
        <v>2.083333333333337E-2</v>
      </c>
      <c r="V1566" s="36">
        <f t="shared" si="98"/>
        <v>0.25000000000000044</v>
      </c>
      <c r="W1566" s="36"/>
      <c r="X1566" s="37"/>
    </row>
    <row r="1567" spans="1:24" x14ac:dyDescent="0.3">
      <c r="A1567" s="42">
        <v>11008</v>
      </c>
      <c r="B1567" s="24">
        <v>24</v>
      </c>
      <c r="C1567" s="24" t="s">
        <v>1137</v>
      </c>
      <c r="D1567" s="24">
        <v>0</v>
      </c>
      <c r="E1567" s="24">
        <v>506</v>
      </c>
      <c r="F1567" s="24" t="s">
        <v>530</v>
      </c>
      <c r="G1567" s="24" t="s">
        <v>12</v>
      </c>
      <c r="H1567" s="24" t="s">
        <v>13</v>
      </c>
      <c r="J1567" s="24">
        <v>1</v>
      </c>
      <c r="K1567" s="24">
        <v>11008</v>
      </c>
      <c r="L1567" s="32">
        <v>0.375</v>
      </c>
      <c r="M1567" s="43">
        <v>0.3972222222222222</v>
      </c>
      <c r="N1567" s="33">
        <v>10.2543297751804</v>
      </c>
      <c r="Q1567" s="24">
        <v>302</v>
      </c>
      <c r="R1567" s="35">
        <f t="shared" si="96"/>
        <v>3096.807592104481</v>
      </c>
      <c r="S1567" s="35">
        <f t="shared" si="99"/>
        <v>0</v>
      </c>
      <c r="U1567" s="36">
        <f t="shared" si="97"/>
        <v>2.2222222222222199E-2</v>
      </c>
      <c r="V1567" s="36">
        <f t="shared" si="98"/>
        <v>6.7111111111111041</v>
      </c>
      <c r="W1567" s="36"/>
      <c r="X1567" s="37"/>
    </row>
    <row r="1568" spans="1:24" x14ac:dyDescent="0.3">
      <c r="A1568" s="42">
        <v>17031</v>
      </c>
      <c r="B1568" s="24">
        <v>24</v>
      </c>
      <c r="C1568" s="24" t="s">
        <v>1137</v>
      </c>
      <c r="D1568" s="24">
        <v>0</v>
      </c>
      <c r="E1568" s="24">
        <v>506</v>
      </c>
      <c r="F1568" s="24" t="s">
        <v>530</v>
      </c>
      <c r="G1568" s="24" t="s">
        <v>18</v>
      </c>
      <c r="H1568" s="24" t="s">
        <v>13</v>
      </c>
      <c r="J1568" s="24">
        <v>1</v>
      </c>
      <c r="K1568" s="24">
        <v>17031</v>
      </c>
      <c r="L1568" s="32">
        <v>0.63194444444444442</v>
      </c>
      <c r="M1568" s="43">
        <v>0.65416666666666667</v>
      </c>
      <c r="N1568" s="33">
        <v>10.2543297751804</v>
      </c>
      <c r="Q1568" s="24">
        <v>67</v>
      </c>
      <c r="R1568" s="35">
        <f t="shared" si="96"/>
        <v>687.04009493708679</v>
      </c>
      <c r="S1568" s="35">
        <f t="shared" si="99"/>
        <v>0</v>
      </c>
      <c r="U1568" s="36">
        <f t="shared" si="97"/>
        <v>2.2222222222222254E-2</v>
      </c>
      <c r="V1568" s="36">
        <f t="shared" si="98"/>
        <v>1.4888888888888911</v>
      </c>
      <c r="W1568" s="36"/>
      <c r="X1568" s="37"/>
    </row>
    <row r="1569" spans="1:24" x14ac:dyDescent="0.3">
      <c r="A1569" s="42">
        <v>11041</v>
      </c>
      <c r="B1569" s="24">
        <v>24</v>
      </c>
      <c r="C1569" s="24" t="s">
        <v>1137</v>
      </c>
      <c r="D1569" s="24">
        <v>0</v>
      </c>
      <c r="E1569" s="24">
        <v>849</v>
      </c>
      <c r="F1569" s="24" t="s">
        <v>533</v>
      </c>
      <c r="G1569" s="24" t="s">
        <v>19</v>
      </c>
      <c r="H1569" s="24" t="s">
        <v>15</v>
      </c>
      <c r="J1569" s="24">
        <v>1</v>
      </c>
      <c r="K1569" s="24">
        <v>11041</v>
      </c>
      <c r="L1569" s="32">
        <v>0.34722222222222227</v>
      </c>
      <c r="M1569" s="43">
        <v>0.375</v>
      </c>
      <c r="N1569" s="33">
        <v>12.020291421618699</v>
      </c>
      <c r="Q1569" s="24">
        <v>46</v>
      </c>
      <c r="R1569" s="35">
        <f t="shared" si="96"/>
        <v>552.93340539446012</v>
      </c>
      <c r="S1569" s="35">
        <f t="shared" si="99"/>
        <v>0</v>
      </c>
      <c r="U1569" s="36">
        <f t="shared" si="97"/>
        <v>2.7777777777777735E-2</v>
      </c>
      <c r="V1569" s="36">
        <f t="shared" si="98"/>
        <v>1.2777777777777759</v>
      </c>
      <c r="W1569" s="36"/>
      <c r="X1569" s="37"/>
    </row>
    <row r="1570" spans="1:24" x14ac:dyDescent="0.3">
      <c r="A1570" s="42">
        <v>11026</v>
      </c>
      <c r="B1570" s="24">
        <v>24</v>
      </c>
      <c r="C1570" s="24" t="s">
        <v>1137</v>
      </c>
      <c r="D1570" s="24">
        <v>0</v>
      </c>
      <c r="E1570" s="24">
        <v>849</v>
      </c>
      <c r="F1570" s="24" t="s">
        <v>533</v>
      </c>
      <c r="G1570" s="24" t="s">
        <v>19</v>
      </c>
      <c r="H1570" s="24" t="s">
        <v>13</v>
      </c>
      <c r="J1570" s="24">
        <v>1</v>
      </c>
      <c r="K1570" s="24">
        <v>11026</v>
      </c>
      <c r="L1570" s="32">
        <v>0.4201388888888889</v>
      </c>
      <c r="M1570" s="43">
        <v>0.44791666666666669</v>
      </c>
      <c r="N1570" s="33">
        <v>12.020291421618699</v>
      </c>
      <c r="Q1570" s="24">
        <v>235</v>
      </c>
      <c r="R1570" s="35">
        <f t="shared" si="96"/>
        <v>2824.7684840803945</v>
      </c>
      <c r="S1570" s="35">
        <f t="shared" si="99"/>
        <v>0</v>
      </c>
      <c r="U1570" s="36">
        <f t="shared" si="97"/>
        <v>2.777777777777779E-2</v>
      </c>
      <c r="V1570" s="36">
        <f t="shared" si="98"/>
        <v>6.5277777777777803</v>
      </c>
      <c r="W1570" s="36"/>
      <c r="X1570" s="37"/>
    </row>
    <row r="1571" spans="1:24" x14ac:dyDescent="0.3">
      <c r="A1571" s="42">
        <v>11028</v>
      </c>
      <c r="B1571" s="24">
        <v>24</v>
      </c>
      <c r="C1571" s="24" t="s">
        <v>1137</v>
      </c>
      <c r="D1571" s="24">
        <v>0</v>
      </c>
      <c r="E1571" s="24">
        <v>849</v>
      </c>
      <c r="F1571" s="24" t="s">
        <v>533</v>
      </c>
      <c r="G1571" s="24" t="s">
        <v>19</v>
      </c>
      <c r="H1571" s="24" t="s">
        <v>13</v>
      </c>
      <c r="J1571" s="24">
        <v>1</v>
      </c>
      <c r="K1571" s="24">
        <v>11028</v>
      </c>
      <c r="L1571" s="32">
        <v>0.5</v>
      </c>
      <c r="M1571" s="43">
        <v>0.52777777777777779</v>
      </c>
      <c r="N1571" s="33">
        <v>12.020291421618699</v>
      </c>
      <c r="Q1571" s="24">
        <v>235</v>
      </c>
      <c r="R1571" s="35">
        <f t="shared" si="96"/>
        <v>2824.7684840803945</v>
      </c>
      <c r="S1571" s="35">
        <f t="shared" si="99"/>
        <v>0</v>
      </c>
      <c r="U1571" s="36">
        <f t="shared" si="97"/>
        <v>2.777777777777779E-2</v>
      </c>
      <c r="V1571" s="36">
        <f t="shared" si="98"/>
        <v>6.5277777777777803</v>
      </c>
      <c r="W1571" s="36"/>
      <c r="X1571" s="37"/>
    </row>
    <row r="1572" spans="1:24" x14ac:dyDescent="0.3">
      <c r="A1572" s="42">
        <v>11029</v>
      </c>
      <c r="B1572" s="24">
        <v>24</v>
      </c>
      <c r="C1572" s="24" t="s">
        <v>1137</v>
      </c>
      <c r="D1572" s="24">
        <v>0</v>
      </c>
      <c r="E1572" s="24">
        <v>849</v>
      </c>
      <c r="F1572" s="24" t="s">
        <v>533</v>
      </c>
      <c r="G1572" s="24" t="s">
        <v>19</v>
      </c>
      <c r="H1572" s="24" t="s">
        <v>13</v>
      </c>
      <c r="J1572" s="24">
        <v>1</v>
      </c>
      <c r="K1572" s="24">
        <v>11029</v>
      </c>
      <c r="L1572" s="32">
        <v>0.58680555555555558</v>
      </c>
      <c r="M1572" s="43">
        <v>0.61458333333333337</v>
      </c>
      <c r="N1572" s="33">
        <v>12.020291421618699</v>
      </c>
      <c r="Q1572" s="24">
        <v>235</v>
      </c>
      <c r="R1572" s="35">
        <f t="shared" si="96"/>
        <v>2824.7684840803945</v>
      </c>
      <c r="S1572" s="35">
        <f t="shared" si="99"/>
        <v>0</v>
      </c>
      <c r="U1572" s="36">
        <f t="shared" si="97"/>
        <v>2.777777777777779E-2</v>
      </c>
      <c r="V1572" s="36">
        <f t="shared" si="98"/>
        <v>6.5277777777777803</v>
      </c>
      <c r="W1572" s="36"/>
      <c r="X1572" s="37"/>
    </row>
    <row r="1573" spans="1:24" x14ac:dyDescent="0.3">
      <c r="A1573" s="42">
        <v>11043</v>
      </c>
      <c r="B1573" s="24">
        <v>24</v>
      </c>
      <c r="C1573" s="24" t="s">
        <v>1137</v>
      </c>
      <c r="D1573" s="24">
        <v>0</v>
      </c>
      <c r="E1573" s="24">
        <v>849</v>
      </c>
      <c r="F1573" s="24" t="s">
        <v>533</v>
      </c>
      <c r="G1573" s="24" t="s">
        <v>19</v>
      </c>
      <c r="H1573" s="24" t="s">
        <v>15</v>
      </c>
      <c r="J1573" s="24">
        <v>1</v>
      </c>
      <c r="K1573" s="24">
        <v>11043</v>
      </c>
      <c r="L1573" s="32">
        <v>0.60069444444444442</v>
      </c>
      <c r="M1573" s="43">
        <v>0.62847222222222221</v>
      </c>
      <c r="N1573" s="33">
        <v>12.020291421618699</v>
      </c>
      <c r="Q1573" s="24">
        <v>46</v>
      </c>
      <c r="R1573" s="35">
        <f t="shared" si="96"/>
        <v>552.93340539446012</v>
      </c>
      <c r="S1573" s="35">
        <f t="shared" si="99"/>
        <v>0</v>
      </c>
      <c r="U1573" s="36">
        <f t="shared" si="97"/>
        <v>2.777777777777779E-2</v>
      </c>
      <c r="V1573" s="36">
        <f t="shared" si="98"/>
        <v>1.2777777777777783</v>
      </c>
      <c r="W1573" s="36"/>
      <c r="X1573" s="37"/>
    </row>
    <row r="1574" spans="1:24" x14ac:dyDescent="0.3">
      <c r="A1574" s="42">
        <v>11032</v>
      </c>
      <c r="B1574" s="24">
        <v>24</v>
      </c>
      <c r="C1574" s="24" t="s">
        <v>1137</v>
      </c>
      <c r="D1574" s="24">
        <v>0</v>
      </c>
      <c r="E1574" s="24">
        <v>849</v>
      </c>
      <c r="F1574" s="24" t="s">
        <v>533</v>
      </c>
      <c r="G1574" s="24" t="s">
        <v>19</v>
      </c>
      <c r="H1574" s="24" t="s">
        <v>13</v>
      </c>
      <c r="J1574" s="24">
        <v>1</v>
      </c>
      <c r="K1574" s="24">
        <v>11032</v>
      </c>
      <c r="L1574" s="32">
        <v>0.80208333333333337</v>
      </c>
      <c r="M1574" s="43">
        <v>0.82986111111111116</v>
      </c>
      <c r="N1574" s="33">
        <v>12.020291421618699</v>
      </c>
      <c r="Q1574" s="24">
        <v>235</v>
      </c>
      <c r="R1574" s="35">
        <f t="shared" si="96"/>
        <v>2824.7684840803945</v>
      </c>
      <c r="S1574" s="35">
        <f t="shared" si="99"/>
        <v>0</v>
      </c>
      <c r="U1574" s="36">
        <f t="shared" si="97"/>
        <v>2.777777777777779E-2</v>
      </c>
      <c r="V1574" s="36">
        <f t="shared" si="98"/>
        <v>6.5277777777777803</v>
      </c>
      <c r="W1574" s="36"/>
      <c r="X1574" s="37"/>
    </row>
    <row r="1575" spans="1:24" x14ac:dyDescent="0.3">
      <c r="A1575" s="42">
        <v>11027</v>
      </c>
      <c r="B1575" s="24">
        <v>24</v>
      </c>
      <c r="C1575" s="24" t="s">
        <v>1137</v>
      </c>
      <c r="D1575" s="24">
        <v>0</v>
      </c>
      <c r="E1575" s="24">
        <v>850</v>
      </c>
      <c r="F1575" s="24" t="s">
        <v>534</v>
      </c>
      <c r="G1575" s="24" t="s">
        <v>19</v>
      </c>
      <c r="H1575" s="24" t="s">
        <v>13</v>
      </c>
      <c r="J1575" s="24">
        <v>1</v>
      </c>
      <c r="K1575" s="24">
        <v>11027</v>
      </c>
      <c r="L1575" s="32">
        <v>0.45833333333333331</v>
      </c>
      <c r="M1575" s="43">
        <v>0.4861111111111111</v>
      </c>
      <c r="N1575" s="33">
        <v>12.1685691175584</v>
      </c>
      <c r="Q1575" s="24">
        <v>235</v>
      </c>
      <c r="R1575" s="35">
        <f t="shared" si="96"/>
        <v>2859.6137426262239</v>
      </c>
      <c r="S1575" s="35">
        <f t="shared" si="99"/>
        <v>0</v>
      </c>
      <c r="U1575" s="36">
        <f t="shared" si="97"/>
        <v>2.777777777777779E-2</v>
      </c>
      <c r="V1575" s="36">
        <f t="shared" si="98"/>
        <v>6.5277777777777803</v>
      </c>
      <c r="W1575" s="36"/>
      <c r="X1575" s="37"/>
    </row>
    <row r="1576" spans="1:24" x14ac:dyDescent="0.3">
      <c r="A1576" s="42">
        <v>11042</v>
      </c>
      <c r="B1576" s="24">
        <v>24</v>
      </c>
      <c r="C1576" s="24" t="s">
        <v>1137</v>
      </c>
      <c r="D1576" s="24">
        <v>0</v>
      </c>
      <c r="E1576" s="24">
        <v>850</v>
      </c>
      <c r="F1576" s="24" t="s">
        <v>534</v>
      </c>
      <c r="G1576" s="24" t="s">
        <v>19</v>
      </c>
      <c r="H1576" s="24" t="s">
        <v>15</v>
      </c>
      <c r="J1576" s="24">
        <v>1</v>
      </c>
      <c r="K1576" s="24">
        <v>11042</v>
      </c>
      <c r="L1576" s="32">
        <v>0.46180555555555558</v>
      </c>
      <c r="M1576" s="43">
        <v>0.48958333333333331</v>
      </c>
      <c r="N1576" s="33">
        <v>12.1685691175584</v>
      </c>
      <c r="Q1576" s="24">
        <v>46</v>
      </c>
      <c r="R1576" s="35">
        <f t="shared" si="96"/>
        <v>559.75417940768637</v>
      </c>
      <c r="S1576" s="35">
        <f t="shared" si="99"/>
        <v>0</v>
      </c>
      <c r="U1576" s="36">
        <f t="shared" si="97"/>
        <v>2.7777777777777735E-2</v>
      </c>
      <c r="V1576" s="36">
        <f t="shared" si="98"/>
        <v>1.2777777777777759</v>
      </c>
      <c r="W1576" s="36"/>
      <c r="X1576" s="37"/>
    </row>
    <row r="1577" spans="1:24" x14ac:dyDescent="0.3">
      <c r="A1577" s="42">
        <v>11031</v>
      </c>
      <c r="B1577" s="24">
        <v>24</v>
      </c>
      <c r="C1577" s="24" t="s">
        <v>1137</v>
      </c>
      <c r="D1577" s="24">
        <v>0</v>
      </c>
      <c r="E1577" s="24">
        <v>850</v>
      </c>
      <c r="F1577" s="24" t="s">
        <v>534</v>
      </c>
      <c r="G1577" s="24" t="s">
        <v>19</v>
      </c>
      <c r="H1577" s="24" t="s">
        <v>13</v>
      </c>
      <c r="J1577" s="24">
        <v>1</v>
      </c>
      <c r="K1577" s="24">
        <v>11031</v>
      </c>
      <c r="L1577" s="32">
        <v>0.70486111111111116</v>
      </c>
      <c r="M1577" s="43">
        <v>0.73263888888888884</v>
      </c>
      <c r="N1577" s="33">
        <v>12.1685691175584</v>
      </c>
      <c r="Q1577" s="24">
        <v>235</v>
      </c>
      <c r="R1577" s="35">
        <f t="shared" si="96"/>
        <v>2859.6137426262239</v>
      </c>
      <c r="S1577" s="35">
        <f t="shared" si="99"/>
        <v>0</v>
      </c>
      <c r="U1577" s="36">
        <f t="shared" si="97"/>
        <v>2.7777777777777679E-2</v>
      </c>
      <c r="V1577" s="36">
        <f t="shared" si="98"/>
        <v>6.5277777777777546</v>
      </c>
      <c r="W1577" s="36"/>
      <c r="X1577" s="37"/>
    </row>
    <row r="1578" spans="1:24" x14ac:dyDescent="0.3">
      <c r="A1578" s="42">
        <v>11044</v>
      </c>
      <c r="B1578" s="24">
        <v>24</v>
      </c>
      <c r="C1578" s="24" t="s">
        <v>1137</v>
      </c>
      <c r="D1578" s="24">
        <v>0</v>
      </c>
      <c r="E1578" s="24">
        <v>850</v>
      </c>
      <c r="F1578" s="24" t="s">
        <v>534</v>
      </c>
      <c r="G1578" s="24" t="s">
        <v>19</v>
      </c>
      <c r="H1578" s="24" t="s">
        <v>15</v>
      </c>
      <c r="J1578" s="24">
        <v>1</v>
      </c>
      <c r="K1578" s="24">
        <v>11044</v>
      </c>
      <c r="L1578" s="32">
        <v>0.74652777777777779</v>
      </c>
      <c r="M1578" s="43">
        <v>0.77430555555555547</v>
      </c>
      <c r="N1578" s="33">
        <v>12.1685691175584</v>
      </c>
      <c r="Q1578" s="24">
        <v>46</v>
      </c>
      <c r="R1578" s="35">
        <f t="shared" si="96"/>
        <v>559.75417940768637</v>
      </c>
      <c r="S1578" s="35">
        <f t="shared" si="99"/>
        <v>0</v>
      </c>
      <c r="U1578" s="36">
        <f t="shared" si="97"/>
        <v>2.7777777777777679E-2</v>
      </c>
      <c r="V1578" s="36">
        <f t="shared" si="98"/>
        <v>1.2777777777777732</v>
      </c>
      <c r="W1578" s="36"/>
      <c r="X1578" s="37"/>
    </row>
    <row r="1579" spans="1:24" x14ac:dyDescent="0.3">
      <c r="A1579" s="42">
        <v>17707</v>
      </c>
      <c r="B1579" s="45">
        <v>24</v>
      </c>
      <c r="C1579" s="45" t="s">
        <v>1137</v>
      </c>
      <c r="D1579" s="45">
        <v>0</v>
      </c>
      <c r="E1579" s="45">
        <v>3034</v>
      </c>
      <c r="F1579" s="45" t="s">
        <v>535</v>
      </c>
      <c r="G1579" s="45" t="s">
        <v>19</v>
      </c>
      <c r="H1579" s="45" t="s">
        <v>13</v>
      </c>
      <c r="I1579" s="45"/>
      <c r="J1579" s="45">
        <v>8</v>
      </c>
      <c r="K1579" s="45">
        <v>11030</v>
      </c>
      <c r="L1579" s="46">
        <v>0.64583333333333337</v>
      </c>
      <c r="M1579" s="47">
        <v>0.67291666666666661</v>
      </c>
      <c r="N1579" s="48">
        <v>13.557096480319199</v>
      </c>
      <c r="O1579" s="48"/>
      <c r="P1579" s="48">
        <f>+N1579</f>
        <v>13.557096480319199</v>
      </c>
      <c r="Q1579" s="45">
        <v>235</v>
      </c>
      <c r="R1579" s="49">
        <f t="shared" si="96"/>
        <v>3185.9176728750117</v>
      </c>
      <c r="S1579" s="49">
        <f t="shared" si="99"/>
        <v>0</v>
      </c>
      <c r="T1579" s="49">
        <f>+P1579*Q1579</f>
        <v>3185.9176728750117</v>
      </c>
      <c r="U1579" s="50">
        <f t="shared" si="97"/>
        <v>2.7083333333333237E-2</v>
      </c>
      <c r="V1579" s="50">
        <f t="shared" si="98"/>
        <v>6.3645833333333108</v>
      </c>
      <c r="W1579" s="50"/>
      <c r="X1579" s="37"/>
    </row>
    <row r="1580" spans="1:24" x14ac:dyDescent="0.3">
      <c r="A1580" s="42">
        <v>10305</v>
      </c>
      <c r="B1580" s="24">
        <v>28</v>
      </c>
      <c r="C1580" s="24" t="s">
        <v>1124</v>
      </c>
      <c r="D1580" s="24">
        <v>0</v>
      </c>
      <c r="E1580" s="24">
        <v>248</v>
      </c>
      <c r="F1580" s="24" t="s">
        <v>304</v>
      </c>
      <c r="G1580" s="24" t="s">
        <v>19</v>
      </c>
      <c r="H1580" s="24" t="s">
        <v>13</v>
      </c>
      <c r="J1580" s="24">
        <v>1</v>
      </c>
      <c r="K1580" s="24">
        <v>896</v>
      </c>
      <c r="L1580" s="32">
        <v>0.28125</v>
      </c>
      <c r="M1580" s="43">
        <v>0.33680555555555558</v>
      </c>
      <c r="N1580" s="33">
        <v>37.187062545278302</v>
      </c>
      <c r="Q1580" s="24">
        <v>235</v>
      </c>
      <c r="R1580" s="35">
        <f t="shared" si="96"/>
        <v>8738.9596981404011</v>
      </c>
      <c r="S1580" s="35">
        <f t="shared" si="99"/>
        <v>0</v>
      </c>
      <c r="U1580" s="36">
        <f t="shared" si="97"/>
        <v>5.555555555555558E-2</v>
      </c>
      <c r="V1580" s="36">
        <f t="shared" si="98"/>
        <v>13.055555555555561</v>
      </c>
      <c r="W1580" s="36"/>
      <c r="X1580" s="37"/>
    </row>
    <row r="1581" spans="1:24" x14ac:dyDescent="0.3">
      <c r="A1581" s="42">
        <v>12466</v>
      </c>
      <c r="B1581" s="24">
        <v>28</v>
      </c>
      <c r="C1581" s="24" t="s">
        <v>1124</v>
      </c>
      <c r="D1581" s="24">
        <v>0</v>
      </c>
      <c r="E1581" s="24">
        <v>248</v>
      </c>
      <c r="F1581" s="24" t="s">
        <v>304</v>
      </c>
      <c r="G1581" s="24" t="s">
        <v>52</v>
      </c>
      <c r="H1581" s="44" t="s">
        <v>1146</v>
      </c>
      <c r="I1581" s="44"/>
      <c r="J1581" s="24">
        <v>1</v>
      </c>
      <c r="K1581" s="24">
        <v>897</v>
      </c>
      <c r="L1581" s="32">
        <v>0.68402777777777779</v>
      </c>
      <c r="M1581" s="43">
        <v>0.73958333333333337</v>
      </c>
      <c r="N1581" s="33">
        <v>37.187062545278302</v>
      </c>
      <c r="Q1581" s="24">
        <v>173</v>
      </c>
      <c r="R1581" s="35">
        <f t="shared" si="96"/>
        <v>6433.3618203331462</v>
      </c>
      <c r="S1581" s="35">
        <f t="shared" si="99"/>
        <v>0</v>
      </c>
      <c r="U1581" s="36">
        <f t="shared" si="97"/>
        <v>5.555555555555558E-2</v>
      </c>
      <c r="V1581" s="36">
        <f t="shared" si="98"/>
        <v>9.611111111111116</v>
      </c>
      <c r="W1581" s="36"/>
      <c r="X1581" s="37"/>
    </row>
    <row r="1582" spans="1:24" x14ac:dyDescent="0.3">
      <c r="A1582" s="42">
        <v>10713</v>
      </c>
      <c r="B1582" s="24">
        <v>29</v>
      </c>
      <c r="C1582" s="24" t="s">
        <v>1124</v>
      </c>
      <c r="D1582" s="24">
        <v>0</v>
      </c>
      <c r="E1582" s="24">
        <v>246</v>
      </c>
      <c r="F1582" s="24" t="s">
        <v>403</v>
      </c>
      <c r="G1582" s="24" t="s">
        <v>52</v>
      </c>
      <c r="H1582" s="44" t="s">
        <v>1146</v>
      </c>
      <c r="I1582" s="44"/>
      <c r="J1582" s="24">
        <v>1</v>
      </c>
      <c r="K1582" s="24">
        <v>2561</v>
      </c>
      <c r="L1582" s="32">
        <v>0.25347222222222221</v>
      </c>
      <c r="M1582" s="43">
        <v>0.2673611111111111</v>
      </c>
      <c r="N1582" s="33">
        <v>10.9529915881545</v>
      </c>
      <c r="Q1582" s="24">
        <v>173</v>
      </c>
      <c r="R1582" s="35">
        <f t="shared" si="96"/>
        <v>1894.8675447507285</v>
      </c>
      <c r="S1582" s="35">
        <f t="shared" si="99"/>
        <v>0</v>
      </c>
      <c r="U1582" s="36">
        <f t="shared" si="97"/>
        <v>1.3888888888888895E-2</v>
      </c>
      <c r="V1582" s="36">
        <f t="shared" si="98"/>
        <v>2.402777777777779</v>
      </c>
      <c r="W1582" s="36"/>
      <c r="X1582" s="37"/>
    </row>
    <row r="1583" spans="1:24" x14ac:dyDescent="0.3">
      <c r="A1583" s="42">
        <v>12438</v>
      </c>
      <c r="B1583" s="24">
        <v>29</v>
      </c>
      <c r="C1583" s="24" t="s">
        <v>1124</v>
      </c>
      <c r="D1583" s="24">
        <v>0</v>
      </c>
      <c r="E1583" s="24">
        <v>246</v>
      </c>
      <c r="F1583" s="24" t="s">
        <v>403</v>
      </c>
      <c r="G1583" s="24" t="s">
        <v>12</v>
      </c>
      <c r="H1583" s="24" t="s">
        <v>13</v>
      </c>
      <c r="J1583" s="24">
        <v>1</v>
      </c>
      <c r="K1583" s="24">
        <v>882</v>
      </c>
      <c r="L1583" s="32">
        <v>0.77083333333333337</v>
      </c>
      <c r="M1583" s="43">
        <v>0.78472222222222221</v>
      </c>
      <c r="N1583" s="33">
        <v>10.9529915881545</v>
      </c>
      <c r="Q1583" s="24">
        <v>302</v>
      </c>
      <c r="R1583" s="35">
        <f t="shared" si="96"/>
        <v>3307.8034596226589</v>
      </c>
      <c r="S1583" s="35">
        <f t="shared" si="99"/>
        <v>0</v>
      </c>
      <c r="U1583" s="36">
        <f t="shared" si="97"/>
        <v>1.388888888888884E-2</v>
      </c>
      <c r="V1583" s="36">
        <f t="shared" si="98"/>
        <v>4.1944444444444295</v>
      </c>
      <c r="W1583" s="36"/>
      <c r="X1583" s="37"/>
    </row>
    <row r="1584" spans="1:24" x14ac:dyDescent="0.3">
      <c r="A1584" s="42">
        <v>17932</v>
      </c>
      <c r="B1584" s="24">
        <v>30</v>
      </c>
      <c r="C1584" s="24" t="s">
        <v>1124</v>
      </c>
      <c r="D1584" s="24">
        <v>2</v>
      </c>
      <c r="E1584" s="24">
        <v>362</v>
      </c>
      <c r="F1584" s="24" t="s">
        <v>1166</v>
      </c>
      <c r="G1584" s="24" t="s">
        <v>52</v>
      </c>
      <c r="H1584" s="44" t="s">
        <v>1146</v>
      </c>
      <c r="I1584" s="44"/>
      <c r="J1584" s="24">
        <v>1</v>
      </c>
      <c r="K1584" s="24">
        <v>4317</v>
      </c>
      <c r="L1584" s="32">
        <v>0.2986111111111111</v>
      </c>
      <c r="M1584" s="43">
        <v>0.31597222222222221</v>
      </c>
      <c r="N1584" s="33">
        <v>10.906254508239</v>
      </c>
      <c r="Q1584" s="24">
        <v>173</v>
      </c>
      <c r="R1584" s="35">
        <f t="shared" si="96"/>
        <v>1886.7820299253469</v>
      </c>
      <c r="S1584" s="35">
        <f t="shared" si="99"/>
        <v>0</v>
      </c>
      <c r="U1584" s="36">
        <f t="shared" si="97"/>
        <v>1.7361111111111105E-2</v>
      </c>
      <c r="V1584" s="36">
        <f t="shared" si="98"/>
        <v>3.003472222222221</v>
      </c>
      <c r="W1584" s="36"/>
      <c r="X1584" s="37"/>
    </row>
    <row r="1585" spans="1:24" x14ac:dyDescent="0.3">
      <c r="A1585" s="42">
        <v>7809</v>
      </c>
      <c r="B1585" s="24">
        <v>30</v>
      </c>
      <c r="C1585" s="24" t="s">
        <v>1124</v>
      </c>
      <c r="D1585" s="24">
        <v>1</v>
      </c>
      <c r="E1585" s="24">
        <v>700</v>
      </c>
      <c r="F1585" s="24" t="s">
        <v>91</v>
      </c>
      <c r="G1585" s="24" t="s">
        <v>12</v>
      </c>
      <c r="H1585" s="24" t="s">
        <v>13</v>
      </c>
      <c r="J1585" s="24">
        <v>1</v>
      </c>
      <c r="K1585" s="24">
        <v>917</v>
      </c>
      <c r="L1585" s="32">
        <v>0.27777777777777779</v>
      </c>
      <c r="M1585" s="43">
        <v>0.30555555555555552</v>
      </c>
      <c r="N1585" s="33">
        <v>16.456566163705801</v>
      </c>
      <c r="Q1585" s="24">
        <v>302</v>
      </c>
      <c r="R1585" s="35">
        <f t="shared" si="96"/>
        <v>4969.882981439152</v>
      </c>
      <c r="S1585" s="35">
        <f t="shared" si="99"/>
        <v>0</v>
      </c>
      <c r="U1585" s="36">
        <f t="shared" si="97"/>
        <v>2.7777777777777735E-2</v>
      </c>
      <c r="V1585" s="36">
        <f t="shared" si="98"/>
        <v>8.3888888888888751</v>
      </c>
      <c r="W1585" s="36"/>
      <c r="X1585" s="37"/>
    </row>
    <row r="1586" spans="1:24" x14ac:dyDescent="0.3">
      <c r="A1586" s="42">
        <v>17561</v>
      </c>
      <c r="B1586" s="24">
        <v>30</v>
      </c>
      <c r="C1586" s="24" t="s">
        <v>1124</v>
      </c>
      <c r="D1586" s="24">
        <v>1</v>
      </c>
      <c r="E1586" s="24">
        <v>700</v>
      </c>
      <c r="F1586" s="24" t="s">
        <v>91</v>
      </c>
      <c r="G1586" s="24" t="s">
        <v>19</v>
      </c>
      <c r="H1586" s="24" t="s">
        <v>13</v>
      </c>
      <c r="J1586" s="24">
        <v>1</v>
      </c>
      <c r="K1586" s="24">
        <v>70</v>
      </c>
      <c r="L1586" s="32">
        <v>0.30208333333333331</v>
      </c>
      <c r="M1586" s="43">
        <v>0.3298611111111111</v>
      </c>
      <c r="N1586" s="33">
        <v>16.456566163705801</v>
      </c>
      <c r="Q1586" s="24">
        <v>235</v>
      </c>
      <c r="R1586" s="35">
        <f t="shared" si="96"/>
        <v>3867.2930484708631</v>
      </c>
      <c r="S1586" s="35">
        <f t="shared" si="99"/>
        <v>0</v>
      </c>
      <c r="U1586" s="36">
        <f t="shared" si="97"/>
        <v>2.777777777777779E-2</v>
      </c>
      <c r="V1586" s="36">
        <f t="shared" si="98"/>
        <v>6.5277777777777803</v>
      </c>
      <c r="W1586" s="36"/>
      <c r="X1586" s="37"/>
    </row>
    <row r="1587" spans="1:24" x14ac:dyDescent="0.3">
      <c r="A1587" s="42">
        <v>7917</v>
      </c>
      <c r="B1587" s="24">
        <v>30</v>
      </c>
      <c r="C1587" s="24" t="s">
        <v>1124</v>
      </c>
      <c r="D1587" s="24">
        <v>1</v>
      </c>
      <c r="E1587" s="24">
        <v>700</v>
      </c>
      <c r="F1587" s="24" t="s">
        <v>91</v>
      </c>
      <c r="G1587" s="24" t="s">
        <v>18</v>
      </c>
      <c r="H1587" s="24" t="s">
        <v>13</v>
      </c>
      <c r="J1587" s="24">
        <v>1</v>
      </c>
      <c r="K1587" s="24">
        <v>4007</v>
      </c>
      <c r="L1587" s="32">
        <v>0.31944444444444448</v>
      </c>
      <c r="M1587" s="43">
        <v>0.34722222222222227</v>
      </c>
      <c r="N1587" s="33">
        <v>16.456566163705801</v>
      </c>
      <c r="Q1587" s="24">
        <v>67</v>
      </c>
      <c r="R1587" s="35">
        <f t="shared" si="96"/>
        <v>1102.5899329682886</v>
      </c>
      <c r="S1587" s="35">
        <f t="shared" si="99"/>
        <v>0</v>
      </c>
      <c r="U1587" s="36">
        <f t="shared" si="97"/>
        <v>2.777777777777779E-2</v>
      </c>
      <c r="V1587" s="36">
        <f t="shared" si="98"/>
        <v>1.861111111111112</v>
      </c>
      <c r="W1587" s="36"/>
      <c r="X1587" s="37"/>
    </row>
    <row r="1588" spans="1:24" x14ac:dyDescent="0.3">
      <c r="A1588" s="42">
        <v>7853</v>
      </c>
      <c r="B1588" s="24">
        <v>30</v>
      </c>
      <c r="C1588" s="24" t="s">
        <v>1124</v>
      </c>
      <c r="D1588" s="24">
        <v>1</v>
      </c>
      <c r="E1588" s="24">
        <v>700</v>
      </c>
      <c r="F1588" s="24" t="s">
        <v>91</v>
      </c>
      <c r="G1588" s="24" t="s">
        <v>12</v>
      </c>
      <c r="H1588" s="24" t="s">
        <v>15</v>
      </c>
      <c r="J1588" s="24">
        <v>1</v>
      </c>
      <c r="K1588" s="24">
        <v>2050</v>
      </c>
      <c r="L1588" s="32">
        <v>0.33680555555555558</v>
      </c>
      <c r="M1588" s="43">
        <v>0.3611111111111111</v>
      </c>
      <c r="N1588" s="33">
        <v>16.456566163705801</v>
      </c>
      <c r="Q1588" s="24">
        <v>58</v>
      </c>
      <c r="R1588" s="35">
        <f t="shared" si="96"/>
        <v>954.48083749493651</v>
      </c>
      <c r="S1588" s="35">
        <f t="shared" si="99"/>
        <v>0</v>
      </c>
      <c r="U1588" s="36">
        <f t="shared" si="97"/>
        <v>2.4305555555555525E-2</v>
      </c>
      <c r="V1588" s="36">
        <f t="shared" si="98"/>
        <v>1.4097222222222205</v>
      </c>
      <c r="W1588" s="36"/>
      <c r="X1588" s="37"/>
    </row>
    <row r="1589" spans="1:24" x14ac:dyDescent="0.3">
      <c r="A1589" s="42">
        <v>18544</v>
      </c>
      <c r="B1589" s="24">
        <v>30</v>
      </c>
      <c r="C1589" s="24" t="s">
        <v>1124</v>
      </c>
      <c r="D1589" s="24">
        <v>1</v>
      </c>
      <c r="E1589" s="24">
        <v>700</v>
      </c>
      <c r="F1589" s="24" t="s">
        <v>91</v>
      </c>
      <c r="G1589" s="24" t="s">
        <v>18</v>
      </c>
      <c r="H1589" s="24" t="s">
        <v>13</v>
      </c>
      <c r="J1589" s="24">
        <v>1</v>
      </c>
      <c r="K1589" s="24">
        <v>18544</v>
      </c>
      <c r="L1589" s="32">
        <v>0.3576388888888889</v>
      </c>
      <c r="M1589" s="43">
        <v>0.38541666666666669</v>
      </c>
      <c r="N1589" s="33">
        <v>16.456566163705801</v>
      </c>
      <c r="Q1589" s="24">
        <v>67</v>
      </c>
      <c r="R1589" s="35">
        <f t="shared" si="96"/>
        <v>1102.5899329682886</v>
      </c>
      <c r="S1589" s="35">
        <f t="shared" si="99"/>
        <v>0</v>
      </c>
      <c r="U1589" s="36">
        <f t="shared" si="97"/>
        <v>2.777777777777779E-2</v>
      </c>
      <c r="V1589" s="36">
        <f t="shared" si="98"/>
        <v>1.861111111111112</v>
      </c>
      <c r="W1589" s="36"/>
      <c r="X1589" s="37"/>
    </row>
    <row r="1590" spans="1:24" x14ac:dyDescent="0.3">
      <c r="A1590" s="42">
        <v>7854</v>
      </c>
      <c r="B1590" s="24">
        <v>30</v>
      </c>
      <c r="C1590" s="24" t="s">
        <v>1124</v>
      </c>
      <c r="D1590" s="24">
        <v>1</v>
      </c>
      <c r="E1590" s="24">
        <v>700</v>
      </c>
      <c r="F1590" s="24" t="s">
        <v>91</v>
      </c>
      <c r="G1590" s="24" t="s">
        <v>12</v>
      </c>
      <c r="H1590" s="24" t="s">
        <v>15</v>
      </c>
      <c r="J1590" s="24">
        <v>1</v>
      </c>
      <c r="K1590" s="24">
        <v>2051</v>
      </c>
      <c r="L1590" s="32">
        <v>0.3923611111111111</v>
      </c>
      <c r="M1590" s="43">
        <v>0.41666666666666669</v>
      </c>
      <c r="N1590" s="33">
        <v>16.456566163705801</v>
      </c>
      <c r="Q1590" s="24">
        <v>58</v>
      </c>
      <c r="R1590" s="35">
        <f t="shared" si="96"/>
        <v>954.48083749493651</v>
      </c>
      <c r="S1590" s="35">
        <f t="shared" si="99"/>
        <v>0</v>
      </c>
      <c r="U1590" s="36">
        <f t="shared" si="97"/>
        <v>2.430555555555558E-2</v>
      </c>
      <c r="V1590" s="36">
        <f t="shared" si="98"/>
        <v>1.4097222222222237</v>
      </c>
      <c r="W1590" s="36"/>
      <c r="X1590" s="37"/>
    </row>
    <row r="1591" spans="1:24" x14ac:dyDescent="0.3">
      <c r="A1591" s="42">
        <v>7810</v>
      </c>
      <c r="B1591" s="24">
        <v>30</v>
      </c>
      <c r="C1591" s="24" t="s">
        <v>1124</v>
      </c>
      <c r="D1591" s="24">
        <v>1</v>
      </c>
      <c r="E1591" s="24">
        <v>700</v>
      </c>
      <c r="F1591" s="24" t="s">
        <v>91</v>
      </c>
      <c r="G1591" s="24" t="s">
        <v>12</v>
      </c>
      <c r="H1591" s="24" t="s">
        <v>13</v>
      </c>
      <c r="J1591" s="24">
        <v>1</v>
      </c>
      <c r="K1591" s="24">
        <v>920</v>
      </c>
      <c r="L1591" s="32">
        <v>0.39930555555555558</v>
      </c>
      <c r="M1591" s="43">
        <v>0.42708333333333331</v>
      </c>
      <c r="N1591" s="33">
        <v>16.456566163705801</v>
      </c>
      <c r="Q1591" s="24">
        <v>302</v>
      </c>
      <c r="R1591" s="35">
        <f t="shared" si="96"/>
        <v>4969.882981439152</v>
      </c>
      <c r="S1591" s="35">
        <f t="shared" si="99"/>
        <v>0</v>
      </c>
      <c r="U1591" s="36">
        <f t="shared" si="97"/>
        <v>2.7777777777777735E-2</v>
      </c>
      <c r="V1591" s="36">
        <f t="shared" si="98"/>
        <v>8.3888888888888751</v>
      </c>
      <c r="W1591" s="36"/>
      <c r="X1591" s="37"/>
    </row>
    <row r="1592" spans="1:24" x14ac:dyDescent="0.3">
      <c r="A1592" s="42">
        <v>7811</v>
      </c>
      <c r="B1592" s="24">
        <v>30</v>
      </c>
      <c r="C1592" s="24" t="s">
        <v>1124</v>
      </c>
      <c r="D1592" s="24">
        <v>1</v>
      </c>
      <c r="E1592" s="24">
        <v>700</v>
      </c>
      <c r="F1592" s="24" t="s">
        <v>91</v>
      </c>
      <c r="G1592" s="24" t="s">
        <v>12</v>
      </c>
      <c r="H1592" s="24" t="s">
        <v>13</v>
      </c>
      <c r="J1592" s="24">
        <v>1</v>
      </c>
      <c r="K1592" s="24">
        <v>921</v>
      </c>
      <c r="L1592" s="32">
        <v>0.44097222222222227</v>
      </c>
      <c r="M1592" s="43">
        <v>0.46875</v>
      </c>
      <c r="N1592" s="33">
        <v>16.456566163705801</v>
      </c>
      <c r="Q1592" s="24">
        <v>302</v>
      </c>
      <c r="R1592" s="35">
        <f t="shared" si="96"/>
        <v>4969.882981439152</v>
      </c>
      <c r="S1592" s="35">
        <f t="shared" si="99"/>
        <v>0</v>
      </c>
      <c r="U1592" s="36">
        <f t="shared" si="97"/>
        <v>2.7777777777777735E-2</v>
      </c>
      <c r="V1592" s="36">
        <f t="shared" si="98"/>
        <v>8.3888888888888751</v>
      </c>
      <c r="W1592" s="36"/>
      <c r="X1592" s="37"/>
    </row>
    <row r="1593" spans="1:24" x14ac:dyDescent="0.3">
      <c r="A1593" s="42">
        <v>7855</v>
      </c>
      <c r="B1593" s="24">
        <v>30</v>
      </c>
      <c r="C1593" s="24" t="s">
        <v>1124</v>
      </c>
      <c r="D1593" s="24">
        <v>1</v>
      </c>
      <c r="E1593" s="24">
        <v>700</v>
      </c>
      <c r="F1593" s="24" t="s">
        <v>91</v>
      </c>
      <c r="G1593" s="24" t="s">
        <v>12</v>
      </c>
      <c r="H1593" s="24" t="s">
        <v>15</v>
      </c>
      <c r="J1593" s="24">
        <v>1</v>
      </c>
      <c r="K1593" s="24">
        <v>2052</v>
      </c>
      <c r="L1593" s="32">
        <v>0.44791666666666669</v>
      </c>
      <c r="M1593" s="43">
        <v>0.47222222222222227</v>
      </c>
      <c r="N1593" s="33">
        <v>16.456566163705801</v>
      </c>
      <c r="Q1593" s="24">
        <v>58</v>
      </c>
      <c r="R1593" s="35">
        <f t="shared" si="96"/>
        <v>954.48083749493651</v>
      </c>
      <c r="S1593" s="35">
        <f t="shared" si="99"/>
        <v>0</v>
      </c>
      <c r="U1593" s="36">
        <f t="shared" si="97"/>
        <v>2.430555555555558E-2</v>
      </c>
      <c r="V1593" s="36">
        <f t="shared" si="98"/>
        <v>1.4097222222222237</v>
      </c>
      <c r="W1593" s="36"/>
      <c r="X1593" s="37"/>
    </row>
    <row r="1594" spans="1:24" x14ac:dyDescent="0.3">
      <c r="A1594" s="42">
        <v>7798</v>
      </c>
      <c r="B1594" s="24">
        <v>30</v>
      </c>
      <c r="C1594" s="24" t="s">
        <v>1124</v>
      </c>
      <c r="D1594" s="24">
        <v>1</v>
      </c>
      <c r="E1594" s="24">
        <v>700</v>
      </c>
      <c r="F1594" s="24" t="s">
        <v>91</v>
      </c>
      <c r="G1594" s="24" t="s">
        <v>12</v>
      </c>
      <c r="H1594" s="24" t="s">
        <v>13</v>
      </c>
      <c r="J1594" s="24">
        <v>1</v>
      </c>
      <c r="K1594" s="24">
        <v>76</v>
      </c>
      <c r="L1594" s="32">
        <v>0.4826388888888889</v>
      </c>
      <c r="M1594" s="43">
        <v>0.51041666666666663</v>
      </c>
      <c r="N1594" s="33">
        <v>16.456566163705801</v>
      </c>
      <c r="Q1594" s="24">
        <v>302</v>
      </c>
      <c r="R1594" s="35">
        <f t="shared" si="96"/>
        <v>4969.882981439152</v>
      </c>
      <c r="S1594" s="35">
        <f t="shared" si="99"/>
        <v>0</v>
      </c>
      <c r="U1594" s="36">
        <f t="shared" si="97"/>
        <v>2.7777777777777735E-2</v>
      </c>
      <c r="V1594" s="36">
        <f t="shared" si="98"/>
        <v>8.3888888888888751</v>
      </c>
      <c r="W1594" s="36"/>
      <c r="X1594" s="37"/>
    </row>
    <row r="1595" spans="1:24" x14ac:dyDescent="0.3">
      <c r="A1595" s="42">
        <v>7856</v>
      </c>
      <c r="B1595" s="24">
        <v>30</v>
      </c>
      <c r="C1595" s="24" t="s">
        <v>1124</v>
      </c>
      <c r="D1595" s="24">
        <v>1</v>
      </c>
      <c r="E1595" s="24">
        <v>700</v>
      </c>
      <c r="F1595" s="24" t="s">
        <v>91</v>
      </c>
      <c r="G1595" s="24" t="s">
        <v>12</v>
      </c>
      <c r="H1595" s="24" t="s">
        <v>15</v>
      </c>
      <c r="J1595" s="24">
        <v>1</v>
      </c>
      <c r="K1595" s="24">
        <v>2053</v>
      </c>
      <c r="L1595" s="32">
        <v>0.50347222222222221</v>
      </c>
      <c r="M1595" s="43">
        <v>0.52777777777777779</v>
      </c>
      <c r="N1595" s="33">
        <v>16.456566163705801</v>
      </c>
      <c r="Q1595" s="24">
        <v>58</v>
      </c>
      <c r="R1595" s="35">
        <f t="shared" si="96"/>
        <v>954.48083749493651</v>
      </c>
      <c r="S1595" s="35">
        <f t="shared" si="99"/>
        <v>0</v>
      </c>
      <c r="U1595" s="36">
        <f t="shared" si="97"/>
        <v>2.430555555555558E-2</v>
      </c>
      <c r="V1595" s="36">
        <f t="shared" si="98"/>
        <v>1.4097222222222237</v>
      </c>
      <c r="W1595" s="36"/>
      <c r="X1595" s="37"/>
    </row>
    <row r="1596" spans="1:24" x14ac:dyDescent="0.3">
      <c r="A1596" s="42">
        <v>18317</v>
      </c>
      <c r="B1596" s="24">
        <v>30</v>
      </c>
      <c r="C1596" s="24" t="s">
        <v>1124</v>
      </c>
      <c r="D1596" s="24">
        <v>1</v>
      </c>
      <c r="E1596" s="24">
        <v>700</v>
      </c>
      <c r="F1596" s="24" t="s">
        <v>91</v>
      </c>
      <c r="G1596" s="24" t="s">
        <v>19</v>
      </c>
      <c r="H1596" s="24" t="s">
        <v>13</v>
      </c>
      <c r="J1596" s="24">
        <v>1</v>
      </c>
      <c r="K1596" s="24">
        <v>937</v>
      </c>
      <c r="L1596" s="32">
        <v>0.50347222222222221</v>
      </c>
      <c r="M1596" s="43">
        <v>0.53125</v>
      </c>
      <c r="N1596" s="33">
        <v>16.456566163705801</v>
      </c>
      <c r="Q1596" s="24">
        <v>235</v>
      </c>
      <c r="R1596" s="35">
        <f t="shared" si="96"/>
        <v>3867.2930484708631</v>
      </c>
      <c r="S1596" s="35">
        <f t="shared" si="99"/>
        <v>0</v>
      </c>
      <c r="U1596" s="36">
        <f t="shared" si="97"/>
        <v>2.777777777777779E-2</v>
      </c>
      <c r="V1596" s="36">
        <f t="shared" si="98"/>
        <v>6.5277777777777803</v>
      </c>
      <c r="W1596" s="36"/>
      <c r="X1596" s="37"/>
    </row>
    <row r="1597" spans="1:24" x14ac:dyDescent="0.3">
      <c r="A1597" s="42">
        <v>18431</v>
      </c>
      <c r="B1597" s="24">
        <v>30</v>
      </c>
      <c r="C1597" s="24" t="s">
        <v>1124</v>
      </c>
      <c r="D1597" s="24">
        <v>1</v>
      </c>
      <c r="E1597" s="24">
        <v>700</v>
      </c>
      <c r="F1597" s="24" t="s">
        <v>91</v>
      </c>
      <c r="G1597" s="24" t="s">
        <v>18</v>
      </c>
      <c r="H1597" s="24" t="s">
        <v>13</v>
      </c>
      <c r="J1597" s="24">
        <v>1</v>
      </c>
      <c r="K1597" s="24">
        <v>18431</v>
      </c>
      <c r="L1597" s="32">
        <v>0.52430555555555558</v>
      </c>
      <c r="M1597" s="43">
        <v>0.55208333333333337</v>
      </c>
      <c r="N1597" s="33">
        <v>16.456566163705801</v>
      </c>
      <c r="Q1597" s="24">
        <v>67</v>
      </c>
      <c r="R1597" s="35">
        <f t="shared" si="96"/>
        <v>1102.5899329682886</v>
      </c>
      <c r="S1597" s="35">
        <f t="shared" si="99"/>
        <v>0</v>
      </c>
      <c r="U1597" s="36">
        <f t="shared" si="97"/>
        <v>2.777777777777779E-2</v>
      </c>
      <c r="V1597" s="36">
        <f t="shared" si="98"/>
        <v>1.861111111111112</v>
      </c>
      <c r="W1597" s="36"/>
      <c r="X1597" s="37"/>
    </row>
    <row r="1598" spans="1:24" x14ac:dyDescent="0.3">
      <c r="A1598" s="42">
        <v>7916</v>
      </c>
      <c r="B1598" s="24">
        <v>30</v>
      </c>
      <c r="C1598" s="24" t="s">
        <v>1124</v>
      </c>
      <c r="D1598" s="24">
        <v>1</v>
      </c>
      <c r="E1598" s="24">
        <v>700</v>
      </c>
      <c r="F1598" s="24" t="s">
        <v>91</v>
      </c>
      <c r="G1598" s="24" t="s">
        <v>12</v>
      </c>
      <c r="H1598" s="24" t="s">
        <v>13</v>
      </c>
      <c r="J1598" s="24">
        <v>1</v>
      </c>
      <c r="K1598" s="24">
        <v>924</v>
      </c>
      <c r="L1598" s="32">
        <v>0.54861111111111105</v>
      </c>
      <c r="M1598" s="43">
        <v>0.57638888888888895</v>
      </c>
      <c r="N1598" s="33">
        <v>16.456566163705801</v>
      </c>
      <c r="O1598" s="33">
        <v>1.89</v>
      </c>
      <c r="Q1598" s="24">
        <v>302</v>
      </c>
      <c r="R1598" s="35">
        <f t="shared" si="96"/>
        <v>4969.882981439152</v>
      </c>
      <c r="S1598" s="35">
        <f t="shared" si="99"/>
        <v>570.78</v>
      </c>
      <c r="T1598" s="35">
        <f>+O1598*173</f>
        <v>326.96999999999997</v>
      </c>
      <c r="U1598" s="36">
        <f t="shared" si="97"/>
        <v>2.7777777777777901E-2</v>
      </c>
      <c r="V1598" s="36">
        <f t="shared" si="98"/>
        <v>8.3888888888889266</v>
      </c>
      <c r="W1598" s="36" t="s">
        <v>1165</v>
      </c>
      <c r="X1598" s="37"/>
    </row>
    <row r="1599" spans="1:24" x14ac:dyDescent="0.3">
      <c r="A1599" s="42">
        <v>7857</v>
      </c>
      <c r="B1599" s="24">
        <v>30</v>
      </c>
      <c r="C1599" s="24" t="s">
        <v>1124</v>
      </c>
      <c r="D1599" s="24">
        <v>1</v>
      </c>
      <c r="E1599" s="24">
        <v>700</v>
      </c>
      <c r="F1599" s="24" t="s">
        <v>91</v>
      </c>
      <c r="G1599" s="24" t="s">
        <v>12</v>
      </c>
      <c r="H1599" s="24" t="s">
        <v>15</v>
      </c>
      <c r="J1599" s="24">
        <v>1</v>
      </c>
      <c r="K1599" s="24">
        <v>2054</v>
      </c>
      <c r="L1599" s="32">
        <v>0.55902777777777779</v>
      </c>
      <c r="M1599" s="43">
        <v>0.58333333333333337</v>
      </c>
      <c r="N1599" s="33">
        <v>16.456566163705801</v>
      </c>
      <c r="Q1599" s="24">
        <v>58</v>
      </c>
      <c r="R1599" s="35">
        <f t="shared" si="96"/>
        <v>954.48083749493651</v>
      </c>
      <c r="S1599" s="35">
        <f t="shared" si="99"/>
        <v>0</v>
      </c>
      <c r="U1599" s="36">
        <f t="shared" si="97"/>
        <v>2.430555555555558E-2</v>
      </c>
      <c r="V1599" s="36">
        <f t="shared" si="98"/>
        <v>1.4097222222222237</v>
      </c>
      <c r="W1599" s="36"/>
      <c r="X1599" s="37"/>
    </row>
    <row r="1600" spans="1:24" x14ac:dyDescent="0.3">
      <c r="A1600" s="42">
        <v>18429</v>
      </c>
      <c r="B1600" s="24">
        <v>30</v>
      </c>
      <c r="C1600" s="24" t="s">
        <v>1124</v>
      </c>
      <c r="D1600" s="24">
        <v>1</v>
      </c>
      <c r="E1600" s="24">
        <v>700</v>
      </c>
      <c r="F1600" s="24" t="s">
        <v>91</v>
      </c>
      <c r="G1600" s="24" t="s">
        <v>18</v>
      </c>
      <c r="H1600" s="24" t="s">
        <v>13</v>
      </c>
      <c r="J1600" s="24">
        <v>1</v>
      </c>
      <c r="K1600" s="24">
        <v>18429</v>
      </c>
      <c r="L1600" s="32">
        <v>0.56597222222222221</v>
      </c>
      <c r="M1600" s="43">
        <v>0.59375</v>
      </c>
      <c r="N1600" s="33">
        <v>16.456566163705801</v>
      </c>
      <c r="Q1600" s="24">
        <v>67</v>
      </c>
      <c r="R1600" s="35">
        <f t="shared" si="96"/>
        <v>1102.5899329682886</v>
      </c>
      <c r="S1600" s="35">
        <f t="shared" si="99"/>
        <v>0</v>
      </c>
      <c r="U1600" s="36">
        <f t="shared" si="97"/>
        <v>2.777777777777779E-2</v>
      </c>
      <c r="V1600" s="36">
        <f t="shared" si="98"/>
        <v>1.861111111111112</v>
      </c>
      <c r="W1600" s="36"/>
      <c r="X1600" s="37"/>
    </row>
    <row r="1601" spans="1:24" x14ac:dyDescent="0.3">
      <c r="A1601" s="42">
        <v>17594</v>
      </c>
      <c r="B1601" s="24">
        <v>30</v>
      </c>
      <c r="C1601" s="24" t="s">
        <v>1124</v>
      </c>
      <c r="D1601" s="24">
        <v>1</v>
      </c>
      <c r="E1601" s="24">
        <v>700</v>
      </c>
      <c r="F1601" s="24" t="s">
        <v>91</v>
      </c>
      <c r="G1601" s="24" t="s">
        <v>19</v>
      </c>
      <c r="H1601" s="24" t="s">
        <v>13</v>
      </c>
      <c r="J1601" s="24">
        <v>1</v>
      </c>
      <c r="K1601" s="24">
        <v>925</v>
      </c>
      <c r="L1601" s="32">
        <v>0.56944444444444442</v>
      </c>
      <c r="M1601" s="43">
        <v>0.59722222222222221</v>
      </c>
      <c r="N1601" s="33">
        <v>16.456566163705801</v>
      </c>
      <c r="Q1601" s="24">
        <v>235</v>
      </c>
      <c r="R1601" s="35">
        <f t="shared" si="96"/>
        <v>3867.2930484708631</v>
      </c>
      <c r="S1601" s="35">
        <f t="shared" si="99"/>
        <v>0</v>
      </c>
      <c r="U1601" s="36">
        <f t="shared" si="97"/>
        <v>2.777777777777779E-2</v>
      </c>
      <c r="V1601" s="36">
        <f t="shared" si="98"/>
        <v>6.5277777777777803</v>
      </c>
      <c r="W1601" s="36"/>
      <c r="X1601" s="37"/>
    </row>
    <row r="1602" spans="1:24" x14ac:dyDescent="0.3">
      <c r="A1602" s="42">
        <v>7814</v>
      </c>
      <c r="B1602" s="24">
        <v>30</v>
      </c>
      <c r="C1602" s="24" t="s">
        <v>1124</v>
      </c>
      <c r="D1602" s="24">
        <v>1</v>
      </c>
      <c r="E1602" s="24">
        <v>700</v>
      </c>
      <c r="F1602" s="24" t="s">
        <v>91</v>
      </c>
      <c r="G1602" s="24" t="s">
        <v>12</v>
      </c>
      <c r="H1602" s="24" t="s">
        <v>13</v>
      </c>
      <c r="J1602" s="24">
        <v>1</v>
      </c>
      <c r="K1602" s="24">
        <v>926</v>
      </c>
      <c r="L1602" s="32">
        <v>0.61111111111111105</v>
      </c>
      <c r="M1602" s="43">
        <v>0.63888888888888895</v>
      </c>
      <c r="N1602" s="33">
        <v>16.456566163705801</v>
      </c>
      <c r="Q1602" s="24">
        <v>302</v>
      </c>
      <c r="R1602" s="35">
        <f t="shared" ref="R1602:R1665" si="100">+N1602*Q1602</f>
        <v>4969.882981439152</v>
      </c>
      <c r="S1602" s="35">
        <f t="shared" si="99"/>
        <v>0</v>
      </c>
      <c r="U1602" s="36">
        <f t="shared" ref="U1602:U1665" si="101">+M1602-L1602</f>
        <v>2.7777777777777901E-2</v>
      </c>
      <c r="V1602" s="36">
        <f t="shared" ref="V1602:V1665" si="102">+U1602*Q1602</f>
        <v>8.3888888888889266</v>
      </c>
      <c r="W1602" s="36"/>
      <c r="X1602" s="37"/>
    </row>
    <row r="1603" spans="1:24" x14ac:dyDescent="0.3">
      <c r="A1603" s="42">
        <v>7815</v>
      </c>
      <c r="B1603" s="24">
        <v>30</v>
      </c>
      <c r="C1603" s="24" t="s">
        <v>1124</v>
      </c>
      <c r="D1603" s="24">
        <v>1</v>
      </c>
      <c r="E1603" s="24">
        <v>700</v>
      </c>
      <c r="F1603" s="24" t="s">
        <v>91</v>
      </c>
      <c r="G1603" s="24" t="s">
        <v>12</v>
      </c>
      <c r="H1603" s="24" t="s">
        <v>13</v>
      </c>
      <c r="J1603" s="24">
        <v>1</v>
      </c>
      <c r="K1603" s="24">
        <v>927</v>
      </c>
      <c r="L1603" s="32">
        <v>0.64930555555555558</v>
      </c>
      <c r="M1603" s="43">
        <v>0.67708333333333337</v>
      </c>
      <c r="N1603" s="33">
        <v>16.456566163705801</v>
      </c>
      <c r="Q1603" s="24">
        <v>302</v>
      </c>
      <c r="R1603" s="35">
        <f t="shared" si="100"/>
        <v>4969.882981439152</v>
      </c>
      <c r="S1603" s="35">
        <f t="shared" ref="S1603:S1666" si="103">+O1603*Q1603</f>
        <v>0</v>
      </c>
      <c r="U1603" s="36">
        <f t="shared" si="101"/>
        <v>2.777777777777779E-2</v>
      </c>
      <c r="V1603" s="36">
        <f t="shared" si="102"/>
        <v>8.3888888888888928</v>
      </c>
      <c r="W1603" s="36"/>
      <c r="X1603" s="37"/>
    </row>
    <row r="1604" spans="1:24" x14ac:dyDescent="0.3">
      <c r="A1604" s="42">
        <v>7816</v>
      </c>
      <c r="B1604" s="24">
        <v>30</v>
      </c>
      <c r="C1604" s="24" t="s">
        <v>1124</v>
      </c>
      <c r="D1604" s="24">
        <v>1</v>
      </c>
      <c r="E1604" s="24">
        <v>700</v>
      </c>
      <c r="F1604" s="24" t="s">
        <v>91</v>
      </c>
      <c r="G1604" s="24" t="s">
        <v>12</v>
      </c>
      <c r="H1604" s="24" t="s">
        <v>13</v>
      </c>
      <c r="J1604" s="24">
        <v>1</v>
      </c>
      <c r="K1604" s="24">
        <v>928</v>
      </c>
      <c r="L1604" s="32">
        <v>0.69097222222222221</v>
      </c>
      <c r="M1604" s="43">
        <v>0.71875</v>
      </c>
      <c r="N1604" s="33">
        <v>16.456566163705801</v>
      </c>
      <c r="Q1604" s="24">
        <v>302</v>
      </c>
      <c r="R1604" s="35">
        <f t="shared" si="100"/>
        <v>4969.882981439152</v>
      </c>
      <c r="S1604" s="35">
        <f t="shared" si="103"/>
        <v>0</v>
      </c>
      <c r="U1604" s="36">
        <f t="shared" si="101"/>
        <v>2.777777777777779E-2</v>
      </c>
      <c r="V1604" s="36">
        <f t="shared" si="102"/>
        <v>8.3888888888888928</v>
      </c>
      <c r="W1604" s="36"/>
      <c r="X1604" s="37"/>
    </row>
    <row r="1605" spans="1:24" x14ac:dyDescent="0.3">
      <c r="A1605" s="42">
        <v>7858</v>
      </c>
      <c r="B1605" s="24">
        <v>30</v>
      </c>
      <c r="C1605" s="24" t="s">
        <v>1124</v>
      </c>
      <c r="D1605" s="24">
        <v>1</v>
      </c>
      <c r="E1605" s="24">
        <v>700</v>
      </c>
      <c r="F1605" s="24" t="s">
        <v>91</v>
      </c>
      <c r="G1605" s="24" t="s">
        <v>12</v>
      </c>
      <c r="H1605" s="24" t="s">
        <v>15</v>
      </c>
      <c r="J1605" s="24">
        <v>1</v>
      </c>
      <c r="K1605" s="24">
        <v>2055</v>
      </c>
      <c r="L1605" s="32">
        <v>0.72569444444444453</v>
      </c>
      <c r="M1605" s="43">
        <v>0.75</v>
      </c>
      <c r="N1605" s="33">
        <v>16.456566163705801</v>
      </c>
      <c r="Q1605" s="24">
        <v>58</v>
      </c>
      <c r="R1605" s="35">
        <f t="shared" si="100"/>
        <v>954.48083749493651</v>
      </c>
      <c r="S1605" s="35">
        <f t="shared" si="103"/>
        <v>0</v>
      </c>
      <c r="U1605" s="36">
        <f t="shared" si="101"/>
        <v>2.4305555555555469E-2</v>
      </c>
      <c r="V1605" s="36">
        <f t="shared" si="102"/>
        <v>1.4097222222222172</v>
      </c>
      <c r="W1605" s="36"/>
      <c r="X1605" s="37"/>
    </row>
    <row r="1606" spans="1:24" x14ac:dyDescent="0.3">
      <c r="A1606" s="42">
        <v>7802</v>
      </c>
      <c r="B1606" s="24">
        <v>30</v>
      </c>
      <c r="C1606" s="24" t="s">
        <v>1124</v>
      </c>
      <c r="D1606" s="24">
        <v>1</v>
      </c>
      <c r="E1606" s="24">
        <v>700</v>
      </c>
      <c r="F1606" s="24" t="s">
        <v>91</v>
      </c>
      <c r="G1606" s="24" t="s">
        <v>12</v>
      </c>
      <c r="H1606" s="24" t="s">
        <v>13</v>
      </c>
      <c r="J1606" s="24">
        <v>1</v>
      </c>
      <c r="K1606" s="24">
        <v>84</v>
      </c>
      <c r="L1606" s="32">
        <v>0.73263888888888884</v>
      </c>
      <c r="M1606" s="43">
        <v>0.76041666666666663</v>
      </c>
      <c r="N1606" s="33">
        <v>16.456566163705801</v>
      </c>
      <c r="Q1606" s="24">
        <v>302</v>
      </c>
      <c r="R1606" s="35">
        <f t="shared" si="100"/>
        <v>4969.882981439152</v>
      </c>
      <c r="S1606" s="35">
        <f t="shared" si="103"/>
        <v>0</v>
      </c>
      <c r="U1606" s="36">
        <f t="shared" si="101"/>
        <v>2.777777777777779E-2</v>
      </c>
      <c r="V1606" s="36">
        <f t="shared" si="102"/>
        <v>8.3888888888888928</v>
      </c>
      <c r="W1606" s="36"/>
      <c r="X1606" s="37"/>
    </row>
    <row r="1607" spans="1:24" x14ac:dyDescent="0.3">
      <c r="A1607" s="42">
        <v>7817</v>
      </c>
      <c r="B1607" s="24">
        <v>30</v>
      </c>
      <c r="C1607" s="24" t="s">
        <v>1124</v>
      </c>
      <c r="D1607" s="24">
        <v>1</v>
      </c>
      <c r="E1607" s="24">
        <v>700</v>
      </c>
      <c r="F1607" s="24" t="s">
        <v>91</v>
      </c>
      <c r="G1607" s="24" t="s">
        <v>12</v>
      </c>
      <c r="H1607" s="24" t="s">
        <v>13</v>
      </c>
      <c r="J1607" s="24">
        <v>1</v>
      </c>
      <c r="K1607" s="24">
        <v>930</v>
      </c>
      <c r="L1607" s="32">
        <v>0.77430555555555547</v>
      </c>
      <c r="M1607" s="43">
        <v>0.80208333333333337</v>
      </c>
      <c r="N1607" s="33">
        <v>16.456566163705801</v>
      </c>
      <c r="Q1607" s="24">
        <v>302</v>
      </c>
      <c r="R1607" s="35">
        <f t="shared" si="100"/>
        <v>4969.882981439152</v>
      </c>
      <c r="S1607" s="35">
        <f t="shared" si="103"/>
        <v>0</v>
      </c>
      <c r="U1607" s="36">
        <f t="shared" si="101"/>
        <v>2.7777777777777901E-2</v>
      </c>
      <c r="V1607" s="36">
        <f t="shared" si="102"/>
        <v>8.3888888888889266</v>
      </c>
      <c r="W1607" s="36"/>
      <c r="X1607" s="37"/>
    </row>
    <row r="1608" spans="1:24" x14ac:dyDescent="0.3">
      <c r="A1608" s="42">
        <v>7859</v>
      </c>
      <c r="B1608" s="24">
        <v>30</v>
      </c>
      <c r="C1608" s="24" t="s">
        <v>1124</v>
      </c>
      <c r="D1608" s="24">
        <v>1</v>
      </c>
      <c r="E1608" s="24">
        <v>700</v>
      </c>
      <c r="F1608" s="24" t="s">
        <v>91</v>
      </c>
      <c r="G1608" s="24" t="s">
        <v>12</v>
      </c>
      <c r="H1608" s="24" t="s">
        <v>15</v>
      </c>
      <c r="J1608" s="24">
        <v>1</v>
      </c>
      <c r="K1608" s="24">
        <v>2056</v>
      </c>
      <c r="L1608" s="32">
        <v>0.78125</v>
      </c>
      <c r="M1608" s="43">
        <v>0.80555555555555547</v>
      </c>
      <c r="N1608" s="33">
        <v>16.456566163705801</v>
      </c>
      <c r="Q1608" s="24">
        <v>58</v>
      </c>
      <c r="R1608" s="35">
        <f t="shared" si="100"/>
        <v>954.48083749493651</v>
      </c>
      <c r="S1608" s="35">
        <f t="shared" si="103"/>
        <v>0</v>
      </c>
      <c r="U1608" s="36">
        <f t="shared" si="101"/>
        <v>2.4305555555555469E-2</v>
      </c>
      <c r="V1608" s="36">
        <f t="shared" si="102"/>
        <v>1.4097222222222172</v>
      </c>
      <c r="W1608" s="36"/>
      <c r="X1608" s="37"/>
    </row>
    <row r="1609" spans="1:24" x14ac:dyDescent="0.3">
      <c r="A1609" s="42">
        <v>7818</v>
      </c>
      <c r="B1609" s="24">
        <v>30</v>
      </c>
      <c r="C1609" s="24" t="s">
        <v>1124</v>
      </c>
      <c r="D1609" s="24">
        <v>1</v>
      </c>
      <c r="E1609" s="24">
        <v>700</v>
      </c>
      <c r="F1609" s="24" t="s">
        <v>91</v>
      </c>
      <c r="G1609" s="24" t="s">
        <v>12</v>
      </c>
      <c r="H1609" s="24" t="s">
        <v>13</v>
      </c>
      <c r="J1609" s="24">
        <v>1</v>
      </c>
      <c r="K1609" s="24">
        <v>931</v>
      </c>
      <c r="L1609" s="32">
        <v>0.83680555555555547</v>
      </c>
      <c r="M1609" s="43">
        <v>0.86458333333333337</v>
      </c>
      <c r="N1609" s="33">
        <v>16.456566163705801</v>
      </c>
      <c r="Q1609" s="24">
        <v>302</v>
      </c>
      <c r="R1609" s="35">
        <f t="shared" si="100"/>
        <v>4969.882981439152</v>
      </c>
      <c r="S1609" s="35">
        <f t="shared" si="103"/>
        <v>0</v>
      </c>
      <c r="U1609" s="36">
        <f t="shared" si="101"/>
        <v>2.7777777777777901E-2</v>
      </c>
      <c r="V1609" s="36">
        <f t="shared" si="102"/>
        <v>8.3888888888889266</v>
      </c>
      <c r="W1609" s="36"/>
      <c r="X1609" s="37"/>
    </row>
    <row r="1610" spans="1:24" x14ac:dyDescent="0.3">
      <c r="A1610" s="42">
        <v>7860</v>
      </c>
      <c r="B1610" s="24">
        <v>30</v>
      </c>
      <c r="C1610" s="24" t="s">
        <v>1124</v>
      </c>
      <c r="D1610" s="24">
        <v>1</v>
      </c>
      <c r="E1610" s="24">
        <v>700</v>
      </c>
      <c r="F1610" s="24" t="s">
        <v>91</v>
      </c>
      <c r="G1610" s="24" t="s">
        <v>12</v>
      </c>
      <c r="H1610" s="24" t="s">
        <v>15</v>
      </c>
      <c r="J1610" s="24">
        <v>1</v>
      </c>
      <c r="K1610" s="24">
        <v>2057</v>
      </c>
      <c r="L1610" s="32">
        <v>0.89930555555555547</v>
      </c>
      <c r="M1610" s="43">
        <v>0.92361111111111116</v>
      </c>
      <c r="N1610" s="33">
        <v>16.456566163705801</v>
      </c>
      <c r="Q1610" s="24">
        <v>58</v>
      </c>
      <c r="R1610" s="35">
        <f t="shared" si="100"/>
        <v>954.48083749493651</v>
      </c>
      <c r="S1610" s="35">
        <f t="shared" si="103"/>
        <v>0</v>
      </c>
      <c r="U1610" s="36">
        <f t="shared" si="101"/>
        <v>2.4305555555555691E-2</v>
      </c>
      <c r="V1610" s="36">
        <f t="shared" si="102"/>
        <v>1.4097222222222301</v>
      </c>
      <c r="W1610" s="36"/>
      <c r="X1610" s="37"/>
    </row>
    <row r="1611" spans="1:24" x14ac:dyDescent="0.3">
      <c r="A1611" s="42">
        <v>7918</v>
      </c>
      <c r="B1611" s="24">
        <v>30</v>
      </c>
      <c r="C1611" s="24" t="s">
        <v>1124</v>
      </c>
      <c r="D1611" s="24">
        <v>1</v>
      </c>
      <c r="E1611" s="24">
        <v>700</v>
      </c>
      <c r="F1611" s="24" t="s">
        <v>91</v>
      </c>
      <c r="G1611" s="24" t="s">
        <v>18</v>
      </c>
      <c r="H1611" s="24" t="s">
        <v>13</v>
      </c>
      <c r="J1611" s="24">
        <v>1</v>
      </c>
      <c r="K1611" s="24">
        <v>948</v>
      </c>
      <c r="L1611" s="32">
        <v>0.95138888888888884</v>
      </c>
      <c r="M1611" s="43">
        <v>0.97569444444444453</v>
      </c>
      <c r="N1611" s="33">
        <v>16.456566163705801</v>
      </c>
      <c r="Q1611" s="24">
        <v>67</v>
      </c>
      <c r="R1611" s="35">
        <f t="shared" si="100"/>
        <v>1102.5899329682886</v>
      </c>
      <c r="S1611" s="35">
        <f t="shared" si="103"/>
        <v>0</v>
      </c>
      <c r="U1611" s="36">
        <f t="shared" si="101"/>
        <v>2.4305555555555691E-2</v>
      </c>
      <c r="V1611" s="36">
        <f t="shared" si="102"/>
        <v>1.6284722222222312</v>
      </c>
      <c r="W1611" s="36"/>
      <c r="X1611" s="37"/>
    </row>
    <row r="1612" spans="1:24" x14ac:dyDescent="0.3">
      <c r="A1612" s="42">
        <v>17018</v>
      </c>
      <c r="B1612" s="24">
        <v>30</v>
      </c>
      <c r="C1612" s="24" t="s">
        <v>1124</v>
      </c>
      <c r="D1612" s="24">
        <v>1</v>
      </c>
      <c r="E1612" s="24">
        <v>702</v>
      </c>
      <c r="F1612" s="24" t="s">
        <v>96</v>
      </c>
      <c r="G1612" s="24" t="s">
        <v>18</v>
      </c>
      <c r="H1612" s="24" t="s">
        <v>13</v>
      </c>
      <c r="J1612" s="24">
        <v>1</v>
      </c>
      <c r="K1612" s="24">
        <v>17018</v>
      </c>
      <c r="L1612" s="32">
        <v>1.0034722222222221</v>
      </c>
      <c r="M1612" s="43">
        <v>1.0263888888888888</v>
      </c>
      <c r="N1612" s="33">
        <v>15.1255355914953</v>
      </c>
      <c r="Q1612" s="24">
        <v>67</v>
      </c>
      <c r="R1612" s="35">
        <f t="shared" si="100"/>
        <v>1013.4108846301851</v>
      </c>
      <c r="S1612" s="35">
        <f t="shared" si="103"/>
        <v>0</v>
      </c>
      <c r="U1612" s="36">
        <f t="shared" si="101"/>
        <v>2.2916666666666696E-2</v>
      </c>
      <c r="V1612" s="36">
        <f t="shared" si="102"/>
        <v>1.5354166666666687</v>
      </c>
      <c r="W1612" s="36"/>
      <c r="X1612" s="37"/>
    </row>
    <row r="1613" spans="1:24" x14ac:dyDescent="0.3">
      <c r="A1613" s="42">
        <v>17304</v>
      </c>
      <c r="B1613" s="24">
        <v>30</v>
      </c>
      <c r="C1613" s="24" t="s">
        <v>1124</v>
      </c>
      <c r="D1613" s="24">
        <v>1</v>
      </c>
      <c r="E1613" s="24">
        <v>702</v>
      </c>
      <c r="F1613" s="24" t="s">
        <v>96</v>
      </c>
      <c r="G1613" s="24" t="s">
        <v>18</v>
      </c>
      <c r="H1613" s="24" t="s">
        <v>15</v>
      </c>
      <c r="J1613" s="24">
        <v>1</v>
      </c>
      <c r="K1613" s="24">
        <v>17304</v>
      </c>
      <c r="L1613" s="32">
        <v>1.0138888888888888</v>
      </c>
      <c r="M1613" s="43">
        <v>1.0368055555555555</v>
      </c>
      <c r="N1613" s="33">
        <v>15.1255355914953</v>
      </c>
      <c r="Q1613" s="24">
        <v>12</v>
      </c>
      <c r="R1613" s="35">
        <f t="shared" si="100"/>
        <v>181.5064270979436</v>
      </c>
      <c r="S1613" s="35">
        <f t="shared" si="103"/>
        <v>0</v>
      </c>
      <c r="U1613" s="36">
        <f t="shared" si="101"/>
        <v>2.2916666666666696E-2</v>
      </c>
      <c r="V1613" s="36">
        <f t="shared" si="102"/>
        <v>0.27500000000000036</v>
      </c>
      <c r="W1613" s="36"/>
      <c r="X1613" s="37"/>
    </row>
    <row r="1614" spans="1:24" x14ac:dyDescent="0.3">
      <c r="A1614" s="42">
        <v>7922</v>
      </c>
      <c r="B1614" s="24">
        <v>30</v>
      </c>
      <c r="C1614" s="24" t="s">
        <v>1124</v>
      </c>
      <c r="D1614" s="24">
        <v>1</v>
      </c>
      <c r="E1614" s="24">
        <v>703</v>
      </c>
      <c r="F1614" s="24" t="s">
        <v>89</v>
      </c>
      <c r="G1614" s="24" t="s">
        <v>19</v>
      </c>
      <c r="H1614" s="24" t="s">
        <v>20</v>
      </c>
      <c r="J1614" s="24">
        <v>1</v>
      </c>
      <c r="K1614" s="24">
        <v>4511</v>
      </c>
      <c r="L1614" s="32">
        <v>0.2673611111111111</v>
      </c>
      <c r="M1614" s="43">
        <v>0.28819444444444448</v>
      </c>
      <c r="N1614" s="33">
        <v>14.574553916259701</v>
      </c>
      <c r="Q1614" s="24">
        <v>5</v>
      </c>
      <c r="R1614" s="35">
        <f t="shared" si="100"/>
        <v>72.872769581298499</v>
      </c>
      <c r="S1614" s="35">
        <f t="shared" si="103"/>
        <v>0</v>
      </c>
      <c r="U1614" s="36">
        <f t="shared" si="101"/>
        <v>2.083333333333337E-2</v>
      </c>
      <c r="V1614" s="36">
        <f t="shared" si="102"/>
        <v>0.10416666666666685</v>
      </c>
      <c r="W1614" s="36"/>
      <c r="X1614" s="37"/>
    </row>
    <row r="1615" spans="1:24" x14ac:dyDescent="0.3">
      <c r="A1615" s="42">
        <v>18542</v>
      </c>
      <c r="B1615" s="24">
        <v>30</v>
      </c>
      <c r="C1615" s="24" t="s">
        <v>1124</v>
      </c>
      <c r="D1615" s="24">
        <v>1</v>
      </c>
      <c r="E1615" s="24">
        <v>703</v>
      </c>
      <c r="F1615" s="24" t="s">
        <v>89</v>
      </c>
      <c r="G1615" s="24" t="s">
        <v>18</v>
      </c>
      <c r="H1615" s="24" t="s">
        <v>13</v>
      </c>
      <c r="J1615" s="24">
        <v>1</v>
      </c>
      <c r="K1615" s="24">
        <v>18542</v>
      </c>
      <c r="L1615" s="32">
        <v>0.30208333333333331</v>
      </c>
      <c r="M1615" s="43">
        <v>0.3263888888888889</v>
      </c>
      <c r="N1615" s="33">
        <v>14.574553916259701</v>
      </c>
      <c r="Q1615" s="24">
        <v>67</v>
      </c>
      <c r="R1615" s="35">
        <f t="shared" si="100"/>
        <v>976.49511238939999</v>
      </c>
      <c r="S1615" s="35">
        <f t="shared" si="103"/>
        <v>0</v>
      </c>
      <c r="U1615" s="36">
        <f t="shared" si="101"/>
        <v>2.430555555555558E-2</v>
      </c>
      <c r="V1615" s="36">
        <f t="shared" si="102"/>
        <v>1.6284722222222239</v>
      </c>
      <c r="W1615" s="36"/>
      <c r="X1615" s="37"/>
    </row>
    <row r="1616" spans="1:24" x14ac:dyDescent="0.3">
      <c r="A1616" s="42">
        <v>7861</v>
      </c>
      <c r="B1616" s="24">
        <v>30</v>
      </c>
      <c r="C1616" s="24" t="s">
        <v>1124</v>
      </c>
      <c r="D1616" s="24">
        <v>1</v>
      </c>
      <c r="E1616" s="24">
        <v>703</v>
      </c>
      <c r="F1616" s="24" t="s">
        <v>89</v>
      </c>
      <c r="G1616" s="24" t="s">
        <v>12</v>
      </c>
      <c r="H1616" s="24" t="s">
        <v>15</v>
      </c>
      <c r="J1616" s="24">
        <v>1</v>
      </c>
      <c r="K1616" s="24">
        <v>2058</v>
      </c>
      <c r="L1616" s="32">
        <v>0.30902777777777779</v>
      </c>
      <c r="M1616" s="43">
        <v>0.3298611111111111</v>
      </c>
      <c r="N1616" s="33">
        <v>14.574553916259701</v>
      </c>
      <c r="Q1616" s="24">
        <v>58</v>
      </c>
      <c r="R1616" s="35">
        <f t="shared" si="100"/>
        <v>845.3241271430627</v>
      </c>
      <c r="S1616" s="35">
        <f t="shared" si="103"/>
        <v>0</v>
      </c>
      <c r="U1616" s="36">
        <f t="shared" si="101"/>
        <v>2.0833333333333315E-2</v>
      </c>
      <c r="V1616" s="36">
        <f t="shared" si="102"/>
        <v>1.2083333333333321</v>
      </c>
      <c r="W1616" s="36"/>
      <c r="X1616" s="37"/>
    </row>
    <row r="1617" spans="1:24" x14ac:dyDescent="0.3">
      <c r="A1617" s="42">
        <v>7923</v>
      </c>
      <c r="B1617" s="24">
        <v>30</v>
      </c>
      <c r="C1617" s="24" t="s">
        <v>1124</v>
      </c>
      <c r="D1617" s="24">
        <v>1</v>
      </c>
      <c r="E1617" s="24">
        <v>703</v>
      </c>
      <c r="F1617" s="24" t="s">
        <v>89</v>
      </c>
      <c r="G1617" s="24" t="s">
        <v>19</v>
      </c>
      <c r="H1617" s="24" t="s">
        <v>20</v>
      </c>
      <c r="J1617" s="24">
        <v>1</v>
      </c>
      <c r="K1617" s="24">
        <v>4512</v>
      </c>
      <c r="L1617" s="32">
        <v>0.30902777777777779</v>
      </c>
      <c r="M1617" s="43">
        <v>0.33333333333333331</v>
      </c>
      <c r="N1617" s="33">
        <v>14.574553916259701</v>
      </c>
      <c r="Q1617" s="24">
        <v>5</v>
      </c>
      <c r="R1617" s="35">
        <f t="shared" si="100"/>
        <v>72.872769581298499</v>
      </c>
      <c r="S1617" s="35">
        <f t="shared" si="103"/>
        <v>0</v>
      </c>
      <c r="U1617" s="36">
        <f t="shared" si="101"/>
        <v>2.4305555555555525E-2</v>
      </c>
      <c r="V1617" s="36">
        <f t="shared" si="102"/>
        <v>0.12152777777777762</v>
      </c>
      <c r="W1617" s="36"/>
      <c r="X1617" s="37"/>
    </row>
    <row r="1618" spans="1:24" x14ac:dyDescent="0.3">
      <c r="A1618" s="42">
        <v>7862</v>
      </c>
      <c r="B1618" s="24">
        <v>30</v>
      </c>
      <c r="C1618" s="24" t="s">
        <v>1124</v>
      </c>
      <c r="D1618" s="24">
        <v>1</v>
      </c>
      <c r="E1618" s="24">
        <v>703</v>
      </c>
      <c r="F1618" s="24" t="s">
        <v>89</v>
      </c>
      <c r="G1618" s="24" t="s">
        <v>12</v>
      </c>
      <c r="H1618" s="24" t="s">
        <v>15</v>
      </c>
      <c r="J1618" s="24">
        <v>1</v>
      </c>
      <c r="K1618" s="24">
        <v>2059</v>
      </c>
      <c r="L1618" s="32">
        <v>0.36458333333333331</v>
      </c>
      <c r="M1618" s="43">
        <v>0.38541666666666669</v>
      </c>
      <c r="N1618" s="33">
        <v>14.574553916259701</v>
      </c>
      <c r="Q1618" s="24">
        <v>58</v>
      </c>
      <c r="R1618" s="35">
        <f t="shared" si="100"/>
        <v>845.3241271430627</v>
      </c>
      <c r="S1618" s="35">
        <f t="shared" si="103"/>
        <v>0</v>
      </c>
      <c r="U1618" s="36">
        <f t="shared" si="101"/>
        <v>2.083333333333337E-2</v>
      </c>
      <c r="V1618" s="36">
        <f t="shared" si="102"/>
        <v>1.2083333333333355</v>
      </c>
      <c r="W1618" s="36"/>
      <c r="X1618" s="37"/>
    </row>
    <row r="1619" spans="1:24" x14ac:dyDescent="0.3">
      <c r="A1619" s="42">
        <v>7924</v>
      </c>
      <c r="B1619" s="24">
        <v>30</v>
      </c>
      <c r="C1619" s="24" t="s">
        <v>1124</v>
      </c>
      <c r="D1619" s="24">
        <v>1</v>
      </c>
      <c r="E1619" s="24">
        <v>703</v>
      </c>
      <c r="F1619" s="24" t="s">
        <v>89</v>
      </c>
      <c r="G1619" s="24" t="s">
        <v>19</v>
      </c>
      <c r="H1619" s="24" t="s">
        <v>20</v>
      </c>
      <c r="J1619" s="24">
        <v>1</v>
      </c>
      <c r="K1619" s="24">
        <v>4513</v>
      </c>
      <c r="L1619" s="32">
        <v>0.36458333333333331</v>
      </c>
      <c r="M1619" s="43">
        <v>0.3888888888888889</v>
      </c>
      <c r="N1619" s="33">
        <v>14.574553916259701</v>
      </c>
      <c r="Q1619" s="24">
        <v>5</v>
      </c>
      <c r="R1619" s="35">
        <f t="shared" si="100"/>
        <v>72.872769581298499</v>
      </c>
      <c r="S1619" s="35">
        <f t="shared" si="103"/>
        <v>0</v>
      </c>
      <c r="U1619" s="36">
        <f t="shared" si="101"/>
        <v>2.430555555555558E-2</v>
      </c>
      <c r="V1619" s="36">
        <f t="shared" si="102"/>
        <v>0.1215277777777779</v>
      </c>
      <c r="W1619" s="36"/>
      <c r="X1619" s="37"/>
    </row>
    <row r="1620" spans="1:24" x14ac:dyDescent="0.3">
      <c r="A1620" s="42">
        <v>7820</v>
      </c>
      <c r="B1620" s="24">
        <v>30</v>
      </c>
      <c r="C1620" s="24" t="s">
        <v>1124</v>
      </c>
      <c r="D1620" s="24">
        <v>1</v>
      </c>
      <c r="E1620" s="24">
        <v>703</v>
      </c>
      <c r="F1620" s="24" t="s">
        <v>89</v>
      </c>
      <c r="G1620" s="24" t="s">
        <v>12</v>
      </c>
      <c r="H1620" s="24" t="s">
        <v>13</v>
      </c>
      <c r="J1620" s="24">
        <v>1</v>
      </c>
      <c r="K1620" s="24">
        <v>934</v>
      </c>
      <c r="L1620" s="32">
        <v>0.37847222222222227</v>
      </c>
      <c r="M1620" s="43">
        <v>0.40277777777777773</v>
      </c>
      <c r="N1620" s="33">
        <v>14.574553916259701</v>
      </c>
      <c r="Q1620" s="24">
        <v>302</v>
      </c>
      <c r="R1620" s="35">
        <f t="shared" si="100"/>
        <v>4401.5152827104293</v>
      </c>
      <c r="S1620" s="35">
        <f t="shared" si="103"/>
        <v>0</v>
      </c>
      <c r="U1620" s="36">
        <f t="shared" si="101"/>
        <v>2.4305555555555469E-2</v>
      </c>
      <c r="V1620" s="36">
        <f t="shared" si="102"/>
        <v>7.3402777777777519</v>
      </c>
      <c r="W1620" s="36"/>
      <c r="X1620" s="37"/>
    </row>
    <row r="1621" spans="1:24" x14ac:dyDescent="0.3">
      <c r="A1621" s="42">
        <v>7863</v>
      </c>
      <c r="B1621" s="24">
        <v>30</v>
      </c>
      <c r="C1621" s="24" t="s">
        <v>1124</v>
      </c>
      <c r="D1621" s="24">
        <v>1</v>
      </c>
      <c r="E1621" s="24">
        <v>703</v>
      </c>
      <c r="F1621" s="24" t="s">
        <v>89</v>
      </c>
      <c r="G1621" s="24" t="s">
        <v>12</v>
      </c>
      <c r="H1621" s="24" t="s">
        <v>15</v>
      </c>
      <c r="J1621" s="24">
        <v>1</v>
      </c>
      <c r="K1621" s="24">
        <v>2060</v>
      </c>
      <c r="L1621" s="32">
        <v>0.4201388888888889</v>
      </c>
      <c r="M1621" s="43">
        <v>0.44097222222222227</v>
      </c>
      <c r="N1621" s="33">
        <v>14.574553916259701</v>
      </c>
      <c r="Q1621" s="24">
        <v>58</v>
      </c>
      <c r="R1621" s="35">
        <f t="shared" si="100"/>
        <v>845.3241271430627</v>
      </c>
      <c r="S1621" s="35">
        <f t="shared" si="103"/>
        <v>0</v>
      </c>
      <c r="U1621" s="36">
        <f t="shared" si="101"/>
        <v>2.083333333333337E-2</v>
      </c>
      <c r="V1621" s="36">
        <f t="shared" si="102"/>
        <v>1.2083333333333355</v>
      </c>
      <c r="W1621" s="36"/>
      <c r="X1621" s="37"/>
    </row>
    <row r="1622" spans="1:24" x14ac:dyDescent="0.3">
      <c r="A1622" s="42">
        <v>7925</v>
      </c>
      <c r="B1622" s="24">
        <v>30</v>
      </c>
      <c r="C1622" s="24" t="s">
        <v>1124</v>
      </c>
      <c r="D1622" s="24">
        <v>1</v>
      </c>
      <c r="E1622" s="24">
        <v>703</v>
      </c>
      <c r="F1622" s="24" t="s">
        <v>89</v>
      </c>
      <c r="G1622" s="24" t="s">
        <v>19</v>
      </c>
      <c r="H1622" s="24" t="s">
        <v>20</v>
      </c>
      <c r="J1622" s="24">
        <v>1</v>
      </c>
      <c r="K1622" s="24">
        <v>4514</v>
      </c>
      <c r="L1622" s="32">
        <v>0.4201388888888889</v>
      </c>
      <c r="M1622" s="43">
        <v>0.44444444444444442</v>
      </c>
      <c r="N1622" s="33">
        <v>14.574553916259701</v>
      </c>
      <c r="Q1622" s="24">
        <v>5</v>
      </c>
      <c r="R1622" s="35">
        <f t="shared" si="100"/>
        <v>72.872769581298499</v>
      </c>
      <c r="S1622" s="35">
        <f t="shared" si="103"/>
        <v>0</v>
      </c>
      <c r="U1622" s="36">
        <f t="shared" si="101"/>
        <v>2.4305555555555525E-2</v>
      </c>
      <c r="V1622" s="36">
        <f t="shared" si="102"/>
        <v>0.12152777777777762</v>
      </c>
      <c r="W1622" s="36"/>
      <c r="X1622" s="37"/>
    </row>
    <row r="1623" spans="1:24" x14ac:dyDescent="0.3">
      <c r="A1623" s="42">
        <v>18543</v>
      </c>
      <c r="B1623" s="24">
        <v>30</v>
      </c>
      <c r="C1623" s="24" t="s">
        <v>1124</v>
      </c>
      <c r="D1623" s="24">
        <v>1</v>
      </c>
      <c r="E1623" s="24">
        <v>703</v>
      </c>
      <c r="F1623" s="24" t="s">
        <v>89</v>
      </c>
      <c r="G1623" s="24" t="s">
        <v>18</v>
      </c>
      <c r="H1623" s="24" t="s">
        <v>13</v>
      </c>
      <c r="J1623" s="24">
        <v>1</v>
      </c>
      <c r="K1623" s="24">
        <v>18543</v>
      </c>
      <c r="L1623" s="32">
        <v>0.4201388888888889</v>
      </c>
      <c r="M1623" s="43">
        <v>0.44444444444444442</v>
      </c>
      <c r="N1623" s="33">
        <v>14.574553916259701</v>
      </c>
      <c r="Q1623" s="24">
        <v>67</v>
      </c>
      <c r="R1623" s="35">
        <f t="shared" si="100"/>
        <v>976.49511238939999</v>
      </c>
      <c r="S1623" s="35">
        <f t="shared" si="103"/>
        <v>0</v>
      </c>
      <c r="U1623" s="36">
        <f t="shared" si="101"/>
        <v>2.4305555555555525E-2</v>
      </c>
      <c r="V1623" s="36">
        <f t="shared" si="102"/>
        <v>1.6284722222222201</v>
      </c>
      <c r="W1623" s="36"/>
      <c r="X1623" s="37"/>
    </row>
    <row r="1624" spans="1:24" x14ac:dyDescent="0.3">
      <c r="A1624" s="42">
        <v>17565</v>
      </c>
      <c r="B1624" s="24">
        <v>30</v>
      </c>
      <c r="C1624" s="24" t="s">
        <v>1124</v>
      </c>
      <c r="D1624" s="24">
        <v>1</v>
      </c>
      <c r="E1624" s="24">
        <v>703</v>
      </c>
      <c r="F1624" s="24" t="s">
        <v>89</v>
      </c>
      <c r="G1624" s="24" t="s">
        <v>19</v>
      </c>
      <c r="H1624" s="24" t="s">
        <v>13</v>
      </c>
      <c r="J1624" s="24">
        <v>1</v>
      </c>
      <c r="K1624" s="24">
        <v>74</v>
      </c>
      <c r="L1624" s="32">
        <v>0.4236111111111111</v>
      </c>
      <c r="M1624" s="43">
        <v>0.44791666666666669</v>
      </c>
      <c r="N1624" s="33">
        <v>14.574553916259701</v>
      </c>
      <c r="Q1624" s="24">
        <v>235</v>
      </c>
      <c r="R1624" s="35">
        <f t="shared" si="100"/>
        <v>3425.0201703210296</v>
      </c>
      <c r="S1624" s="35">
        <f t="shared" si="103"/>
        <v>0</v>
      </c>
      <c r="U1624" s="36">
        <f t="shared" si="101"/>
        <v>2.430555555555558E-2</v>
      </c>
      <c r="V1624" s="36">
        <f t="shared" si="102"/>
        <v>5.7118055555555616</v>
      </c>
      <c r="W1624" s="36"/>
      <c r="X1624" s="37"/>
    </row>
    <row r="1625" spans="1:24" x14ac:dyDescent="0.3">
      <c r="A1625" s="42">
        <v>7821</v>
      </c>
      <c r="B1625" s="24">
        <v>30</v>
      </c>
      <c r="C1625" s="24" t="s">
        <v>1124</v>
      </c>
      <c r="D1625" s="24">
        <v>1</v>
      </c>
      <c r="E1625" s="24">
        <v>703</v>
      </c>
      <c r="F1625" s="24" t="s">
        <v>89</v>
      </c>
      <c r="G1625" s="24" t="s">
        <v>12</v>
      </c>
      <c r="H1625" s="24" t="s">
        <v>13</v>
      </c>
      <c r="J1625" s="24">
        <v>1</v>
      </c>
      <c r="K1625" s="24">
        <v>936</v>
      </c>
      <c r="L1625" s="32">
        <v>0.46180555555555558</v>
      </c>
      <c r="M1625" s="43">
        <v>0.4861111111111111</v>
      </c>
      <c r="N1625" s="33">
        <v>14.574553916259701</v>
      </c>
      <c r="Q1625" s="24">
        <v>302</v>
      </c>
      <c r="R1625" s="35">
        <f t="shared" si="100"/>
        <v>4401.5152827104293</v>
      </c>
      <c r="S1625" s="35">
        <f t="shared" si="103"/>
        <v>0</v>
      </c>
      <c r="U1625" s="36">
        <f t="shared" si="101"/>
        <v>2.4305555555555525E-2</v>
      </c>
      <c r="V1625" s="36">
        <f t="shared" si="102"/>
        <v>7.3402777777777688</v>
      </c>
      <c r="W1625" s="36"/>
      <c r="X1625" s="37"/>
    </row>
    <row r="1626" spans="1:24" x14ac:dyDescent="0.3">
      <c r="A1626" s="42">
        <v>7864</v>
      </c>
      <c r="B1626" s="24">
        <v>30</v>
      </c>
      <c r="C1626" s="24" t="s">
        <v>1124</v>
      </c>
      <c r="D1626" s="24">
        <v>1</v>
      </c>
      <c r="E1626" s="24">
        <v>703</v>
      </c>
      <c r="F1626" s="24" t="s">
        <v>89</v>
      </c>
      <c r="G1626" s="24" t="s">
        <v>12</v>
      </c>
      <c r="H1626" s="24" t="s">
        <v>15</v>
      </c>
      <c r="J1626" s="24">
        <v>1</v>
      </c>
      <c r="K1626" s="24">
        <v>2061</v>
      </c>
      <c r="L1626" s="32">
        <v>0.47569444444444442</v>
      </c>
      <c r="M1626" s="43">
        <v>0.49652777777777773</v>
      </c>
      <c r="N1626" s="33">
        <v>14.574553916259701</v>
      </c>
      <c r="Q1626" s="24">
        <v>58</v>
      </c>
      <c r="R1626" s="35">
        <f t="shared" si="100"/>
        <v>845.3241271430627</v>
      </c>
      <c r="S1626" s="35">
        <f t="shared" si="103"/>
        <v>0</v>
      </c>
      <c r="U1626" s="36">
        <f t="shared" si="101"/>
        <v>2.0833333333333315E-2</v>
      </c>
      <c r="V1626" s="36">
        <f t="shared" si="102"/>
        <v>1.2083333333333321</v>
      </c>
      <c r="W1626" s="36"/>
      <c r="X1626" s="37"/>
    </row>
    <row r="1627" spans="1:24" x14ac:dyDescent="0.3">
      <c r="A1627" s="42">
        <v>7926</v>
      </c>
      <c r="B1627" s="24">
        <v>30</v>
      </c>
      <c r="C1627" s="24" t="s">
        <v>1124</v>
      </c>
      <c r="D1627" s="24">
        <v>1</v>
      </c>
      <c r="E1627" s="24">
        <v>703</v>
      </c>
      <c r="F1627" s="24" t="s">
        <v>89</v>
      </c>
      <c r="G1627" s="24" t="s">
        <v>19</v>
      </c>
      <c r="H1627" s="24" t="s">
        <v>20</v>
      </c>
      <c r="J1627" s="24">
        <v>1</v>
      </c>
      <c r="K1627" s="24">
        <v>4515</v>
      </c>
      <c r="L1627" s="32">
        <v>0.47569444444444442</v>
      </c>
      <c r="M1627" s="43">
        <v>0.5</v>
      </c>
      <c r="N1627" s="33">
        <v>14.574553916259701</v>
      </c>
      <c r="Q1627" s="24">
        <v>5</v>
      </c>
      <c r="R1627" s="35">
        <f t="shared" si="100"/>
        <v>72.872769581298499</v>
      </c>
      <c r="S1627" s="35">
        <f t="shared" si="103"/>
        <v>0</v>
      </c>
      <c r="U1627" s="36">
        <f t="shared" si="101"/>
        <v>2.430555555555558E-2</v>
      </c>
      <c r="V1627" s="36">
        <f t="shared" si="102"/>
        <v>0.1215277777777779</v>
      </c>
      <c r="W1627" s="36"/>
      <c r="X1627" s="37"/>
    </row>
    <row r="1628" spans="1:24" x14ac:dyDescent="0.3">
      <c r="A1628" s="42">
        <v>18430</v>
      </c>
      <c r="B1628" s="24">
        <v>30</v>
      </c>
      <c r="C1628" s="24" t="s">
        <v>1124</v>
      </c>
      <c r="D1628" s="24">
        <v>1</v>
      </c>
      <c r="E1628" s="24">
        <v>703</v>
      </c>
      <c r="F1628" s="24" t="s">
        <v>89</v>
      </c>
      <c r="G1628" s="24" t="s">
        <v>18</v>
      </c>
      <c r="H1628" s="24" t="s">
        <v>13</v>
      </c>
      <c r="J1628" s="24">
        <v>1</v>
      </c>
      <c r="K1628" s="24">
        <v>18430</v>
      </c>
      <c r="L1628" s="32">
        <v>0.50347222222222221</v>
      </c>
      <c r="M1628" s="43">
        <v>0.52777777777777779</v>
      </c>
      <c r="N1628" s="33">
        <v>14.574553916259701</v>
      </c>
      <c r="Q1628" s="24">
        <v>67</v>
      </c>
      <c r="R1628" s="35">
        <f t="shared" si="100"/>
        <v>976.49511238939999</v>
      </c>
      <c r="S1628" s="35">
        <f t="shared" si="103"/>
        <v>0</v>
      </c>
      <c r="U1628" s="36">
        <f t="shared" si="101"/>
        <v>2.430555555555558E-2</v>
      </c>
      <c r="V1628" s="36">
        <f t="shared" si="102"/>
        <v>1.6284722222222239</v>
      </c>
      <c r="W1628" s="36"/>
      <c r="X1628" s="37"/>
    </row>
    <row r="1629" spans="1:24" x14ac:dyDescent="0.3">
      <c r="A1629" s="42">
        <v>17859</v>
      </c>
      <c r="B1629" s="24">
        <v>30</v>
      </c>
      <c r="C1629" s="24" t="s">
        <v>1124</v>
      </c>
      <c r="D1629" s="24">
        <v>1</v>
      </c>
      <c r="E1629" s="24">
        <v>703</v>
      </c>
      <c r="F1629" s="24" t="s">
        <v>89</v>
      </c>
      <c r="G1629" s="24" t="s">
        <v>19</v>
      </c>
      <c r="H1629" s="24" t="s">
        <v>13</v>
      </c>
      <c r="J1629" s="24">
        <v>1</v>
      </c>
      <c r="K1629" s="24">
        <v>923</v>
      </c>
      <c r="L1629" s="32">
        <v>0.52430555555555558</v>
      </c>
      <c r="M1629" s="43">
        <v>0.54513888888888895</v>
      </c>
      <c r="N1629" s="33">
        <v>14.574553916259701</v>
      </c>
      <c r="Q1629" s="24">
        <v>235</v>
      </c>
      <c r="R1629" s="35">
        <f t="shared" si="100"/>
        <v>3425.0201703210296</v>
      </c>
      <c r="S1629" s="35">
        <f t="shared" si="103"/>
        <v>0</v>
      </c>
      <c r="U1629" s="36">
        <f t="shared" si="101"/>
        <v>2.083333333333337E-2</v>
      </c>
      <c r="V1629" s="36">
        <f t="shared" si="102"/>
        <v>4.8958333333333419</v>
      </c>
      <c r="W1629" s="36"/>
      <c r="X1629" s="37"/>
    </row>
    <row r="1630" spans="1:24" x14ac:dyDescent="0.3">
      <c r="A1630" s="42">
        <v>7865</v>
      </c>
      <c r="B1630" s="24">
        <v>30</v>
      </c>
      <c r="C1630" s="24" t="s">
        <v>1124</v>
      </c>
      <c r="D1630" s="24">
        <v>1</v>
      </c>
      <c r="E1630" s="24">
        <v>703</v>
      </c>
      <c r="F1630" s="24" t="s">
        <v>89</v>
      </c>
      <c r="G1630" s="24" t="s">
        <v>12</v>
      </c>
      <c r="H1630" s="24" t="s">
        <v>15</v>
      </c>
      <c r="J1630" s="24">
        <v>1</v>
      </c>
      <c r="K1630" s="24">
        <v>2062</v>
      </c>
      <c r="L1630" s="32">
        <v>0.53125</v>
      </c>
      <c r="M1630" s="43">
        <v>0.55208333333333337</v>
      </c>
      <c r="N1630" s="33">
        <v>14.574553916259701</v>
      </c>
      <c r="Q1630" s="24">
        <v>58</v>
      </c>
      <c r="R1630" s="35">
        <f t="shared" si="100"/>
        <v>845.3241271430627</v>
      </c>
      <c r="S1630" s="35">
        <f t="shared" si="103"/>
        <v>0</v>
      </c>
      <c r="U1630" s="36">
        <f t="shared" si="101"/>
        <v>2.083333333333337E-2</v>
      </c>
      <c r="V1630" s="36">
        <f t="shared" si="102"/>
        <v>1.2083333333333355</v>
      </c>
      <c r="W1630" s="36"/>
      <c r="X1630" s="37"/>
    </row>
    <row r="1631" spans="1:24" x14ac:dyDescent="0.3">
      <c r="A1631" s="42">
        <v>17860</v>
      </c>
      <c r="B1631" s="24">
        <v>30</v>
      </c>
      <c r="C1631" s="24" t="s">
        <v>1124</v>
      </c>
      <c r="D1631" s="24">
        <v>1</v>
      </c>
      <c r="E1631" s="24">
        <v>703</v>
      </c>
      <c r="F1631" s="24" t="s">
        <v>89</v>
      </c>
      <c r="G1631" s="24" t="s">
        <v>19</v>
      </c>
      <c r="H1631" s="24" t="s">
        <v>13</v>
      </c>
      <c r="J1631" s="24">
        <v>1</v>
      </c>
      <c r="K1631" s="24">
        <v>3986</v>
      </c>
      <c r="L1631" s="32">
        <v>0.57986111111111105</v>
      </c>
      <c r="M1631" s="43">
        <v>0.60416666666666663</v>
      </c>
      <c r="N1631" s="33">
        <v>14.574553916259701</v>
      </c>
      <c r="Q1631" s="24">
        <v>235</v>
      </c>
      <c r="R1631" s="35">
        <f t="shared" si="100"/>
        <v>3425.0201703210296</v>
      </c>
      <c r="S1631" s="35">
        <f t="shared" si="103"/>
        <v>0</v>
      </c>
      <c r="U1631" s="36">
        <f t="shared" si="101"/>
        <v>2.430555555555558E-2</v>
      </c>
      <c r="V1631" s="36">
        <f t="shared" si="102"/>
        <v>5.7118055555555616</v>
      </c>
      <c r="W1631" s="36"/>
      <c r="X1631" s="37"/>
    </row>
    <row r="1632" spans="1:24" x14ac:dyDescent="0.3">
      <c r="A1632" s="42">
        <v>7866</v>
      </c>
      <c r="B1632" s="24">
        <v>30</v>
      </c>
      <c r="C1632" s="24" t="s">
        <v>1124</v>
      </c>
      <c r="D1632" s="24">
        <v>1</v>
      </c>
      <c r="E1632" s="24">
        <v>703</v>
      </c>
      <c r="F1632" s="24" t="s">
        <v>89</v>
      </c>
      <c r="G1632" s="24" t="s">
        <v>12</v>
      </c>
      <c r="H1632" s="24" t="s">
        <v>15</v>
      </c>
      <c r="J1632" s="24">
        <v>1</v>
      </c>
      <c r="K1632" s="24">
        <v>2063</v>
      </c>
      <c r="L1632" s="32">
        <v>0.58680555555555558</v>
      </c>
      <c r="M1632" s="43">
        <v>0.60763888888888895</v>
      </c>
      <c r="N1632" s="33">
        <v>14.574553916259701</v>
      </c>
      <c r="Q1632" s="24">
        <v>58</v>
      </c>
      <c r="R1632" s="35">
        <f t="shared" si="100"/>
        <v>845.3241271430627</v>
      </c>
      <c r="S1632" s="35">
        <f t="shared" si="103"/>
        <v>0</v>
      </c>
      <c r="U1632" s="36">
        <f t="shared" si="101"/>
        <v>2.083333333333337E-2</v>
      </c>
      <c r="V1632" s="36">
        <f t="shared" si="102"/>
        <v>1.2083333333333355</v>
      </c>
      <c r="W1632" s="36"/>
      <c r="X1632" s="37"/>
    </row>
    <row r="1633" spans="1:24" x14ac:dyDescent="0.3">
      <c r="A1633" s="42">
        <v>7927</v>
      </c>
      <c r="B1633" s="24">
        <v>30</v>
      </c>
      <c r="C1633" s="24" t="s">
        <v>1124</v>
      </c>
      <c r="D1633" s="24">
        <v>1</v>
      </c>
      <c r="E1633" s="24">
        <v>703</v>
      </c>
      <c r="F1633" s="24" t="s">
        <v>89</v>
      </c>
      <c r="G1633" s="24" t="s">
        <v>19</v>
      </c>
      <c r="H1633" s="24" t="s">
        <v>20</v>
      </c>
      <c r="J1633" s="24">
        <v>1</v>
      </c>
      <c r="K1633" s="24">
        <v>4516</v>
      </c>
      <c r="L1633" s="32">
        <v>0.58680555555555558</v>
      </c>
      <c r="M1633" s="43">
        <v>0.61111111111111105</v>
      </c>
      <c r="N1633" s="33">
        <v>14.574553916259701</v>
      </c>
      <c r="Q1633" s="24">
        <v>5</v>
      </c>
      <c r="R1633" s="35">
        <f t="shared" si="100"/>
        <v>72.872769581298499</v>
      </c>
      <c r="S1633" s="35">
        <f t="shared" si="103"/>
        <v>0</v>
      </c>
      <c r="U1633" s="36">
        <f t="shared" si="101"/>
        <v>2.4305555555555469E-2</v>
      </c>
      <c r="V1633" s="36">
        <f t="shared" si="102"/>
        <v>0.12152777777777735</v>
      </c>
      <c r="W1633" s="36"/>
      <c r="X1633" s="37"/>
    </row>
    <row r="1634" spans="1:24" x14ac:dyDescent="0.3">
      <c r="A1634" s="42">
        <v>18432</v>
      </c>
      <c r="B1634" s="24">
        <v>30</v>
      </c>
      <c r="C1634" s="24" t="s">
        <v>1124</v>
      </c>
      <c r="D1634" s="24">
        <v>1</v>
      </c>
      <c r="E1634" s="24">
        <v>703</v>
      </c>
      <c r="F1634" s="24" t="s">
        <v>89</v>
      </c>
      <c r="G1634" s="24" t="s">
        <v>18</v>
      </c>
      <c r="H1634" s="24" t="s">
        <v>13</v>
      </c>
      <c r="J1634" s="24">
        <v>1</v>
      </c>
      <c r="K1634" s="24">
        <v>18432</v>
      </c>
      <c r="L1634" s="32">
        <v>0.58680555555555558</v>
      </c>
      <c r="M1634" s="43">
        <v>0.61111111111111105</v>
      </c>
      <c r="N1634" s="33">
        <v>14.574553916259701</v>
      </c>
      <c r="Q1634" s="24">
        <v>67</v>
      </c>
      <c r="R1634" s="35">
        <f t="shared" si="100"/>
        <v>976.49511238939999</v>
      </c>
      <c r="S1634" s="35">
        <f t="shared" si="103"/>
        <v>0</v>
      </c>
      <c r="U1634" s="36">
        <f t="shared" si="101"/>
        <v>2.4305555555555469E-2</v>
      </c>
      <c r="V1634" s="36">
        <f t="shared" si="102"/>
        <v>1.6284722222222165</v>
      </c>
      <c r="W1634" s="36"/>
      <c r="X1634" s="37"/>
    </row>
    <row r="1635" spans="1:24" x14ac:dyDescent="0.3">
      <c r="A1635" s="42">
        <v>7867</v>
      </c>
      <c r="B1635" s="24">
        <v>30</v>
      </c>
      <c r="C1635" s="24" t="s">
        <v>1124</v>
      </c>
      <c r="D1635" s="24">
        <v>1</v>
      </c>
      <c r="E1635" s="24">
        <v>703</v>
      </c>
      <c r="F1635" s="24" t="s">
        <v>89</v>
      </c>
      <c r="G1635" s="24" t="s">
        <v>12</v>
      </c>
      <c r="H1635" s="24" t="s">
        <v>15</v>
      </c>
      <c r="J1635" s="24">
        <v>1</v>
      </c>
      <c r="K1635" s="24">
        <v>2064</v>
      </c>
      <c r="L1635" s="32">
        <v>0.61458333333333337</v>
      </c>
      <c r="M1635" s="43">
        <v>0.63541666666666663</v>
      </c>
      <c r="N1635" s="33">
        <v>14.574553916259701</v>
      </c>
      <c r="Q1635" s="24">
        <v>58</v>
      </c>
      <c r="R1635" s="35">
        <f t="shared" si="100"/>
        <v>845.3241271430627</v>
      </c>
      <c r="S1635" s="35">
        <f t="shared" si="103"/>
        <v>0</v>
      </c>
      <c r="U1635" s="36">
        <f t="shared" si="101"/>
        <v>2.0833333333333259E-2</v>
      </c>
      <c r="V1635" s="36">
        <f t="shared" si="102"/>
        <v>1.208333333333329</v>
      </c>
      <c r="W1635" s="36"/>
      <c r="X1635" s="37"/>
    </row>
    <row r="1636" spans="1:24" x14ac:dyDescent="0.3">
      <c r="A1636" s="42">
        <v>7823</v>
      </c>
      <c r="B1636" s="24">
        <v>30</v>
      </c>
      <c r="C1636" s="24" t="s">
        <v>1124</v>
      </c>
      <c r="D1636" s="24">
        <v>1</v>
      </c>
      <c r="E1636" s="24">
        <v>703</v>
      </c>
      <c r="F1636" s="24" t="s">
        <v>89</v>
      </c>
      <c r="G1636" s="24" t="s">
        <v>12</v>
      </c>
      <c r="H1636" s="24" t="s">
        <v>13</v>
      </c>
      <c r="J1636" s="24">
        <v>1</v>
      </c>
      <c r="K1636" s="24">
        <v>940</v>
      </c>
      <c r="L1636" s="32">
        <v>0.62847222222222221</v>
      </c>
      <c r="M1636" s="43">
        <v>0.65277777777777779</v>
      </c>
      <c r="N1636" s="33">
        <v>14.574553916259701</v>
      </c>
      <c r="Q1636" s="24">
        <v>302</v>
      </c>
      <c r="R1636" s="35">
        <f t="shared" si="100"/>
        <v>4401.5152827104293</v>
      </c>
      <c r="S1636" s="35">
        <f t="shared" si="103"/>
        <v>0</v>
      </c>
      <c r="U1636" s="36">
        <f t="shared" si="101"/>
        <v>2.430555555555558E-2</v>
      </c>
      <c r="V1636" s="36">
        <f t="shared" si="102"/>
        <v>7.3402777777777857</v>
      </c>
      <c r="W1636" s="36"/>
      <c r="X1636" s="37"/>
    </row>
    <row r="1637" spans="1:24" x14ac:dyDescent="0.3">
      <c r="A1637" s="42">
        <v>7868</v>
      </c>
      <c r="B1637" s="24">
        <v>30</v>
      </c>
      <c r="C1637" s="24" t="s">
        <v>1124</v>
      </c>
      <c r="D1637" s="24">
        <v>1</v>
      </c>
      <c r="E1637" s="24">
        <v>703</v>
      </c>
      <c r="F1637" s="24" t="s">
        <v>89</v>
      </c>
      <c r="G1637" s="24" t="s">
        <v>12</v>
      </c>
      <c r="H1637" s="24" t="s">
        <v>15</v>
      </c>
      <c r="J1637" s="24">
        <v>1</v>
      </c>
      <c r="K1637" s="24">
        <v>2065</v>
      </c>
      <c r="L1637" s="32">
        <v>0.64236111111111105</v>
      </c>
      <c r="M1637" s="43">
        <v>0.66319444444444442</v>
      </c>
      <c r="N1637" s="33">
        <v>14.574553916259701</v>
      </c>
      <c r="Q1637" s="24">
        <v>58</v>
      </c>
      <c r="R1637" s="35">
        <f t="shared" si="100"/>
        <v>845.3241271430627</v>
      </c>
      <c r="S1637" s="35">
        <f t="shared" si="103"/>
        <v>0</v>
      </c>
      <c r="U1637" s="36">
        <f t="shared" si="101"/>
        <v>2.083333333333337E-2</v>
      </c>
      <c r="V1637" s="36">
        <f t="shared" si="102"/>
        <v>1.2083333333333355</v>
      </c>
      <c r="W1637" s="36"/>
      <c r="X1637" s="37"/>
    </row>
    <row r="1638" spans="1:24" x14ac:dyDescent="0.3">
      <c r="A1638" s="42">
        <v>7928</v>
      </c>
      <c r="B1638" s="24">
        <v>30</v>
      </c>
      <c r="C1638" s="24" t="s">
        <v>1124</v>
      </c>
      <c r="D1638" s="24">
        <v>1</v>
      </c>
      <c r="E1638" s="24">
        <v>703</v>
      </c>
      <c r="F1638" s="24" t="s">
        <v>89</v>
      </c>
      <c r="G1638" s="24" t="s">
        <v>19</v>
      </c>
      <c r="H1638" s="24" t="s">
        <v>20</v>
      </c>
      <c r="J1638" s="24">
        <v>1</v>
      </c>
      <c r="K1638" s="24">
        <v>4517</v>
      </c>
      <c r="L1638" s="32">
        <v>0.64236111111111105</v>
      </c>
      <c r="M1638" s="43">
        <v>0.66666666666666663</v>
      </c>
      <c r="N1638" s="33">
        <v>14.574553916259701</v>
      </c>
      <c r="Q1638" s="24">
        <v>5</v>
      </c>
      <c r="R1638" s="35">
        <f t="shared" si="100"/>
        <v>72.872769581298499</v>
      </c>
      <c r="S1638" s="35">
        <f t="shared" si="103"/>
        <v>0</v>
      </c>
      <c r="U1638" s="36">
        <f t="shared" si="101"/>
        <v>2.430555555555558E-2</v>
      </c>
      <c r="V1638" s="36">
        <f t="shared" si="102"/>
        <v>0.1215277777777779</v>
      </c>
      <c r="W1638" s="36"/>
      <c r="X1638" s="37"/>
    </row>
    <row r="1639" spans="1:24" x14ac:dyDescent="0.3">
      <c r="A1639" s="42">
        <v>7800</v>
      </c>
      <c r="B1639" s="24">
        <v>30</v>
      </c>
      <c r="C1639" s="24" t="s">
        <v>1124</v>
      </c>
      <c r="D1639" s="24">
        <v>1</v>
      </c>
      <c r="E1639" s="24">
        <v>703</v>
      </c>
      <c r="F1639" s="24" t="s">
        <v>89</v>
      </c>
      <c r="G1639" s="24" t="s">
        <v>12</v>
      </c>
      <c r="H1639" s="24" t="s">
        <v>13</v>
      </c>
      <c r="J1639" s="24">
        <v>1</v>
      </c>
      <c r="K1639" s="24">
        <v>82</v>
      </c>
      <c r="L1639" s="32">
        <v>0.67013888888888884</v>
      </c>
      <c r="M1639" s="43">
        <v>0.69444444444444453</v>
      </c>
      <c r="N1639" s="33">
        <v>14.574553916259701</v>
      </c>
      <c r="Q1639" s="24">
        <v>302</v>
      </c>
      <c r="R1639" s="35">
        <f t="shared" si="100"/>
        <v>4401.5152827104293</v>
      </c>
      <c r="S1639" s="35">
        <f t="shared" si="103"/>
        <v>0</v>
      </c>
      <c r="U1639" s="36">
        <f t="shared" si="101"/>
        <v>2.4305555555555691E-2</v>
      </c>
      <c r="V1639" s="36">
        <f t="shared" si="102"/>
        <v>7.3402777777778185</v>
      </c>
      <c r="W1639" s="36"/>
      <c r="X1639" s="37"/>
    </row>
    <row r="1640" spans="1:24" x14ac:dyDescent="0.3">
      <c r="A1640" s="42">
        <v>7869</v>
      </c>
      <c r="B1640" s="24">
        <v>30</v>
      </c>
      <c r="C1640" s="24" t="s">
        <v>1124</v>
      </c>
      <c r="D1640" s="24">
        <v>1</v>
      </c>
      <c r="E1640" s="24">
        <v>703</v>
      </c>
      <c r="F1640" s="24" t="s">
        <v>89</v>
      </c>
      <c r="G1640" s="24" t="s">
        <v>12</v>
      </c>
      <c r="H1640" s="24" t="s">
        <v>15</v>
      </c>
      <c r="J1640" s="24">
        <v>1</v>
      </c>
      <c r="K1640" s="24">
        <v>2066</v>
      </c>
      <c r="L1640" s="32">
        <v>0.67013888888888884</v>
      </c>
      <c r="M1640" s="43">
        <v>0.69097222222222221</v>
      </c>
      <c r="N1640" s="33">
        <v>14.574553916259701</v>
      </c>
      <c r="Q1640" s="24">
        <v>58</v>
      </c>
      <c r="R1640" s="35">
        <f t="shared" si="100"/>
        <v>845.3241271430627</v>
      </c>
      <c r="S1640" s="35">
        <f t="shared" si="103"/>
        <v>0</v>
      </c>
      <c r="U1640" s="36">
        <f t="shared" si="101"/>
        <v>2.083333333333337E-2</v>
      </c>
      <c r="V1640" s="36">
        <f t="shared" si="102"/>
        <v>1.2083333333333355</v>
      </c>
      <c r="W1640" s="36"/>
      <c r="X1640" s="37"/>
    </row>
    <row r="1641" spans="1:24" x14ac:dyDescent="0.3">
      <c r="A1641" s="42">
        <v>7870</v>
      </c>
      <c r="B1641" s="24">
        <v>30</v>
      </c>
      <c r="C1641" s="24" t="s">
        <v>1124</v>
      </c>
      <c r="D1641" s="24">
        <v>1</v>
      </c>
      <c r="E1641" s="24">
        <v>703</v>
      </c>
      <c r="F1641" s="24" t="s">
        <v>89</v>
      </c>
      <c r="G1641" s="24" t="s">
        <v>12</v>
      </c>
      <c r="H1641" s="24" t="s">
        <v>15</v>
      </c>
      <c r="J1641" s="24">
        <v>1</v>
      </c>
      <c r="K1641" s="24">
        <v>2067</v>
      </c>
      <c r="L1641" s="32">
        <v>0.69791666666666663</v>
      </c>
      <c r="M1641" s="43">
        <v>0.71875</v>
      </c>
      <c r="N1641" s="33">
        <v>14.574553916259701</v>
      </c>
      <c r="Q1641" s="24">
        <v>58</v>
      </c>
      <c r="R1641" s="35">
        <f t="shared" si="100"/>
        <v>845.3241271430627</v>
      </c>
      <c r="S1641" s="35">
        <f t="shared" si="103"/>
        <v>0</v>
      </c>
      <c r="U1641" s="36">
        <f t="shared" si="101"/>
        <v>2.083333333333337E-2</v>
      </c>
      <c r="V1641" s="36">
        <f t="shared" si="102"/>
        <v>1.2083333333333355</v>
      </c>
      <c r="W1641" s="36"/>
      <c r="X1641" s="37"/>
    </row>
    <row r="1642" spans="1:24" x14ac:dyDescent="0.3">
      <c r="A1642" s="42">
        <v>7929</v>
      </c>
      <c r="B1642" s="24">
        <v>30</v>
      </c>
      <c r="C1642" s="24" t="s">
        <v>1124</v>
      </c>
      <c r="D1642" s="24">
        <v>1</v>
      </c>
      <c r="E1642" s="24">
        <v>703</v>
      </c>
      <c r="F1642" s="24" t="s">
        <v>89</v>
      </c>
      <c r="G1642" s="24" t="s">
        <v>19</v>
      </c>
      <c r="H1642" s="24" t="s">
        <v>20</v>
      </c>
      <c r="J1642" s="24">
        <v>1</v>
      </c>
      <c r="K1642" s="24">
        <v>4518</v>
      </c>
      <c r="L1642" s="32">
        <v>0.69791666666666663</v>
      </c>
      <c r="M1642" s="43">
        <v>0.72222222222222221</v>
      </c>
      <c r="N1642" s="33">
        <v>14.574553916259701</v>
      </c>
      <c r="Q1642" s="24">
        <v>5</v>
      </c>
      <c r="R1642" s="35">
        <f t="shared" si="100"/>
        <v>72.872769581298499</v>
      </c>
      <c r="S1642" s="35">
        <f t="shared" si="103"/>
        <v>0</v>
      </c>
      <c r="U1642" s="36">
        <f t="shared" si="101"/>
        <v>2.430555555555558E-2</v>
      </c>
      <c r="V1642" s="36">
        <f t="shared" si="102"/>
        <v>0.1215277777777779</v>
      </c>
      <c r="W1642" s="36"/>
      <c r="X1642" s="37"/>
    </row>
    <row r="1643" spans="1:24" x14ac:dyDescent="0.3">
      <c r="A1643" s="42">
        <v>7824</v>
      </c>
      <c r="B1643" s="24">
        <v>30</v>
      </c>
      <c r="C1643" s="24" t="s">
        <v>1124</v>
      </c>
      <c r="D1643" s="24">
        <v>1</v>
      </c>
      <c r="E1643" s="24">
        <v>703</v>
      </c>
      <c r="F1643" s="24" t="s">
        <v>89</v>
      </c>
      <c r="G1643" s="24" t="s">
        <v>12</v>
      </c>
      <c r="H1643" s="24" t="s">
        <v>13</v>
      </c>
      <c r="J1643" s="24">
        <v>1</v>
      </c>
      <c r="K1643" s="24">
        <v>942</v>
      </c>
      <c r="L1643" s="32">
        <v>0.71180555555555547</v>
      </c>
      <c r="M1643" s="43">
        <v>0.73611111111111116</v>
      </c>
      <c r="N1643" s="33">
        <v>14.574553916259701</v>
      </c>
      <c r="Q1643" s="24">
        <v>302</v>
      </c>
      <c r="R1643" s="35">
        <f t="shared" si="100"/>
        <v>4401.5152827104293</v>
      </c>
      <c r="S1643" s="35">
        <f t="shared" si="103"/>
        <v>0</v>
      </c>
      <c r="U1643" s="36">
        <f t="shared" si="101"/>
        <v>2.4305555555555691E-2</v>
      </c>
      <c r="V1643" s="36">
        <f t="shared" si="102"/>
        <v>7.3402777777778185</v>
      </c>
      <c r="W1643" s="36"/>
      <c r="X1643" s="37"/>
    </row>
    <row r="1644" spans="1:24" x14ac:dyDescent="0.3">
      <c r="A1644" s="42">
        <v>7825</v>
      </c>
      <c r="B1644" s="24">
        <v>30</v>
      </c>
      <c r="C1644" s="24" t="s">
        <v>1124</v>
      </c>
      <c r="D1644" s="24">
        <v>1</v>
      </c>
      <c r="E1644" s="24">
        <v>703</v>
      </c>
      <c r="F1644" s="24" t="s">
        <v>89</v>
      </c>
      <c r="G1644" s="24" t="s">
        <v>12</v>
      </c>
      <c r="H1644" s="24" t="s">
        <v>13</v>
      </c>
      <c r="J1644" s="24">
        <v>1</v>
      </c>
      <c r="K1644" s="24">
        <v>943</v>
      </c>
      <c r="L1644" s="32">
        <v>0.75347222222222221</v>
      </c>
      <c r="M1644" s="43">
        <v>0.77777777777777779</v>
      </c>
      <c r="N1644" s="33">
        <v>14.574553916259701</v>
      </c>
      <c r="Q1644" s="24">
        <v>302</v>
      </c>
      <c r="R1644" s="35">
        <f t="shared" si="100"/>
        <v>4401.5152827104293</v>
      </c>
      <c r="S1644" s="35">
        <f t="shared" si="103"/>
        <v>0</v>
      </c>
      <c r="U1644" s="36">
        <f t="shared" si="101"/>
        <v>2.430555555555558E-2</v>
      </c>
      <c r="V1644" s="36">
        <f t="shared" si="102"/>
        <v>7.3402777777777857</v>
      </c>
      <c r="W1644" s="36"/>
      <c r="X1644" s="37"/>
    </row>
    <row r="1645" spans="1:24" x14ac:dyDescent="0.3">
      <c r="A1645" s="42">
        <v>7871</v>
      </c>
      <c r="B1645" s="24">
        <v>30</v>
      </c>
      <c r="C1645" s="24" t="s">
        <v>1124</v>
      </c>
      <c r="D1645" s="24">
        <v>1</v>
      </c>
      <c r="E1645" s="24">
        <v>703</v>
      </c>
      <c r="F1645" s="24" t="s">
        <v>89</v>
      </c>
      <c r="G1645" s="24" t="s">
        <v>12</v>
      </c>
      <c r="H1645" s="24" t="s">
        <v>15</v>
      </c>
      <c r="J1645" s="24">
        <v>1</v>
      </c>
      <c r="K1645" s="24">
        <v>2068</v>
      </c>
      <c r="L1645" s="32">
        <v>0.75347222222222221</v>
      </c>
      <c r="M1645" s="43">
        <v>0.77430555555555547</v>
      </c>
      <c r="N1645" s="33">
        <v>14.574553916259701</v>
      </c>
      <c r="Q1645" s="24">
        <v>58</v>
      </c>
      <c r="R1645" s="35">
        <f t="shared" si="100"/>
        <v>845.3241271430627</v>
      </c>
      <c r="S1645" s="35">
        <f t="shared" si="103"/>
        <v>0</v>
      </c>
      <c r="U1645" s="36">
        <f t="shared" si="101"/>
        <v>2.0833333333333259E-2</v>
      </c>
      <c r="V1645" s="36">
        <f t="shared" si="102"/>
        <v>1.208333333333329</v>
      </c>
      <c r="W1645" s="36"/>
      <c r="X1645" s="37"/>
    </row>
    <row r="1646" spans="1:24" x14ac:dyDescent="0.3">
      <c r="A1646" s="42">
        <v>7930</v>
      </c>
      <c r="B1646" s="24">
        <v>30</v>
      </c>
      <c r="C1646" s="24" t="s">
        <v>1124</v>
      </c>
      <c r="D1646" s="24">
        <v>1</v>
      </c>
      <c r="E1646" s="24">
        <v>703</v>
      </c>
      <c r="F1646" s="24" t="s">
        <v>89</v>
      </c>
      <c r="G1646" s="24" t="s">
        <v>19</v>
      </c>
      <c r="H1646" s="24" t="s">
        <v>20</v>
      </c>
      <c r="J1646" s="24">
        <v>1</v>
      </c>
      <c r="K1646" s="24">
        <v>4519</v>
      </c>
      <c r="L1646" s="32">
        <v>0.75347222222222221</v>
      </c>
      <c r="M1646" s="43">
        <v>0.77777777777777779</v>
      </c>
      <c r="N1646" s="33">
        <v>14.574553916259701</v>
      </c>
      <c r="Q1646" s="24">
        <v>5</v>
      </c>
      <c r="R1646" s="35">
        <f t="shared" si="100"/>
        <v>72.872769581298499</v>
      </c>
      <c r="S1646" s="35">
        <f t="shared" si="103"/>
        <v>0</v>
      </c>
      <c r="U1646" s="36">
        <f t="shared" si="101"/>
        <v>2.430555555555558E-2</v>
      </c>
      <c r="V1646" s="36">
        <f t="shared" si="102"/>
        <v>0.1215277777777779</v>
      </c>
      <c r="W1646" s="36"/>
      <c r="X1646" s="37"/>
    </row>
    <row r="1647" spans="1:24" x14ac:dyDescent="0.3">
      <c r="A1647" s="42">
        <v>7804</v>
      </c>
      <c r="B1647" s="24">
        <v>30</v>
      </c>
      <c r="C1647" s="24" t="s">
        <v>1124</v>
      </c>
      <c r="D1647" s="24">
        <v>1</v>
      </c>
      <c r="E1647" s="24">
        <v>703</v>
      </c>
      <c r="F1647" s="24" t="s">
        <v>89</v>
      </c>
      <c r="G1647" s="24" t="s">
        <v>12</v>
      </c>
      <c r="H1647" s="24" t="s">
        <v>13</v>
      </c>
      <c r="J1647" s="24">
        <v>1</v>
      </c>
      <c r="K1647" s="24">
        <v>86</v>
      </c>
      <c r="L1647" s="32">
        <v>0.79513888888888884</v>
      </c>
      <c r="M1647" s="43">
        <v>0.81944444444444453</v>
      </c>
      <c r="N1647" s="33">
        <v>14.574553916259701</v>
      </c>
      <c r="Q1647" s="24">
        <v>302</v>
      </c>
      <c r="R1647" s="35">
        <f t="shared" si="100"/>
        <v>4401.5152827104293</v>
      </c>
      <c r="S1647" s="35">
        <f t="shared" si="103"/>
        <v>0</v>
      </c>
      <c r="U1647" s="36">
        <f t="shared" si="101"/>
        <v>2.4305555555555691E-2</v>
      </c>
      <c r="V1647" s="36">
        <f t="shared" si="102"/>
        <v>7.3402777777778185</v>
      </c>
      <c r="W1647" s="36"/>
      <c r="X1647" s="37"/>
    </row>
    <row r="1648" spans="1:24" x14ac:dyDescent="0.3">
      <c r="A1648" s="42">
        <v>7931</v>
      </c>
      <c r="B1648" s="24">
        <v>30</v>
      </c>
      <c r="C1648" s="24" t="s">
        <v>1124</v>
      </c>
      <c r="D1648" s="24">
        <v>1</v>
      </c>
      <c r="E1648" s="24">
        <v>703</v>
      </c>
      <c r="F1648" s="24" t="s">
        <v>89</v>
      </c>
      <c r="G1648" s="24" t="s">
        <v>19</v>
      </c>
      <c r="H1648" s="24" t="s">
        <v>20</v>
      </c>
      <c r="J1648" s="24">
        <v>1</v>
      </c>
      <c r="K1648" s="24">
        <v>4520</v>
      </c>
      <c r="L1648" s="32">
        <v>0.80555555555555547</v>
      </c>
      <c r="M1648" s="43">
        <v>0.82986111111111116</v>
      </c>
      <c r="N1648" s="33">
        <v>14.574553916259701</v>
      </c>
      <c r="Q1648" s="24">
        <v>5</v>
      </c>
      <c r="R1648" s="35">
        <f t="shared" si="100"/>
        <v>72.872769581298499</v>
      </c>
      <c r="S1648" s="35">
        <f t="shared" si="103"/>
        <v>0</v>
      </c>
      <c r="U1648" s="36">
        <f t="shared" si="101"/>
        <v>2.4305555555555691E-2</v>
      </c>
      <c r="V1648" s="36">
        <f t="shared" si="102"/>
        <v>0.12152777777777846</v>
      </c>
      <c r="W1648" s="36"/>
      <c r="X1648" s="37"/>
    </row>
    <row r="1649" spans="1:24" x14ac:dyDescent="0.3">
      <c r="A1649" s="42">
        <v>7826</v>
      </c>
      <c r="B1649" s="24">
        <v>30</v>
      </c>
      <c r="C1649" s="24" t="s">
        <v>1124</v>
      </c>
      <c r="D1649" s="24">
        <v>1</v>
      </c>
      <c r="E1649" s="24">
        <v>703</v>
      </c>
      <c r="F1649" s="24" t="s">
        <v>89</v>
      </c>
      <c r="G1649" s="24" t="s">
        <v>12</v>
      </c>
      <c r="H1649" s="24" t="s">
        <v>13</v>
      </c>
      <c r="J1649" s="24">
        <v>1</v>
      </c>
      <c r="K1649" s="24">
        <v>945</v>
      </c>
      <c r="L1649" s="32">
        <v>0.81597222222222221</v>
      </c>
      <c r="M1649" s="43">
        <v>0.84027777777777779</v>
      </c>
      <c r="N1649" s="33">
        <v>14.574553916259701</v>
      </c>
      <c r="Q1649" s="24">
        <v>302</v>
      </c>
      <c r="R1649" s="35">
        <f t="shared" si="100"/>
        <v>4401.5152827104293</v>
      </c>
      <c r="S1649" s="35">
        <f t="shared" si="103"/>
        <v>0</v>
      </c>
      <c r="U1649" s="36">
        <f t="shared" si="101"/>
        <v>2.430555555555558E-2</v>
      </c>
      <c r="V1649" s="36">
        <f t="shared" si="102"/>
        <v>7.3402777777777857</v>
      </c>
      <c r="W1649" s="36"/>
      <c r="X1649" s="37"/>
    </row>
    <row r="1650" spans="1:24" x14ac:dyDescent="0.3">
      <c r="A1650" s="42">
        <v>7872</v>
      </c>
      <c r="B1650" s="24">
        <v>30</v>
      </c>
      <c r="C1650" s="24" t="s">
        <v>1124</v>
      </c>
      <c r="D1650" s="24">
        <v>1</v>
      </c>
      <c r="E1650" s="24">
        <v>703</v>
      </c>
      <c r="F1650" s="24" t="s">
        <v>89</v>
      </c>
      <c r="G1650" s="24" t="s">
        <v>12</v>
      </c>
      <c r="H1650" s="24" t="s">
        <v>15</v>
      </c>
      <c r="J1650" s="24">
        <v>1</v>
      </c>
      <c r="K1650" s="24">
        <v>2069</v>
      </c>
      <c r="L1650" s="32">
        <v>0.83680555555555547</v>
      </c>
      <c r="M1650" s="43">
        <v>0.85763888888888884</v>
      </c>
      <c r="N1650" s="33">
        <v>14.574553916259701</v>
      </c>
      <c r="Q1650" s="24">
        <v>58</v>
      </c>
      <c r="R1650" s="35">
        <f t="shared" si="100"/>
        <v>845.3241271430627</v>
      </c>
      <c r="S1650" s="35">
        <f t="shared" si="103"/>
        <v>0</v>
      </c>
      <c r="U1650" s="36">
        <f t="shared" si="101"/>
        <v>2.083333333333337E-2</v>
      </c>
      <c r="V1650" s="36">
        <f t="shared" si="102"/>
        <v>1.2083333333333355</v>
      </c>
      <c r="W1650" s="36"/>
      <c r="X1650" s="37"/>
    </row>
    <row r="1651" spans="1:24" x14ac:dyDescent="0.3">
      <c r="A1651" s="42">
        <v>7827</v>
      </c>
      <c r="B1651" s="24">
        <v>30</v>
      </c>
      <c r="C1651" s="24" t="s">
        <v>1124</v>
      </c>
      <c r="D1651" s="24">
        <v>1</v>
      </c>
      <c r="E1651" s="24">
        <v>703</v>
      </c>
      <c r="F1651" s="24" t="s">
        <v>89</v>
      </c>
      <c r="G1651" s="24" t="s">
        <v>12</v>
      </c>
      <c r="H1651" s="24" t="s">
        <v>13</v>
      </c>
      <c r="J1651" s="24">
        <v>1</v>
      </c>
      <c r="K1651" s="24">
        <v>946</v>
      </c>
      <c r="L1651" s="32">
        <v>0.89930555555555547</v>
      </c>
      <c r="M1651" s="43">
        <v>0.92013888888888884</v>
      </c>
      <c r="N1651" s="33">
        <v>14.574553916259701</v>
      </c>
      <c r="Q1651" s="24">
        <v>302</v>
      </c>
      <c r="R1651" s="35">
        <f t="shared" si="100"/>
        <v>4401.5152827104293</v>
      </c>
      <c r="S1651" s="35">
        <f t="shared" si="103"/>
        <v>0</v>
      </c>
      <c r="U1651" s="36">
        <f t="shared" si="101"/>
        <v>2.083333333333337E-2</v>
      </c>
      <c r="V1651" s="36">
        <f t="shared" si="102"/>
        <v>6.2916666666666776</v>
      </c>
      <c r="W1651" s="36"/>
      <c r="X1651" s="37"/>
    </row>
    <row r="1652" spans="1:24" x14ac:dyDescent="0.3">
      <c r="A1652" s="42">
        <v>7919</v>
      </c>
      <c r="B1652" s="24">
        <v>30</v>
      </c>
      <c r="C1652" s="24" t="s">
        <v>1124</v>
      </c>
      <c r="D1652" s="24">
        <v>1</v>
      </c>
      <c r="E1652" s="24">
        <v>705</v>
      </c>
      <c r="F1652" s="24" t="s">
        <v>98</v>
      </c>
      <c r="G1652" s="24" t="s">
        <v>19</v>
      </c>
      <c r="H1652" s="24" t="s">
        <v>13</v>
      </c>
      <c r="J1652" s="24">
        <v>1</v>
      </c>
      <c r="K1652" s="24">
        <v>4043</v>
      </c>
      <c r="L1652" s="32">
        <v>0.95138888888888884</v>
      </c>
      <c r="M1652" s="43">
        <v>0.97569444444444453</v>
      </c>
      <c r="N1652" s="33">
        <v>18.542411485243399</v>
      </c>
      <c r="Q1652" s="24">
        <v>235</v>
      </c>
      <c r="R1652" s="35">
        <f t="shared" si="100"/>
        <v>4357.4666990321984</v>
      </c>
      <c r="S1652" s="35">
        <f t="shared" si="103"/>
        <v>0</v>
      </c>
      <c r="U1652" s="36">
        <f t="shared" si="101"/>
        <v>2.4305555555555691E-2</v>
      </c>
      <c r="V1652" s="36">
        <f t="shared" si="102"/>
        <v>5.7118055555555873</v>
      </c>
      <c r="W1652" s="36"/>
      <c r="X1652" s="37"/>
    </row>
    <row r="1653" spans="1:24" x14ac:dyDescent="0.3">
      <c r="A1653" s="42">
        <v>17302</v>
      </c>
      <c r="B1653" s="24">
        <v>30</v>
      </c>
      <c r="C1653" s="24" t="s">
        <v>1124</v>
      </c>
      <c r="D1653" s="24">
        <v>1</v>
      </c>
      <c r="E1653" s="24">
        <v>705</v>
      </c>
      <c r="F1653" s="24" t="s">
        <v>98</v>
      </c>
      <c r="G1653" s="24" t="s">
        <v>18</v>
      </c>
      <c r="H1653" s="24" t="s">
        <v>15</v>
      </c>
      <c r="J1653" s="24">
        <v>1</v>
      </c>
      <c r="K1653" s="24">
        <v>17302</v>
      </c>
      <c r="L1653" s="32">
        <v>0.95138888888888884</v>
      </c>
      <c r="M1653" s="43">
        <v>0.97916666666666663</v>
      </c>
      <c r="N1653" s="33">
        <v>18.542411485243399</v>
      </c>
      <c r="Q1653" s="24">
        <v>12</v>
      </c>
      <c r="R1653" s="35">
        <f t="shared" si="100"/>
        <v>222.50893782292079</v>
      </c>
      <c r="S1653" s="35">
        <f t="shared" si="103"/>
        <v>0</v>
      </c>
      <c r="U1653" s="36">
        <f t="shared" si="101"/>
        <v>2.777777777777779E-2</v>
      </c>
      <c r="V1653" s="36">
        <f t="shared" si="102"/>
        <v>0.33333333333333348</v>
      </c>
      <c r="W1653" s="36"/>
      <c r="X1653" s="37"/>
    </row>
    <row r="1654" spans="1:24" x14ac:dyDescent="0.3">
      <c r="A1654" s="42">
        <v>7828</v>
      </c>
      <c r="B1654" s="24">
        <v>30</v>
      </c>
      <c r="C1654" s="24" t="s">
        <v>1124</v>
      </c>
      <c r="D1654" s="24">
        <v>2</v>
      </c>
      <c r="E1654" s="24">
        <v>707</v>
      </c>
      <c r="F1654" s="24" t="s">
        <v>88</v>
      </c>
      <c r="G1654" s="24" t="s">
        <v>12</v>
      </c>
      <c r="H1654" s="24" t="s">
        <v>13</v>
      </c>
      <c r="J1654" s="24">
        <v>1</v>
      </c>
      <c r="K1654" s="24">
        <v>949</v>
      </c>
      <c r="L1654" s="32">
        <v>0.25347222222222221</v>
      </c>
      <c r="M1654" s="43">
        <v>0.27777777777777779</v>
      </c>
      <c r="N1654" s="33">
        <v>16.331819445511499</v>
      </c>
      <c r="Q1654" s="24">
        <v>302</v>
      </c>
      <c r="R1654" s="35">
        <f t="shared" si="100"/>
        <v>4932.2094725444731</v>
      </c>
      <c r="S1654" s="35">
        <f t="shared" si="103"/>
        <v>0</v>
      </c>
      <c r="U1654" s="36">
        <f t="shared" si="101"/>
        <v>2.430555555555558E-2</v>
      </c>
      <c r="V1654" s="36">
        <f t="shared" si="102"/>
        <v>7.3402777777777857</v>
      </c>
      <c r="W1654" s="36"/>
      <c r="X1654" s="37"/>
    </row>
    <row r="1655" spans="1:24" x14ac:dyDescent="0.3">
      <c r="A1655" s="42">
        <v>7792</v>
      </c>
      <c r="B1655" s="24">
        <v>30</v>
      </c>
      <c r="C1655" s="24" t="s">
        <v>1124</v>
      </c>
      <c r="D1655" s="24">
        <v>2</v>
      </c>
      <c r="E1655" s="24">
        <v>707</v>
      </c>
      <c r="F1655" s="24" t="s">
        <v>88</v>
      </c>
      <c r="G1655" s="24" t="s">
        <v>12</v>
      </c>
      <c r="H1655" s="24" t="s">
        <v>13</v>
      </c>
      <c r="J1655" s="24">
        <v>1</v>
      </c>
      <c r="K1655" s="24">
        <v>69</v>
      </c>
      <c r="L1655" s="32">
        <v>0.27777777777777779</v>
      </c>
      <c r="M1655" s="43">
        <v>0.30208333333333331</v>
      </c>
      <c r="N1655" s="33">
        <v>16.331819445511499</v>
      </c>
      <c r="Q1655" s="24">
        <v>302</v>
      </c>
      <c r="R1655" s="35">
        <f t="shared" si="100"/>
        <v>4932.2094725444731</v>
      </c>
      <c r="S1655" s="35">
        <f t="shared" si="103"/>
        <v>0</v>
      </c>
      <c r="U1655" s="36">
        <f t="shared" si="101"/>
        <v>2.4305555555555525E-2</v>
      </c>
      <c r="V1655" s="36">
        <f t="shared" si="102"/>
        <v>7.3402777777777688</v>
      </c>
      <c r="W1655" s="36"/>
      <c r="X1655" s="37"/>
    </row>
    <row r="1656" spans="1:24" x14ac:dyDescent="0.3">
      <c r="A1656" s="42">
        <v>7900</v>
      </c>
      <c r="B1656" s="24">
        <v>30</v>
      </c>
      <c r="C1656" s="24" t="s">
        <v>1124</v>
      </c>
      <c r="D1656" s="24">
        <v>2</v>
      </c>
      <c r="E1656" s="24">
        <v>707</v>
      </c>
      <c r="F1656" s="24" t="s">
        <v>88</v>
      </c>
      <c r="G1656" s="24" t="s">
        <v>18</v>
      </c>
      <c r="H1656" s="24" t="s">
        <v>13</v>
      </c>
      <c r="J1656" s="24">
        <v>1</v>
      </c>
      <c r="K1656" s="24">
        <v>3257</v>
      </c>
      <c r="L1656" s="32">
        <v>0.2951388888888889</v>
      </c>
      <c r="M1656" s="43">
        <v>0.31944444444444448</v>
      </c>
      <c r="N1656" s="33">
        <v>16.331819445511499</v>
      </c>
      <c r="Q1656" s="24">
        <v>67</v>
      </c>
      <c r="R1656" s="35">
        <f t="shared" si="100"/>
        <v>1094.2319028492705</v>
      </c>
      <c r="S1656" s="35">
        <f t="shared" si="103"/>
        <v>0</v>
      </c>
      <c r="U1656" s="36">
        <f t="shared" si="101"/>
        <v>2.430555555555558E-2</v>
      </c>
      <c r="V1656" s="36">
        <f t="shared" si="102"/>
        <v>1.6284722222222239</v>
      </c>
      <c r="W1656" s="36"/>
      <c r="X1656" s="37"/>
    </row>
    <row r="1657" spans="1:24" x14ac:dyDescent="0.3">
      <c r="A1657" s="42">
        <v>7873</v>
      </c>
      <c r="B1657" s="24">
        <v>30</v>
      </c>
      <c r="C1657" s="24" t="s">
        <v>1124</v>
      </c>
      <c r="D1657" s="24">
        <v>2</v>
      </c>
      <c r="E1657" s="24">
        <v>707</v>
      </c>
      <c r="F1657" s="24" t="s">
        <v>88</v>
      </c>
      <c r="G1657" s="24" t="s">
        <v>12</v>
      </c>
      <c r="H1657" s="24" t="s">
        <v>15</v>
      </c>
      <c r="J1657" s="24">
        <v>1</v>
      </c>
      <c r="K1657" s="24">
        <v>2071</v>
      </c>
      <c r="L1657" s="32">
        <v>0.3125</v>
      </c>
      <c r="M1657" s="43">
        <v>0.33680555555555558</v>
      </c>
      <c r="N1657" s="33">
        <v>16.331819445511499</v>
      </c>
      <c r="Q1657" s="24">
        <v>58</v>
      </c>
      <c r="R1657" s="35">
        <f t="shared" si="100"/>
        <v>947.24552783966692</v>
      </c>
      <c r="S1657" s="35">
        <f t="shared" si="103"/>
        <v>0</v>
      </c>
      <c r="U1657" s="36">
        <f t="shared" si="101"/>
        <v>2.430555555555558E-2</v>
      </c>
      <c r="V1657" s="36">
        <f t="shared" si="102"/>
        <v>1.4097222222222237</v>
      </c>
      <c r="W1657" s="36"/>
      <c r="X1657" s="37"/>
    </row>
    <row r="1658" spans="1:24" x14ac:dyDescent="0.3">
      <c r="A1658" s="42">
        <v>7829</v>
      </c>
      <c r="B1658" s="24">
        <v>30</v>
      </c>
      <c r="C1658" s="24" t="s">
        <v>1124</v>
      </c>
      <c r="D1658" s="24">
        <v>2</v>
      </c>
      <c r="E1658" s="24">
        <v>707</v>
      </c>
      <c r="F1658" s="24" t="s">
        <v>88</v>
      </c>
      <c r="G1658" s="24" t="s">
        <v>12</v>
      </c>
      <c r="H1658" s="24" t="s">
        <v>13</v>
      </c>
      <c r="J1658" s="24">
        <v>1</v>
      </c>
      <c r="K1658" s="24">
        <v>951</v>
      </c>
      <c r="L1658" s="32">
        <v>0.35416666666666669</v>
      </c>
      <c r="M1658" s="43">
        <v>0.37847222222222227</v>
      </c>
      <c r="N1658" s="33">
        <v>16.331819445511499</v>
      </c>
      <c r="Q1658" s="24">
        <v>302</v>
      </c>
      <c r="R1658" s="35">
        <f t="shared" si="100"/>
        <v>4932.2094725444731</v>
      </c>
      <c r="S1658" s="35">
        <f t="shared" si="103"/>
        <v>0</v>
      </c>
      <c r="U1658" s="36">
        <f t="shared" si="101"/>
        <v>2.430555555555558E-2</v>
      </c>
      <c r="V1658" s="36">
        <f t="shared" si="102"/>
        <v>7.3402777777777857</v>
      </c>
      <c r="W1658" s="36"/>
      <c r="X1658" s="37"/>
    </row>
    <row r="1659" spans="1:24" x14ac:dyDescent="0.3">
      <c r="A1659" s="42">
        <v>7874</v>
      </c>
      <c r="B1659" s="24">
        <v>30</v>
      </c>
      <c r="C1659" s="24" t="s">
        <v>1124</v>
      </c>
      <c r="D1659" s="24">
        <v>2</v>
      </c>
      <c r="E1659" s="24">
        <v>707</v>
      </c>
      <c r="F1659" s="24" t="s">
        <v>88</v>
      </c>
      <c r="G1659" s="24" t="s">
        <v>12</v>
      </c>
      <c r="H1659" s="24" t="s">
        <v>15</v>
      </c>
      <c r="J1659" s="24">
        <v>1</v>
      </c>
      <c r="K1659" s="24">
        <v>2072</v>
      </c>
      <c r="L1659" s="32">
        <v>0.36805555555555558</v>
      </c>
      <c r="M1659" s="43">
        <v>0.3923611111111111</v>
      </c>
      <c r="N1659" s="33">
        <v>16.331819445511499</v>
      </c>
      <c r="Q1659" s="24">
        <v>58</v>
      </c>
      <c r="R1659" s="35">
        <f t="shared" si="100"/>
        <v>947.24552783966692</v>
      </c>
      <c r="S1659" s="35">
        <f t="shared" si="103"/>
        <v>0</v>
      </c>
      <c r="U1659" s="36">
        <f t="shared" si="101"/>
        <v>2.4305555555555525E-2</v>
      </c>
      <c r="V1659" s="36">
        <f t="shared" si="102"/>
        <v>1.4097222222222205</v>
      </c>
      <c r="W1659" s="36"/>
      <c r="X1659" s="37"/>
    </row>
    <row r="1660" spans="1:24" x14ac:dyDescent="0.3">
      <c r="A1660" s="42">
        <v>18546</v>
      </c>
      <c r="B1660" s="24">
        <v>30</v>
      </c>
      <c r="C1660" s="24" t="s">
        <v>1124</v>
      </c>
      <c r="D1660" s="24">
        <v>2</v>
      </c>
      <c r="E1660" s="24">
        <v>707</v>
      </c>
      <c r="F1660" s="24" t="s">
        <v>88</v>
      </c>
      <c r="G1660" s="24" t="s">
        <v>18</v>
      </c>
      <c r="H1660" s="24" t="s">
        <v>13</v>
      </c>
      <c r="J1660" s="24">
        <v>1</v>
      </c>
      <c r="K1660" s="24">
        <v>18546</v>
      </c>
      <c r="L1660" s="32">
        <v>0.39583333333333331</v>
      </c>
      <c r="M1660" s="43">
        <v>0.4201388888888889</v>
      </c>
      <c r="N1660" s="33">
        <v>16.331819445511499</v>
      </c>
      <c r="Q1660" s="24">
        <v>67</v>
      </c>
      <c r="R1660" s="35">
        <f t="shared" si="100"/>
        <v>1094.2319028492705</v>
      </c>
      <c r="S1660" s="35">
        <f t="shared" si="103"/>
        <v>0</v>
      </c>
      <c r="U1660" s="36">
        <f t="shared" si="101"/>
        <v>2.430555555555558E-2</v>
      </c>
      <c r="V1660" s="36">
        <f t="shared" si="102"/>
        <v>1.6284722222222239</v>
      </c>
      <c r="W1660" s="36"/>
      <c r="X1660" s="37"/>
    </row>
    <row r="1661" spans="1:24" x14ac:dyDescent="0.3">
      <c r="A1661" s="42">
        <v>17564</v>
      </c>
      <c r="B1661" s="24">
        <v>30</v>
      </c>
      <c r="C1661" s="24" t="s">
        <v>1124</v>
      </c>
      <c r="D1661" s="24">
        <v>2</v>
      </c>
      <c r="E1661" s="24">
        <v>707</v>
      </c>
      <c r="F1661" s="24" t="s">
        <v>88</v>
      </c>
      <c r="G1661" s="24" t="s">
        <v>19</v>
      </c>
      <c r="H1661" s="24" t="s">
        <v>13</v>
      </c>
      <c r="J1661" s="24">
        <v>1</v>
      </c>
      <c r="K1661" s="24">
        <v>73</v>
      </c>
      <c r="L1661" s="32">
        <v>0.39930555555555558</v>
      </c>
      <c r="M1661" s="43">
        <v>0.4236111111111111</v>
      </c>
      <c r="N1661" s="33">
        <v>16.331819445511499</v>
      </c>
      <c r="Q1661" s="24">
        <v>235</v>
      </c>
      <c r="R1661" s="35">
        <f t="shared" si="100"/>
        <v>3837.9775696952024</v>
      </c>
      <c r="S1661" s="35">
        <f t="shared" si="103"/>
        <v>0</v>
      </c>
      <c r="U1661" s="36">
        <f t="shared" si="101"/>
        <v>2.4305555555555525E-2</v>
      </c>
      <c r="V1661" s="36">
        <f t="shared" si="102"/>
        <v>5.7118055555555483</v>
      </c>
      <c r="W1661" s="36"/>
      <c r="X1661" s="37"/>
    </row>
    <row r="1662" spans="1:24" x14ac:dyDescent="0.3">
      <c r="A1662" s="42">
        <v>7875</v>
      </c>
      <c r="B1662" s="24">
        <v>30</v>
      </c>
      <c r="C1662" s="24" t="s">
        <v>1124</v>
      </c>
      <c r="D1662" s="24">
        <v>2</v>
      </c>
      <c r="E1662" s="24">
        <v>707</v>
      </c>
      <c r="F1662" s="24" t="s">
        <v>88</v>
      </c>
      <c r="G1662" s="24" t="s">
        <v>12</v>
      </c>
      <c r="H1662" s="24" t="s">
        <v>15</v>
      </c>
      <c r="J1662" s="24">
        <v>1</v>
      </c>
      <c r="K1662" s="24">
        <v>2073</v>
      </c>
      <c r="L1662" s="32">
        <v>0.4236111111111111</v>
      </c>
      <c r="M1662" s="43">
        <v>0.44791666666666669</v>
      </c>
      <c r="N1662" s="33">
        <v>16.331819445511499</v>
      </c>
      <c r="Q1662" s="24">
        <v>58</v>
      </c>
      <c r="R1662" s="35">
        <f t="shared" si="100"/>
        <v>947.24552783966692</v>
      </c>
      <c r="S1662" s="35">
        <f t="shared" si="103"/>
        <v>0</v>
      </c>
      <c r="U1662" s="36">
        <f t="shared" si="101"/>
        <v>2.430555555555558E-2</v>
      </c>
      <c r="V1662" s="36">
        <f t="shared" si="102"/>
        <v>1.4097222222222237</v>
      </c>
      <c r="W1662" s="36"/>
      <c r="X1662" s="37"/>
    </row>
    <row r="1663" spans="1:24" x14ac:dyDescent="0.3">
      <c r="A1663" s="42">
        <v>7830</v>
      </c>
      <c r="B1663" s="24">
        <v>30</v>
      </c>
      <c r="C1663" s="24" t="s">
        <v>1124</v>
      </c>
      <c r="D1663" s="24">
        <v>2</v>
      </c>
      <c r="E1663" s="24">
        <v>707</v>
      </c>
      <c r="F1663" s="24" t="s">
        <v>88</v>
      </c>
      <c r="G1663" s="24" t="s">
        <v>12</v>
      </c>
      <c r="H1663" s="24" t="s">
        <v>13</v>
      </c>
      <c r="J1663" s="24">
        <v>1</v>
      </c>
      <c r="K1663" s="24">
        <v>953</v>
      </c>
      <c r="L1663" s="32">
        <v>0.4375</v>
      </c>
      <c r="M1663" s="43">
        <v>0.46180555555555558</v>
      </c>
      <c r="N1663" s="33">
        <v>16.331819445511499</v>
      </c>
      <c r="Q1663" s="24">
        <v>302</v>
      </c>
      <c r="R1663" s="35">
        <f t="shared" si="100"/>
        <v>4932.2094725444731</v>
      </c>
      <c r="S1663" s="35">
        <f t="shared" si="103"/>
        <v>0</v>
      </c>
      <c r="U1663" s="36">
        <f t="shared" si="101"/>
        <v>2.430555555555558E-2</v>
      </c>
      <c r="V1663" s="36">
        <f t="shared" si="102"/>
        <v>7.3402777777777857</v>
      </c>
      <c r="W1663" s="36"/>
      <c r="X1663" s="37"/>
    </row>
    <row r="1664" spans="1:24" x14ac:dyDescent="0.3">
      <c r="A1664" s="42">
        <v>7831</v>
      </c>
      <c r="B1664" s="24">
        <v>30</v>
      </c>
      <c r="C1664" s="24" t="s">
        <v>1124</v>
      </c>
      <c r="D1664" s="24">
        <v>2</v>
      </c>
      <c r="E1664" s="24">
        <v>707</v>
      </c>
      <c r="F1664" s="24" t="s">
        <v>88</v>
      </c>
      <c r="G1664" s="24" t="s">
        <v>12</v>
      </c>
      <c r="H1664" s="24" t="s">
        <v>13</v>
      </c>
      <c r="J1664" s="24">
        <v>1</v>
      </c>
      <c r="K1664" s="24">
        <v>954</v>
      </c>
      <c r="L1664" s="32">
        <v>0.47916666666666669</v>
      </c>
      <c r="M1664" s="43">
        <v>0.50347222222222221</v>
      </c>
      <c r="N1664" s="33">
        <v>16.331819445511499</v>
      </c>
      <c r="Q1664" s="24">
        <v>302</v>
      </c>
      <c r="R1664" s="35">
        <f t="shared" si="100"/>
        <v>4932.2094725444731</v>
      </c>
      <c r="S1664" s="35">
        <f t="shared" si="103"/>
        <v>0</v>
      </c>
      <c r="U1664" s="36">
        <f t="shared" si="101"/>
        <v>2.4305555555555525E-2</v>
      </c>
      <c r="V1664" s="36">
        <f t="shared" si="102"/>
        <v>7.3402777777777688</v>
      </c>
      <c r="W1664" s="36"/>
      <c r="X1664" s="37"/>
    </row>
    <row r="1665" spans="1:24" x14ac:dyDescent="0.3">
      <c r="A1665" s="42">
        <v>7876</v>
      </c>
      <c r="B1665" s="24">
        <v>30</v>
      </c>
      <c r="C1665" s="24" t="s">
        <v>1124</v>
      </c>
      <c r="D1665" s="24">
        <v>2</v>
      </c>
      <c r="E1665" s="24">
        <v>707</v>
      </c>
      <c r="F1665" s="24" t="s">
        <v>88</v>
      </c>
      <c r="G1665" s="24" t="s">
        <v>12</v>
      </c>
      <c r="H1665" s="24" t="s">
        <v>15</v>
      </c>
      <c r="J1665" s="24">
        <v>1</v>
      </c>
      <c r="K1665" s="24">
        <v>2074</v>
      </c>
      <c r="L1665" s="32">
        <v>0.47916666666666669</v>
      </c>
      <c r="M1665" s="43">
        <v>0.50347222222222221</v>
      </c>
      <c r="N1665" s="33">
        <v>16.331819445511499</v>
      </c>
      <c r="Q1665" s="24">
        <v>58</v>
      </c>
      <c r="R1665" s="35">
        <f t="shared" si="100"/>
        <v>947.24552783966692</v>
      </c>
      <c r="S1665" s="35">
        <f t="shared" si="103"/>
        <v>0</v>
      </c>
      <c r="U1665" s="36">
        <f t="shared" si="101"/>
        <v>2.4305555555555525E-2</v>
      </c>
      <c r="V1665" s="36">
        <f t="shared" si="102"/>
        <v>1.4097222222222205</v>
      </c>
      <c r="W1665" s="36"/>
      <c r="X1665" s="37"/>
    </row>
    <row r="1666" spans="1:24" x14ac:dyDescent="0.3">
      <c r="A1666" s="42">
        <v>7832</v>
      </c>
      <c r="B1666" s="24">
        <v>30</v>
      </c>
      <c r="C1666" s="24" t="s">
        <v>1124</v>
      </c>
      <c r="D1666" s="24">
        <v>2</v>
      </c>
      <c r="E1666" s="24">
        <v>707</v>
      </c>
      <c r="F1666" s="24" t="s">
        <v>88</v>
      </c>
      <c r="G1666" s="24" t="s">
        <v>12</v>
      </c>
      <c r="H1666" s="24" t="s">
        <v>13</v>
      </c>
      <c r="J1666" s="24">
        <v>1</v>
      </c>
      <c r="K1666" s="24">
        <v>955</v>
      </c>
      <c r="L1666" s="32">
        <v>0.52430555555555558</v>
      </c>
      <c r="M1666" s="43">
        <v>0.54861111111111105</v>
      </c>
      <c r="N1666" s="33">
        <v>16.331819445511499</v>
      </c>
      <c r="Q1666" s="24">
        <v>302</v>
      </c>
      <c r="R1666" s="35">
        <f t="shared" ref="R1666:R1729" si="104">+N1666*Q1666</f>
        <v>4932.2094725444731</v>
      </c>
      <c r="S1666" s="35">
        <f t="shared" si="103"/>
        <v>0</v>
      </c>
      <c r="U1666" s="36">
        <f t="shared" ref="U1666:U1729" si="105">+M1666-L1666</f>
        <v>2.4305555555555469E-2</v>
      </c>
      <c r="V1666" s="36">
        <f t="shared" ref="V1666:V1729" si="106">+U1666*Q1666</f>
        <v>7.3402777777777519</v>
      </c>
      <c r="W1666" s="36"/>
      <c r="X1666" s="37"/>
    </row>
    <row r="1667" spans="1:24" x14ac:dyDescent="0.3">
      <c r="A1667" s="42">
        <v>7877</v>
      </c>
      <c r="B1667" s="24">
        <v>30</v>
      </c>
      <c r="C1667" s="24" t="s">
        <v>1124</v>
      </c>
      <c r="D1667" s="24">
        <v>2</v>
      </c>
      <c r="E1667" s="24">
        <v>707</v>
      </c>
      <c r="F1667" s="24" t="s">
        <v>88</v>
      </c>
      <c r="G1667" s="24" t="s">
        <v>12</v>
      </c>
      <c r="H1667" s="24" t="s">
        <v>15</v>
      </c>
      <c r="J1667" s="24">
        <v>1</v>
      </c>
      <c r="K1667" s="24">
        <v>2075</v>
      </c>
      <c r="L1667" s="32">
        <v>0.53472222222222221</v>
      </c>
      <c r="M1667" s="43">
        <v>0.55902777777777779</v>
      </c>
      <c r="N1667" s="33">
        <v>16.331819445511499</v>
      </c>
      <c r="Q1667" s="24">
        <v>58</v>
      </c>
      <c r="R1667" s="35">
        <f t="shared" si="104"/>
        <v>947.24552783966692</v>
      </c>
      <c r="S1667" s="35">
        <f t="shared" ref="S1667:S1730" si="107">+O1667*Q1667</f>
        <v>0</v>
      </c>
      <c r="U1667" s="36">
        <f t="shared" si="105"/>
        <v>2.430555555555558E-2</v>
      </c>
      <c r="V1667" s="36">
        <f t="shared" si="106"/>
        <v>1.4097222222222237</v>
      </c>
      <c r="W1667" s="36"/>
      <c r="X1667" s="37"/>
    </row>
    <row r="1668" spans="1:24" x14ac:dyDescent="0.3">
      <c r="A1668" s="42">
        <v>18318</v>
      </c>
      <c r="B1668" s="24">
        <v>30</v>
      </c>
      <c r="C1668" s="24" t="s">
        <v>1124</v>
      </c>
      <c r="D1668" s="24">
        <v>2</v>
      </c>
      <c r="E1668" s="24">
        <v>707</v>
      </c>
      <c r="F1668" s="24" t="s">
        <v>88</v>
      </c>
      <c r="G1668" s="24" t="s">
        <v>19</v>
      </c>
      <c r="H1668" s="24" t="s">
        <v>13</v>
      </c>
      <c r="J1668" s="24">
        <v>1</v>
      </c>
      <c r="K1668" s="24">
        <v>970</v>
      </c>
      <c r="L1668" s="32">
        <v>0.54513888888888895</v>
      </c>
      <c r="M1668" s="43">
        <v>0.56944444444444442</v>
      </c>
      <c r="N1668" s="33">
        <v>16.331819445511499</v>
      </c>
      <c r="Q1668" s="24">
        <v>235</v>
      </c>
      <c r="R1668" s="35">
        <f t="shared" si="104"/>
        <v>3837.9775696952024</v>
      </c>
      <c r="S1668" s="35">
        <f t="shared" si="107"/>
        <v>0</v>
      </c>
      <c r="U1668" s="36">
        <f t="shared" si="105"/>
        <v>2.4305555555555469E-2</v>
      </c>
      <c r="V1668" s="36">
        <f t="shared" si="106"/>
        <v>5.7118055555555349</v>
      </c>
      <c r="W1668" s="36"/>
      <c r="X1668" s="37"/>
    </row>
    <row r="1669" spans="1:24" x14ac:dyDescent="0.3">
      <c r="A1669" s="42">
        <v>18434</v>
      </c>
      <c r="B1669" s="24">
        <v>30</v>
      </c>
      <c r="C1669" s="24" t="s">
        <v>1124</v>
      </c>
      <c r="D1669" s="24">
        <v>2</v>
      </c>
      <c r="E1669" s="24">
        <v>707</v>
      </c>
      <c r="F1669" s="24" t="s">
        <v>88</v>
      </c>
      <c r="G1669" s="24" t="s">
        <v>18</v>
      </c>
      <c r="H1669" s="24" t="s">
        <v>13</v>
      </c>
      <c r="J1669" s="24">
        <v>1</v>
      </c>
      <c r="K1669" s="24">
        <v>18434</v>
      </c>
      <c r="L1669" s="32">
        <v>0.5625</v>
      </c>
      <c r="M1669" s="43">
        <v>0.58680555555555558</v>
      </c>
      <c r="N1669" s="33">
        <v>16.331819445511499</v>
      </c>
      <c r="Q1669" s="24">
        <v>67</v>
      </c>
      <c r="R1669" s="35">
        <f t="shared" si="104"/>
        <v>1094.2319028492705</v>
      </c>
      <c r="S1669" s="35">
        <f t="shared" si="107"/>
        <v>0</v>
      </c>
      <c r="U1669" s="36">
        <f t="shared" si="105"/>
        <v>2.430555555555558E-2</v>
      </c>
      <c r="V1669" s="36">
        <f t="shared" si="106"/>
        <v>1.6284722222222239</v>
      </c>
      <c r="W1669" s="36"/>
      <c r="X1669" s="37"/>
    </row>
    <row r="1670" spans="1:24" x14ac:dyDescent="0.3">
      <c r="A1670" s="42">
        <v>7896</v>
      </c>
      <c r="B1670" s="24">
        <v>30</v>
      </c>
      <c r="C1670" s="24" t="s">
        <v>1124</v>
      </c>
      <c r="D1670" s="24">
        <v>2</v>
      </c>
      <c r="E1670" s="24">
        <v>707</v>
      </c>
      <c r="F1670" s="24" t="s">
        <v>88</v>
      </c>
      <c r="G1670" s="24" t="s">
        <v>12</v>
      </c>
      <c r="H1670" s="24" t="s">
        <v>13</v>
      </c>
      <c r="J1670" s="24">
        <v>1</v>
      </c>
      <c r="K1670" s="24">
        <v>2441</v>
      </c>
      <c r="L1670" s="32">
        <v>0.58680555555555558</v>
      </c>
      <c r="M1670" s="43">
        <v>0.61111111111111105</v>
      </c>
      <c r="N1670" s="33">
        <v>16.331819445511499</v>
      </c>
      <c r="Q1670" s="24">
        <v>302</v>
      </c>
      <c r="R1670" s="35">
        <f t="shared" si="104"/>
        <v>4932.2094725444731</v>
      </c>
      <c r="S1670" s="35">
        <f t="shared" si="107"/>
        <v>0</v>
      </c>
      <c r="U1670" s="36">
        <f t="shared" si="105"/>
        <v>2.4305555555555469E-2</v>
      </c>
      <c r="V1670" s="36">
        <f t="shared" si="106"/>
        <v>7.3402777777777519</v>
      </c>
      <c r="W1670" s="36"/>
      <c r="X1670" s="37"/>
    </row>
    <row r="1671" spans="1:24" x14ac:dyDescent="0.3">
      <c r="A1671" s="42">
        <v>7878</v>
      </c>
      <c r="B1671" s="24">
        <v>30</v>
      </c>
      <c r="C1671" s="24" t="s">
        <v>1124</v>
      </c>
      <c r="D1671" s="24">
        <v>2</v>
      </c>
      <c r="E1671" s="24">
        <v>707</v>
      </c>
      <c r="F1671" s="24" t="s">
        <v>88</v>
      </c>
      <c r="G1671" s="24" t="s">
        <v>12</v>
      </c>
      <c r="H1671" s="24" t="s">
        <v>15</v>
      </c>
      <c r="J1671" s="24">
        <v>1</v>
      </c>
      <c r="K1671" s="24">
        <v>2076</v>
      </c>
      <c r="L1671" s="32">
        <v>0.59027777777777779</v>
      </c>
      <c r="M1671" s="43">
        <v>0.61458333333333337</v>
      </c>
      <c r="N1671" s="33">
        <v>16.331819445511499</v>
      </c>
      <c r="Q1671" s="24">
        <v>58</v>
      </c>
      <c r="R1671" s="35">
        <f t="shared" si="104"/>
        <v>947.24552783966692</v>
      </c>
      <c r="S1671" s="35">
        <f t="shared" si="107"/>
        <v>0</v>
      </c>
      <c r="U1671" s="36">
        <f t="shared" si="105"/>
        <v>2.430555555555558E-2</v>
      </c>
      <c r="V1671" s="36">
        <f t="shared" si="106"/>
        <v>1.4097222222222237</v>
      </c>
      <c r="W1671" s="36"/>
      <c r="X1671" s="37"/>
    </row>
    <row r="1672" spans="1:24" x14ac:dyDescent="0.3">
      <c r="A1672" s="42">
        <v>7834</v>
      </c>
      <c r="B1672" s="24">
        <v>30</v>
      </c>
      <c r="C1672" s="24" t="s">
        <v>1124</v>
      </c>
      <c r="D1672" s="24">
        <v>2</v>
      </c>
      <c r="E1672" s="24">
        <v>707</v>
      </c>
      <c r="F1672" s="24" t="s">
        <v>88</v>
      </c>
      <c r="G1672" s="24" t="s">
        <v>12</v>
      </c>
      <c r="H1672" s="24" t="s">
        <v>13</v>
      </c>
      <c r="J1672" s="24">
        <v>1</v>
      </c>
      <c r="K1672" s="24">
        <v>957</v>
      </c>
      <c r="L1672" s="32">
        <v>0.60416666666666663</v>
      </c>
      <c r="M1672" s="43">
        <v>0.62847222222222221</v>
      </c>
      <c r="N1672" s="33">
        <v>16.331819445511499</v>
      </c>
      <c r="Q1672" s="24">
        <v>302</v>
      </c>
      <c r="R1672" s="35">
        <f t="shared" si="104"/>
        <v>4932.2094725444731</v>
      </c>
      <c r="S1672" s="35">
        <f t="shared" si="107"/>
        <v>0</v>
      </c>
      <c r="U1672" s="36">
        <f t="shared" si="105"/>
        <v>2.430555555555558E-2</v>
      </c>
      <c r="V1672" s="36">
        <f t="shared" si="106"/>
        <v>7.3402777777777857</v>
      </c>
      <c r="W1672" s="36"/>
      <c r="X1672" s="37"/>
    </row>
    <row r="1673" spans="1:24" x14ac:dyDescent="0.3">
      <c r="A1673" s="42">
        <v>7799</v>
      </c>
      <c r="B1673" s="24">
        <v>30</v>
      </c>
      <c r="C1673" s="24" t="s">
        <v>1124</v>
      </c>
      <c r="D1673" s="24">
        <v>2</v>
      </c>
      <c r="E1673" s="24">
        <v>707</v>
      </c>
      <c r="F1673" s="24" t="s">
        <v>88</v>
      </c>
      <c r="G1673" s="24" t="s">
        <v>12</v>
      </c>
      <c r="H1673" s="24" t="s">
        <v>13</v>
      </c>
      <c r="J1673" s="24">
        <v>1</v>
      </c>
      <c r="K1673" s="24">
        <v>81</v>
      </c>
      <c r="L1673" s="32">
        <v>0.64583333333333337</v>
      </c>
      <c r="M1673" s="43">
        <v>0.67013888888888884</v>
      </c>
      <c r="N1673" s="33">
        <v>16.331819445511499</v>
      </c>
      <c r="Q1673" s="24">
        <v>302</v>
      </c>
      <c r="R1673" s="35">
        <f t="shared" si="104"/>
        <v>4932.2094725444731</v>
      </c>
      <c r="S1673" s="35">
        <f t="shared" si="107"/>
        <v>0</v>
      </c>
      <c r="U1673" s="36">
        <f t="shared" si="105"/>
        <v>2.4305555555555469E-2</v>
      </c>
      <c r="V1673" s="36">
        <f t="shared" si="106"/>
        <v>7.3402777777777519</v>
      </c>
      <c r="W1673" s="36"/>
      <c r="X1673" s="37"/>
    </row>
    <row r="1674" spans="1:24" x14ac:dyDescent="0.3">
      <c r="A1674" s="42">
        <v>7835</v>
      </c>
      <c r="B1674" s="24">
        <v>30</v>
      </c>
      <c r="C1674" s="24" t="s">
        <v>1124</v>
      </c>
      <c r="D1674" s="24">
        <v>2</v>
      </c>
      <c r="E1674" s="24">
        <v>707</v>
      </c>
      <c r="F1674" s="24" t="s">
        <v>88</v>
      </c>
      <c r="G1674" s="24" t="s">
        <v>12</v>
      </c>
      <c r="H1674" s="24" t="s">
        <v>13</v>
      </c>
      <c r="J1674" s="24">
        <v>1</v>
      </c>
      <c r="K1674" s="24">
        <v>959</v>
      </c>
      <c r="L1674" s="32">
        <v>0.6875</v>
      </c>
      <c r="M1674" s="43">
        <v>0.71180555555555547</v>
      </c>
      <c r="N1674" s="33">
        <v>16.331819445511499</v>
      </c>
      <c r="Q1674" s="24">
        <v>302</v>
      </c>
      <c r="R1674" s="35">
        <f t="shared" si="104"/>
        <v>4932.2094725444731</v>
      </c>
      <c r="S1674" s="35">
        <f t="shared" si="107"/>
        <v>0</v>
      </c>
      <c r="U1674" s="36">
        <f t="shared" si="105"/>
        <v>2.4305555555555469E-2</v>
      </c>
      <c r="V1674" s="36">
        <f t="shared" si="106"/>
        <v>7.3402777777777519</v>
      </c>
      <c r="W1674" s="36"/>
      <c r="X1674" s="37"/>
    </row>
    <row r="1675" spans="1:24" x14ac:dyDescent="0.3">
      <c r="A1675" s="42">
        <v>7836</v>
      </c>
      <c r="B1675" s="24">
        <v>30</v>
      </c>
      <c r="C1675" s="24" t="s">
        <v>1124</v>
      </c>
      <c r="D1675" s="24">
        <v>2</v>
      </c>
      <c r="E1675" s="24">
        <v>707</v>
      </c>
      <c r="F1675" s="24" t="s">
        <v>88</v>
      </c>
      <c r="G1675" s="24" t="s">
        <v>12</v>
      </c>
      <c r="H1675" s="24" t="s">
        <v>13</v>
      </c>
      <c r="J1675" s="24">
        <v>1</v>
      </c>
      <c r="K1675" s="24">
        <v>960</v>
      </c>
      <c r="L1675" s="32">
        <v>0.72916666666666663</v>
      </c>
      <c r="M1675" s="43">
        <v>0.75347222222222221</v>
      </c>
      <c r="N1675" s="33">
        <v>16.331819445511499</v>
      </c>
      <c r="Q1675" s="24">
        <v>302</v>
      </c>
      <c r="R1675" s="35">
        <f t="shared" si="104"/>
        <v>4932.2094725444731</v>
      </c>
      <c r="S1675" s="35">
        <f t="shared" si="107"/>
        <v>0</v>
      </c>
      <c r="U1675" s="36">
        <f t="shared" si="105"/>
        <v>2.430555555555558E-2</v>
      </c>
      <c r="V1675" s="36">
        <f t="shared" si="106"/>
        <v>7.3402777777777857</v>
      </c>
      <c r="W1675" s="36"/>
      <c r="X1675" s="37"/>
    </row>
    <row r="1676" spans="1:24" x14ac:dyDescent="0.3">
      <c r="A1676" s="42">
        <v>7879</v>
      </c>
      <c r="B1676" s="24">
        <v>30</v>
      </c>
      <c r="C1676" s="24" t="s">
        <v>1124</v>
      </c>
      <c r="D1676" s="24">
        <v>2</v>
      </c>
      <c r="E1676" s="24">
        <v>707</v>
      </c>
      <c r="F1676" s="24" t="s">
        <v>88</v>
      </c>
      <c r="G1676" s="24" t="s">
        <v>12</v>
      </c>
      <c r="H1676" s="24" t="s">
        <v>15</v>
      </c>
      <c r="J1676" s="24">
        <v>1</v>
      </c>
      <c r="K1676" s="24">
        <v>2077</v>
      </c>
      <c r="L1676" s="32">
        <v>0.75694444444444453</v>
      </c>
      <c r="M1676" s="43">
        <v>0.78125</v>
      </c>
      <c r="N1676" s="33">
        <v>16.331819445511499</v>
      </c>
      <c r="Q1676" s="24">
        <v>58</v>
      </c>
      <c r="R1676" s="35">
        <f t="shared" si="104"/>
        <v>947.24552783966692</v>
      </c>
      <c r="S1676" s="35">
        <f t="shared" si="107"/>
        <v>0</v>
      </c>
      <c r="U1676" s="36">
        <f t="shared" si="105"/>
        <v>2.4305555555555469E-2</v>
      </c>
      <c r="V1676" s="36">
        <f t="shared" si="106"/>
        <v>1.4097222222222172</v>
      </c>
      <c r="W1676" s="36"/>
      <c r="X1676" s="37"/>
    </row>
    <row r="1677" spans="1:24" x14ac:dyDescent="0.3">
      <c r="A1677" s="42">
        <v>7803</v>
      </c>
      <c r="B1677" s="24">
        <v>30</v>
      </c>
      <c r="C1677" s="24" t="s">
        <v>1124</v>
      </c>
      <c r="D1677" s="24">
        <v>2</v>
      </c>
      <c r="E1677" s="24">
        <v>707</v>
      </c>
      <c r="F1677" s="24" t="s">
        <v>88</v>
      </c>
      <c r="G1677" s="24" t="s">
        <v>12</v>
      </c>
      <c r="H1677" s="24" t="s">
        <v>13</v>
      </c>
      <c r="J1677" s="24">
        <v>1</v>
      </c>
      <c r="K1677" s="24">
        <v>85</v>
      </c>
      <c r="L1677" s="32">
        <v>0.77083333333333337</v>
      </c>
      <c r="M1677" s="43">
        <v>0.79513888888888884</v>
      </c>
      <c r="N1677" s="33">
        <v>16.331819445511499</v>
      </c>
      <c r="Q1677" s="24">
        <v>302</v>
      </c>
      <c r="R1677" s="35">
        <f t="shared" si="104"/>
        <v>4932.2094725444731</v>
      </c>
      <c r="S1677" s="35">
        <f t="shared" si="107"/>
        <v>0</v>
      </c>
      <c r="U1677" s="36">
        <f t="shared" si="105"/>
        <v>2.4305555555555469E-2</v>
      </c>
      <c r="V1677" s="36">
        <f t="shared" si="106"/>
        <v>7.3402777777777519</v>
      </c>
      <c r="W1677" s="36"/>
      <c r="X1677" s="37"/>
    </row>
    <row r="1678" spans="1:24" x14ac:dyDescent="0.3">
      <c r="A1678" s="42">
        <v>7837</v>
      </c>
      <c r="B1678" s="24">
        <v>30</v>
      </c>
      <c r="C1678" s="24" t="s">
        <v>1124</v>
      </c>
      <c r="D1678" s="24">
        <v>2</v>
      </c>
      <c r="E1678" s="24">
        <v>707</v>
      </c>
      <c r="F1678" s="24" t="s">
        <v>88</v>
      </c>
      <c r="G1678" s="24" t="s">
        <v>12</v>
      </c>
      <c r="H1678" s="24" t="s">
        <v>13</v>
      </c>
      <c r="J1678" s="24">
        <v>1</v>
      </c>
      <c r="K1678" s="24">
        <v>962</v>
      </c>
      <c r="L1678" s="32">
        <v>0.8125</v>
      </c>
      <c r="M1678" s="43">
        <v>0.83680555555555547</v>
      </c>
      <c r="N1678" s="33">
        <v>16.331819445511499</v>
      </c>
      <c r="Q1678" s="24">
        <v>302</v>
      </c>
      <c r="R1678" s="35">
        <f t="shared" si="104"/>
        <v>4932.2094725444731</v>
      </c>
      <c r="S1678" s="35">
        <f t="shared" si="107"/>
        <v>0</v>
      </c>
      <c r="U1678" s="36">
        <f t="shared" si="105"/>
        <v>2.4305555555555469E-2</v>
      </c>
      <c r="V1678" s="36">
        <f t="shared" si="106"/>
        <v>7.3402777777777519</v>
      </c>
      <c r="W1678" s="36"/>
      <c r="X1678" s="37"/>
    </row>
    <row r="1679" spans="1:24" x14ac:dyDescent="0.3">
      <c r="A1679" s="42">
        <v>7880</v>
      </c>
      <c r="B1679" s="24">
        <v>30</v>
      </c>
      <c r="C1679" s="24" t="s">
        <v>1124</v>
      </c>
      <c r="D1679" s="24">
        <v>2</v>
      </c>
      <c r="E1679" s="24">
        <v>707</v>
      </c>
      <c r="F1679" s="24" t="s">
        <v>88</v>
      </c>
      <c r="G1679" s="24" t="s">
        <v>12</v>
      </c>
      <c r="H1679" s="24" t="s">
        <v>15</v>
      </c>
      <c r="J1679" s="24">
        <v>1</v>
      </c>
      <c r="K1679" s="24">
        <v>2078</v>
      </c>
      <c r="L1679" s="32">
        <v>0.8125</v>
      </c>
      <c r="M1679" s="43">
        <v>0.83680555555555547</v>
      </c>
      <c r="N1679" s="33">
        <v>16.331819445511499</v>
      </c>
      <c r="Q1679" s="24">
        <v>58</v>
      </c>
      <c r="R1679" s="35">
        <f t="shared" si="104"/>
        <v>947.24552783966692</v>
      </c>
      <c r="S1679" s="35">
        <f t="shared" si="107"/>
        <v>0</v>
      </c>
      <c r="U1679" s="36">
        <f t="shared" si="105"/>
        <v>2.4305555555555469E-2</v>
      </c>
      <c r="V1679" s="36">
        <f t="shared" si="106"/>
        <v>1.4097222222222172</v>
      </c>
      <c r="W1679" s="36"/>
      <c r="X1679" s="37"/>
    </row>
    <row r="1680" spans="1:24" x14ac:dyDescent="0.3">
      <c r="A1680" s="42">
        <v>7838</v>
      </c>
      <c r="B1680" s="24">
        <v>30</v>
      </c>
      <c r="C1680" s="24" t="s">
        <v>1124</v>
      </c>
      <c r="D1680" s="24">
        <v>2</v>
      </c>
      <c r="E1680" s="24">
        <v>707</v>
      </c>
      <c r="F1680" s="24" t="s">
        <v>88</v>
      </c>
      <c r="G1680" s="24" t="s">
        <v>12</v>
      </c>
      <c r="H1680" s="24" t="s">
        <v>13</v>
      </c>
      <c r="J1680" s="24">
        <v>1</v>
      </c>
      <c r="K1680" s="24">
        <v>964</v>
      </c>
      <c r="L1680" s="32">
        <v>0.875</v>
      </c>
      <c r="M1680" s="43">
        <v>0.89930555555555547</v>
      </c>
      <c r="N1680" s="33">
        <v>16.331819445511499</v>
      </c>
      <c r="Q1680" s="24">
        <v>302</v>
      </c>
      <c r="R1680" s="35">
        <f t="shared" si="104"/>
        <v>4932.2094725444731</v>
      </c>
      <c r="S1680" s="35">
        <f t="shared" si="107"/>
        <v>0</v>
      </c>
      <c r="U1680" s="36">
        <f t="shared" si="105"/>
        <v>2.4305555555555469E-2</v>
      </c>
      <c r="V1680" s="36">
        <f t="shared" si="106"/>
        <v>7.3402777777777519</v>
      </c>
      <c r="W1680" s="36"/>
      <c r="X1680" s="37"/>
    </row>
    <row r="1681" spans="1:24" x14ac:dyDescent="0.3">
      <c r="A1681" s="42">
        <v>7881</v>
      </c>
      <c r="B1681" s="24">
        <v>30</v>
      </c>
      <c r="C1681" s="24" t="s">
        <v>1124</v>
      </c>
      <c r="D1681" s="24">
        <v>2</v>
      </c>
      <c r="E1681" s="24">
        <v>707</v>
      </c>
      <c r="F1681" s="24" t="s">
        <v>88</v>
      </c>
      <c r="G1681" s="24" t="s">
        <v>12</v>
      </c>
      <c r="H1681" s="24" t="s">
        <v>15</v>
      </c>
      <c r="J1681" s="24">
        <v>1</v>
      </c>
      <c r="K1681" s="24">
        <v>2079</v>
      </c>
      <c r="L1681" s="32">
        <v>0.92708333333333337</v>
      </c>
      <c r="M1681" s="43">
        <v>0.95138888888888884</v>
      </c>
      <c r="N1681" s="33">
        <v>16.331819445511499</v>
      </c>
      <c r="Q1681" s="24">
        <v>58</v>
      </c>
      <c r="R1681" s="35">
        <f t="shared" si="104"/>
        <v>947.24552783966692</v>
      </c>
      <c r="S1681" s="35">
        <f t="shared" si="107"/>
        <v>0</v>
      </c>
      <c r="U1681" s="36">
        <f t="shared" si="105"/>
        <v>2.4305555555555469E-2</v>
      </c>
      <c r="V1681" s="36">
        <f t="shared" si="106"/>
        <v>1.4097222222222172</v>
      </c>
      <c r="W1681" s="36"/>
      <c r="X1681" s="37"/>
    </row>
    <row r="1682" spans="1:24" x14ac:dyDescent="0.3">
      <c r="A1682" s="42">
        <v>7943</v>
      </c>
      <c r="B1682" s="24">
        <v>30</v>
      </c>
      <c r="C1682" s="24" t="s">
        <v>1124</v>
      </c>
      <c r="D1682" s="24">
        <v>2</v>
      </c>
      <c r="E1682" s="24">
        <v>707</v>
      </c>
      <c r="F1682" s="24" t="s">
        <v>88</v>
      </c>
      <c r="G1682" s="24" t="s">
        <v>18</v>
      </c>
      <c r="H1682" s="24" t="s">
        <v>13</v>
      </c>
      <c r="J1682" s="24">
        <v>1</v>
      </c>
      <c r="K1682" s="24">
        <v>5489</v>
      </c>
      <c r="L1682" s="32">
        <v>0.97916666666666663</v>
      </c>
      <c r="M1682" s="43">
        <v>1.0034722222222221</v>
      </c>
      <c r="N1682" s="33">
        <v>16.331819445511499</v>
      </c>
      <c r="Q1682" s="24">
        <v>67</v>
      </c>
      <c r="R1682" s="35">
        <f t="shared" si="104"/>
        <v>1094.2319028492705</v>
      </c>
      <c r="S1682" s="35">
        <f t="shared" si="107"/>
        <v>0</v>
      </c>
      <c r="U1682" s="36">
        <f t="shared" si="105"/>
        <v>2.4305555555555469E-2</v>
      </c>
      <c r="V1682" s="36">
        <f t="shared" si="106"/>
        <v>1.6284722222222165</v>
      </c>
      <c r="W1682" s="36"/>
      <c r="X1682" s="37"/>
    </row>
    <row r="1683" spans="1:24" x14ac:dyDescent="0.3">
      <c r="A1683" s="42">
        <v>17019</v>
      </c>
      <c r="B1683" s="24">
        <v>30</v>
      </c>
      <c r="C1683" s="24" t="s">
        <v>1124</v>
      </c>
      <c r="D1683" s="24">
        <v>2</v>
      </c>
      <c r="E1683" s="24">
        <v>708</v>
      </c>
      <c r="F1683" s="24" t="s">
        <v>97</v>
      </c>
      <c r="G1683" s="24" t="s">
        <v>18</v>
      </c>
      <c r="H1683" s="24" t="s">
        <v>13</v>
      </c>
      <c r="J1683" s="24">
        <v>1</v>
      </c>
      <c r="K1683" s="24">
        <v>17019</v>
      </c>
      <c r="L1683" s="32">
        <v>1.0263888888888888</v>
      </c>
      <c r="M1683" s="43">
        <v>1.0451388888888888</v>
      </c>
      <c r="N1683" s="33">
        <v>15.089439009113301</v>
      </c>
      <c r="Q1683" s="24">
        <v>67</v>
      </c>
      <c r="R1683" s="35">
        <f t="shared" si="104"/>
        <v>1010.9924136105911</v>
      </c>
      <c r="S1683" s="35">
        <f t="shared" si="107"/>
        <v>0</v>
      </c>
      <c r="U1683" s="36">
        <f t="shared" si="105"/>
        <v>1.8750000000000044E-2</v>
      </c>
      <c r="V1683" s="36">
        <f t="shared" si="106"/>
        <v>1.256250000000003</v>
      </c>
      <c r="W1683" s="36"/>
      <c r="X1683" s="37"/>
    </row>
    <row r="1684" spans="1:24" x14ac:dyDescent="0.3">
      <c r="A1684" s="42">
        <v>17305</v>
      </c>
      <c r="B1684" s="24">
        <v>30</v>
      </c>
      <c r="C1684" s="24" t="s">
        <v>1124</v>
      </c>
      <c r="D1684" s="24">
        <v>2</v>
      </c>
      <c r="E1684" s="24">
        <v>708</v>
      </c>
      <c r="F1684" s="24" t="s">
        <v>97</v>
      </c>
      <c r="G1684" s="24" t="s">
        <v>18</v>
      </c>
      <c r="H1684" s="24" t="s">
        <v>15</v>
      </c>
      <c r="J1684" s="24">
        <v>1</v>
      </c>
      <c r="K1684" s="24">
        <v>17305</v>
      </c>
      <c r="L1684" s="32">
        <v>1.0368055555555555</v>
      </c>
      <c r="M1684" s="43">
        <v>1.0555555555555556</v>
      </c>
      <c r="N1684" s="33">
        <v>15.089439009113301</v>
      </c>
      <c r="Q1684" s="24">
        <v>12</v>
      </c>
      <c r="R1684" s="35">
        <f t="shared" si="104"/>
        <v>181.07326810935962</v>
      </c>
      <c r="S1684" s="35">
        <f t="shared" si="107"/>
        <v>0</v>
      </c>
      <c r="U1684" s="36">
        <f t="shared" si="105"/>
        <v>1.8750000000000044E-2</v>
      </c>
      <c r="V1684" s="36">
        <f t="shared" si="106"/>
        <v>0.22500000000000053</v>
      </c>
      <c r="W1684" s="36"/>
      <c r="X1684" s="37"/>
    </row>
    <row r="1685" spans="1:24" x14ac:dyDescent="0.3">
      <c r="A1685" s="42">
        <v>7882</v>
      </c>
      <c r="B1685" s="24">
        <v>30</v>
      </c>
      <c r="C1685" s="24" t="s">
        <v>1124</v>
      </c>
      <c r="D1685" s="24">
        <v>2</v>
      </c>
      <c r="E1685" s="24">
        <v>709</v>
      </c>
      <c r="F1685" s="24" t="s">
        <v>90</v>
      </c>
      <c r="G1685" s="24" t="s">
        <v>12</v>
      </c>
      <c r="H1685" s="24" t="s">
        <v>15</v>
      </c>
      <c r="J1685" s="24">
        <v>1</v>
      </c>
      <c r="K1685" s="24">
        <v>2080</v>
      </c>
      <c r="L1685" s="32">
        <v>0.28819444444444448</v>
      </c>
      <c r="M1685" s="43">
        <v>0.30902777777777779</v>
      </c>
      <c r="N1685" s="33">
        <v>14.6918194455115</v>
      </c>
      <c r="Q1685" s="24">
        <v>58</v>
      </c>
      <c r="R1685" s="35">
        <f t="shared" si="104"/>
        <v>852.12552783966703</v>
      </c>
      <c r="S1685" s="35">
        <f t="shared" si="107"/>
        <v>0</v>
      </c>
      <c r="U1685" s="36">
        <f t="shared" si="105"/>
        <v>2.0833333333333315E-2</v>
      </c>
      <c r="V1685" s="36">
        <f t="shared" si="106"/>
        <v>1.2083333333333321</v>
      </c>
      <c r="W1685" s="36"/>
      <c r="X1685" s="37"/>
    </row>
    <row r="1686" spans="1:24" x14ac:dyDescent="0.3">
      <c r="A1686" s="42">
        <v>7932</v>
      </c>
      <c r="B1686" s="24">
        <v>30</v>
      </c>
      <c r="C1686" s="24" t="s">
        <v>1124</v>
      </c>
      <c r="D1686" s="24">
        <v>2</v>
      </c>
      <c r="E1686" s="24">
        <v>709</v>
      </c>
      <c r="F1686" s="24" t="s">
        <v>90</v>
      </c>
      <c r="G1686" s="24" t="s">
        <v>19</v>
      </c>
      <c r="H1686" s="24" t="s">
        <v>20</v>
      </c>
      <c r="J1686" s="24">
        <v>1</v>
      </c>
      <c r="K1686" s="24">
        <v>4521</v>
      </c>
      <c r="L1686" s="32">
        <v>0.28819444444444448</v>
      </c>
      <c r="M1686" s="43">
        <v>0.30902777777777779</v>
      </c>
      <c r="N1686" s="33">
        <v>14.6918194455115</v>
      </c>
      <c r="Q1686" s="24">
        <v>5</v>
      </c>
      <c r="R1686" s="35">
        <f t="shared" si="104"/>
        <v>73.459097227557507</v>
      </c>
      <c r="S1686" s="35">
        <f t="shared" si="107"/>
        <v>0</v>
      </c>
      <c r="U1686" s="36">
        <f t="shared" si="105"/>
        <v>2.0833333333333315E-2</v>
      </c>
      <c r="V1686" s="36">
        <f t="shared" si="106"/>
        <v>0.10416666666666657</v>
      </c>
      <c r="W1686" s="36"/>
      <c r="X1686" s="37"/>
    </row>
    <row r="1687" spans="1:24" x14ac:dyDescent="0.3">
      <c r="A1687" s="42">
        <v>18545</v>
      </c>
      <c r="B1687" s="24">
        <v>30</v>
      </c>
      <c r="C1687" s="24" t="s">
        <v>1124</v>
      </c>
      <c r="D1687" s="24">
        <v>2</v>
      </c>
      <c r="E1687" s="24">
        <v>709</v>
      </c>
      <c r="F1687" s="24" t="s">
        <v>90</v>
      </c>
      <c r="G1687" s="24" t="s">
        <v>18</v>
      </c>
      <c r="H1687" s="24" t="s">
        <v>13</v>
      </c>
      <c r="J1687" s="24">
        <v>1</v>
      </c>
      <c r="K1687" s="24">
        <v>18545</v>
      </c>
      <c r="L1687" s="32">
        <v>0.33680555555555558</v>
      </c>
      <c r="M1687" s="43">
        <v>0.3576388888888889</v>
      </c>
      <c r="N1687" s="33">
        <v>14.6918194455115</v>
      </c>
      <c r="Q1687" s="24">
        <v>67</v>
      </c>
      <c r="R1687" s="35">
        <f t="shared" si="104"/>
        <v>984.35190284927057</v>
      </c>
      <c r="S1687" s="35">
        <f t="shared" si="107"/>
        <v>0</v>
      </c>
      <c r="U1687" s="36">
        <f t="shared" si="105"/>
        <v>2.0833333333333315E-2</v>
      </c>
      <c r="V1687" s="36">
        <f t="shared" si="106"/>
        <v>1.3958333333333321</v>
      </c>
      <c r="W1687" s="36"/>
      <c r="X1687" s="37"/>
    </row>
    <row r="1688" spans="1:24" x14ac:dyDescent="0.3">
      <c r="A1688" s="42">
        <v>7883</v>
      </c>
      <c r="B1688" s="24">
        <v>30</v>
      </c>
      <c r="C1688" s="24" t="s">
        <v>1124</v>
      </c>
      <c r="D1688" s="24">
        <v>2</v>
      </c>
      <c r="E1688" s="24">
        <v>709</v>
      </c>
      <c r="F1688" s="24" t="s">
        <v>90</v>
      </c>
      <c r="G1688" s="24" t="s">
        <v>12</v>
      </c>
      <c r="H1688" s="24" t="s">
        <v>15</v>
      </c>
      <c r="J1688" s="24">
        <v>1</v>
      </c>
      <c r="K1688" s="24">
        <v>2081</v>
      </c>
      <c r="L1688" s="32">
        <v>0.34375</v>
      </c>
      <c r="M1688" s="43">
        <v>0.36458333333333331</v>
      </c>
      <c r="N1688" s="33">
        <v>14.6918194455115</v>
      </c>
      <c r="Q1688" s="24">
        <v>58</v>
      </c>
      <c r="R1688" s="35">
        <f t="shared" si="104"/>
        <v>852.12552783966703</v>
      </c>
      <c r="S1688" s="35">
        <f t="shared" si="107"/>
        <v>0</v>
      </c>
      <c r="U1688" s="36">
        <f t="shared" si="105"/>
        <v>2.0833333333333315E-2</v>
      </c>
      <c r="V1688" s="36">
        <f t="shared" si="106"/>
        <v>1.2083333333333321</v>
      </c>
      <c r="W1688" s="36"/>
      <c r="X1688" s="37"/>
    </row>
    <row r="1689" spans="1:24" x14ac:dyDescent="0.3">
      <c r="A1689" s="42">
        <v>7933</v>
      </c>
      <c r="B1689" s="24">
        <v>30</v>
      </c>
      <c r="C1689" s="24" t="s">
        <v>1124</v>
      </c>
      <c r="D1689" s="24">
        <v>2</v>
      </c>
      <c r="E1689" s="24">
        <v>709</v>
      </c>
      <c r="F1689" s="24" t="s">
        <v>90</v>
      </c>
      <c r="G1689" s="24" t="s">
        <v>19</v>
      </c>
      <c r="H1689" s="24" t="s">
        <v>20</v>
      </c>
      <c r="J1689" s="24">
        <v>1</v>
      </c>
      <c r="K1689" s="24">
        <v>4522</v>
      </c>
      <c r="L1689" s="32">
        <v>0.34375</v>
      </c>
      <c r="M1689" s="43">
        <v>0.36458333333333331</v>
      </c>
      <c r="N1689" s="33">
        <v>14.6918194455115</v>
      </c>
      <c r="Q1689" s="24">
        <v>5</v>
      </c>
      <c r="R1689" s="35">
        <f t="shared" si="104"/>
        <v>73.459097227557507</v>
      </c>
      <c r="S1689" s="35">
        <f t="shared" si="107"/>
        <v>0</v>
      </c>
      <c r="U1689" s="36">
        <f t="shared" si="105"/>
        <v>2.0833333333333315E-2</v>
      </c>
      <c r="V1689" s="36">
        <f t="shared" si="106"/>
        <v>0.10416666666666657</v>
      </c>
      <c r="W1689" s="36"/>
      <c r="X1689" s="37"/>
    </row>
    <row r="1690" spans="1:24" x14ac:dyDescent="0.3">
      <c r="A1690" s="42">
        <v>7839</v>
      </c>
      <c r="B1690" s="24">
        <v>30</v>
      </c>
      <c r="C1690" s="24" t="s">
        <v>1124</v>
      </c>
      <c r="D1690" s="24">
        <v>2</v>
      </c>
      <c r="E1690" s="24">
        <v>709</v>
      </c>
      <c r="F1690" s="24" t="s">
        <v>90</v>
      </c>
      <c r="G1690" s="24" t="s">
        <v>12</v>
      </c>
      <c r="H1690" s="24" t="s">
        <v>13</v>
      </c>
      <c r="J1690" s="24">
        <v>1</v>
      </c>
      <c r="K1690" s="24">
        <v>966</v>
      </c>
      <c r="L1690" s="32">
        <v>0.37847222222222227</v>
      </c>
      <c r="M1690" s="43">
        <v>0.39930555555555558</v>
      </c>
      <c r="N1690" s="33">
        <v>14.6918194455115</v>
      </c>
      <c r="Q1690" s="24">
        <v>302</v>
      </c>
      <c r="R1690" s="35">
        <f t="shared" si="104"/>
        <v>4436.9294725444734</v>
      </c>
      <c r="S1690" s="35">
        <f t="shared" si="107"/>
        <v>0</v>
      </c>
      <c r="U1690" s="36">
        <f t="shared" si="105"/>
        <v>2.0833333333333315E-2</v>
      </c>
      <c r="V1690" s="36">
        <f t="shared" si="106"/>
        <v>6.2916666666666607</v>
      </c>
      <c r="W1690" s="36"/>
      <c r="X1690" s="37"/>
    </row>
    <row r="1691" spans="1:24" x14ac:dyDescent="0.3">
      <c r="A1691" s="42">
        <v>7884</v>
      </c>
      <c r="B1691" s="24">
        <v>30</v>
      </c>
      <c r="C1691" s="24" t="s">
        <v>1124</v>
      </c>
      <c r="D1691" s="24">
        <v>2</v>
      </c>
      <c r="E1691" s="24">
        <v>709</v>
      </c>
      <c r="F1691" s="24" t="s">
        <v>90</v>
      </c>
      <c r="G1691" s="24" t="s">
        <v>12</v>
      </c>
      <c r="H1691" s="24" t="s">
        <v>15</v>
      </c>
      <c r="J1691" s="24">
        <v>1</v>
      </c>
      <c r="K1691" s="24">
        <v>2082</v>
      </c>
      <c r="L1691" s="32">
        <v>0.39930555555555558</v>
      </c>
      <c r="M1691" s="43">
        <v>0.4201388888888889</v>
      </c>
      <c r="N1691" s="33">
        <v>14.6918194455115</v>
      </c>
      <c r="Q1691" s="24">
        <v>58</v>
      </c>
      <c r="R1691" s="35">
        <f t="shared" si="104"/>
        <v>852.12552783966703</v>
      </c>
      <c r="S1691" s="35">
        <f t="shared" si="107"/>
        <v>0</v>
      </c>
      <c r="U1691" s="36">
        <f t="shared" si="105"/>
        <v>2.0833333333333315E-2</v>
      </c>
      <c r="V1691" s="36">
        <f t="shared" si="106"/>
        <v>1.2083333333333321</v>
      </c>
      <c r="W1691" s="36"/>
      <c r="X1691" s="37"/>
    </row>
    <row r="1692" spans="1:24" x14ac:dyDescent="0.3">
      <c r="A1692" s="42">
        <v>7934</v>
      </c>
      <c r="B1692" s="24">
        <v>30</v>
      </c>
      <c r="C1692" s="24" t="s">
        <v>1124</v>
      </c>
      <c r="D1692" s="24">
        <v>2</v>
      </c>
      <c r="E1692" s="24">
        <v>709</v>
      </c>
      <c r="F1692" s="24" t="s">
        <v>90</v>
      </c>
      <c r="G1692" s="24" t="s">
        <v>19</v>
      </c>
      <c r="H1692" s="24" t="s">
        <v>20</v>
      </c>
      <c r="J1692" s="24">
        <v>1</v>
      </c>
      <c r="K1692" s="24">
        <v>4523</v>
      </c>
      <c r="L1692" s="32">
        <v>0.39930555555555558</v>
      </c>
      <c r="M1692" s="43">
        <v>0.4201388888888889</v>
      </c>
      <c r="N1692" s="33">
        <v>14.6918194455115</v>
      </c>
      <c r="Q1692" s="24">
        <v>5</v>
      </c>
      <c r="R1692" s="35">
        <f t="shared" si="104"/>
        <v>73.459097227557507</v>
      </c>
      <c r="S1692" s="35">
        <f t="shared" si="107"/>
        <v>0</v>
      </c>
      <c r="U1692" s="36">
        <f t="shared" si="105"/>
        <v>2.0833333333333315E-2</v>
      </c>
      <c r="V1692" s="36">
        <f t="shared" si="106"/>
        <v>0.10416666666666657</v>
      </c>
      <c r="W1692" s="36"/>
      <c r="X1692" s="37"/>
    </row>
    <row r="1693" spans="1:24" x14ac:dyDescent="0.3">
      <c r="A1693" s="42">
        <v>7840</v>
      </c>
      <c r="B1693" s="24">
        <v>30</v>
      </c>
      <c r="C1693" s="24" t="s">
        <v>1124</v>
      </c>
      <c r="D1693" s="24">
        <v>2</v>
      </c>
      <c r="E1693" s="24">
        <v>709</v>
      </c>
      <c r="F1693" s="24" t="s">
        <v>90</v>
      </c>
      <c r="G1693" s="24" t="s">
        <v>12</v>
      </c>
      <c r="H1693" s="24" t="s">
        <v>13</v>
      </c>
      <c r="J1693" s="24">
        <v>1</v>
      </c>
      <c r="K1693" s="24">
        <v>967</v>
      </c>
      <c r="L1693" s="32">
        <v>0.4201388888888889</v>
      </c>
      <c r="M1693" s="43">
        <v>0.44097222222222227</v>
      </c>
      <c r="N1693" s="33">
        <v>14.6918194455115</v>
      </c>
      <c r="Q1693" s="24">
        <v>302</v>
      </c>
      <c r="R1693" s="35">
        <f t="shared" si="104"/>
        <v>4436.9294725444734</v>
      </c>
      <c r="S1693" s="35">
        <f t="shared" si="107"/>
        <v>0</v>
      </c>
      <c r="U1693" s="36">
        <f t="shared" si="105"/>
        <v>2.083333333333337E-2</v>
      </c>
      <c r="V1693" s="36">
        <f t="shared" si="106"/>
        <v>6.2916666666666776</v>
      </c>
      <c r="W1693" s="36"/>
      <c r="X1693" s="37"/>
    </row>
    <row r="1694" spans="1:24" x14ac:dyDescent="0.3">
      <c r="A1694" s="42">
        <v>7885</v>
      </c>
      <c r="B1694" s="24">
        <v>30</v>
      </c>
      <c r="C1694" s="24" t="s">
        <v>1124</v>
      </c>
      <c r="D1694" s="24">
        <v>2</v>
      </c>
      <c r="E1694" s="24">
        <v>709</v>
      </c>
      <c r="F1694" s="24" t="s">
        <v>90</v>
      </c>
      <c r="G1694" s="24" t="s">
        <v>12</v>
      </c>
      <c r="H1694" s="24" t="s">
        <v>15</v>
      </c>
      <c r="J1694" s="24">
        <v>1</v>
      </c>
      <c r="K1694" s="24">
        <v>2083</v>
      </c>
      <c r="L1694" s="32">
        <v>0.4548611111111111</v>
      </c>
      <c r="M1694" s="43">
        <v>0.47569444444444442</v>
      </c>
      <c r="N1694" s="33">
        <v>14.6918194455115</v>
      </c>
      <c r="Q1694" s="24">
        <v>58</v>
      </c>
      <c r="R1694" s="35">
        <f t="shared" si="104"/>
        <v>852.12552783966703</v>
      </c>
      <c r="S1694" s="35">
        <f t="shared" si="107"/>
        <v>0</v>
      </c>
      <c r="U1694" s="36">
        <f t="shared" si="105"/>
        <v>2.0833333333333315E-2</v>
      </c>
      <c r="V1694" s="36">
        <f t="shared" si="106"/>
        <v>1.2083333333333321</v>
      </c>
      <c r="W1694" s="36"/>
      <c r="X1694" s="37"/>
    </row>
    <row r="1695" spans="1:24" x14ac:dyDescent="0.3">
      <c r="A1695" s="42">
        <v>7935</v>
      </c>
      <c r="B1695" s="24">
        <v>30</v>
      </c>
      <c r="C1695" s="24" t="s">
        <v>1124</v>
      </c>
      <c r="D1695" s="24">
        <v>2</v>
      </c>
      <c r="E1695" s="24">
        <v>709</v>
      </c>
      <c r="F1695" s="24" t="s">
        <v>90</v>
      </c>
      <c r="G1695" s="24" t="s">
        <v>19</v>
      </c>
      <c r="H1695" s="24" t="s">
        <v>20</v>
      </c>
      <c r="J1695" s="24">
        <v>1</v>
      </c>
      <c r="K1695" s="24">
        <v>4524</v>
      </c>
      <c r="L1695" s="32">
        <v>0.4548611111111111</v>
      </c>
      <c r="M1695" s="43">
        <v>0.47569444444444442</v>
      </c>
      <c r="N1695" s="33">
        <v>14.6918194455115</v>
      </c>
      <c r="Q1695" s="24">
        <v>5</v>
      </c>
      <c r="R1695" s="35">
        <f t="shared" si="104"/>
        <v>73.459097227557507</v>
      </c>
      <c r="S1695" s="35">
        <f t="shared" si="107"/>
        <v>0</v>
      </c>
      <c r="U1695" s="36">
        <f t="shared" si="105"/>
        <v>2.0833333333333315E-2</v>
      </c>
      <c r="V1695" s="36">
        <f t="shared" si="106"/>
        <v>0.10416666666666657</v>
      </c>
      <c r="W1695" s="36"/>
      <c r="X1695" s="37"/>
    </row>
    <row r="1696" spans="1:24" x14ac:dyDescent="0.3">
      <c r="A1696" s="42">
        <v>7797</v>
      </c>
      <c r="B1696" s="24">
        <v>30</v>
      </c>
      <c r="C1696" s="24" t="s">
        <v>1124</v>
      </c>
      <c r="D1696" s="24">
        <v>2</v>
      </c>
      <c r="E1696" s="24">
        <v>709</v>
      </c>
      <c r="F1696" s="24" t="s">
        <v>90</v>
      </c>
      <c r="G1696" s="24" t="s">
        <v>12</v>
      </c>
      <c r="H1696" s="24" t="s">
        <v>13</v>
      </c>
      <c r="J1696" s="24">
        <v>1</v>
      </c>
      <c r="K1696" s="24">
        <v>75</v>
      </c>
      <c r="L1696" s="32">
        <v>0.46180555555555558</v>
      </c>
      <c r="M1696" s="43">
        <v>0.4826388888888889</v>
      </c>
      <c r="N1696" s="33">
        <v>14.6918194455115</v>
      </c>
      <c r="Q1696" s="24">
        <v>302</v>
      </c>
      <c r="R1696" s="35">
        <f t="shared" si="104"/>
        <v>4436.9294725444734</v>
      </c>
      <c r="S1696" s="35">
        <f t="shared" si="107"/>
        <v>0</v>
      </c>
      <c r="U1696" s="36">
        <f t="shared" si="105"/>
        <v>2.0833333333333315E-2</v>
      </c>
      <c r="V1696" s="36">
        <f t="shared" si="106"/>
        <v>6.2916666666666607</v>
      </c>
      <c r="W1696" s="36"/>
      <c r="X1696" s="37"/>
    </row>
    <row r="1697" spans="1:24" x14ac:dyDescent="0.3">
      <c r="A1697" s="42">
        <v>7841</v>
      </c>
      <c r="B1697" s="24">
        <v>30</v>
      </c>
      <c r="C1697" s="24" t="s">
        <v>1124</v>
      </c>
      <c r="D1697" s="24">
        <v>2</v>
      </c>
      <c r="E1697" s="24">
        <v>709</v>
      </c>
      <c r="F1697" s="24" t="s">
        <v>90</v>
      </c>
      <c r="G1697" s="24" t="s">
        <v>12</v>
      </c>
      <c r="H1697" s="24" t="s">
        <v>13</v>
      </c>
      <c r="J1697" s="24">
        <v>1</v>
      </c>
      <c r="K1697" s="24">
        <v>969</v>
      </c>
      <c r="L1697" s="32">
        <v>0.50347222222222221</v>
      </c>
      <c r="M1697" s="43">
        <v>0.52430555555555558</v>
      </c>
      <c r="N1697" s="33">
        <v>14.6918194455115</v>
      </c>
      <c r="Q1697" s="24">
        <v>302</v>
      </c>
      <c r="R1697" s="35">
        <f t="shared" si="104"/>
        <v>4436.9294725444734</v>
      </c>
      <c r="S1697" s="35">
        <f t="shared" si="107"/>
        <v>0</v>
      </c>
      <c r="U1697" s="36">
        <f t="shared" si="105"/>
        <v>2.083333333333337E-2</v>
      </c>
      <c r="V1697" s="36">
        <f t="shared" si="106"/>
        <v>6.2916666666666776</v>
      </c>
      <c r="W1697" s="36"/>
      <c r="X1697" s="37"/>
    </row>
    <row r="1698" spans="1:24" x14ac:dyDescent="0.3">
      <c r="A1698" s="42">
        <v>7936</v>
      </c>
      <c r="B1698" s="24">
        <v>30</v>
      </c>
      <c r="C1698" s="24" t="s">
        <v>1124</v>
      </c>
      <c r="D1698" s="24">
        <v>2</v>
      </c>
      <c r="E1698" s="24">
        <v>709</v>
      </c>
      <c r="F1698" s="24" t="s">
        <v>90</v>
      </c>
      <c r="G1698" s="24" t="s">
        <v>19</v>
      </c>
      <c r="H1698" s="24" t="s">
        <v>20</v>
      </c>
      <c r="J1698" s="24">
        <v>1</v>
      </c>
      <c r="K1698" s="24">
        <v>4525</v>
      </c>
      <c r="L1698" s="32">
        <v>0.50694444444444442</v>
      </c>
      <c r="M1698" s="43">
        <v>0.52777777777777779</v>
      </c>
      <c r="N1698" s="33">
        <v>14.6918194455115</v>
      </c>
      <c r="Q1698" s="24">
        <v>5</v>
      </c>
      <c r="R1698" s="35">
        <f t="shared" si="104"/>
        <v>73.459097227557507</v>
      </c>
      <c r="S1698" s="35">
        <f t="shared" si="107"/>
        <v>0</v>
      </c>
      <c r="U1698" s="36">
        <f t="shared" si="105"/>
        <v>2.083333333333337E-2</v>
      </c>
      <c r="V1698" s="36">
        <f t="shared" si="106"/>
        <v>0.10416666666666685</v>
      </c>
      <c r="W1698" s="36"/>
      <c r="X1698" s="37"/>
    </row>
    <row r="1699" spans="1:24" x14ac:dyDescent="0.3">
      <c r="A1699" s="42">
        <v>7886</v>
      </c>
      <c r="B1699" s="24">
        <v>30</v>
      </c>
      <c r="C1699" s="24" t="s">
        <v>1124</v>
      </c>
      <c r="D1699" s="24">
        <v>2</v>
      </c>
      <c r="E1699" s="24">
        <v>709</v>
      </c>
      <c r="F1699" s="24" t="s">
        <v>90</v>
      </c>
      <c r="G1699" s="24" t="s">
        <v>12</v>
      </c>
      <c r="H1699" s="24" t="s">
        <v>15</v>
      </c>
      <c r="J1699" s="24">
        <v>1</v>
      </c>
      <c r="K1699" s="24">
        <v>2084</v>
      </c>
      <c r="L1699" s="32">
        <v>0.51041666666666663</v>
      </c>
      <c r="M1699" s="43">
        <v>0.53125</v>
      </c>
      <c r="N1699" s="33">
        <v>14.6918194455115</v>
      </c>
      <c r="Q1699" s="24">
        <v>58</v>
      </c>
      <c r="R1699" s="35">
        <f t="shared" si="104"/>
        <v>852.12552783966703</v>
      </c>
      <c r="S1699" s="35">
        <f t="shared" si="107"/>
        <v>0</v>
      </c>
      <c r="U1699" s="36">
        <f t="shared" si="105"/>
        <v>2.083333333333337E-2</v>
      </c>
      <c r="V1699" s="36">
        <f t="shared" si="106"/>
        <v>1.2083333333333355</v>
      </c>
      <c r="W1699" s="36"/>
      <c r="X1699" s="37"/>
    </row>
    <row r="1700" spans="1:24" x14ac:dyDescent="0.3">
      <c r="A1700" s="42">
        <v>18433</v>
      </c>
      <c r="B1700" s="24">
        <v>30</v>
      </c>
      <c r="C1700" s="24" t="s">
        <v>1124</v>
      </c>
      <c r="D1700" s="24">
        <v>2</v>
      </c>
      <c r="E1700" s="24">
        <v>709</v>
      </c>
      <c r="F1700" s="24" t="s">
        <v>90</v>
      </c>
      <c r="G1700" s="24" t="s">
        <v>18</v>
      </c>
      <c r="H1700" s="24" t="s">
        <v>13</v>
      </c>
      <c r="J1700" s="24">
        <v>1</v>
      </c>
      <c r="K1700" s="24">
        <v>18433</v>
      </c>
      <c r="L1700" s="32">
        <v>0.54513888888888895</v>
      </c>
      <c r="M1700" s="43">
        <v>0.56597222222222221</v>
      </c>
      <c r="N1700" s="33">
        <v>14.6918194455115</v>
      </c>
      <c r="Q1700" s="24">
        <v>67</v>
      </c>
      <c r="R1700" s="35">
        <f t="shared" si="104"/>
        <v>984.35190284927057</v>
      </c>
      <c r="S1700" s="35">
        <f t="shared" si="107"/>
        <v>0</v>
      </c>
      <c r="U1700" s="36">
        <f t="shared" si="105"/>
        <v>2.0833333333333259E-2</v>
      </c>
      <c r="V1700" s="36">
        <f t="shared" si="106"/>
        <v>1.3958333333333284</v>
      </c>
      <c r="W1700" s="36"/>
      <c r="X1700" s="37"/>
    </row>
    <row r="1701" spans="1:24" x14ac:dyDescent="0.3">
      <c r="A1701" s="42">
        <v>17862</v>
      </c>
      <c r="B1701" s="24">
        <v>30</v>
      </c>
      <c r="C1701" s="24" t="s">
        <v>1124</v>
      </c>
      <c r="D1701" s="24">
        <v>2</v>
      </c>
      <c r="E1701" s="24">
        <v>709</v>
      </c>
      <c r="F1701" s="24" t="s">
        <v>90</v>
      </c>
      <c r="G1701" s="24" t="s">
        <v>19</v>
      </c>
      <c r="H1701" s="24" t="s">
        <v>13</v>
      </c>
      <c r="J1701" s="24">
        <v>1</v>
      </c>
      <c r="K1701" s="24">
        <v>956</v>
      </c>
      <c r="L1701" s="32">
        <v>0.55902777777777779</v>
      </c>
      <c r="M1701" s="43">
        <v>0.57986111111111105</v>
      </c>
      <c r="N1701" s="33">
        <v>14.6918194455115</v>
      </c>
      <c r="Q1701" s="24">
        <v>235</v>
      </c>
      <c r="R1701" s="35">
        <f t="shared" si="104"/>
        <v>3452.5775696952028</v>
      </c>
      <c r="S1701" s="35">
        <f t="shared" si="107"/>
        <v>0</v>
      </c>
      <c r="U1701" s="36">
        <f t="shared" si="105"/>
        <v>2.0833333333333259E-2</v>
      </c>
      <c r="V1701" s="36">
        <f t="shared" si="106"/>
        <v>4.8958333333333162</v>
      </c>
      <c r="W1701" s="36"/>
      <c r="X1701" s="37"/>
    </row>
    <row r="1702" spans="1:24" x14ac:dyDescent="0.3">
      <c r="A1702" s="42">
        <v>7887</v>
      </c>
      <c r="B1702" s="24">
        <v>30</v>
      </c>
      <c r="C1702" s="24" t="s">
        <v>1124</v>
      </c>
      <c r="D1702" s="24">
        <v>2</v>
      </c>
      <c r="E1702" s="24">
        <v>709</v>
      </c>
      <c r="F1702" s="24" t="s">
        <v>90</v>
      </c>
      <c r="G1702" s="24" t="s">
        <v>12</v>
      </c>
      <c r="H1702" s="24" t="s">
        <v>15</v>
      </c>
      <c r="J1702" s="24">
        <v>1</v>
      </c>
      <c r="K1702" s="24">
        <v>2085</v>
      </c>
      <c r="L1702" s="32">
        <v>0.56597222222222221</v>
      </c>
      <c r="M1702" s="43">
        <v>0.58680555555555558</v>
      </c>
      <c r="N1702" s="33">
        <v>14.6918194455115</v>
      </c>
      <c r="Q1702" s="24">
        <v>58</v>
      </c>
      <c r="R1702" s="35">
        <f t="shared" si="104"/>
        <v>852.12552783966703</v>
      </c>
      <c r="S1702" s="35">
        <f t="shared" si="107"/>
        <v>0</v>
      </c>
      <c r="U1702" s="36">
        <f t="shared" si="105"/>
        <v>2.083333333333337E-2</v>
      </c>
      <c r="V1702" s="36">
        <f t="shared" si="106"/>
        <v>1.2083333333333355</v>
      </c>
      <c r="W1702" s="36"/>
      <c r="X1702" s="37"/>
    </row>
    <row r="1703" spans="1:24" x14ac:dyDescent="0.3">
      <c r="A1703" s="42">
        <v>7888</v>
      </c>
      <c r="B1703" s="24">
        <v>30</v>
      </c>
      <c r="C1703" s="24" t="s">
        <v>1124</v>
      </c>
      <c r="D1703" s="24">
        <v>2</v>
      </c>
      <c r="E1703" s="24">
        <v>709</v>
      </c>
      <c r="F1703" s="24" t="s">
        <v>90</v>
      </c>
      <c r="G1703" s="24" t="s">
        <v>12</v>
      </c>
      <c r="H1703" s="24" t="s">
        <v>15</v>
      </c>
      <c r="J1703" s="24">
        <v>1</v>
      </c>
      <c r="K1703" s="24">
        <v>2086</v>
      </c>
      <c r="L1703" s="32">
        <v>0.62152777777777779</v>
      </c>
      <c r="M1703" s="43">
        <v>0.64236111111111105</v>
      </c>
      <c r="N1703" s="33">
        <v>14.6918194455115</v>
      </c>
      <c r="Q1703" s="24">
        <v>58</v>
      </c>
      <c r="R1703" s="35">
        <f t="shared" si="104"/>
        <v>852.12552783966703</v>
      </c>
      <c r="S1703" s="35">
        <f t="shared" si="107"/>
        <v>0</v>
      </c>
      <c r="U1703" s="36">
        <f t="shared" si="105"/>
        <v>2.0833333333333259E-2</v>
      </c>
      <c r="V1703" s="36">
        <f t="shared" si="106"/>
        <v>1.208333333333329</v>
      </c>
      <c r="W1703" s="36"/>
      <c r="X1703" s="37"/>
    </row>
    <row r="1704" spans="1:24" x14ac:dyDescent="0.3">
      <c r="A1704" s="42">
        <v>7937</v>
      </c>
      <c r="B1704" s="24">
        <v>30</v>
      </c>
      <c r="C1704" s="24" t="s">
        <v>1124</v>
      </c>
      <c r="D1704" s="24">
        <v>2</v>
      </c>
      <c r="E1704" s="24">
        <v>709</v>
      </c>
      <c r="F1704" s="24" t="s">
        <v>90</v>
      </c>
      <c r="G1704" s="24" t="s">
        <v>19</v>
      </c>
      <c r="H1704" s="24" t="s">
        <v>20</v>
      </c>
      <c r="J1704" s="24">
        <v>1</v>
      </c>
      <c r="K1704" s="24">
        <v>4526</v>
      </c>
      <c r="L1704" s="32">
        <v>0.62152777777777779</v>
      </c>
      <c r="M1704" s="43">
        <v>0.64236111111111105</v>
      </c>
      <c r="N1704" s="33">
        <v>14.6918194455115</v>
      </c>
      <c r="Q1704" s="24">
        <v>5</v>
      </c>
      <c r="R1704" s="35">
        <f t="shared" si="104"/>
        <v>73.459097227557507</v>
      </c>
      <c r="S1704" s="35">
        <f t="shared" si="107"/>
        <v>0</v>
      </c>
      <c r="U1704" s="36">
        <f t="shared" si="105"/>
        <v>2.0833333333333259E-2</v>
      </c>
      <c r="V1704" s="36">
        <f t="shared" si="106"/>
        <v>0.1041666666666663</v>
      </c>
      <c r="W1704" s="36"/>
      <c r="X1704" s="37"/>
    </row>
    <row r="1705" spans="1:24" x14ac:dyDescent="0.3">
      <c r="A1705" s="42">
        <v>7843</v>
      </c>
      <c r="B1705" s="24">
        <v>30</v>
      </c>
      <c r="C1705" s="24" t="s">
        <v>1124</v>
      </c>
      <c r="D1705" s="24">
        <v>2</v>
      </c>
      <c r="E1705" s="24">
        <v>709</v>
      </c>
      <c r="F1705" s="24" t="s">
        <v>90</v>
      </c>
      <c r="G1705" s="24" t="s">
        <v>12</v>
      </c>
      <c r="H1705" s="24" t="s">
        <v>13</v>
      </c>
      <c r="J1705" s="24">
        <v>1</v>
      </c>
      <c r="K1705" s="24">
        <v>972</v>
      </c>
      <c r="L1705" s="32">
        <v>0.62847222222222221</v>
      </c>
      <c r="M1705" s="43">
        <v>0.64930555555555558</v>
      </c>
      <c r="N1705" s="33">
        <v>14.6918194455115</v>
      </c>
      <c r="Q1705" s="24">
        <v>302</v>
      </c>
      <c r="R1705" s="35">
        <f t="shared" si="104"/>
        <v>4436.9294725444734</v>
      </c>
      <c r="S1705" s="35">
        <f t="shared" si="107"/>
        <v>0</v>
      </c>
      <c r="U1705" s="36">
        <f t="shared" si="105"/>
        <v>2.083333333333337E-2</v>
      </c>
      <c r="V1705" s="36">
        <f t="shared" si="106"/>
        <v>6.2916666666666776</v>
      </c>
      <c r="W1705" s="36"/>
      <c r="X1705" s="37"/>
    </row>
    <row r="1706" spans="1:24" x14ac:dyDescent="0.3">
      <c r="A1706" s="42">
        <v>7889</v>
      </c>
      <c r="B1706" s="24">
        <v>30</v>
      </c>
      <c r="C1706" s="24" t="s">
        <v>1124</v>
      </c>
      <c r="D1706" s="24">
        <v>2</v>
      </c>
      <c r="E1706" s="24">
        <v>709</v>
      </c>
      <c r="F1706" s="24" t="s">
        <v>90</v>
      </c>
      <c r="G1706" s="24" t="s">
        <v>12</v>
      </c>
      <c r="H1706" s="24" t="s">
        <v>15</v>
      </c>
      <c r="J1706" s="24">
        <v>1</v>
      </c>
      <c r="K1706" s="24">
        <v>2087</v>
      </c>
      <c r="L1706" s="32">
        <v>0.64930555555555558</v>
      </c>
      <c r="M1706" s="43">
        <v>0.67013888888888884</v>
      </c>
      <c r="N1706" s="33">
        <v>14.6918194455115</v>
      </c>
      <c r="Q1706" s="24">
        <v>58</v>
      </c>
      <c r="R1706" s="35">
        <f t="shared" si="104"/>
        <v>852.12552783966703</v>
      </c>
      <c r="S1706" s="35">
        <f t="shared" si="107"/>
        <v>0</v>
      </c>
      <c r="U1706" s="36">
        <f t="shared" si="105"/>
        <v>2.0833333333333259E-2</v>
      </c>
      <c r="V1706" s="36">
        <f t="shared" si="106"/>
        <v>1.208333333333329</v>
      </c>
      <c r="W1706" s="36"/>
      <c r="X1706" s="37"/>
    </row>
    <row r="1707" spans="1:24" x14ac:dyDescent="0.3">
      <c r="A1707" s="42">
        <v>7844</v>
      </c>
      <c r="B1707" s="24">
        <v>30</v>
      </c>
      <c r="C1707" s="24" t="s">
        <v>1124</v>
      </c>
      <c r="D1707" s="24">
        <v>2</v>
      </c>
      <c r="E1707" s="24">
        <v>709</v>
      </c>
      <c r="F1707" s="24" t="s">
        <v>90</v>
      </c>
      <c r="G1707" s="24" t="s">
        <v>12</v>
      </c>
      <c r="H1707" s="24" t="s">
        <v>13</v>
      </c>
      <c r="J1707" s="24">
        <v>1</v>
      </c>
      <c r="K1707" s="24">
        <v>973</v>
      </c>
      <c r="L1707" s="32">
        <v>0.67013888888888884</v>
      </c>
      <c r="M1707" s="43">
        <v>0.69097222222222221</v>
      </c>
      <c r="N1707" s="33">
        <v>14.6918194455115</v>
      </c>
      <c r="Q1707" s="24">
        <v>302</v>
      </c>
      <c r="R1707" s="35">
        <f t="shared" si="104"/>
        <v>4436.9294725444734</v>
      </c>
      <c r="S1707" s="35">
        <f t="shared" si="107"/>
        <v>0</v>
      </c>
      <c r="U1707" s="36">
        <f t="shared" si="105"/>
        <v>2.083333333333337E-2</v>
      </c>
      <c r="V1707" s="36">
        <f t="shared" si="106"/>
        <v>6.2916666666666776</v>
      </c>
      <c r="W1707" s="36"/>
      <c r="X1707" s="37"/>
    </row>
    <row r="1708" spans="1:24" x14ac:dyDescent="0.3">
      <c r="A1708" s="42">
        <v>7890</v>
      </c>
      <c r="B1708" s="24">
        <v>30</v>
      </c>
      <c r="C1708" s="24" t="s">
        <v>1124</v>
      </c>
      <c r="D1708" s="24">
        <v>2</v>
      </c>
      <c r="E1708" s="24">
        <v>709</v>
      </c>
      <c r="F1708" s="24" t="s">
        <v>90</v>
      </c>
      <c r="G1708" s="24" t="s">
        <v>12</v>
      </c>
      <c r="H1708" s="24" t="s">
        <v>15</v>
      </c>
      <c r="J1708" s="24">
        <v>1</v>
      </c>
      <c r="K1708" s="24">
        <v>2088</v>
      </c>
      <c r="L1708" s="32">
        <v>0.67708333333333337</v>
      </c>
      <c r="M1708" s="43">
        <v>0.69791666666666663</v>
      </c>
      <c r="N1708" s="33">
        <v>14.6918194455115</v>
      </c>
      <c r="Q1708" s="24">
        <v>58</v>
      </c>
      <c r="R1708" s="35">
        <f t="shared" si="104"/>
        <v>852.12552783966703</v>
      </c>
      <c r="S1708" s="35">
        <f t="shared" si="107"/>
        <v>0</v>
      </c>
      <c r="U1708" s="36">
        <f t="shared" si="105"/>
        <v>2.0833333333333259E-2</v>
      </c>
      <c r="V1708" s="36">
        <f t="shared" si="106"/>
        <v>1.208333333333329</v>
      </c>
      <c r="W1708" s="36"/>
      <c r="X1708" s="37"/>
    </row>
    <row r="1709" spans="1:24" x14ac:dyDescent="0.3">
      <c r="A1709" s="42">
        <v>7938</v>
      </c>
      <c r="B1709" s="24">
        <v>30</v>
      </c>
      <c r="C1709" s="24" t="s">
        <v>1124</v>
      </c>
      <c r="D1709" s="24">
        <v>2</v>
      </c>
      <c r="E1709" s="24">
        <v>709</v>
      </c>
      <c r="F1709" s="24" t="s">
        <v>90</v>
      </c>
      <c r="G1709" s="24" t="s">
        <v>19</v>
      </c>
      <c r="H1709" s="24" t="s">
        <v>20</v>
      </c>
      <c r="J1709" s="24">
        <v>1</v>
      </c>
      <c r="K1709" s="24">
        <v>4527</v>
      </c>
      <c r="L1709" s="32">
        <v>0.67708333333333337</v>
      </c>
      <c r="M1709" s="43">
        <v>0.69791666666666663</v>
      </c>
      <c r="N1709" s="33">
        <v>14.6918194455115</v>
      </c>
      <c r="Q1709" s="24">
        <v>5</v>
      </c>
      <c r="R1709" s="35">
        <f t="shared" si="104"/>
        <v>73.459097227557507</v>
      </c>
      <c r="S1709" s="35">
        <f t="shared" si="107"/>
        <v>0</v>
      </c>
      <c r="U1709" s="36">
        <f t="shared" si="105"/>
        <v>2.0833333333333259E-2</v>
      </c>
      <c r="V1709" s="36">
        <f t="shared" si="106"/>
        <v>0.1041666666666663</v>
      </c>
      <c r="W1709" s="36"/>
      <c r="X1709" s="37"/>
    </row>
    <row r="1710" spans="1:24" x14ac:dyDescent="0.3">
      <c r="A1710" s="42">
        <v>7891</v>
      </c>
      <c r="B1710" s="24">
        <v>30</v>
      </c>
      <c r="C1710" s="24" t="s">
        <v>1124</v>
      </c>
      <c r="D1710" s="24">
        <v>2</v>
      </c>
      <c r="E1710" s="24">
        <v>709</v>
      </c>
      <c r="F1710" s="24" t="s">
        <v>90</v>
      </c>
      <c r="G1710" s="24" t="s">
        <v>12</v>
      </c>
      <c r="H1710" s="24" t="s">
        <v>15</v>
      </c>
      <c r="J1710" s="24">
        <v>1</v>
      </c>
      <c r="K1710" s="24">
        <v>2089</v>
      </c>
      <c r="L1710" s="32">
        <v>0.70486111111111116</v>
      </c>
      <c r="M1710" s="43">
        <v>0.72569444444444453</v>
      </c>
      <c r="N1710" s="33">
        <v>14.6918194455115</v>
      </c>
      <c r="Q1710" s="24">
        <v>58</v>
      </c>
      <c r="R1710" s="35">
        <f t="shared" si="104"/>
        <v>852.12552783966703</v>
      </c>
      <c r="S1710" s="35">
        <f t="shared" si="107"/>
        <v>0</v>
      </c>
      <c r="U1710" s="36">
        <f t="shared" si="105"/>
        <v>2.083333333333337E-2</v>
      </c>
      <c r="V1710" s="36">
        <f t="shared" si="106"/>
        <v>1.2083333333333355</v>
      </c>
      <c r="W1710" s="36"/>
      <c r="X1710" s="37"/>
    </row>
    <row r="1711" spans="1:24" x14ac:dyDescent="0.3">
      <c r="A1711" s="42">
        <v>7801</v>
      </c>
      <c r="B1711" s="24">
        <v>30</v>
      </c>
      <c r="C1711" s="24" t="s">
        <v>1124</v>
      </c>
      <c r="D1711" s="24">
        <v>2</v>
      </c>
      <c r="E1711" s="24">
        <v>709</v>
      </c>
      <c r="F1711" s="24" t="s">
        <v>90</v>
      </c>
      <c r="G1711" s="24" t="s">
        <v>12</v>
      </c>
      <c r="H1711" s="24" t="s">
        <v>13</v>
      </c>
      <c r="J1711" s="24">
        <v>1</v>
      </c>
      <c r="K1711" s="24">
        <v>83</v>
      </c>
      <c r="L1711" s="32">
        <v>0.71180555555555547</v>
      </c>
      <c r="M1711" s="43">
        <v>0.73263888888888884</v>
      </c>
      <c r="N1711" s="33">
        <v>14.6918194455115</v>
      </c>
      <c r="Q1711" s="24">
        <v>302</v>
      </c>
      <c r="R1711" s="35">
        <f t="shared" si="104"/>
        <v>4436.9294725444734</v>
      </c>
      <c r="S1711" s="35">
        <f t="shared" si="107"/>
        <v>0</v>
      </c>
      <c r="U1711" s="36">
        <f t="shared" si="105"/>
        <v>2.083333333333337E-2</v>
      </c>
      <c r="V1711" s="36">
        <f t="shared" si="106"/>
        <v>6.2916666666666776</v>
      </c>
      <c r="W1711" s="36"/>
      <c r="X1711" s="37"/>
    </row>
    <row r="1712" spans="1:24" x14ac:dyDescent="0.3">
      <c r="A1712" s="42">
        <v>7892</v>
      </c>
      <c r="B1712" s="24">
        <v>30</v>
      </c>
      <c r="C1712" s="24" t="s">
        <v>1124</v>
      </c>
      <c r="D1712" s="24">
        <v>2</v>
      </c>
      <c r="E1712" s="24">
        <v>709</v>
      </c>
      <c r="F1712" s="24" t="s">
        <v>90</v>
      </c>
      <c r="G1712" s="24" t="s">
        <v>12</v>
      </c>
      <c r="H1712" s="24" t="s">
        <v>15</v>
      </c>
      <c r="J1712" s="24">
        <v>1</v>
      </c>
      <c r="K1712" s="24">
        <v>2090</v>
      </c>
      <c r="L1712" s="32">
        <v>0.73263888888888884</v>
      </c>
      <c r="M1712" s="43">
        <v>0.75347222222222221</v>
      </c>
      <c r="N1712" s="33">
        <v>14.6918194455115</v>
      </c>
      <c r="Q1712" s="24">
        <v>58</v>
      </c>
      <c r="R1712" s="35">
        <f t="shared" si="104"/>
        <v>852.12552783966703</v>
      </c>
      <c r="S1712" s="35">
        <f t="shared" si="107"/>
        <v>0</v>
      </c>
      <c r="U1712" s="36">
        <f t="shared" si="105"/>
        <v>2.083333333333337E-2</v>
      </c>
      <c r="V1712" s="36">
        <f t="shared" si="106"/>
        <v>1.2083333333333355</v>
      </c>
      <c r="W1712" s="36"/>
      <c r="X1712" s="37"/>
    </row>
    <row r="1713" spans="1:24" x14ac:dyDescent="0.3">
      <c r="A1713" s="42">
        <v>7939</v>
      </c>
      <c r="B1713" s="24">
        <v>30</v>
      </c>
      <c r="C1713" s="24" t="s">
        <v>1124</v>
      </c>
      <c r="D1713" s="24">
        <v>2</v>
      </c>
      <c r="E1713" s="24">
        <v>709</v>
      </c>
      <c r="F1713" s="24" t="s">
        <v>90</v>
      </c>
      <c r="G1713" s="24" t="s">
        <v>19</v>
      </c>
      <c r="H1713" s="24" t="s">
        <v>20</v>
      </c>
      <c r="J1713" s="24">
        <v>1</v>
      </c>
      <c r="K1713" s="24">
        <v>4528</v>
      </c>
      <c r="L1713" s="32">
        <v>0.73263888888888884</v>
      </c>
      <c r="M1713" s="43">
        <v>0.75347222222222221</v>
      </c>
      <c r="N1713" s="33">
        <v>14.6918194455115</v>
      </c>
      <c r="Q1713" s="24">
        <v>5</v>
      </c>
      <c r="R1713" s="35">
        <f t="shared" si="104"/>
        <v>73.459097227557507</v>
      </c>
      <c r="S1713" s="35">
        <f t="shared" si="107"/>
        <v>0</v>
      </c>
      <c r="U1713" s="36">
        <f t="shared" si="105"/>
        <v>2.083333333333337E-2</v>
      </c>
      <c r="V1713" s="36">
        <f t="shared" si="106"/>
        <v>0.10416666666666685</v>
      </c>
      <c r="W1713" s="36"/>
      <c r="X1713" s="37"/>
    </row>
    <row r="1714" spans="1:24" x14ac:dyDescent="0.3">
      <c r="A1714" s="42">
        <v>7845</v>
      </c>
      <c r="B1714" s="24">
        <v>30</v>
      </c>
      <c r="C1714" s="24" t="s">
        <v>1124</v>
      </c>
      <c r="D1714" s="24">
        <v>2</v>
      </c>
      <c r="E1714" s="24">
        <v>709</v>
      </c>
      <c r="F1714" s="24" t="s">
        <v>90</v>
      </c>
      <c r="G1714" s="24" t="s">
        <v>12</v>
      </c>
      <c r="H1714" s="24" t="s">
        <v>13</v>
      </c>
      <c r="J1714" s="24">
        <v>1</v>
      </c>
      <c r="K1714" s="24">
        <v>975</v>
      </c>
      <c r="L1714" s="32">
        <v>0.75347222222222221</v>
      </c>
      <c r="M1714" s="43">
        <v>0.77430555555555547</v>
      </c>
      <c r="N1714" s="33">
        <v>14.6918194455115</v>
      </c>
      <c r="Q1714" s="24">
        <v>302</v>
      </c>
      <c r="R1714" s="35">
        <f t="shared" si="104"/>
        <v>4436.9294725444734</v>
      </c>
      <c r="S1714" s="35">
        <f t="shared" si="107"/>
        <v>0</v>
      </c>
      <c r="U1714" s="36">
        <f t="shared" si="105"/>
        <v>2.0833333333333259E-2</v>
      </c>
      <c r="V1714" s="36">
        <f t="shared" si="106"/>
        <v>6.2916666666666448</v>
      </c>
      <c r="W1714" s="36"/>
      <c r="X1714" s="37"/>
    </row>
    <row r="1715" spans="1:24" x14ac:dyDescent="0.3">
      <c r="A1715" s="42">
        <v>7893</v>
      </c>
      <c r="B1715" s="24">
        <v>30</v>
      </c>
      <c r="C1715" s="24" t="s">
        <v>1124</v>
      </c>
      <c r="D1715" s="24">
        <v>2</v>
      </c>
      <c r="E1715" s="24">
        <v>709</v>
      </c>
      <c r="F1715" s="24" t="s">
        <v>90</v>
      </c>
      <c r="G1715" s="24" t="s">
        <v>12</v>
      </c>
      <c r="H1715" s="24" t="s">
        <v>15</v>
      </c>
      <c r="J1715" s="24">
        <v>1</v>
      </c>
      <c r="K1715" s="24">
        <v>2091</v>
      </c>
      <c r="L1715" s="32">
        <v>0.78472222222222221</v>
      </c>
      <c r="M1715" s="43">
        <v>0.80555555555555547</v>
      </c>
      <c r="N1715" s="33">
        <v>14.6918194455115</v>
      </c>
      <c r="Q1715" s="24">
        <v>58</v>
      </c>
      <c r="R1715" s="35">
        <f t="shared" si="104"/>
        <v>852.12552783966703</v>
      </c>
      <c r="S1715" s="35">
        <f t="shared" si="107"/>
        <v>0</v>
      </c>
      <c r="U1715" s="36">
        <f t="shared" si="105"/>
        <v>2.0833333333333259E-2</v>
      </c>
      <c r="V1715" s="36">
        <f t="shared" si="106"/>
        <v>1.208333333333329</v>
      </c>
      <c r="W1715" s="36"/>
      <c r="X1715" s="37"/>
    </row>
    <row r="1716" spans="1:24" x14ac:dyDescent="0.3">
      <c r="A1716" s="42">
        <v>7940</v>
      </c>
      <c r="B1716" s="24">
        <v>30</v>
      </c>
      <c r="C1716" s="24" t="s">
        <v>1124</v>
      </c>
      <c r="D1716" s="24">
        <v>2</v>
      </c>
      <c r="E1716" s="24">
        <v>709</v>
      </c>
      <c r="F1716" s="24" t="s">
        <v>90</v>
      </c>
      <c r="G1716" s="24" t="s">
        <v>19</v>
      </c>
      <c r="H1716" s="24" t="s">
        <v>20</v>
      </c>
      <c r="J1716" s="24">
        <v>1</v>
      </c>
      <c r="K1716" s="24">
        <v>4529</v>
      </c>
      <c r="L1716" s="32">
        <v>0.78472222222222221</v>
      </c>
      <c r="M1716" s="43">
        <v>0.80555555555555547</v>
      </c>
      <c r="N1716" s="33">
        <v>14.6918194455115</v>
      </c>
      <c r="Q1716" s="24">
        <v>5</v>
      </c>
      <c r="R1716" s="35">
        <f t="shared" si="104"/>
        <v>73.459097227557507</v>
      </c>
      <c r="S1716" s="35">
        <f t="shared" si="107"/>
        <v>0</v>
      </c>
      <c r="U1716" s="36">
        <f t="shared" si="105"/>
        <v>2.0833333333333259E-2</v>
      </c>
      <c r="V1716" s="36">
        <f t="shared" si="106"/>
        <v>0.1041666666666663</v>
      </c>
      <c r="W1716" s="36"/>
      <c r="X1716" s="37"/>
    </row>
    <row r="1717" spans="1:24" x14ac:dyDescent="0.3">
      <c r="A1717" s="42">
        <v>7846</v>
      </c>
      <c r="B1717" s="24">
        <v>30</v>
      </c>
      <c r="C1717" s="24" t="s">
        <v>1124</v>
      </c>
      <c r="D1717" s="24">
        <v>2</v>
      </c>
      <c r="E1717" s="24">
        <v>709</v>
      </c>
      <c r="F1717" s="24" t="s">
        <v>90</v>
      </c>
      <c r="G1717" s="24" t="s">
        <v>12</v>
      </c>
      <c r="H1717" s="24" t="s">
        <v>13</v>
      </c>
      <c r="J1717" s="24">
        <v>1</v>
      </c>
      <c r="K1717" s="24">
        <v>976</v>
      </c>
      <c r="L1717" s="32">
        <v>0.79513888888888884</v>
      </c>
      <c r="M1717" s="43">
        <v>0.81597222222222221</v>
      </c>
      <c r="N1717" s="33">
        <v>14.6918194455115</v>
      </c>
      <c r="Q1717" s="24">
        <v>302</v>
      </c>
      <c r="R1717" s="35">
        <f t="shared" si="104"/>
        <v>4436.9294725444734</v>
      </c>
      <c r="S1717" s="35">
        <f t="shared" si="107"/>
        <v>0</v>
      </c>
      <c r="U1717" s="36">
        <f t="shared" si="105"/>
        <v>2.083333333333337E-2</v>
      </c>
      <c r="V1717" s="36">
        <f t="shared" si="106"/>
        <v>6.2916666666666776</v>
      </c>
      <c r="W1717" s="36"/>
      <c r="X1717" s="37"/>
    </row>
    <row r="1718" spans="1:24" x14ac:dyDescent="0.3">
      <c r="A1718" s="42">
        <v>7805</v>
      </c>
      <c r="B1718" s="24">
        <v>30</v>
      </c>
      <c r="C1718" s="24" t="s">
        <v>1124</v>
      </c>
      <c r="D1718" s="24">
        <v>2</v>
      </c>
      <c r="E1718" s="24">
        <v>709</v>
      </c>
      <c r="F1718" s="24" t="s">
        <v>90</v>
      </c>
      <c r="G1718" s="24" t="s">
        <v>12</v>
      </c>
      <c r="H1718" s="24" t="s">
        <v>13</v>
      </c>
      <c r="J1718" s="24">
        <v>1</v>
      </c>
      <c r="K1718" s="24">
        <v>87</v>
      </c>
      <c r="L1718" s="32">
        <v>0.82291666666666663</v>
      </c>
      <c r="M1718" s="43">
        <v>0.84375</v>
      </c>
      <c r="N1718" s="33">
        <v>14.6918194455115</v>
      </c>
      <c r="Q1718" s="24">
        <v>302</v>
      </c>
      <c r="R1718" s="35">
        <f t="shared" si="104"/>
        <v>4436.9294725444734</v>
      </c>
      <c r="S1718" s="35">
        <f t="shared" si="107"/>
        <v>0</v>
      </c>
      <c r="U1718" s="36">
        <f t="shared" si="105"/>
        <v>2.083333333333337E-2</v>
      </c>
      <c r="V1718" s="36">
        <f t="shared" si="106"/>
        <v>6.2916666666666776</v>
      </c>
      <c r="W1718" s="36"/>
      <c r="X1718" s="37"/>
    </row>
    <row r="1719" spans="1:24" x14ac:dyDescent="0.3">
      <c r="A1719" s="42">
        <v>7941</v>
      </c>
      <c r="B1719" s="24">
        <v>30</v>
      </c>
      <c r="C1719" s="24" t="s">
        <v>1124</v>
      </c>
      <c r="D1719" s="24">
        <v>2</v>
      </c>
      <c r="E1719" s="24">
        <v>709</v>
      </c>
      <c r="F1719" s="24" t="s">
        <v>90</v>
      </c>
      <c r="G1719" s="24" t="s">
        <v>19</v>
      </c>
      <c r="H1719" s="24" t="s">
        <v>20</v>
      </c>
      <c r="J1719" s="24">
        <v>1</v>
      </c>
      <c r="K1719" s="24">
        <v>4530</v>
      </c>
      <c r="L1719" s="32">
        <v>0.83333333333333337</v>
      </c>
      <c r="M1719" s="43">
        <v>0.85416666666666663</v>
      </c>
      <c r="N1719" s="33">
        <v>14.6918194455115</v>
      </c>
      <c r="Q1719" s="24">
        <v>5</v>
      </c>
      <c r="R1719" s="35">
        <f t="shared" si="104"/>
        <v>73.459097227557507</v>
      </c>
      <c r="S1719" s="35">
        <f t="shared" si="107"/>
        <v>0</v>
      </c>
      <c r="U1719" s="36">
        <f t="shared" si="105"/>
        <v>2.0833333333333259E-2</v>
      </c>
      <c r="V1719" s="36">
        <f t="shared" si="106"/>
        <v>0.1041666666666663</v>
      </c>
      <c r="W1719" s="36"/>
      <c r="X1719" s="37"/>
    </row>
    <row r="1720" spans="1:24" x14ac:dyDescent="0.3">
      <c r="A1720" s="42">
        <v>7847</v>
      </c>
      <c r="B1720" s="24">
        <v>30</v>
      </c>
      <c r="C1720" s="24" t="s">
        <v>1124</v>
      </c>
      <c r="D1720" s="24">
        <v>2</v>
      </c>
      <c r="E1720" s="24">
        <v>709</v>
      </c>
      <c r="F1720" s="24" t="s">
        <v>90</v>
      </c>
      <c r="G1720" s="24" t="s">
        <v>12</v>
      </c>
      <c r="H1720" s="24" t="s">
        <v>13</v>
      </c>
      <c r="J1720" s="24">
        <v>1</v>
      </c>
      <c r="K1720" s="24">
        <v>978</v>
      </c>
      <c r="L1720" s="32">
        <v>0.84027777777777779</v>
      </c>
      <c r="M1720" s="43">
        <v>0.86111111111111116</v>
      </c>
      <c r="N1720" s="33">
        <v>14.6918194455115</v>
      </c>
      <c r="Q1720" s="24">
        <v>302</v>
      </c>
      <c r="R1720" s="35">
        <f t="shared" si="104"/>
        <v>4436.9294725444734</v>
      </c>
      <c r="S1720" s="35">
        <f t="shared" si="107"/>
        <v>0</v>
      </c>
      <c r="U1720" s="36">
        <f t="shared" si="105"/>
        <v>2.083333333333337E-2</v>
      </c>
      <c r="V1720" s="36">
        <f t="shared" si="106"/>
        <v>6.2916666666666776</v>
      </c>
      <c r="W1720" s="36"/>
      <c r="X1720" s="37"/>
    </row>
    <row r="1721" spans="1:24" x14ac:dyDescent="0.3">
      <c r="A1721" s="42">
        <v>7894</v>
      </c>
      <c r="B1721" s="24">
        <v>30</v>
      </c>
      <c r="C1721" s="24" t="s">
        <v>1124</v>
      </c>
      <c r="D1721" s="24">
        <v>2</v>
      </c>
      <c r="E1721" s="24">
        <v>709</v>
      </c>
      <c r="F1721" s="24" t="s">
        <v>90</v>
      </c>
      <c r="G1721" s="24" t="s">
        <v>12</v>
      </c>
      <c r="H1721" s="24" t="s">
        <v>15</v>
      </c>
      <c r="J1721" s="24">
        <v>1</v>
      </c>
      <c r="K1721" s="24">
        <v>2092</v>
      </c>
      <c r="L1721" s="32">
        <v>0.87847222222222221</v>
      </c>
      <c r="M1721" s="43">
        <v>0.89930555555555547</v>
      </c>
      <c r="N1721" s="33">
        <v>14.6918194455115</v>
      </c>
      <c r="Q1721" s="24">
        <v>58</v>
      </c>
      <c r="R1721" s="35">
        <f t="shared" si="104"/>
        <v>852.12552783966703</v>
      </c>
      <c r="S1721" s="35">
        <f t="shared" si="107"/>
        <v>0</v>
      </c>
      <c r="U1721" s="36">
        <f t="shared" si="105"/>
        <v>2.0833333333333259E-2</v>
      </c>
      <c r="V1721" s="36">
        <f t="shared" si="106"/>
        <v>1.208333333333329</v>
      </c>
      <c r="W1721" s="36"/>
      <c r="X1721" s="37"/>
    </row>
    <row r="1722" spans="1:24" x14ac:dyDescent="0.3">
      <c r="A1722" s="42">
        <v>7848</v>
      </c>
      <c r="B1722" s="24">
        <v>30</v>
      </c>
      <c r="C1722" s="24" t="s">
        <v>1124</v>
      </c>
      <c r="D1722" s="24">
        <v>2</v>
      </c>
      <c r="E1722" s="24">
        <v>709</v>
      </c>
      <c r="F1722" s="24" t="s">
        <v>90</v>
      </c>
      <c r="G1722" s="24" t="s">
        <v>12</v>
      </c>
      <c r="H1722" s="24" t="s">
        <v>13</v>
      </c>
      <c r="J1722" s="24">
        <v>1</v>
      </c>
      <c r="K1722" s="24">
        <v>979</v>
      </c>
      <c r="L1722" s="32">
        <v>0.93055555555555547</v>
      </c>
      <c r="M1722" s="43">
        <v>0.95138888888888884</v>
      </c>
      <c r="N1722" s="33">
        <v>14.6918194455115</v>
      </c>
      <c r="Q1722" s="24">
        <v>302</v>
      </c>
      <c r="R1722" s="35">
        <f t="shared" si="104"/>
        <v>4436.9294725444734</v>
      </c>
      <c r="S1722" s="35">
        <f t="shared" si="107"/>
        <v>0</v>
      </c>
      <c r="U1722" s="36">
        <f t="shared" si="105"/>
        <v>2.083333333333337E-2</v>
      </c>
      <c r="V1722" s="36">
        <f t="shared" si="106"/>
        <v>6.2916666666666776</v>
      </c>
      <c r="W1722" s="36"/>
      <c r="X1722" s="37"/>
    </row>
    <row r="1723" spans="1:24" x14ac:dyDescent="0.3">
      <c r="A1723" s="42">
        <v>7942</v>
      </c>
      <c r="B1723" s="24">
        <v>30</v>
      </c>
      <c r="C1723" s="24" t="s">
        <v>1124</v>
      </c>
      <c r="D1723" s="24">
        <v>2</v>
      </c>
      <c r="E1723" s="24">
        <v>711</v>
      </c>
      <c r="F1723" s="24" t="s">
        <v>99</v>
      </c>
      <c r="G1723" s="24" t="s">
        <v>19</v>
      </c>
      <c r="H1723" s="24" t="s">
        <v>13</v>
      </c>
      <c r="J1723" s="24">
        <v>1</v>
      </c>
      <c r="K1723" s="24">
        <v>980</v>
      </c>
      <c r="L1723" s="32">
        <v>0.97916666666666663</v>
      </c>
      <c r="M1723" s="43">
        <v>1.0034722222222221</v>
      </c>
      <c r="N1723" s="33">
        <v>18.4315819099129</v>
      </c>
      <c r="Q1723" s="24">
        <v>235</v>
      </c>
      <c r="R1723" s="35">
        <f t="shared" si="104"/>
        <v>4331.4217488295317</v>
      </c>
      <c r="S1723" s="35">
        <f t="shared" si="107"/>
        <v>0</v>
      </c>
      <c r="U1723" s="36">
        <f t="shared" si="105"/>
        <v>2.4305555555555469E-2</v>
      </c>
      <c r="V1723" s="36">
        <f t="shared" si="106"/>
        <v>5.7118055555555349</v>
      </c>
      <c r="W1723" s="36"/>
      <c r="X1723" s="37"/>
    </row>
    <row r="1724" spans="1:24" x14ac:dyDescent="0.3">
      <c r="A1724" s="42">
        <v>17303</v>
      </c>
      <c r="B1724" s="24">
        <v>30</v>
      </c>
      <c r="C1724" s="24" t="s">
        <v>1124</v>
      </c>
      <c r="D1724" s="24">
        <v>2</v>
      </c>
      <c r="E1724" s="24">
        <v>711</v>
      </c>
      <c r="F1724" s="24" t="s">
        <v>99</v>
      </c>
      <c r="G1724" s="24" t="s">
        <v>18</v>
      </c>
      <c r="H1724" s="24" t="s">
        <v>15</v>
      </c>
      <c r="J1724" s="24">
        <v>1</v>
      </c>
      <c r="K1724" s="24">
        <v>17303</v>
      </c>
      <c r="L1724" s="32">
        <v>0.98958333333333337</v>
      </c>
      <c r="M1724" s="43">
        <v>1.0138888888888888</v>
      </c>
      <c r="N1724" s="33">
        <v>18.4315819099129</v>
      </c>
      <c r="Q1724" s="24">
        <v>12</v>
      </c>
      <c r="R1724" s="35">
        <f t="shared" si="104"/>
        <v>221.1789829189548</v>
      </c>
      <c r="S1724" s="35">
        <f t="shared" si="107"/>
        <v>0</v>
      </c>
      <c r="U1724" s="36">
        <f t="shared" si="105"/>
        <v>2.4305555555555469E-2</v>
      </c>
      <c r="V1724" s="36">
        <f t="shared" si="106"/>
        <v>0.29166666666666563</v>
      </c>
      <c r="W1724" s="36"/>
      <c r="X1724" s="37"/>
    </row>
    <row r="1725" spans="1:24" x14ac:dyDescent="0.3">
      <c r="A1725" s="42">
        <v>17861</v>
      </c>
      <c r="B1725" s="24">
        <v>30</v>
      </c>
      <c r="C1725" s="24" t="s">
        <v>1124</v>
      </c>
      <c r="D1725" s="24">
        <v>2</v>
      </c>
      <c r="E1725" s="24">
        <v>712</v>
      </c>
      <c r="F1725" s="24" t="s">
        <v>94</v>
      </c>
      <c r="G1725" s="24" t="s">
        <v>19</v>
      </c>
      <c r="H1725" s="24" t="s">
        <v>13</v>
      </c>
      <c r="J1725" s="24">
        <v>1</v>
      </c>
      <c r="K1725" s="24">
        <v>981</v>
      </c>
      <c r="L1725" s="32">
        <v>0.29166666666666669</v>
      </c>
      <c r="M1725" s="43">
        <v>0.31597222222222221</v>
      </c>
      <c r="N1725" s="33">
        <v>15.3293974090386</v>
      </c>
      <c r="Q1725" s="24">
        <v>235</v>
      </c>
      <c r="R1725" s="35">
        <f t="shared" si="104"/>
        <v>3602.4083911240709</v>
      </c>
      <c r="S1725" s="35">
        <f t="shared" si="107"/>
        <v>0</v>
      </c>
      <c r="U1725" s="36">
        <f t="shared" si="105"/>
        <v>2.4305555555555525E-2</v>
      </c>
      <c r="V1725" s="36">
        <f t="shared" si="106"/>
        <v>5.7118055555555483</v>
      </c>
      <c r="W1725" s="36"/>
      <c r="X1725" s="37"/>
    </row>
    <row r="1726" spans="1:24" x14ac:dyDescent="0.3">
      <c r="A1726" s="42">
        <v>18533</v>
      </c>
      <c r="B1726" s="24">
        <v>30</v>
      </c>
      <c r="C1726" s="24" t="s">
        <v>1124</v>
      </c>
      <c r="D1726" s="24">
        <v>2</v>
      </c>
      <c r="E1726" s="24">
        <v>712</v>
      </c>
      <c r="F1726" s="24" t="s">
        <v>94</v>
      </c>
      <c r="G1726" s="24" t="s">
        <v>52</v>
      </c>
      <c r="H1726" s="44" t="s">
        <v>1146</v>
      </c>
      <c r="I1726" s="44"/>
      <c r="J1726" s="24">
        <v>1</v>
      </c>
      <c r="K1726" s="24">
        <v>2440</v>
      </c>
      <c r="L1726" s="32">
        <v>0.29166666666666669</v>
      </c>
      <c r="M1726" s="43">
        <v>0.31597222222222221</v>
      </c>
      <c r="N1726" s="33">
        <v>15.3293974090386</v>
      </c>
      <c r="Q1726" s="24">
        <v>173</v>
      </c>
      <c r="R1726" s="35">
        <f t="shared" si="104"/>
        <v>2651.9857517636779</v>
      </c>
      <c r="S1726" s="35">
        <f t="shared" si="107"/>
        <v>0</v>
      </c>
      <c r="U1726" s="36">
        <f t="shared" si="105"/>
        <v>2.4305555555555525E-2</v>
      </c>
      <c r="V1726" s="36">
        <f t="shared" si="106"/>
        <v>4.2048611111111054</v>
      </c>
      <c r="W1726" s="36"/>
      <c r="X1726" s="37"/>
    </row>
    <row r="1727" spans="1:24" x14ac:dyDescent="0.3">
      <c r="A1727" s="42">
        <v>7850</v>
      </c>
      <c r="B1727" s="24">
        <v>30</v>
      </c>
      <c r="C1727" s="24" t="s">
        <v>1124</v>
      </c>
      <c r="D1727" s="24">
        <v>2</v>
      </c>
      <c r="E1727" s="24">
        <v>712</v>
      </c>
      <c r="F1727" s="24" t="s">
        <v>94</v>
      </c>
      <c r="G1727" s="24" t="s">
        <v>19</v>
      </c>
      <c r="H1727" s="24" t="s">
        <v>13</v>
      </c>
      <c r="J1727" s="24">
        <v>1</v>
      </c>
      <c r="K1727" s="24">
        <v>982</v>
      </c>
      <c r="L1727" s="32">
        <v>0.30555555555555552</v>
      </c>
      <c r="M1727" s="43">
        <v>0.3298611111111111</v>
      </c>
      <c r="N1727" s="33">
        <v>15.3293974090386</v>
      </c>
      <c r="Q1727" s="24">
        <v>235</v>
      </c>
      <c r="R1727" s="35">
        <f t="shared" si="104"/>
        <v>3602.4083911240709</v>
      </c>
      <c r="S1727" s="35">
        <f t="shared" si="107"/>
        <v>0</v>
      </c>
      <c r="U1727" s="36">
        <f t="shared" si="105"/>
        <v>2.430555555555558E-2</v>
      </c>
      <c r="V1727" s="36">
        <f t="shared" si="106"/>
        <v>5.7118055555555616</v>
      </c>
      <c r="W1727" s="36"/>
      <c r="X1727" s="37"/>
    </row>
    <row r="1728" spans="1:24" x14ac:dyDescent="0.3">
      <c r="A1728" s="42">
        <v>7899</v>
      </c>
      <c r="B1728" s="24">
        <v>30</v>
      </c>
      <c r="C1728" s="24" t="s">
        <v>1124</v>
      </c>
      <c r="D1728" s="24">
        <v>2</v>
      </c>
      <c r="E1728" s="24">
        <v>712</v>
      </c>
      <c r="F1728" s="24" t="s">
        <v>94</v>
      </c>
      <c r="G1728" s="24" t="s">
        <v>18</v>
      </c>
      <c r="H1728" s="24" t="s">
        <v>13</v>
      </c>
      <c r="J1728" s="24">
        <v>1</v>
      </c>
      <c r="K1728" s="24">
        <v>3256</v>
      </c>
      <c r="L1728" s="32">
        <v>0.3125</v>
      </c>
      <c r="M1728" s="43">
        <v>0.33680555555555558</v>
      </c>
      <c r="N1728" s="33">
        <v>15.3293974090386</v>
      </c>
      <c r="Q1728" s="24">
        <v>67</v>
      </c>
      <c r="R1728" s="35">
        <f t="shared" si="104"/>
        <v>1027.0696264055862</v>
      </c>
      <c r="S1728" s="35">
        <f t="shared" si="107"/>
        <v>0</v>
      </c>
      <c r="U1728" s="36">
        <f t="shared" si="105"/>
        <v>2.430555555555558E-2</v>
      </c>
      <c r="V1728" s="36">
        <f t="shared" si="106"/>
        <v>1.6284722222222239</v>
      </c>
      <c r="W1728" s="36"/>
      <c r="X1728" s="37"/>
    </row>
    <row r="1729" spans="1:24" x14ac:dyDescent="0.3">
      <c r="A1729" s="42">
        <v>17684</v>
      </c>
      <c r="B1729" s="24">
        <v>30</v>
      </c>
      <c r="C1729" s="24" t="s">
        <v>1124</v>
      </c>
      <c r="D1729" s="24">
        <v>2</v>
      </c>
      <c r="E1729" s="24">
        <v>712</v>
      </c>
      <c r="F1729" s="24" t="s">
        <v>94</v>
      </c>
      <c r="G1729" s="24" t="s">
        <v>19</v>
      </c>
      <c r="H1729" s="24" t="s">
        <v>13</v>
      </c>
      <c r="J1729" s="24">
        <v>1</v>
      </c>
      <c r="K1729" s="24">
        <v>71</v>
      </c>
      <c r="L1729" s="32">
        <v>0.33680555555555558</v>
      </c>
      <c r="M1729" s="43">
        <v>0.3611111111111111</v>
      </c>
      <c r="N1729" s="33">
        <v>15.3293974090386</v>
      </c>
      <c r="Q1729" s="24">
        <v>235</v>
      </c>
      <c r="R1729" s="35">
        <f t="shared" si="104"/>
        <v>3602.4083911240709</v>
      </c>
      <c r="S1729" s="35">
        <f t="shared" si="107"/>
        <v>0</v>
      </c>
      <c r="U1729" s="36">
        <f t="shared" si="105"/>
        <v>2.4305555555555525E-2</v>
      </c>
      <c r="V1729" s="36">
        <f t="shared" si="106"/>
        <v>5.7118055555555483</v>
      </c>
      <c r="W1729" s="36"/>
      <c r="X1729" s="37"/>
    </row>
    <row r="1730" spans="1:24" x14ac:dyDescent="0.3">
      <c r="A1730" s="42">
        <v>7808</v>
      </c>
      <c r="B1730" s="24">
        <v>30</v>
      </c>
      <c r="C1730" s="24" t="s">
        <v>1124</v>
      </c>
      <c r="D1730" s="24">
        <v>1</v>
      </c>
      <c r="E1730" s="24">
        <v>765</v>
      </c>
      <c r="F1730" s="24" t="s">
        <v>92</v>
      </c>
      <c r="G1730" s="24" t="s">
        <v>19</v>
      </c>
      <c r="H1730" s="24" t="s">
        <v>13</v>
      </c>
      <c r="J1730" s="24">
        <v>1</v>
      </c>
      <c r="K1730" s="24">
        <v>864</v>
      </c>
      <c r="L1730" s="32">
        <v>1.0034722222222221</v>
      </c>
      <c r="M1730" s="43">
        <v>1.0069444444444444</v>
      </c>
      <c r="N1730" s="33">
        <v>0.76500000000000001</v>
      </c>
      <c r="Q1730" s="24">
        <v>235</v>
      </c>
      <c r="R1730" s="35">
        <f t="shared" ref="R1730:R1793" si="108">+N1730*Q1730</f>
        <v>179.77500000000001</v>
      </c>
      <c r="S1730" s="35">
        <f t="shared" si="107"/>
        <v>0</v>
      </c>
      <c r="U1730" s="36">
        <f t="shared" ref="U1730:U1793" si="109">+M1730-L1730</f>
        <v>3.4722222222223209E-3</v>
      </c>
      <c r="V1730" s="36">
        <f t="shared" ref="V1730:V1793" si="110">+U1730*Q1730</f>
        <v>0.81597222222224541</v>
      </c>
      <c r="W1730" s="36"/>
      <c r="X1730" s="37"/>
    </row>
    <row r="1731" spans="1:24" x14ac:dyDescent="0.3">
      <c r="A1731" s="42">
        <v>17020</v>
      </c>
      <c r="B1731" s="24">
        <v>30</v>
      </c>
      <c r="C1731" s="24" t="s">
        <v>1124</v>
      </c>
      <c r="D1731" s="24">
        <v>1</v>
      </c>
      <c r="E1731" s="24">
        <v>765</v>
      </c>
      <c r="F1731" s="24" t="s">
        <v>92</v>
      </c>
      <c r="G1731" s="24" t="s">
        <v>18</v>
      </c>
      <c r="H1731" s="24" t="s">
        <v>13</v>
      </c>
      <c r="J1731" s="24">
        <v>1</v>
      </c>
      <c r="K1731" s="24">
        <v>17020</v>
      </c>
      <c r="L1731" s="32">
        <v>1.0451388888888888</v>
      </c>
      <c r="M1731" s="43">
        <v>1.0486111111111112</v>
      </c>
      <c r="N1731" s="33">
        <v>0.76500000000000001</v>
      </c>
      <c r="Q1731" s="24">
        <v>67</v>
      </c>
      <c r="R1731" s="35">
        <f t="shared" si="108"/>
        <v>51.255000000000003</v>
      </c>
      <c r="S1731" s="35">
        <f t="shared" ref="S1731:S1794" si="111">+O1731*Q1731</f>
        <v>0</v>
      </c>
      <c r="U1731" s="36">
        <f t="shared" si="109"/>
        <v>3.4722222222223209E-3</v>
      </c>
      <c r="V1731" s="36">
        <f t="shared" si="110"/>
        <v>0.2326388888888955</v>
      </c>
      <c r="W1731" s="36"/>
      <c r="X1731" s="37"/>
    </row>
    <row r="1732" spans="1:24" x14ac:dyDescent="0.3">
      <c r="A1732" s="42">
        <v>17306</v>
      </c>
      <c r="B1732" s="24">
        <v>30</v>
      </c>
      <c r="C1732" s="24" t="s">
        <v>1124</v>
      </c>
      <c r="D1732" s="24">
        <v>1</v>
      </c>
      <c r="E1732" s="24">
        <v>765</v>
      </c>
      <c r="F1732" s="24" t="s">
        <v>92</v>
      </c>
      <c r="G1732" s="24" t="s">
        <v>18</v>
      </c>
      <c r="H1732" s="24" t="s">
        <v>15</v>
      </c>
      <c r="J1732" s="24">
        <v>1</v>
      </c>
      <c r="K1732" s="24">
        <v>17306</v>
      </c>
      <c r="L1732" s="32">
        <v>1.0555555555555556</v>
      </c>
      <c r="M1732" s="43">
        <v>1.0590277777777779</v>
      </c>
      <c r="N1732" s="33">
        <v>0.76500000000000001</v>
      </c>
      <c r="Q1732" s="24">
        <v>12</v>
      </c>
      <c r="R1732" s="35">
        <f t="shared" si="108"/>
        <v>9.18</v>
      </c>
      <c r="S1732" s="35">
        <f t="shared" si="111"/>
        <v>0</v>
      </c>
      <c r="U1732" s="36">
        <f t="shared" si="109"/>
        <v>3.4722222222223209E-3</v>
      </c>
      <c r="V1732" s="36">
        <f t="shared" si="110"/>
        <v>4.1666666666667851E-2</v>
      </c>
      <c r="W1732" s="36"/>
      <c r="X1732" s="37"/>
    </row>
    <row r="1733" spans="1:24" x14ac:dyDescent="0.3">
      <c r="A1733" s="42">
        <v>7851</v>
      </c>
      <c r="B1733" s="24">
        <v>30</v>
      </c>
      <c r="C1733" s="24" t="s">
        <v>1124</v>
      </c>
      <c r="D1733" s="24">
        <v>1</v>
      </c>
      <c r="E1733" s="24">
        <v>765</v>
      </c>
      <c r="F1733" s="24" t="s">
        <v>92</v>
      </c>
      <c r="G1733" s="24" t="s">
        <v>12</v>
      </c>
      <c r="H1733" s="24" t="s">
        <v>15</v>
      </c>
      <c r="J1733" s="24">
        <v>1</v>
      </c>
      <c r="K1733" s="24">
        <v>2047</v>
      </c>
      <c r="L1733" s="32">
        <v>0.80555555555555547</v>
      </c>
      <c r="M1733" s="43">
        <v>0.80902777777777779</v>
      </c>
      <c r="N1733" s="33">
        <v>0.76500000000000001</v>
      </c>
      <c r="Q1733" s="24">
        <v>58</v>
      </c>
      <c r="R1733" s="35">
        <f t="shared" si="108"/>
        <v>44.37</v>
      </c>
      <c r="S1733" s="35">
        <f t="shared" si="111"/>
        <v>0</v>
      </c>
      <c r="U1733" s="36">
        <f t="shared" si="109"/>
        <v>3.4722222222223209E-3</v>
      </c>
      <c r="V1733" s="36">
        <f t="shared" si="110"/>
        <v>0.20138888888889461</v>
      </c>
      <c r="W1733" s="36"/>
      <c r="X1733" s="37"/>
    </row>
    <row r="1734" spans="1:24" x14ac:dyDescent="0.3">
      <c r="A1734" s="42">
        <v>7806</v>
      </c>
      <c r="B1734" s="24">
        <v>30</v>
      </c>
      <c r="C1734" s="24" t="s">
        <v>1124</v>
      </c>
      <c r="D1734" s="24">
        <v>1</v>
      </c>
      <c r="E1734" s="24">
        <v>765</v>
      </c>
      <c r="F1734" s="24" t="s">
        <v>92</v>
      </c>
      <c r="G1734" s="24" t="s">
        <v>12</v>
      </c>
      <c r="H1734" s="24" t="s">
        <v>13</v>
      </c>
      <c r="J1734" s="24">
        <v>1</v>
      </c>
      <c r="K1734" s="24">
        <v>88</v>
      </c>
      <c r="L1734" s="32">
        <v>0.84375</v>
      </c>
      <c r="M1734" s="43">
        <v>0.84722222222222221</v>
      </c>
      <c r="N1734" s="33">
        <v>0.76500000000000001</v>
      </c>
      <c r="Q1734" s="24">
        <v>302</v>
      </c>
      <c r="R1734" s="35">
        <f t="shared" si="108"/>
        <v>231.03</v>
      </c>
      <c r="S1734" s="35">
        <f t="shared" si="111"/>
        <v>0</v>
      </c>
      <c r="U1734" s="36">
        <f t="shared" si="109"/>
        <v>3.4722222222222099E-3</v>
      </c>
      <c r="V1734" s="36">
        <f t="shared" si="110"/>
        <v>1.0486111111111074</v>
      </c>
      <c r="W1734" s="36"/>
      <c r="X1734" s="37"/>
    </row>
    <row r="1735" spans="1:24" x14ac:dyDescent="0.3">
      <c r="A1735" s="42">
        <v>7807</v>
      </c>
      <c r="B1735" s="24">
        <v>30</v>
      </c>
      <c r="C1735" s="24" t="s">
        <v>1124</v>
      </c>
      <c r="D1735" s="24">
        <v>1</v>
      </c>
      <c r="E1735" s="24">
        <v>765</v>
      </c>
      <c r="F1735" s="24" t="s">
        <v>92</v>
      </c>
      <c r="G1735" s="24" t="s">
        <v>12</v>
      </c>
      <c r="H1735" s="24" t="s">
        <v>13</v>
      </c>
      <c r="J1735" s="24">
        <v>1</v>
      </c>
      <c r="K1735" s="24">
        <v>863</v>
      </c>
      <c r="L1735" s="32">
        <v>0.86111111111111116</v>
      </c>
      <c r="M1735" s="43">
        <v>0.86458333333333337</v>
      </c>
      <c r="N1735" s="33">
        <v>0.76500000000000001</v>
      </c>
      <c r="Q1735" s="24">
        <v>302</v>
      </c>
      <c r="R1735" s="35">
        <f t="shared" si="108"/>
        <v>231.03</v>
      </c>
      <c r="S1735" s="35">
        <f t="shared" si="111"/>
        <v>0</v>
      </c>
      <c r="U1735" s="36">
        <f t="shared" si="109"/>
        <v>3.4722222222222099E-3</v>
      </c>
      <c r="V1735" s="36">
        <f t="shared" si="110"/>
        <v>1.0486111111111074</v>
      </c>
      <c r="W1735" s="36"/>
      <c r="X1735" s="37"/>
    </row>
    <row r="1736" spans="1:24" x14ac:dyDescent="0.3">
      <c r="A1736" s="42">
        <v>7852</v>
      </c>
      <c r="B1736" s="24">
        <v>30</v>
      </c>
      <c r="C1736" s="24" t="s">
        <v>1124</v>
      </c>
      <c r="D1736" s="24">
        <v>1</v>
      </c>
      <c r="E1736" s="24">
        <v>765</v>
      </c>
      <c r="F1736" s="24" t="s">
        <v>92</v>
      </c>
      <c r="G1736" s="24" t="s">
        <v>19</v>
      </c>
      <c r="H1736" s="24" t="s">
        <v>15</v>
      </c>
      <c r="J1736" s="24">
        <v>1</v>
      </c>
      <c r="K1736" s="24">
        <v>2048</v>
      </c>
      <c r="L1736" s="32">
        <v>0.95138888888888884</v>
      </c>
      <c r="M1736" s="43">
        <v>0.95486111111111116</v>
      </c>
      <c r="N1736" s="33">
        <v>0.76500000000000001</v>
      </c>
      <c r="Q1736" s="24">
        <v>46</v>
      </c>
      <c r="R1736" s="35">
        <f t="shared" si="108"/>
        <v>35.19</v>
      </c>
      <c r="S1736" s="35">
        <f t="shared" si="111"/>
        <v>0</v>
      </c>
      <c r="U1736" s="36">
        <f t="shared" si="109"/>
        <v>3.4722222222223209E-3</v>
      </c>
      <c r="V1736" s="36">
        <f t="shared" si="110"/>
        <v>0.15972222222222676</v>
      </c>
      <c r="W1736" s="36"/>
      <c r="X1736" s="37"/>
    </row>
    <row r="1737" spans="1:24" x14ac:dyDescent="0.3">
      <c r="A1737" s="42">
        <v>7819</v>
      </c>
      <c r="B1737" s="24">
        <v>30</v>
      </c>
      <c r="C1737" s="24" t="s">
        <v>1124</v>
      </c>
      <c r="D1737" s="24">
        <v>1</v>
      </c>
      <c r="E1737" s="24">
        <v>882</v>
      </c>
      <c r="F1737" s="24" t="s">
        <v>93</v>
      </c>
      <c r="G1737" s="24" t="s">
        <v>12</v>
      </c>
      <c r="H1737" s="24" t="s">
        <v>13</v>
      </c>
      <c r="J1737" s="24">
        <v>1</v>
      </c>
      <c r="K1737" s="24">
        <v>933</v>
      </c>
      <c r="L1737" s="32">
        <v>0.33680555555555558</v>
      </c>
      <c r="M1737" s="43">
        <v>0.3611111111111111</v>
      </c>
      <c r="N1737" s="33">
        <v>15.2297788054612</v>
      </c>
      <c r="Q1737" s="24">
        <v>302</v>
      </c>
      <c r="R1737" s="35">
        <f t="shared" si="108"/>
        <v>4599.3931992492826</v>
      </c>
      <c r="S1737" s="35">
        <f t="shared" si="111"/>
        <v>0</v>
      </c>
      <c r="U1737" s="36">
        <f t="shared" si="109"/>
        <v>2.4305555555555525E-2</v>
      </c>
      <c r="V1737" s="36">
        <f t="shared" si="110"/>
        <v>7.3402777777777688</v>
      </c>
      <c r="W1737" s="36"/>
      <c r="X1737" s="37"/>
    </row>
    <row r="1738" spans="1:24" x14ac:dyDescent="0.3">
      <c r="A1738" s="42">
        <v>18766</v>
      </c>
      <c r="B1738" s="24">
        <v>30</v>
      </c>
      <c r="C1738" s="24" t="s">
        <v>1124</v>
      </c>
      <c r="D1738" s="24">
        <v>1</v>
      </c>
      <c r="E1738" s="24">
        <v>887</v>
      </c>
      <c r="F1738" s="24" t="s">
        <v>95</v>
      </c>
      <c r="G1738" s="24" t="s">
        <v>19</v>
      </c>
      <c r="H1738" s="24" t="s">
        <v>13</v>
      </c>
      <c r="J1738" s="24">
        <v>1</v>
      </c>
      <c r="K1738" s="24">
        <v>2458</v>
      </c>
      <c r="L1738" s="32">
        <v>0.31597222222222221</v>
      </c>
      <c r="M1738" s="43">
        <v>0.34375</v>
      </c>
      <c r="N1738" s="33">
        <v>17.1117910529073</v>
      </c>
      <c r="Q1738" s="24">
        <v>235</v>
      </c>
      <c r="R1738" s="35">
        <f t="shared" si="108"/>
        <v>4021.2708974332154</v>
      </c>
      <c r="S1738" s="35">
        <f t="shared" si="111"/>
        <v>0</v>
      </c>
      <c r="U1738" s="36">
        <f t="shared" si="109"/>
        <v>2.777777777777779E-2</v>
      </c>
      <c r="V1738" s="36">
        <f t="shared" si="110"/>
        <v>6.5277777777777803</v>
      </c>
      <c r="W1738" s="36"/>
      <c r="X1738" s="37"/>
    </row>
    <row r="1739" spans="1:24" x14ac:dyDescent="0.3">
      <c r="A1739" s="42">
        <v>17683</v>
      </c>
      <c r="B1739" s="24">
        <v>30</v>
      </c>
      <c r="C1739" s="24" t="s">
        <v>1124</v>
      </c>
      <c r="D1739" s="24">
        <v>1</v>
      </c>
      <c r="E1739" s="24">
        <v>887</v>
      </c>
      <c r="F1739" s="24" t="s">
        <v>95</v>
      </c>
      <c r="G1739" s="24" t="s">
        <v>19</v>
      </c>
      <c r="H1739" s="24" t="s">
        <v>13</v>
      </c>
      <c r="J1739" s="24">
        <v>1</v>
      </c>
      <c r="K1739" s="24">
        <v>72</v>
      </c>
      <c r="L1739" s="32">
        <v>0.3611111111111111</v>
      </c>
      <c r="M1739" s="43">
        <v>0.3888888888888889</v>
      </c>
      <c r="N1739" s="33">
        <v>17.1117910529073</v>
      </c>
      <c r="Q1739" s="24">
        <v>235</v>
      </c>
      <c r="R1739" s="35">
        <f t="shared" si="108"/>
        <v>4021.2708974332154</v>
      </c>
      <c r="S1739" s="35">
        <f t="shared" si="111"/>
        <v>0</v>
      </c>
      <c r="U1739" s="36">
        <f t="shared" si="109"/>
        <v>2.777777777777779E-2</v>
      </c>
      <c r="V1739" s="36">
        <f t="shared" si="110"/>
        <v>6.5277777777777803</v>
      </c>
      <c r="W1739" s="36"/>
      <c r="X1739" s="37"/>
    </row>
    <row r="1740" spans="1:24" x14ac:dyDescent="0.3">
      <c r="A1740" s="42">
        <v>7909</v>
      </c>
      <c r="B1740" s="24">
        <v>30</v>
      </c>
      <c r="C1740" s="24" t="s">
        <v>1124</v>
      </c>
      <c r="D1740" s="24">
        <v>1</v>
      </c>
      <c r="E1740" s="24">
        <v>989</v>
      </c>
      <c r="F1740" s="24" t="s">
        <v>100</v>
      </c>
      <c r="G1740" s="24" t="s">
        <v>12</v>
      </c>
      <c r="H1740" s="24" t="s">
        <v>13</v>
      </c>
      <c r="J1740" s="24">
        <v>1</v>
      </c>
      <c r="K1740" s="24">
        <v>915</v>
      </c>
      <c r="L1740" s="32">
        <v>0.21875</v>
      </c>
      <c r="M1740" s="43">
        <v>0.24652777777777779</v>
      </c>
      <c r="N1740" s="33">
        <v>16.991566163705802</v>
      </c>
      <c r="Q1740" s="24">
        <v>302</v>
      </c>
      <c r="R1740" s="35">
        <f t="shared" si="108"/>
        <v>5131.4529814391517</v>
      </c>
      <c r="S1740" s="35">
        <f t="shared" si="111"/>
        <v>0</v>
      </c>
      <c r="U1740" s="36">
        <f t="shared" si="109"/>
        <v>2.777777777777779E-2</v>
      </c>
      <c r="V1740" s="36">
        <f t="shared" si="110"/>
        <v>8.3888888888888928</v>
      </c>
      <c r="W1740" s="36"/>
      <c r="X1740" s="37"/>
    </row>
    <row r="1741" spans="1:24" x14ac:dyDescent="0.3">
      <c r="A1741" s="42">
        <v>7910</v>
      </c>
      <c r="B1741" s="24">
        <v>30</v>
      </c>
      <c r="C1741" s="24" t="s">
        <v>1124</v>
      </c>
      <c r="D1741" s="24">
        <v>1</v>
      </c>
      <c r="E1741" s="24">
        <v>989</v>
      </c>
      <c r="F1741" s="24" t="s">
        <v>100</v>
      </c>
      <c r="G1741" s="24" t="s">
        <v>12</v>
      </c>
      <c r="H1741" s="24" t="s">
        <v>13</v>
      </c>
      <c r="J1741" s="24">
        <v>1</v>
      </c>
      <c r="K1741" s="24">
        <v>916</v>
      </c>
      <c r="L1741" s="32">
        <v>0.25694444444444448</v>
      </c>
      <c r="M1741" s="43">
        <v>0.28472222222222221</v>
      </c>
      <c r="N1741" s="33">
        <v>16.991566163705802</v>
      </c>
      <c r="Q1741" s="24">
        <v>302</v>
      </c>
      <c r="R1741" s="35">
        <f t="shared" si="108"/>
        <v>5131.4529814391517</v>
      </c>
      <c r="S1741" s="35">
        <f t="shared" si="111"/>
        <v>0</v>
      </c>
      <c r="U1741" s="36">
        <f t="shared" si="109"/>
        <v>2.7777777777777735E-2</v>
      </c>
      <c r="V1741" s="36">
        <f t="shared" si="110"/>
        <v>8.3888888888888751</v>
      </c>
      <c r="W1741" s="36"/>
      <c r="X1741" s="37"/>
    </row>
    <row r="1742" spans="1:24" x14ac:dyDescent="0.3">
      <c r="A1742" s="42">
        <v>7911</v>
      </c>
      <c r="B1742" s="24">
        <v>30</v>
      </c>
      <c r="C1742" s="24" t="s">
        <v>1124</v>
      </c>
      <c r="D1742" s="24">
        <v>1</v>
      </c>
      <c r="E1742" s="24">
        <v>989</v>
      </c>
      <c r="F1742" s="24" t="s">
        <v>100</v>
      </c>
      <c r="G1742" s="24" t="s">
        <v>52</v>
      </c>
      <c r="H1742" s="44" t="s">
        <v>1146</v>
      </c>
      <c r="I1742" s="44"/>
      <c r="J1742" s="24">
        <v>1</v>
      </c>
      <c r="K1742" s="24">
        <v>2438</v>
      </c>
      <c r="L1742" s="32">
        <v>0.2638888888888889</v>
      </c>
      <c r="M1742" s="43">
        <v>0.28819444444444448</v>
      </c>
      <c r="N1742" s="33">
        <v>16.991566163705802</v>
      </c>
      <c r="Q1742" s="24">
        <v>173</v>
      </c>
      <c r="R1742" s="35">
        <f t="shared" si="108"/>
        <v>2939.5409463211035</v>
      </c>
      <c r="S1742" s="35">
        <f t="shared" si="111"/>
        <v>0</v>
      </c>
      <c r="U1742" s="36">
        <f t="shared" si="109"/>
        <v>2.430555555555558E-2</v>
      </c>
      <c r="V1742" s="36">
        <f t="shared" si="110"/>
        <v>4.2048611111111152</v>
      </c>
      <c r="W1742" s="36"/>
      <c r="X1742" s="37"/>
    </row>
    <row r="1743" spans="1:24" x14ac:dyDescent="0.3">
      <c r="A1743" s="42">
        <v>7913</v>
      </c>
      <c r="B1743" s="24">
        <v>30</v>
      </c>
      <c r="C1743" s="24" t="s">
        <v>1124</v>
      </c>
      <c r="D1743" s="24">
        <v>1</v>
      </c>
      <c r="E1743" s="24">
        <v>989</v>
      </c>
      <c r="F1743" s="24" t="s">
        <v>100</v>
      </c>
      <c r="G1743" s="24" t="s">
        <v>12</v>
      </c>
      <c r="H1743" s="24" t="s">
        <v>15</v>
      </c>
      <c r="J1743" s="24">
        <v>1</v>
      </c>
      <c r="K1743" s="24">
        <v>2049</v>
      </c>
      <c r="L1743" s="32">
        <v>0.28125</v>
      </c>
      <c r="M1743" s="43">
        <v>0.30555555555555552</v>
      </c>
      <c r="N1743" s="33">
        <v>16.991566163705802</v>
      </c>
      <c r="Q1743" s="24">
        <v>58</v>
      </c>
      <c r="R1743" s="35">
        <f t="shared" si="108"/>
        <v>985.51083749493648</v>
      </c>
      <c r="S1743" s="35">
        <f t="shared" si="111"/>
        <v>0</v>
      </c>
      <c r="U1743" s="36">
        <f t="shared" si="109"/>
        <v>2.4305555555555525E-2</v>
      </c>
      <c r="V1743" s="36">
        <f t="shared" si="110"/>
        <v>1.4097222222222205</v>
      </c>
      <c r="W1743" s="36"/>
      <c r="X1743" s="37"/>
    </row>
    <row r="1744" spans="1:24" x14ac:dyDescent="0.3">
      <c r="A1744" s="42">
        <v>18541</v>
      </c>
      <c r="B1744" s="24">
        <v>30</v>
      </c>
      <c r="C1744" s="24" t="s">
        <v>1124</v>
      </c>
      <c r="D1744" s="24">
        <v>1</v>
      </c>
      <c r="E1744" s="24">
        <v>991</v>
      </c>
      <c r="F1744" s="24" t="s">
        <v>103</v>
      </c>
      <c r="G1744" s="24" t="s">
        <v>52</v>
      </c>
      <c r="H1744" s="44" t="s">
        <v>1146</v>
      </c>
      <c r="I1744" s="44"/>
      <c r="J1744" s="24">
        <v>1</v>
      </c>
      <c r="K1744" s="24">
        <v>17962</v>
      </c>
      <c r="L1744" s="32">
        <v>0.58680555555555558</v>
      </c>
      <c r="M1744" s="43">
        <v>0.61458333333333337</v>
      </c>
      <c r="N1744" s="33">
        <v>17.271939142006399</v>
      </c>
      <c r="Q1744" s="24">
        <v>173</v>
      </c>
      <c r="R1744" s="35">
        <f t="shared" si="108"/>
        <v>2988.0454715671071</v>
      </c>
      <c r="S1744" s="35">
        <f t="shared" si="111"/>
        <v>0</v>
      </c>
      <c r="U1744" s="36">
        <f t="shared" si="109"/>
        <v>2.777777777777779E-2</v>
      </c>
      <c r="V1744" s="36">
        <f t="shared" si="110"/>
        <v>4.805555555555558</v>
      </c>
      <c r="W1744" s="36"/>
      <c r="X1744" s="37"/>
    </row>
    <row r="1745" spans="1:24" x14ac:dyDescent="0.3">
      <c r="A1745" s="42">
        <v>7912</v>
      </c>
      <c r="B1745" s="24">
        <v>30</v>
      </c>
      <c r="C1745" s="24" t="s">
        <v>1124</v>
      </c>
      <c r="D1745" s="24">
        <v>1</v>
      </c>
      <c r="E1745" s="24">
        <v>995</v>
      </c>
      <c r="F1745" s="24" t="s">
        <v>101</v>
      </c>
      <c r="G1745" s="24" t="s">
        <v>12</v>
      </c>
      <c r="H1745" s="24" t="s">
        <v>13</v>
      </c>
      <c r="J1745" s="24">
        <v>1</v>
      </c>
      <c r="K1745" s="24">
        <v>68</v>
      </c>
      <c r="L1745" s="32">
        <v>0.23958333333333334</v>
      </c>
      <c r="M1745" s="43">
        <v>0.2673611111111111</v>
      </c>
      <c r="N1745" s="33">
        <v>19.077411485243399</v>
      </c>
      <c r="Q1745" s="24">
        <v>302</v>
      </c>
      <c r="R1745" s="35">
        <f t="shared" si="108"/>
        <v>5761.3782685435062</v>
      </c>
      <c r="S1745" s="35">
        <f t="shared" si="111"/>
        <v>0</v>
      </c>
      <c r="U1745" s="36">
        <f t="shared" si="109"/>
        <v>2.7777777777777762E-2</v>
      </c>
      <c r="V1745" s="36">
        <f t="shared" si="110"/>
        <v>8.388888888888884</v>
      </c>
      <c r="W1745" s="36"/>
      <c r="X1745" s="37"/>
    </row>
    <row r="1746" spans="1:24" x14ac:dyDescent="0.3">
      <c r="A1746" s="42">
        <v>7914</v>
      </c>
      <c r="B1746" s="24">
        <v>30</v>
      </c>
      <c r="C1746" s="24" t="s">
        <v>1124</v>
      </c>
      <c r="D1746" s="24">
        <v>1</v>
      </c>
      <c r="E1746" s="24">
        <v>996</v>
      </c>
      <c r="F1746" s="24" t="s">
        <v>102</v>
      </c>
      <c r="G1746" s="24" t="s">
        <v>12</v>
      </c>
      <c r="H1746" s="24" t="s">
        <v>15</v>
      </c>
      <c r="J1746" s="24">
        <v>1</v>
      </c>
      <c r="K1746" s="24">
        <v>2070</v>
      </c>
      <c r="L1746" s="32">
        <v>0.24305555555555555</v>
      </c>
      <c r="M1746" s="43">
        <v>0.2673611111111111</v>
      </c>
      <c r="N1746" s="33">
        <v>17.1953992377973</v>
      </c>
      <c r="Q1746" s="24">
        <v>58</v>
      </c>
      <c r="R1746" s="35">
        <f t="shared" si="108"/>
        <v>997.33315579224336</v>
      </c>
      <c r="S1746" s="35">
        <f t="shared" si="111"/>
        <v>0</v>
      </c>
      <c r="U1746" s="36">
        <f t="shared" si="109"/>
        <v>2.4305555555555552E-2</v>
      </c>
      <c r="V1746" s="36">
        <f t="shared" si="110"/>
        <v>1.4097222222222221</v>
      </c>
      <c r="W1746" s="36"/>
      <c r="X1746" s="37"/>
    </row>
    <row r="1747" spans="1:24" x14ac:dyDescent="0.3">
      <c r="A1747" s="42">
        <v>14039</v>
      </c>
      <c r="B1747" s="24">
        <v>31</v>
      </c>
      <c r="C1747" s="24" t="s">
        <v>1136</v>
      </c>
      <c r="D1747" s="24">
        <v>0</v>
      </c>
      <c r="E1747" s="24">
        <v>118</v>
      </c>
      <c r="F1747" s="24" t="s">
        <v>746</v>
      </c>
      <c r="G1747" s="24" t="s">
        <v>52</v>
      </c>
      <c r="H1747" s="44" t="s">
        <v>1146</v>
      </c>
      <c r="I1747" s="44"/>
      <c r="J1747" s="24">
        <v>1</v>
      </c>
      <c r="K1747" s="24">
        <v>14039</v>
      </c>
      <c r="L1747" s="32">
        <v>0.59027777777777779</v>
      </c>
      <c r="M1747" s="43">
        <v>0.61458333333333337</v>
      </c>
      <c r="N1747" s="33">
        <v>10.4243957212027</v>
      </c>
      <c r="Q1747" s="24">
        <v>173</v>
      </c>
      <c r="R1747" s="35">
        <f t="shared" si="108"/>
        <v>1803.4204597680671</v>
      </c>
      <c r="S1747" s="35">
        <f t="shared" si="111"/>
        <v>0</v>
      </c>
      <c r="U1747" s="36">
        <f t="shared" si="109"/>
        <v>2.430555555555558E-2</v>
      </c>
      <c r="V1747" s="36">
        <f t="shared" si="110"/>
        <v>4.2048611111111152</v>
      </c>
      <c r="W1747" s="36"/>
      <c r="X1747" s="37"/>
    </row>
    <row r="1748" spans="1:24" x14ac:dyDescent="0.3">
      <c r="A1748" s="42">
        <v>14076</v>
      </c>
      <c r="B1748" s="24">
        <v>31</v>
      </c>
      <c r="C1748" s="24" t="s">
        <v>1136</v>
      </c>
      <c r="D1748" s="24">
        <v>0</v>
      </c>
      <c r="E1748" s="24">
        <v>401</v>
      </c>
      <c r="F1748" s="24" t="s">
        <v>1167</v>
      </c>
      <c r="G1748" s="24" t="s">
        <v>12</v>
      </c>
      <c r="H1748" s="24" t="s">
        <v>15</v>
      </c>
      <c r="J1748" s="24">
        <v>1</v>
      </c>
      <c r="K1748" s="24">
        <v>2749</v>
      </c>
      <c r="L1748" s="32">
        <v>0.78611111111111109</v>
      </c>
      <c r="M1748" s="43">
        <v>0.79166666666666663</v>
      </c>
      <c r="N1748" s="33">
        <v>3.9922731916276102</v>
      </c>
      <c r="Q1748" s="24">
        <v>58</v>
      </c>
      <c r="R1748" s="35">
        <f t="shared" si="108"/>
        <v>231.5518451144014</v>
      </c>
      <c r="S1748" s="35">
        <f t="shared" si="111"/>
        <v>0</v>
      </c>
      <c r="U1748" s="36">
        <f t="shared" si="109"/>
        <v>5.5555555555555358E-3</v>
      </c>
      <c r="V1748" s="36">
        <f t="shared" si="110"/>
        <v>0.32222222222222108</v>
      </c>
      <c r="W1748" s="36"/>
      <c r="X1748" s="37"/>
    </row>
    <row r="1749" spans="1:24" x14ac:dyDescent="0.3">
      <c r="A1749" s="42">
        <v>12430</v>
      </c>
      <c r="B1749" s="24">
        <v>31</v>
      </c>
      <c r="C1749" s="24" t="s">
        <v>1136</v>
      </c>
      <c r="D1749" s="24">
        <v>0</v>
      </c>
      <c r="E1749" s="24">
        <v>407</v>
      </c>
      <c r="F1749" s="24" t="s">
        <v>107</v>
      </c>
      <c r="G1749" s="24" t="s">
        <v>12</v>
      </c>
      <c r="H1749" s="24" t="s">
        <v>13</v>
      </c>
      <c r="J1749" s="24">
        <v>1</v>
      </c>
      <c r="K1749" s="24">
        <v>2715</v>
      </c>
      <c r="L1749" s="32">
        <v>0.3298611111111111</v>
      </c>
      <c r="M1749" s="43">
        <v>0.3347222222222222</v>
      </c>
      <c r="N1749" s="33">
        <v>2.5002731916276102</v>
      </c>
      <c r="Q1749" s="24">
        <v>302</v>
      </c>
      <c r="R1749" s="35">
        <f t="shared" si="108"/>
        <v>755.08250387153828</v>
      </c>
      <c r="S1749" s="35">
        <f t="shared" si="111"/>
        <v>0</v>
      </c>
      <c r="U1749" s="36">
        <f t="shared" si="109"/>
        <v>4.8611111111110938E-3</v>
      </c>
      <c r="V1749" s="36">
        <f t="shared" si="110"/>
        <v>1.4680555555555503</v>
      </c>
      <c r="W1749" s="36"/>
      <c r="X1749" s="37"/>
    </row>
    <row r="1750" spans="1:24" x14ac:dyDescent="0.3">
      <c r="A1750" s="42">
        <v>7983</v>
      </c>
      <c r="B1750" s="24">
        <v>31</v>
      </c>
      <c r="C1750" s="24" t="s">
        <v>1136</v>
      </c>
      <c r="D1750" s="24">
        <v>0</v>
      </c>
      <c r="E1750" s="24">
        <v>407</v>
      </c>
      <c r="F1750" s="24" t="s">
        <v>107</v>
      </c>
      <c r="G1750" s="24" t="s">
        <v>12</v>
      </c>
      <c r="H1750" s="24" t="s">
        <v>15</v>
      </c>
      <c r="J1750" s="24">
        <v>1</v>
      </c>
      <c r="K1750" s="24">
        <v>1955</v>
      </c>
      <c r="L1750" s="32">
        <v>0.34027777777777773</v>
      </c>
      <c r="M1750" s="43">
        <v>0.34375</v>
      </c>
      <c r="N1750" s="33">
        <v>2.5002731916276102</v>
      </c>
      <c r="Q1750" s="24">
        <v>58</v>
      </c>
      <c r="R1750" s="35">
        <f t="shared" si="108"/>
        <v>145.0158451144014</v>
      </c>
      <c r="S1750" s="35">
        <f t="shared" si="111"/>
        <v>0</v>
      </c>
      <c r="U1750" s="36">
        <f t="shared" si="109"/>
        <v>3.4722222222222654E-3</v>
      </c>
      <c r="V1750" s="36">
        <f t="shared" si="110"/>
        <v>0.20138888888889139</v>
      </c>
      <c r="W1750" s="36"/>
      <c r="X1750" s="37"/>
    </row>
    <row r="1751" spans="1:24" x14ac:dyDescent="0.3">
      <c r="A1751" s="42">
        <v>7979</v>
      </c>
      <c r="B1751" s="24">
        <v>31</v>
      </c>
      <c r="C1751" s="24" t="s">
        <v>1136</v>
      </c>
      <c r="D1751" s="24">
        <v>0</v>
      </c>
      <c r="E1751" s="24">
        <v>407</v>
      </c>
      <c r="F1751" s="24" t="s">
        <v>107</v>
      </c>
      <c r="G1751" s="24" t="s">
        <v>12</v>
      </c>
      <c r="H1751" s="24" t="s">
        <v>13</v>
      </c>
      <c r="J1751" s="24">
        <v>1</v>
      </c>
      <c r="K1751" s="24">
        <v>1101</v>
      </c>
      <c r="L1751" s="32">
        <v>0.38750000000000001</v>
      </c>
      <c r="M1751" s="43">
        <v>0.39097222222222222</v>
      </c>
      <c r="N1751" s="33">
        <v>2.5002731916276102</v>
      </c>
      <c r="Q1751" s="24">
        <v>302</v>
      </c>
      <c r="R1751" s="35">
        <f t="shared" si="108"/>
        <v>755.08250387153828</v>
      </c>
      <c r="S1751" s="35">
        <f t="shared" si="111"/>
        <v>0</v>
      </c>
      <c r="U1751" s="36">
        <f t="shared" si="109"/>
        <v>3.4722222222222099E-3</v>
      </c>
      <c r="V1751" s="36">
        <f t="shared" si="110"/>
        <v>1.0486111111111074</v>
      </c>
      <c r="W1751" s="36"/>
      <c r="X1751" s="37"/>
    </row>
    <row r="1752" spans="1:24" x14ac:dyDescent="0.3">
      <c r="A1752" s="42">
        <v>7980</v>
      </c>
      <c r="B1752" s="24">
        <v>31</v>
      </c>
      <c r="C1752" s="24" t="s">
        <v>1136</v>
      </c>
      <c r="D1752" s="24">
        <v>0</v>
      </c>
      <c r="E1752" s="24">
        <v>407</v>
      </c>
      <c r="F1752" s="24" t="s">
        <v>107</v>
      </c>
      <c r="G1752" s="24" t="s">
        <v>12</v>
      </c>
      <c r="H1752" s="24" t="s">
        <v>13</v>
      </c>
      <c r="J1752" s="24">
        <v>1</v>
      </c>
      <c r="K1752" s="24">
        <v>1102</v>
      </c>
      <c r="L1752" s="32">
        <v>0.45</v>
      </c>
      <c r="M1752" s="43">
        <v>0.45347222222222222</v>
      </c>
      <c r="N1752" s="33">
        <v>2.5002731916276102</v>
      </c>
      <c r="Q1752" s="24">
        <v>302</v>
      </c>
      <c r="R1752" s="35">
        <f t="shared" si="108"/>
        <v>755.08250387153828</v>
      </c>
      <c r="S1752" s="35">
        <f t="shared" si="111"/>
        <v>0</v>
      </c>
      <c r="U1752" s="36">
        <f t="shared" si="109"/>
        <v>3.4722222222222099E-3</v>
      </c>
      <c r="V1752" s="36">
        <f t="shared" si="110"/>
        <v>1.0486111111111074</v>
      </c>
      <c r="W1752" s="36"/>
      <c r="X1752" s="37"/>
    </row>
    <row r="1753" spans="1:24" x14ac:dyDescent="0.3">
      <c r="A1753" s="42">
        <v>7981</v>
      </c>
      <c r="B1753" s="24">
        <v>31</v>
      </c>
      <c r="C1753" s="24" t="s">
        <v>1136</v>
      </c>
      <c r="D1753" s="24">
        <v>0</v>
      </c>
      <c r="E1753" s="24">
        <v>407</v>
      </c>
      <c r="F1753" s="24" t="s">
        <v>107</v>
      </c>
      <c r="G1753" s="24" t="s">
        <v>12</v>
      </c>
      <c r="H1753" s="24" t="s">
        <v>13</v>
      </c>
      <c r="J1753" s="24">
        <v>1</v>
      </c>
      <c r="K1753" s="24">
        <v>1103</v>
      </c>
      <c r="L1753" s="32">
        <v>0.47083333333333338</v>
      </c>
      <c r="M1753" s="43">
        <v>0.47430555555555554</v>
      </c>
      <c r="N1753" s="33">
        <v>2.5002731916276102</v>
      </c>
      <c r="Q1753" s="24">
        <v>302</v>
      </c>
      <c r="R1753" s="35">
        <f t="shared" si="108"/>
        <v>755.08250387153828</v>
      </c>
      <c r="S1753" s="35">
        <f t="shared" si="111"/>
        <v>0</v>
      </c>
      <c r="U1753" s="36">
        <f t="shared" si="109"/>
        <v>3.4722222222221544E-3</v>
      </c>
      <c r="V1753" s="36">
        <f t="shared" si="110"/>
        <v>1.0486111111110907</v>
      </c>
      <c r="W1753" s="36"/>
      <c r="X1753" s="37"/>
    </row>
    <row r="1754" spans="1:24" x14ac:dyDescent="0.3">
      <c r="A1754" s="42">
        <v>7986</v>
      </c>
      <c r="B1754" s="24">
        <v>31</v>
      </c>
      <c r="C1754" s="24" t="s">
        <v>1136</v>
      </c>
      <c r="D1754" s="24">
        <v>0</v>
      </c>
      <c r="E1754" s="24">
        <v>407</v>
      </c>
      <c r="F1754" s="24" t="s">
        <v>107</v>
      </c>
      <c r="G1754" s="24" t="s">
        <v>12</v>
      </c>
      <c r="H1754" s="24" t="s">
        <v>15</v>
      </c>
      <c r="J1754" s="24">
        <v>1</v>
      </c>
      <c r="K1754" s="24">
        <v>1956</v>
      </c>
      <c r="L1754" s="32">
        <v>0.49652777777777773</v>
      </c>
      <c r="M1754" s="43">
        <v>0.5</v>
      </c>
      <c r="N1754" s="33">
        <v>2.5002731916276102</v>
      </c>
      <c r="Q1754" s="24">
        <v>58</v>
      </c>
      <c r="R1754" s="35">
        <f t="shared" si="108"/>
        <v>145.0158451144014</v>
      </c>
      <c r="S1754" s="35">
        <f t="shared" si="111"/>
        <v>0</v>
      </c>
      <c r="U1754" s="36">
        <f t="shared" si="109"/>
        <v>3.4722222222222654E-3</v>
      </c>
      <c r="V1754" s="36">
        <f t="shared" si="110"/>
        <v>0.20138888888889139</v>
      </c>
      <c r="W1754" s="36"/>
      <c r="X1754" s="37"/>
    </row>
    <row r="1755" spans="1:24" x14ac:dyDescent="0.3">
      <c r="A1755" s="42">
        <v>7987</v>
      </c>
      <c r="B1755" s="24">
        <v>31</v>
      </c>
      <c r="C1755" s="24" t="s">
        <v>1136</v>
      </c>
      <c r="D1755" s="24">
        <v>0</v>
      </c>
      <c r="E1755" s="24">
        <v>407</v>
      </c>
      <c r="F1755" s="24" t="s">
        <v>107</v>
      </c>
      <c r="G1755" s="24" t="s">
        <v>12</v>
      </c>
      <c r="H1755" s="24" t="s">
        <v>13</v>
      </c>
      <c r="J1755" s="24">
        <v>1</v>
      </c>
      <c r="K1755" s="24">
        <v>2720</v>
      </c>
      <c r="L1755" s="32">
        <v>0.55208333333333337</v>
      </c>
      <c r="M1755" s="43">
        <v>0.55555555555555558</v>
      </c>
      <c r="N1755" s="33">
        <v>2.5002731916276102</v>
      </c>
      <c r="Q1755" s="24">
        <v>302</v>
      </c>
      <c r="R1755" s="35">
        <f t="shared" si="108"/>
        <v>755.08250387153828</v>
      </c>
      <c r="S1755" s="35">
        <f t="shared" si="111"/>
        <v>0</v>
      </c>
      <c r="U1755" s="36">
        <f t="shared" si="109"/>
        <v>3.4722222222222099E-3</v>
      </c>
      <c r="V1755" s="36">
        <f t="shared" si="110"/>
        <v>1.0486111111111074</v>
      </c>
      <c r="W1755" s="36"/>
      <c r="X1755" s="37"/>
    </row>
    <row r="1756" spans="1:24" x14ac:dyDescent="0.3">
      <c r="A1756" s="42">
        <v>7984</v>
      </c>
      <c r="B1756" s="24">
        <v>31</v>
      </c>
      <c r="C1756" s="24" t="s">
        <v>1136</v>
      </c>
      <c r="D1756" s="24">
        <v>0</v>
      </c>
      <c r="E1756" s="24">
        <v>407</v>
      </c>
      <c r="F1756" s="24" t="s">
        <v>107</v>
      </c>
      <c r="G1756" s="24" t="s">
        <v>12</v>
      </c>
      <c r="H1756" s="24" t="s">
        <v>15</v>
      </c>
      <c r="J1756" s="24">
        <v>1</v>
      </c>
      <c r="K1756" s="24">
        <v>1957</v>
      </c>
      <c r="L1756" s="32">
        <v>0.60277777777777775</v>
      </c>
      <c r="M1756" s="43">
        <v>0.60625000000000007</v>
      </c>
      <c r="N1756" s="33">
        <v>2.5002731916276102</v>
      </c>
      <c r="Q1756" s="24">
        <v>58</v>
      </c>
      <c r="R1756" s="35">
        <f t="shared" si="108"/>
        <v>145.0158451144014</v>
      </c>
      <c r="S1756" s="35">
        <f t="shared" si="111"/>
        <v>0</v>
      </c>
      <c r="U1756" s="36">
        <f t="shared" si="109"/>
        <v>3.4722222222223209E-3</v>
      </c>
      <c r="V1756" s="36">
        <f t="shared" si="110"/>
        <v>0.20138888888889461</v>
      </c>
      <c r="W1756" s="36"/>
      <c r="X1756" s="37"/>
    </row>
    <row r="1757" spans="1:24" x14ac:dyDescent="0.3">
      <c r="A1757" s="42">
        <v>7982</v>
      </c>
      <c r="B1757" s="24">
        <v>31</v>
      </c>
      <c r="C1757" s="24" t="s">
        <v>1136</v>
      </c>
      <c r="D1757" s="24">
        <v>0</v>
      </c>
      <c r="E1757" s="24">
        <v>407</v>
      </c>
      <c r="F1757" s="24" t="s">
        <v>107</v>
      </c>
      <c r="G1757" s="24" t="s">
        <v>12</v>
      </c>
      <c r="H1757" s="24" t="s">
        <v>13</v>
      </c>
      <c r="J1757" s="24">
        <v>1</v>
      </c>
      <c r="K1757" s="24">
        <v>1105</v>
      </c>
      <c r="L1757" s="32">
        <v>0.6791666666666667</v>
      </c>
      <c r="M1757" s="43">
        <v>0.68263888888888891</v>
      </c>
      <c r="N1757" s="33">
        <v>2.5002731916276102</v>
      </c>
      <c r="Q1757" s="24">
        <v>302</v>
      </c>
      <c r="R1757" s="35">
        <f t="shared" si="108"/>
        <v>755.08250387153828</v>
      </c>
      <c r="S1757" s="35">
        <f t="shared" si="111"/>
        <v>0</v>
      </c>
      <c r="U1757" s="36">
        <f t="shared" si="109"/>
        <v>3.4722222222222099E-3</v>
      </c>
      <c r="V1757" s="36">
        <f t="shared" si="110"/>
        <v>1.0486111111111074</v>
      </c>
      <c r="W1757" s="36"/>
      <c r="X1757" s="37"/>
    </row>
    <row r="1758" spans="1:24" x14ac:dyDescent="0.3">
      <c r="A1758" s="42">
        <v>16730</v>
      </c>
      <c r="B1758" s="24">
        <v>31</v>
      </c>
      <c r="C1758" s="24" t="s">
        <v>1136</v>
      </c>
      <c r="D1758" s="24">
        <v>0</v>
      </c>
      <c r="E1758" s="24">
        <v>414</v>
      </c>
      <c r="F1758" s="24" t="s">
        <v>105</v>
      </c>
      <c r="G1758" s="24" t="s">
        <v>18</v>
      </c>
      <c r="H1758" s="24" t="s">
        <v>13</v>
      </c>
      <c r="J1758" s="24">
        <v>1</v>
      </c>
      <c r="K1758" s="24">
        <v>16730</v>
      </c>
      <c r="L1758" s="32">
        <v>0.30555555555555552</v>
      </c>
      <c r="M1758" s="43">
        <v>0.3298611111111111</v>
      </c>
      <c r="N1758" s="33">
        <v>10.4567627789037</v>
      </c>
      <c r="Q1758" s="24">
        <v>67</v>
      </c>
      <c r="R1758" s="35">
        <f t="shared" si="108"/>
        <v>700.60310618654796</v>
      </c>
      <c r="S1758" s="35">
        <f t="shared" si="111"/>
        <v>0</v>
      </c>
      <c r="U1758" s="36">
        <f t="shared" si="109"/>
        <v>2.430555555555558E-2</v>
      </c>
      <c r="V1758" s="36">
        <f t="shared" si="110"/>
        <v>1.6284722222222239</v>
      </c>
      <c r="W1758" s="36"/>
      <c r="X1758" s="37"/>
    </row>
    <row r="1759" spans="1:24" x14ac:dyDescent="0.3">
      <c r="A1759" s="42">
        <v>7961</v>
      </c>
      <c r="B1759" s="24">
        <v>31</v>
      </c>
      <c r="C1759" s="24" t="s">
        <v>1136</v>
      </c>
      <c r="D1759" s="24">
        <v>0</v>
      </c>
      <c r="E1759" s="24">
        <v>414</v>
      </c>
      <c r="F1759" s="24" t="s">
        <v>105</v>
      </c>
      <c r="G1759" s="24" t="s">
        <v>12</v>
      </c>
      <c r="H1759" s="24" t="s">
        <v>15</v>
      </c>
      <c r="J1759" s="24">
        <v>1</v>
      </c>
      <c r="K1759" s="24">
        <v>1962</v>
      </c>
      <c r="L1759" s="32">
        <v>0.30902777777777779</v>
      </c>
      <c r="M1759" s="43">
        <v>0.33333333333333331</v>
      </c>
      <c r="N1759" s="33">
        <v>10.4567627789037</v>
      </c>
      <c r="Q1759" s="24">
        <v>58</v>
      </c>
      <c r="R1759" s="35">
        <f t="shared" si="108"/>
        <v>606.49224117641461</v>
      </c>
      <c r="S1759" s="35">
        <f t="shared" si="111"/>
        <v>0</v>
      </c>
      <c r="U1759" s="36">
        <f t="shared" si="109"/>
        <v>2.4305555555555525E-2</v>
      </c>
      <c r="V1759" s="36">
        <f t="shared" si="110"/>
        <v>1.4097222222222205</v>
      </c>
      <c r="W1759" s="36"/>
      <c r="X1759" s="37"/>
    </row>
    <row r="1760" spans="1:24" x14ac:dyDescent="0.3">
      <c r="A1760" s="42">
        <v>7960</v>
      </c>
      <c r="B1760" s="24">
        <v>31</v>
      </c>
      <c r="C1760" s="24" t="s">
        <v>1136</v>
      </c>
      <c r="D1760" s="24">
        <v>0</v>
      </c>
      <c r="E1760" s="24">
        <v>414</v>
      </c>
      <c r="F1760" s="24" t="s">
        <v>105</v>
      </c>
      <c r="G1760" s="24" t="s">
        <v>12</v>
      </c>
      <c r="H1760" s="24" t="s">
        <v>13</v>
      </c>
      <c r="J1760" s="24">
        <v>1</v>
      </c>
      <c r="K1760" s="24">
        <v>1132</v>
      </c>
      <c r="L1760" s="32">
        <v>0.32291666666666669</v>
      </c>
      <c r="M1760" s="43">
        <v>0.35069444444444442</v>
      </c>
      <c r="N1760" s="33">
        <v>10.4567627789037</v>
      </c>
      <c r="Q1760" s="24">
        <v>302</v>
      </c>
      <c r="R1760" s="35">
        <f t="shared" si="108"/>
        <v>3157.9423592289172</v>
      </c>
      <c r="S1760" s="35">
        <f t="shared" si="111"/>
        <v>0</v>
      </c>
      <c r="U1760" s="36">
        <f t="shared" si="109"/>
        <v>2.7777777777777735E-2</v>
      </c>
      <c r="V1760" s="36">
        <f t="shared" si="110"/>
        <v>8.3888888888888751</v>
      </c>
      <c r="W1760" s="36"/>
      <c r="X1760" s="37"/>
    </row>
    <row r="1761" spans="1:24" x14ac:dyDescent="0.3">
      <c r="A1761" s="42">
        <v>7944</v>
      </c>
      <c r="B1761" s="24">
        <v>31</v>
      </c>
      <c r="C1761" s="24" t="s">
        <v>1136</v>
      </c>
      <c r="D1761" s="24">
        <v>0</v>
      </c>
      <c r="E1761" s="24">
        <v>414</v>
      </c>
      <c r="F1761" s="24" t="s">
        <v>105</v>
      </c>
      <c r="G1761" s="24" t="s">
        <v>12</v>
      </c>
      <c r="H1761" s="24" t="s">
        <v>13</v>
      </c>
      <c r="J1761" s="24">
        <v>1</v>
      </c>
      <c r="K1761" s="24">
        <v>1112</v>
      </c>
      <c r="L1761" s="32">
        <v>0.34236111111111112</v>
      </c>
      <c r="M1761" s="43">
        <v>0.3666666666666667</v>
      </c>
      <c r="N1761" s="33">
        <v>10.4567627789037</v>
      </c>
      <c r="Q1761" s="24">
        <v>302</v>
      </c>
      <c r="R1761" s="35">
        <f t="shared" si="108"/>
        <v>3157.9423592289172</v>
      </c>
      <c r="S1761" s="35">
        <f t="shared" si="111"/>
        <v>0</v>
      </c>
      <c r="U1761" s="36">
        <f t="shared" si="109"/>
        <v>2.430555555555558E-2</v>
      </c>
      <c r="V1761" s="36">
        <f t="shared" si="110"/>
        <v>7.3402777777777857</v>
      </c>
      <c r="W1761" s="36"/>
      <c r="X1761" s="37"/>
    </row>
    <row r="1762" spans="1:24" x14ac:dyDescent="0.3">
      <c r="A1762" s="42">
        <v>7977</v>
      </c>
      <c r="B1762" s="24">
        <v>31</v>
      </c>
      <c r="C1762" s="24" t="s">
        <v>1136</v>
      </c>
      <c r="D1762" s="24">
        <v>0</v>
      </c>
      <c r="E1762" s="24">
        <v>414</v>
      </c>
      <c r="F1762" s="24" t="s">
        <v>105</v>
      </c>
      <c r="G1762" s="24" t="s">
        <v>12</v>
      </c>
      <c r="H1762" s="24" t="s">
        <v>15</v>
      </c>
      <c r="J1762" s="24">
        <v>1</v>
      </c>
      <c r="K1762" s="24">
        <v>1963</v>
      </c>
      <c r="L1762" s="32">
        <v>0.34375</v>
      </c>
      <c r="M1762" s="43">
        <v>0.36805555555555558</v>
      </c>
      <c r="N1762" s="33">
        <v>10.4567627789037</v>
      </c>
      <c r="Q1762" s="24">
        <v>58</v>
      </c>
      <c r="R1762" s="35">
        <f t="shared" si="108"/>
        <v>606.49224117641461</v>
      </c>
      <c r="S1762" s="35">
        <f t="shared" si="111"/>
        <v>0</v>
      </c>
      <c r="U1762" s="36">
        <f t="shared" si="109"/>
        <v>2.430555555555558E-2</v>
      </c>
      <c r="V1762" s="36">
        <f t="shared" si="110"/>
        <v>1.4097222222222237</v>
      </c>
      <c r="W1762" s="36"/>
      <c r="X1762" s="37"/>
    </row>
    <row r="1763" spans="1:24" x14ac:dyDescent="0.3">
      <c r="A1763" s="42">
        <v>7948</v>
      </c>
      <c r="B1763" s="24">
        <v>31</v>
      </c>
      <c r="C1763" s="24" t="s">
        <v>1136</v>
      </c>
      <c r="D1763" s="24">
        <v>0</v>
      </c>
      <c r="E1763" s="24">
        <v>414</v>
      </c>
      <c r="F1763" s="24" t="s">
        <v>105</v>
      </c>
      <c r="G1763" s="24" t="s">
        <v>12</v>
      </c>
      <c r="H1763" s="24" t="s">
        <v>13</v>
      </c>
      <c r="J1763" s="24">
        <v>1</v>
      </c>
      <c r="K1763" s="24">
        <v>1117</v>
      </c>
      <c r="L1763" s="32">
        <v>0.36319444444444443</v>
      </c>
      <c r="M1763" s="43">
        <v>0.38750000000000001</v>
      </c>
      <c r="N1763" s="33">
        <v>10.4567627789037</v>
      </c>
      <c r="Q1763" s="24">
        <v>302</v>
      </c>
      <c r="R1763" s="35">
        <f t="shared" si="108"/>
        <v>3157.9423592289172</v>
      </c>
      <c r="S1763" s="35">
        <f t="shared" si="111"/>
        <v>0</v>
      </c>
      <c r="U1763" s="36">
        <f t="shared" si="109"/>
        <v>2.430555555555558E-2</v>
      </c>
      <c r="V1763" s="36">
        <f t="shared" si="110"/>
        <v>7.3402777777777857</v>
      </c>
      <c r="W1763" s="36"/>
      <c r="X1763" s="37"/>
    </row>
    <row r="1764" spans="1:24" x14ac:dyDescent="0.3">
      <c r="A1764" s="42">
        <v>7945</v>
      </c>
      <c r="B1764" s="24">
        <v>31</v>
      </c>
      <c r="C1764" s="24" t="s">
        <v>1136</v>
      </c>
      <c r="D1764" s="24">
        <v>0</v>
      </c>
      <c r="E1764" s="24">
        <v>414</v>
      </c>
      <c r="F1764" s="24" t="s">
        <v>105</v>
      </c>
      <c r="G1764" s="24" t="s">
        <v>19</v>
      </c>
      <c r="H1764" s="24" t="s">
        <v>13</v>
      </c>
      <c r="J1764" s="24">
        <v>1</v>
      </c>
      <c r="K1764" s="24">
        <v>1113</v>
      </c>
      <c r="L1764" s="32">
        <v>0.3840277777777778</v>
      </c>
      <c r="M1764" s="43">
        <v>0.40833333333333338</v>
      </c>
      <c r="N1764" s="33">
        <v>10.4567627789037</v>
      </c>
      <c r="Q1764" s="24">
        <v>235</v>
      </c>
      <c r="R1764" s="35">
        <f t="shared" si="108"/>
        <v>2457.3392530423694</v>
      </c>
      <c r="S1764" s="35">
        <f t="shared" si="111"/>
        <v>0</v>
      </c>
      <c r="U1764" s="36">
        <f t="shared" si="109"/>
        <v>2.430555555555558E-2</v>
      </c>
      <c r="V1764" s="36">
        <f t="shared" si="110"/>
        <v>5.7118055555555616</v>
      </c>
      <c r="W1764" s="36"/>
      <c r="X1764" s="37"/>
    </row>
    <row r="1765" spans="1:24" x14ac:dyDescent="0.3">
      <c r="A1765" s="42">
        <v>7962</v>
      </c>
      <c r="B1765" s="24">
        <v>31</v>
      </c>
      <c r="C1765" s="24" t="s">
        <v>1136</v>
      </c>
      <c r="D1765" s="24">
        <v>0</v>
      </c>
      <c r="E1765" s="24">
        <v>414</v>
      </c>
      <c r="F1765" s="24" t="s">
        <v>105</v>
      </c>
      <c r="G1765" s="24" t="s">
        <v>12</v>
      </c>
      <c r="H1765" s="24" t="s">
        <v>15</v>
      </c>
      <c r="J1765" s="24">
        <v>1</v>
      </c>
      <c r="K1765" s="24">
        <v>1964</v>
      </c>
      <c r="L1765" s="32">
        <v>0.3923611111111111</v>
      </c>
      <c r="M1765" s="43">
        <v>0.41666666666666669</v>
      </c>
      <c r="N1765" s="33">
        <v>10.4567627789037</v>
      </c>
      <c r="Q1765" s="24">
        <v>58</v>
      </c>
      <c r="R1765" s="35">
        <f t="shared" si="108"/>
        <v>606.49224117641461</v>
      </c>
      <c r="S1765" s="35">
        <f t="shared" si="111"/>
        <v>0</v>
      </c>
      <c r="U1765" s="36">
        <f t="shared" si="109"/>
        <v>2.430555555555558E-2</v>
      </c>
      <c r="V1765" s="36">
        <f t="shared" si="110"/>
        <v>1.4097222222222237</v>
      </c>
      <c r="W1765" s="36"/>
      <c r="X1765" s="37"/>
    </row>
    <row r="1766" spans="1:24" x14ac:dyDescent="0.3">
      <c r="A1766" s="42">
        <v>7949</v>
      </c>
      <c r="B1766" s="24">
        <v>31</v>
      </c>
      <c r="C1766" s="24" t="s">
        <v>1136</v>
      </c>
      <c r="D1766" s="24">
        <v>0</v>
      </c>
      <c r="E1766" s="24">
        <v>414</v>
      </c>
      <c r="F1766" s="24" t="s">
        <v>105</v>
      </c>
      <c r="G1766" s="24" t="s">
        <v>12</v>
      </c>
      <c r="H1766" s="24" t="s">
        <v>13</v>
      </c>
      <c r="J1766" s="24">
        <v>1</v>
      </c>
      <c r="K1766" s="24">
        <v>1118</v>
      </c>
      <c r="L1766" s="32">
        <v>0.40486111111111112</v>
      </c>
      <c r="M1766" s="43">
        <v>0.4291666666666667</v>
      </c>
      <c r="N1766" s="33">
        <v>10.4567627789037</v>
      </c>
      <c r="Q1766" s="24">
        <v>302</v>
      </c>
      <c r="R1766" s="35">
        <f t="shared" si="108"/>
        <v>3157.9423592289172</v>
      </c>
      <c r="S1766" s="35">
        <f t="shared" si="111"/>
        <v>0</v>
      </c>
      <c r="U1766" s="36">
        <f t="shared" si="109"/>
        <v>2.430555555555558E-2</v>
      </c>
      <c r="V1766" s="36">
        <f t="shared" si="110"/>
        <v>7.3402777777777857</v>
      </c>
      <c r="W1766" s="36"/>
      <c r="X1766" s="37"/>
    </row>
    <row r="1767" spans="1:24" x14ac:dyDescent="0.3">
      <c r="A1767" s="42">
        <v>7963</v>
      </c>
      <c r="B1767" s="24">
        <v>31</v>
      </c>
      <c r="C1767" s="24" t="s">
        <v>1136</v>
      </c>
      <c r="D1767" s="24">
        <v>0</v>
      </c>
      <c r="E1767" s="24">
        <v>414</v>
      </c>
      <c r="F1767" s="24" t="s">
        <v>105</v>
      </c>
      <c r="G1767" s="24" t="s">
        <v>12</v>
      </c>
      <c r="H1767" s="24" t="s">
        <v>15</v>
      </c>
      <c r="J1767" s="24">
        <v>1</v>
      </c>
      <c r="K1767" s="24">
        <v>1965</v>
      </c>
      <c r="L1767" s="32">
        <v>0.41666666666666669</v>
      </c>
      <c r="M1767" s="43">
        <v>0.44097222222222227</v>
      </c>
      <c r="N1767" s="33">
        <v>10.4567627789037</v>
      </c>
      <c r="Q1767" s="24">
        <v>58</v>
      </c>
      <c r="R1767" s="35">
        <f t="shared" si="108"/>
        <v>606.49224117641461</v>
      </c>
      <c r="S1767" s="35">
        <f t="shared" si="111"/>
        <v>0</v>
      </c>
      <c r="U1767" s="36">
        <f t="shared" si="109"/>
        <v>2.430555555555558E-2</v>
      </c>
      <c r="V1767" s="36">
        <f t="shared" si="110"/>
        <v>1.4097222222222237</v>
      </c>
      <c r="W1767" s="36"/>
      <c r="X1767" s="37"/>
    </row>
    <row r="1768" spans="1:24" x14ac:dyDescent="0.3">
      <c r="A1768" s="42">
        <v>12374</v>
      </c>
      <c r="B1768" s="24">
        <v>31</v>
      </c>
      <c r="C1768" s="24" t="s">
        <v>1136</v>
      </c>
      <c r="D1768" s="24">
        <v>0</v>
      </c>
      <c r="E1768" s="24">
        <v>414</v>
      </c>
      <c r="F1768" s="24" t="s">
        <v>105</v>
      </c>
      <c r="G1768" s="24" t="s">
        <v>18</v>
      </c>
      <c r="H1768" s="24" t="s">
        <v>13</v>
      </c>
      <c r="J1768" s="24">
        <v>1</v>
      </c>
      <c r="K1768" s="24">
        <v>12374</v>
      </c>
      <c r="L1768" s="32">
        <v>0.42569444444444443</v>
      </c>
      <c r="M1768" s="43">
        <v>0.45</v>
      </c>
      <c r="N1768" s="33">
        <v>10.4567627789037</v>
      </c>
      <c r="Q1768" s="24">
        <v>67</v>
      </c>
      <c r="R1768" s="35">
        <f t="shared" si="108"/>
        <v>700.60310618654796</v>
      </c>
      <c r="S1768" s="35">
        <f t="shared" si="111"/>
        <v>0</v>
      </c>
      <c r="U1768" s="36">
        <f t="shared" si="109"/>
        <v>2.430555555555558E-2</v>
      </c>
      <c r="V1768" s="36">
        <f t="shared" si="110"/>
        <v>1.6284722222222239</v>
      </c>
      <c r="W1768" s="36"/>
      <c r="X1768" s="37"/>
    </row>
    <row r="1769" spans="1:24" x14ac:dyDescent="0.3">
      <c r="A1769" s="42">
        <v>7950</v>
      </c>
      <c r="B1769" s="24">
        <v>31</v>
      </c>
      <c r="C1769" s="24" t="s">
        <v>1136</v>
      </c>
      <c r="D1769" s="24">
        <v>0</v>
      </c>
      <c r="E1769" s="24">
        <v>414</v>
      </c>
      <c r="F1769" s="24" t="s">
        <v>105</v>
      </c>
      <c r="G1769" s="24" t="s">
        <v>12</v>
      </c>
      <c r="H1769" s="24" t="s">
        <v>13</v>
      </c>
      <c r="J1769" s="24">
        <v>1</v>
      </c>
      <c r="K1769" s="24">
        <v>1119</v>
      </c>
      <c r="L1769" s="32">
        <v>0.4465277777777778</v>
      </c>
      <c r="M1769" s="43">
        <v>0.47083333333333338</v>
      </c>
      <c r="N1769" s="33">
        <v>10.4567627789037</v>
      </c>
      <c r="Q1769" s="24">
        <v>302</v>
      </c>
      <c r="R1769" s="35">
        <f t="shared" si="108"/>
        <v>3157.9423592289172</v>
      </c>
      <c r="S1769" s="35">
        <f t="shared" si="111"/>
        <v>0</v>
      </c>
      <c r="U1769" s="36">
        <f t="shared" si="109"/>
        <v>2.430555555555558E-2</v>
      </c>
      <c r="V1769" s="36">
        <f t="shared" si="110"/>
        <v>7.3402777777777857</v>
      </c>
      <c r="W1769" s="36"/>
      <c r="X1769" s="37"/>
    </row>
    <row r="1770" spans="1:24" x14ac:dyDescent="0.3">
      <c r="A1770" s="42">
        <v>17178</v>
      </c>
      <c r="B1770" s="24">
        <v>31</v>
      </c>
      <c r="C1770" s="24" t="s">
        <v>1136</v>
      </c>
      <c r="D1770" s="24">
        <v>0</v>
      </c>
      <c r="E1770" s="24">
        <v>414</v>
      </c>
      <c r="F1770" s="24" t="s">
        <v>105</v>
      </c>
      <c r="G1770" s="24" t="s">
        <v>12</v>
      </c>
      <c r="H1770" s="24" t="s">
        <v>15</v>
      </c>
      <c r="J1770" s="24">
        <v>1</v>
      </c>
      <c r="K1770" s="24">
        <v>17178</v>
      </c>
      <c r="L1770" s="32">
        <v>0.44791666666666669</v>
      </c>
      <c r="M1770" s="43">
        <v>0.47222222222222227</v>
      </c>
      <c r="N1770" s="33">
        <v>10.4567627789037</v>
      </c>
      <c r="Q1770" s="24">
        <v>58</v>
      </c>
      <c r="R1770" s="35">
        <f t="shared" si="108"/>
        <v>606.49224117641461</v>
      </c>
      <c r="S1770" s="35">
        <f t="shared" si="111"/>
        <v>0</v>
      </c>
      <c r="U1770" s="36">
        <f t="shared" si="109"/>
        <v>2.430555555555558E-2</v>
      </c>
      <c r="V1770" s="36">
        <f t="shared" si="110"/>
        <v>1.4097222222222237</v>
      </c>
      <c r="W1770" s="36"/>
      <c r="X1770" s="37"/>
    </row>
    <row r="1771" spans="1:24" x14ac:dyDescent="0.3">
      <c r="A1771" s="42">
        <v>7947</v>
      </c>
      <c r="B1771" s="24">
        <v>31</v>
      </c>
      <c r="C1771" s="24" t="s">
        <v>1136</v>
      </c>
      <c r="D1771" s="24">
        <v>0</v>
      </c>
      <c r="E1771" s="24">
        <v>414</v>
      </c>
      <c r="F1771" s="24" t="s">
        <v>105</v>
      </c>
      <c r="G1771" s="24" t="s">
        <v>12</v>
      </c>
      <c r="H1771" s="24" t="s">
        <v>13</v>
      </c>
      <c r="J1771" s="24">
        <v>1</v>
      </c>
      <c r="K1771" s="24">
        <v>1115</v>
      </c>
      <c r="L1771" s="32">
        <v>0.46736111111111112</v>
      </c>
      <c r="M1771" s="43">
        <v>0.4916666666666667</v>
      </c>
      <c r="N1771" s="33">
        <v>10.4567627789037</v>
      </c>
      <c r="Q1771" s="24">
        <v>302</v>
      </c>
      <c r="R1771" s="35">
        <f t="shared" si="108"/>
        <v>3157.9423592289172</v>
      </c>
      <c r="S1771" s="35">
        <f t="shared" si="111"/>
        <v>0</v>
      </c>
      <c r="U1771" s="36">
        <f t="shared" si="109"/>
        <v>2.430555555555558E-2</v>
      </c>
      <c r="V1771" s="36">
        <f t="shared" si="110"/>
        <v>7.3402777777777857</v>
      </c>
      <c r="W1771" s="36"/>
      <c r="X1771" s="37"/>
    </row>
    <row r="1772" spans="1:24" x14ac:dyDescent="0.3">
      <c r="A1772" s="42">
        <v>7965</v>
      </c>
      <c r="B1772" s="24">
        <v>31</v>
      </c>
      <c r="C1772" s="24" t="s">
        <v>1136</v>
      </c>
      <c r="D1772" s="24">
        <v>0</v>
      </c>
      <c r="E1772" s="24">
        <v>414</v>
      </c>
      <c r="F1772" s="24" t="s">
        <v>105</v>
      </c>
      <c r="G1772" s="24" t="s">
        <v>12</v>
      </c>
      <c r="H1772" s="24" t="s">
        <v>15</v>
      </c>
      <c r="J1772" s="24">
        <v>1</v>
      </c>
      <c r="K1772" s="24">
        <v>1967</v>
      </c>
      <c r="L1772" s="32">
        <v>0.47222222222222227</v>
      </c>
      <c r="M1772" s="43">
        <v>0.49652777777777773</v>
      </c>
      <c r="N1772" s="33">
        <v>10.4567627789037</v>
      </c>
      <c r="Q1772" s="24">
        <v>58</v>
      </c>
      <c r="R1772" s="35">
        <f t="shared" si="108"/>
        <v>606.49224117641461</v>
      </c>
      <c r="S1772" s="35">
        <f t="shared" si="111"/>
        <v>0</v>
      </c>
      <c r="U1772" s="36">
        <f t="shared" si="109"/>
        <v>2.4305555555555469E-2</v>
      </c>
      <c r="V1772" s="36">
        <f t="shared" si="110"/>
        <v>1.4097222222222172</v>
      </c>
      <c r="W1772" s="36"/>
      <c r="X1772" s="37"/>
    </row>
    <row r="1773" spans="1:24" x14ac:dyDescent="0.3">
      <c r="A1773" s="42">
        <v>7951</v>
      </c>
      <c r="B1773" s="24">
        <v>31</v>
      </c>
      <c r="C1773" s="24" t="s">
        <v>1136</v>
      </c>
      <c r="D1773" s="24">
        <v>0</v>
      </c>
      <c r="E1773" s="24">
        <v>414</v>
      </c>
      <c r="F1773" s="24" t="s">
        <v>105</v>
      </c>
      <c r="G1773" s="24" t="s">
        <v>12</v>
      </c>
      <c r="H1773" s="24" t="s">
        <v>13</v>
      </c>
      <c r="J1773" s="24">
        <v>1</v>
      </c>
      <c r="K1773" s="24">
        <v>1120</v>
      </c>
      <c r="L1773" s="32">
        <v>0.48819444444444443</v>
      </c>
      <c r="M1773" s="43">
        <v>0.51250000000000007</v>
      </c>
      <c r="N1773" s="33">
        <v>10.4567627789037</v>
      </c>
      <c r="Q1773" s="24">
        <v>302</v>
      </c>
      <c r="R1773" s="35">
        <f t="shared" si="108"/>
        <v>3157.9423592289172</v>
      </c>
      <c r="S1773" s="35">
        <f t="shared" si="111"/>
        <v>0</v>
      </c>
      <c r="U1773" s="36">
        <f t="shared" si="109"/>
        <v>2.4305555555555636E-2</v>
      </c>
      <c r="V1773" s="36">
        <f t="shared" si="110"/>
        <v>7.3402777777778017</v>
      </c>
      <c r="W1773" s="36"/>
      <c r="X1773" s="37"/>
    </row>
    <row r="1774" spans="1:24" x14ac:dyDescent="0.3">
      <c r="A1774" s="42">
        <v>7966</v>
      </c>
      <c r="B1774" s="24">
        <v>31</v>
      </c>
      <c r="C1774" s="24" t="s">
        <v>1136</v>
      </c>
      <c r="D1774" s="24">
        <v>0</v>
      </c>
      <c r="E1774" s="24">
        <v>414</v>
      </c>
      <c r="F1774" s="24" t="s">
        <v>105</v>
      </c>
      <c r="G1774" s="24" t="s">
        <v>12</v>
      </c>
      <c r="H1774" s="24" t="s">
        <v>15</v>
      </c>
      <c r="J1774" s="24">
        <v>1</v>
      </c>
      <c r="K1774" s="24">
        <v>1968</v>
      </c>
      <c r="L1774" s="32">
        <v>0.51041666666666663</v>
      </c>
      <c r="M1774" s="43">
        <v>0.53472222222222221</v>
      </c>
      <c r="N1774" s="33">
        <v>10.4567627789037</v>
      </c>
      <c r="Q1774" s="24">
        <v>58</v>
      </c>
      <c r="R1774" s="35">
        <f t="shared" si="108"/>
        <v>606.49224117641461</v>
      </c>
      <c r="S1774" s="35">
        <f t="shared" si="111"/>
        <v>0</v>
      </c>
      <c r="U1774" s="36">
        <f t="shared" si="109"/>
        <v>2.430555555555558E-2</v>
      </c>
      <c r="V1774" s="36">
        <f t="shared" si="110"/>
        <v>1.4097222222222237</v>
      </c>
      <c r="W1774" s="36"/>
      <c r="X1774" s="37"/>
    </row>
    <row r="1775" spans="1:24" x14ac:dyDescent="0.3">
      <c r="A1775" s="42">
        <v>7972</v>
      </c>
      <c r="B1775" s="24">
        <v>31</v>
      </c>
      <c r="C1775" s="24" t="s">
        <v>1136</v>
      </c>
      <c r="D1775" s="24">
        <v>0</v>
      </c>
      <c r="E1775" s="24">
        <v>414</v>
      </c>
      <c r="F1775" s="24" t="s">
        <v>105</v>
      </c>
      <c r="G1775" s="24" t="s">
        <v>12</v>
      </c>
      <c r="H1775" s="24" t="s">
        <v>13</v>
      </c>
      <c r="J1775" s="24">
        <v>1</v>
      </c>
      <c r="K1775" s="24">
        <v>2718</v>
      </c>
      <c r="L1775" s="32">
        <v>0.51597222222222217</v>
      </c>
      <c r="M1775" s="43">
        <v>0.54027777777777775</v>
      </c>
      <c r="N1775" s="33">
        <v>10.4567627789037</v>
      </c>
      <c r="Q1775" s="24">
        <v>302</v>
      </c>
      <c r="R1775" s="35">
        <f t="shared" si="108"/>
        <v>3157.9423592289172</v>
      </c>
      <c r="S1775" s="35">
        <f t="shared" si="111"/>
        <v>0</v>
      </c>
      <c r="U1775" s="36">
        <f t="shared" si="109"/>
        <v>2.430555555555558E-2</v>
      </c>
      <c r="V1775" s="36">
        <f t="shared" si="110"/>
        <v>7.3402777777777857</v>
      </c>
      <c r="W1775" s="36"/>
      <c r="X1775" s="37"/>
    </row>
    <row r="1776" spans="1:24" x14ac:dyDescent="0.3">
      <c r="A1776" s="42">
        <v>7973</v>
      </c>
      <c r="B1776" s="24">
        <v>31</v>
      </c>
      <c r="C1776" s="24" t="s">
        <v>1136</v>
      </c>
      <c r="D1776" s="24">
        <v>0</v>
      </c>
      <c r="E1776" s="24">
        <v>414</v>
      </c>
      <c r="F1776" s="24" t="s">
        <v>105</v>
      </c>
      <c r="G1776" s="24" t="s">
        <v>12</v>
      </c>
      <c r="H1776" s="24" t="s">
        <v>13</v>
      </c>
      <c r="J1776" s="24">
        <v>1</v>
      </c>
      <c r="K1776" s="24">
        <v>2721</v>
      </c>
      <c r="L1776" s="32">
        <v>0.55555555555555558</v>
      </c>
      <c r="M1776" s="43">
        <v>0.57986111111111105</v>
      </c>
      <c r="N1776" s="33">
        <v>10.4567627789037</v>
      </c>
      <c r="Q1776" s="24">
        <v>302</v>
      </c>
      <c r="R1776" s="35">
        <f t="shared" si="108"/>
        <v>3157.9423592289172</v>
      </c>
      <c r="S1776" s="35">
        <f t="shared" si="111"/>
        <v>0</v>
      </c>
      <c r="U1776" s="36">
        <f t="shared" si="109"/>
        <v>2.4305555555555469E-2</v>
      </c>
      <c r="V1776" s="36">
        <f t="shared" si="110"/>
        <v>7.3402777777777519</v>
      </c>
      <c r="W1776" s="36"/>
      <c r="X1776" s="37"/>
    </row>
    <row r="1777" spans="1:24" x14ac:dyDescent="0.3">
      <c r="A1777" s="42">
        <v>16746</v>
      </c>
      <c r="B1777" s="24">
        <v>31</v>
      </c>
      <c r="C1777" s="24" t="s">
        <v>1136</v>
      </c>
      <c r="D1777" s="24">
        <v>0</v>
      </c>
      <c r="E1777" s="24">
        <v>414</v>
      </c>
      <c r="F1777" s="24" t="s">
        <v>105</v>
      </c>
      <c r="G1777" s="24" t="s">
        <v>18</v>
      </c>
      <c r="H1777" s="24" t="s">
        <v>13</v>
      </c>
      <c r="J1777" s="24">
        <v>1</v>
      </c>
      <c r="K1777" s="24">
        <v>16746</v>
      </c>
      <c r="L1777" s="32">
        <v>0.59375</v>
      </c>
      <c r="M1777" s="43">
        <v>0.61805555555555558</v>
      </c>
      <c r="N1777" s="33">
        <v>10.4567627789037</v>
      </c>
      <c r="Q1777" s="24">
        <v>67</v>
      </c>
      <c r="R1777" s="35">
        <f t="shared" si="108"/>
        <v>700.60310618654796</v>
      </c>
      <c r="S1777" s="35">
        <f t="shared" si="111"/>
        <v>0</v>
      </c>
      <c r="U1777" s="36">
        <f t="shared" si="109"/>
        <v>2.430555555555558E-2</v>
      </c>
      <c r="V1777" s="36">
        <f t="shared" si="110"/>
        <v>1.6284722222222239</v>
      </c>
      <c r="W1777" s="36"/>
      <c r="X1777" s="37"/>
    </row>
    <row r="1778" spans="1:24" x14ac:dyDescent="0.3">
      <c r="A1778" s="42">
        <v>17197</v>
      </c>
      <c r="B1778" s="24">
        <v>31</v>
      </c>
      <c r="C1778" s="24" t="s">
        <v>1136</v>
      </c>
      <c r="D1778" s="24">
        <v>0</v>
      </c>
      <c r="E1778" s="24">
        <v>414</v>
      </c>
      <c r="F1778" s="24" t="s">
        <v>105</v>
      </c>
      <c r="G1778" s="24" t="s">
        <v>12</v>
      </c>
      <c r="H1778" s="24" t="s">
        <v>15</v>
      </c>
      <c r="J1778" s="24">
        <v>1</v>
      </c>
      <c r="K1778" s="24">
        <v>17197</v>
      </c>
      <c r="L1778" s="32">
        <v>0.60625000000000007</v>
      </c>
      <c r="M1778" s="43">
        <v>0.62847222222222221</v>
      </c>
      <c r="N1778" s="33">
        <v>10.4567627789037</v>
      </c>
      <c r="Q1778" s="24">
        <v>58</v>
      </c>
      <c r="R1778" s="35">
        <f t="shared" si="108"/>
        <v>606.49224117641461</v>
      </c>
      <c r="S1778" s="35">
        <f t="shared" si="111"/>
        <v>0</v>
      </c>
      <c r="U1778" s="36">
        <f t="shared" si="109"/>
        <v>2.2222222222222143E-2</v>
      </c>
      <c r="V1778" s="36">
        <f t="shared" si="110"/>
        <v>1.2888888888888843</v>
      </c>
      <c r="W1778" s="36"/>
      <c r="X1778" s="37"/>
    </row>
    <row r="1779" spans="1:24" x14ac:dyDescent="0.3">
      <c r="A1779" s="42">
        <v>7975</v>
      </c>
      <c r="B1779" s="24">
        <v>31</v>
      </c>
      <c r="C1779" s="24" t="s">
        <v>1136</v>
      </c>
      <c r="D1779" s="24">
        <v>0</v>
      </c>
      <c r="E1779" s="24">
        <v>414</v>
      </c>
      <c r="F1779" s="24" t="s">
        <v>105</v>
      </c>
      <c r="G1779" s="24" t="s">
        <v>12</v>
      </c>
      <c r="H1779" s="24" t="s">
        <v>13</v>
      </c>
      <c r="J1779" s="24">
        <v>1</v>
      </c>
      <c r="K1779" s="24">
        <v>2731</v>
      </c>
      <c r="L1779" s="32">
        <v>0.62013888888888891</v>
      </c>
      <c r="M1779" s="43">
        <v>0.64444444444444449</v>
      </c>
      <c r="N1779" s="33">
        <v>10.4567627789037</v>
      </c>
      <c r="O1779" s="33">
        <v>10.4567627789037</v>
      </c>
      <c r="Q1779" s="24">
        <v>302</v>
      </c>
      <c r="R1779" s="35">
        <f t="shared" si="108"/>
        <v>3157.9423592289172</v>
      </c>
      <c r="S1779" s="35">
        <f t="shared" si="111"/>
        <v>3157.9423592289172</v>
      </c>
      <c r="U1779" s="36">
        <f t="shared" si="109"/>
        <v>2.430555555555558E-2</v>
      </c>
      <c r="V1779" s="36">
        <f t="shared" si="110"/>
        <v>7.3402777777777857</v>
      </c>
      <c r="W1779" s="36" t="s">
        <v>1168</v>
      </c>
      <c r="X1779" s="37"/>
    </row>
    <row r="1780" spans="1:24" x14ac:dyDescent="0.3">
      <c r="A1780" s="42">
        <v>7967</v>
      </c>
      <c r="B1780" s="24">
        <v>31</v>
      </c>
      <c r="C1780" s="24" t="s">
        <v>1136</v>
      </c>
      <c r="D1780" s="24">
        <v>0</v>
      </c>
      <c r="E1780" s="24">
        <v>414</v>
      </c>
      <c r="F1780" s="24" t="s">
        <v>105</v>
      </c>
      <c r="G1780" s="24" t="s">
        <v>12</v>
      </c>
      <c r="H1780" s="24" t="s">
        <v>15</v>
      </c>
      <c r="J1780" s="24">
        <v>1</v>
      </c>
      <c r="K1780" s="24">
        <v>1970</v>
      </c>
      <c r="L1780" s="32">
        <v>0.63541666666666663</v>
      </c>
      <c r="M1780" s="43">
        <v>0.65972222222222221</v>
      </c>
      <c r="N1780" s="33">
        <v>10.4567627789037</v>
      </c>
      <c r="Q1780" s="24">
        <v>58</v>
      </c>
      <c r="R1780" s="35">
        <f t="shared" si="108"/>
        <v>606.49224117641461</v>
      </c>
      <c r="S1780" s="35">
        <f t="shared" si="111"/>
        <v>0</v>
      </c>
      <c r="U1780" s="36">
        <f t="shared" si="109"/>
        <v>2.430555555555558E-2</v>
      </c>
      <c r="V1780" s="36">
        <f t="shared" si="110"/>
        <v>1.4097222222222237</v>
      </c>
      <c r="W1780" s="36"/>
      <c r="X1780" s="37"/>
    </row>
    <row r="1781" spans="1:24" x14ac:dyDescent="0.3">
      <c r="A1781" s="42">
        <v>7952</v>
      </c>
      <c r="B1781" s="24">
        <v>31</v>
      </c>
      <c r="C1781" s="24" t="s">
        <v>1136</v>
      </c>
      <c r="D1781" s="24">
        <v>0</v>
      </c>
      <c r="E1781" s="24">
        <v>414</v>
      </c>
      <c r="F1781" s="24" t="s">
        <v>105</v>
      </c>
      <c r="G1781" s="24" t="s">
        <v>12</v>
      </c>
      <c r="H1781" s="24" t="s">
        <v>13</v>
      </c>
      <c r="J1781" s="24">
        <v>1</v>
      </c>
      <c r="K1781" s="24">
        <v>1123</v>
      </c>
      <c r="L1781" s="32">
        <v>0.65486111111111112</v>
      </c>
      <c r="M1781" s="43">
        <v>0.6791666666666667</v>
      </c>
      <c r="N1781" s="33">
        <v>10.4567627789037</v>
      </c>
      <c r="Q1781" s="24">
        <v>302</v>
      </c>
      <c r="R1781" s="35">
        <f t="shared" si="108"/>
        <v>3157.9423592289172</v>
      </c>
      <c r="S1781" s="35">
        <f t="shared" si="111"/>
        <v>0</v>
      </c>
      <c r="U1781" s="36">
        <f t="shared" si="109"/>
        <v>2.430555555555558E-2</v>
      </c>
      <c r="V1781" s="36">
        <f t="shared" si="110"/>
        <v>7.3402777777777857</v>
      </c>
      <c r="W1781" s="36"/>
      <c r="X1781" s="37"/>
    </row>
    <row r="1782" spans="1:24" x14ac:dyDescent="0.3">
      <c r="A1782" s="42">
        <v>7968</v>
      </c>
      <c r="B1782" s="24">
        <v>31</v>
      </c>
      <c r="C1782" s="24" t="s">
        <v>1136</v>
      </c>
      <c r="D1782" s="24">
        <v>0</v>
      </c>
      <c r="E1782" s="24">
        <v>414</v>
      </c>
      <c r="F1782" s="24" t="s">
        <v>105</v>
      </c>
      <c r="G1782" s="24" t="s">
        <v>12</v>
      </c>
      <c r="H1782" s="24" t="s">
        <v>15</v>
      </c>
      <c r="J1782" s="24">
        <v>1</v>
      </c>
      <c r="K1782" s="24">
        <v>1971</v>
      </c>
      <c r="L1782" s="32">
        <v>0.66319444444444442</v>
      </c>
      <c r="M1782" s="43">
        <v>0.6875</v>
      </c>
      <c r="N1782" s="33">
        <v>10.4567627789037</v>
      </c>
      <c r="Q1782" s="24">
        <v>58</v>
      </c>
      <c r="R1782" s="35">
        <f t="shared" si="108"/>
        <v>606.49224117641461</v>
      </c>
      <c r="S1782" s="35">
        <f t="shared" si="111"/>
        <v>0</v>
      </c>
      <c r="U1782" s="36">
        <f t="shared" si="109"/>
        <v>2.430555555555558E-2</v>
      </c>
      <c r="V1782" s="36">
        <f t="shared" si="110"/>
        <v>1.4097222222222237</v>
      </c>
      <c r="W1782" s="36"/>
      <c r="X1782" s="37"/>
    </row>
    <row r="1783" spans="1:24" x14ac:dyDescent="0.3">
      <c r="A1783" s="42">
        <v>17200</v>
      </c>
      <c r="B1783" s="24">
        <v>31</v>
      </c>
      <c r="C1783" s="24" t="s">
        <v>1136</v>
      </c>
      <c r="D1783" s="24">
        <v>0</v>
      </c>
      <c r="E1783" s="24">
        <v>414</v>
      </c>
      <c r="F1783" s="24" t="s">
        <v>105</v>
      </c>
      <c r="G1783" s="24" t="s">
        <v>12</v>
      </c>
      <c r="H1783" s="24" t="s">
        <v>15</v>
      </c>
      <c r="J1783" s="24">
        <v>1</v>
      </c>
      <c r="K1783" s="24">
        <v>17200</v>
      </c>
      <c r="L1783" s="32">
        <v>0.67708333333333337</v>
      </c>
      <c r="M1783" s="43">
        <v>0.70138888888888884</v>
      </c>
      <c r="N1783" s="33">
        <v>10.4567627789037</v>
      </c>
      <c r="Q1783" s="24">
        <v>58</v>
      </c>
      <c r="R1783" s="35">
        <f t="shared" si="108"/>
        <v>606.49224117641461</v>
      </c>
      <c r="S1783" s="35">
        <f t="shared" si="111"/>
        <v>0</v>
      </c>
      <c r="U1783" s="36">
        <f t="shared" si="109"/>
        <v>2.4305555555555469E-2</v>
      </c>
      <c r="V1783" s="36">
        <f t="shared" si="110"/>
        <v>1.4097222222222172</v>
      </c>
      <c r="W1783" s="36"/>
      <c r="X1783" s="37"/>
    </row>
    <row r="1784" spans="1:24" x14ac:dyDescent="0.3">
      <c r="A1784" s="42">
        <v>7953</v>
      </c>
      <c r="B1784" s="24">
        <v>31</v>
      </c>
      <c r="C1784" s="24" t="s">
        <v>1136</v>
      </c>
      <c r="D1784" s="24">
        <v>0</v>
      </c>
      <c r="E1784" s="24">
        <v>414</v>
      </c>
      <c r="F1784" s="24" t="s">
        <v>105</v>
      </c>
      <c r="G1784" s="24" t="s">
        <v>12</v>
      </c>
      <c r="H1784" s="24" t="s">
        <v>13</v>
      </c>
      <c r="J1784" s="24">
        <v>1</v>
      </c>
      <c r="K1784" s="24">
        <v>1124</v>
      </c>
      <c r="L1784" s="32">
        <v>0.69652777777777775</v>
      </c>
      <c r="M1784" s="43">
        <v>0.72083333333333333</v>
      </c>
      <c r="N1784" s="33">
        <v>10.4567627789037</v>
      </c>
      <c r="Q1784" s="24">
        <v>302</v>
      </c>
      <c r="R1784" s="35">
        <f t="shared" si="108"/>
        <v>3157.9423592289172</v>
      </c>
      <c r="S1784" s="35">
        <f t="shared" si="111"/>
        <v>0</v>
      </c>
      <c r="U1784" s="36">
        <f t="shared" si="109"/>
        <v>2.430555555555558E-2</v>
      </c>
      <c r="V1784" s="36">
        <f t="shared" si="110"/>
        <v>7.3402777777777857</v>
      </c>
      <c r="W1784" s="36"/>
      <c r="X1784" s="37"/>
    </row>
    <row r="1785" spans="1:24" x14ac:dyDescent="0.3">
      <c r="A1785" s="42">
        <v>14075</v>
      </c>
      <c r="B1785" s="24">
        <v>31</v>
      </c>
      <c r="C1785" s="24" t="s">
        <v>1136</v>
      </c>
      <c r="D1785" s="24">
        <v>0</v>
      </c>
      <c r="E1785" s="24">
        <v>414</v>
      </c>
      <c r="F1785" s="24" t="s">
        <v>105</v>
      </c>
      <c r="G1785" s="24" t="s">
        <v>19</v>
      </c>
      <c r="H1785" s="24" t="s">
        <v>15</v>
      </c>
      <c r="J1785" s="24">
        <v>1</v>
      </c>
      <c r="K1785" s="24">
        <v>2744</v>
      </c>
      <c r="L1785" s="32">
        <v>0.71875</v>
      </c>
      <c r="M1785" s="43">
        <v>0.74305555555555547</v>
      </c>
      <c r="N1785" s="33">
        <v>10.4567627789037</v>
      </c>
      <c r="Q1785" s="24">
        <v>46</v>
      </c>
      <c r="R1785" s="35">
        <f t="shared" si="108"/>
        <v>481.01108782957022</v>
      </c>
      <c r="S1785" s="35">
        <f t="shared" si="111"/>
        <v>0</v>
      </c>
      <c r="U1785" s="36">
        <f t="shared" si="109"/>
        <v>2.4305555555555469E-2</v>
      </c>
      <c r="V1785" s="36">
        <f t="shared" si="110"/>
        <v>1.1180555555555516</v>
      </c>
      <c r="W1785" s="36"/>
      <c r="X1785" s="37"/>
    </row>
    <row r="1786" spans="1:24" x14ac:dyDescent="0.3">
      <c r="A1786" s="42">
        <v>7954</v>
      </c>
      <c r="B1786" s="24">
        <v>31</v>
      </c>
      <c r="C1786" s="24" t="s">
        <v>1136</v>
      </c>
      <c r="D1786" s="24">
        <v>0</v>
      </c>
      <c r="E1786" s="24">
        <v>414</v>
      </c>
      <c r="F1786" s="24" t="s">
        <v>105</v>
      </c>
      <c r="G1786" s="24" t="s">
        <v>12</v>
      </c>
      <c r="H1786" s="24" t="s">
        <v>13</v>
      </c>
      <c r="J1786" s="24">
        <v>1</v>
      </c>
      <c r="K1786" s="24">
        <v>1125</v>
      </c>
      <c r="L1786" s="32">
        <v>0.73819444444444438</v>
      </c>
      <c r="M1786" s="43">
        <v>0.76250000000000007</v>
      </c>
      <c r="N1786" s="33">
        <v>10.4567627789037</v>
      </c>
      <c r="Q1786" s="24">
        <v>302</v>
      </c>
      <c r="R1786" s="35">
        <f t="shared" si="108"/>
        <v>3157.9423592289172</v>
      </c>
      <c r="S1786" s="35">
        <f t="shared" si="111"/>
        <v>0</v>
      </c>
      <c r="U1786" s="36">
        <f t="shared" si="109"/>
        <v>2.4305555555555691E-2</v>
      </c>
      <c r="V1786" s="36">
        <f t="shared" si="110"/>
        <v>7.3402777777778185</v>
      </c>
      <c r="W1786" s="36"/>
      <c r="X1786" s="37"/>
    </row>
    <row r="1787" spans="1:24" x14ac:dyDescent="0.3">
      <c r="A1787" s="42">
        <v>7978</v>
      </c>
      <c r="B1787" s="24">
        <v>31</v>
      </c>
      <c r="C1787" s="24" t="s">
        <v>1136</v>
      </c>
      <c r="D1787" s="24">
        <v>0</v>
      </c>
      <c r="E1787" s="24">
        <v>414</v>
      </c>
      <c r="F1787" s="24" t="s">
        <v>105</v>
      </c>
      <c r="G1787" s="24" t="s">
        <v>12</v>
      </c>
      <c r="H1787" s="24" t="s">
        <v>15</v>
      </c>
      <c r="J1787" s="24">
        <v>1</v>
      </c>
      <c r="K1787" s="24">
        <v>2747</v>
      </c>
      <c r="L1787" s="32">
        <v>0.76388888888888884</v>
      </c>
      <c r="M1787" s="43">
        <v>0.78611111111111109</v>
      </c>
      <c r="N1787" s="33">
        <v>10.4567627789037</v>
      </c>
      <c r="Q1787" s="24">
        <v>58</v>
      </c>
      <c r="R1787" s="35">
        <f t="shared" si="108"/>
        <v>606.49224117641461</v>
      </c>
      <c r="S1787" s="35">
        <f t="shared" si="111"/>
        <v>0</v>
      </c>
      <c r="U1787" s="36">
        <f t="shared" si="109"/>
        <v>2.2222222222222254E-2</v>
      </c>
      <c r="V1787" s="36">
        <f t="shared" si="110"/>
        <v>1.2888888888888907</v>
      </c>
      <c r="W1787" s="36"/>
      <c r="X1787" s="37"/>
    </row>
    <row r="1788" spans="1:24" x14ac:dyDescent="0.3">
      <c r="A1788" s="42">
        <v>12058</v>
      </c>
      <c r="B1788" s="24">
        <v>31</v>
      </c>
      <c r="C1788" s="24" t="s">
        <v>1136</v>
      </c>
      <c r="D1788" s="24">
        <v>0</v>
      </c>
      <c r="E1788" s="24">
        <v>414</v>
      </c>
      <c r="F1788" s="24" t="s">
        <v>105</v>
      </c>
      <c r="G1788" s="24" t="s">
        <v>12</v>
      </c>
      <c r="H1788" s="24" t="s">
        <v>13</v>
      </c>
      <c r="J1788" s="24">
        <v>1</v>
      </c>
      <c r="K1788" s="24">
        <v>12058</v>
      </c>
      <c r="L1788" s="32">
        <v>0.78819444444444453</v>
      </c>
      <c r="M1788" s="43">
        <v>0.8125</v>
      </c>
      <c r="N1788" s="33">
        <v>10.4567627789037</v>
      </c>
      <c r="O1788" s="33">
        <v>10.4567627789037</v>
      </c>
      <c r="Q1788" s="24">
        <v>302</v>
      </c>
      <c r="R1788" s="35">
        <f t="shared" si="108"/>
        <v>3157.9423592289172</v>
      </c>
      <c r="S1788" s="35">
        <f t="shared" si="111"/>
        <v>3157.9423592289172</v>
      </c>
      <c r="U1788" s="36">
        <f t="shared" si="109"/>
        <v>2.4305555555555469E-2</v>
      </c>
      <c r="V1788" s="36">
        <f t="shared" si="110"/>
        <v>7.3402777777777519</v>
      </c>
      <c r="W1788" s="36" t="s">
        <v>1168</v>
      </c>
      <c r="X1788" s="37"/>
    </row>
    <row r="1789" spans="1:24" x14ac:dyDescent="0.3">
      <c r="A1789" s="42">
        <v>7970</v>
      </c>
      <c r="B1789" s="24">
        <v>31</v>
      </c>
      <c r="C1789" s="24" t="s">
        <v>1136</v>
      </c>
      <c r="D1789" s="24">
        <v>0</v>
      </c>
      <c r="E1789" s="24">
        <v>414</v>
      </c>
      <c r="F1789" s="24" t="s">
        <v>105</v>
      </c>
      <c r="G1789" s="24" t="s">
        <v>19</v>
      </c>
      <c r="H1789" s="24" t="s">
        <v>15</v>
      </c>
      <c r="J1789" s="24">
        <v>1</v>
      </c>
      <c r="K1789" s="24">
        <v>1975</v>
      </c>
      <c r="L1789" s="32">
        <v>0.80902777777777779</v>
      </c>
      <c r="M1789" s="43">
        <v>0.83333333333333337</v>
      </c>
      <c r="N1789" s="33">
        <v>10.4567627789037</v>
      </c>
      <c r="Q1789" s="24">
        <v>46</v>
      </c>
      <c r="R1789" s="35">
        <f t="shared" si="108"/>
        <v>481.01108782957022</v>
      </c>
      <c r="S1789" s="35">
        <f t="shared" si="111"/>
        <v>0</v>
      </c>
      <c r="U1789" s="36">
        <f t="shared" si="109"/>
        <v>2.430555555555558E-2</v>
      </c>
      <c r="V1789" s="36">
        <f t="shared" si="110"/>
        <v>1.1180555555555567</v>
      </c>
      <c r="W1789" s="36"/>
      <c r="X1789" s="37"/>
    </row>
    <row r="1790" spans="1:24" x14ac:dyDescent="0.3">
      <c r="A1790" s="42">
        <v>17206</v>
      </c>
      <c r="B1790" s="24">
        <v>31</v>
      </c>
      <c r="C1790" s="24" t="s">
        <v>1136</v>
      </c>
      <c r="D1790" s="24">
        <v>0</v>
      </c>
      <c r="E1790" s="24">
        <v>414</v>
      </c>
      <c r="F1790" s="24" t="s">
        <v>105</v>
      </c>
      <c r="G1790" s="24" t="s">
        <v>18</v>
      </c>
      <c r="H1790" s="24" t="s">
        <v>15</v>
      </c>
      <c r="J1790" s="24">
        <v>1</v>
      </c>
      <c r="K1790" s="24">
        <v>17206</v>
      </c>
      <c r="L1790" s="32">
        <v>0.82152777777777775</v>
      </c>
      <c r="M1790" s="43">
        <v>0.84583333333333333</v>
      </c>
      <c r="N1790" s="33">
        <v>10.4567627789037</v>
      </c>
      <c r="Q1790" s="24">
        <v>12</v>
      </c>
      <c r="R1790" s="35">
        <f t="shared" si="108"/>
        <v>125.48115334684439</v>
      </c>
      <c r="S1790" s="35">
        <f t="shared" si="111"/>
        <v>0</v>
      </c>
      <c r="U1790" s="36">
        <f t="shared" si="109"/>
        <v>2.430555555555558E-2</v>
      </c>
      <c r="V1790" s="36">
        <f t="shared" si="110"/>
        <v>0.29166666666666696</v>
      </c>
      <c r="W1790" s="36"/>
      <c r="X1790" s="37"/>
    </row>
    <row r="1791" spans="1:24" x14ac:dyDescent="0.3">
      <c r="A1791" s="42">
        <v>7990</v>
      </c>
      <c r="B1791" s="24">
        <v>31</v>
      </c>
      <c r="C1791" s="24" t="s">
        <v>1136</v>
      </c>
      <c r="D1791" s="24">
        <v>0</v>
      </c>
      <c r="E1791" s="24">
        <v>415</v>
      </c>
      <c r="F1791" s="24" t="s">
        <v>106</v>
      </c>
      <c r="G1791" s="24" t="s">
        <v>12</v>
      </c>
      <c r="H1791" s="24" t="s">
        <v>13</v>
      </c>
      <c r="J1791" s="24">
        <v>1</v>
      </c>
      <c r="K1791" s="24">
        <v>1133</v>
      </c>
      <c r="L1791" s="32">
        <v>0.2673611111111111</v>
      </c>
      <c r="M1791" s="43">
        <v>0.28819444444444448</v>
      </c>
      <c r="N1791" s="33">
        <v>9.1373150949249098</v>
      </c>
      <c r="Q1791" s="24">
        <v>302</v>
      </c>
      <c r="R1791" s="35">
        <f t="shared" si="108"/>
        <v>2759.469158667323</v>
      </c>
      <c r="S1791" s="35">
        <f t="shared" si="111"/>
        <v>0</v>
      </c>
      <c r="U1791" s="36">
        <f t="shared" si="109"/>
        <v>2.083333333333337E-2</v>
      </c>
      <c r="V1791" s="36">
        <f t="shared" si="110"/>
        <v>6.2916666666666776</v>
      </c>
      <c r="W1791" s="36"/>
      <c r="X1791" s="37"/>
    </row>
    <row r="1792" spans="1:24" x14ac:dyDescent="0.3">
      <c r="A1792" s="42">
        <v>12055</v>
      </c>
      <c r="B1792" s="24">
        <v>31</v>
      </c>
      <c r="C1792" s="24" t="s">
        <v>1136</v>
      </c>
      <c r="D1792" s="24">
        <v>0</v>
      </c>
      <c r="E1792" s="24">
        <v>415</v>
      </c>
      <c r="F1792" s="24" t="s">
        <v>106</v>
      </c>
      <c r="G1792" s="24" t="s">
        <v>52</v>
      </c>
      <c r="H1792" s="24">
        <v>6</v>
      </c>
      <c r="J1792" s="24">
        <v>1</v>
      </c>
      <c r="K1792" s="24">
        <v>2730</v>
      </c>
      <c r="L1792" s="32">
        <v>0.59375</v>
      </c>
      <c r="M1792" s="43">
        <v>0.61458333333333337</v>
      </c>
      <c r="N1792" s="33">
        <v>9.1373150949249098</v>
      </c>
      <c r="Q1792" s="24">
        <v>35</v>
      </c>
      <c r="R1792" s="35">
        <f t="shared" si="108"/>
        <v>319.80602832237184</v>
      </c>
      <c r="S1792" s="35">
        <f t="shared" si="111"/>
        <v>0</v>
      </c>
      <c r="U1792" s="36">
        <f t="shared" si="109"/>
        <v>2.083333333333337E-2</v>
      </c>
      <c r="V1792" s="36">
        <f t="shared" si="110"/>
        <v>0.72916666666666796</v>
      </c>
      <c r="W1792" s="36"/>
      <c r="X1792" s="37"/>
    </row>
    <row r="1793" spans="1:24" x14ac:dyDescent="0.3">
      <c r="A1793" s="42">
        <v>14038</v>
      </c>
      <c r="B1793" s="24">
        <v>31</v>
      </c>
      <c r="C1793" s="24" t="s">
        <v>1136</v>
      </c>
      <c r="D1793" s="24">
        <v>0</v>
      </c>
      <c r="E1793" s="24">
        <v>415</v>
      </c>
      <c r="F1793" s="24" t="s">
        <v>106</v>
      </c>
      <c r="G1793" s="24" t="s">
        <v>728</v>
      </c>
      <c r="H1793" s="24" t="s">
        <v>13</v>
      </c>
      <c r="J1793" s="24">
        <v>1</v>
      </c>
      <c r="K1793" s="24">
        <v>14038</v>
      </c>
      <c r="L1793" s="32">
        <v>0.59375</v>
      </c>
      <c r="M1793" s="43">
        <v>0.61458333333333337</v>
      </c>
      <c r="N1793" s="33">
        <v>9.1373150949249098</v>
      </c>
      <c r="Q1793" s="24">
        <v>27</v>
      </c>
      <c r="R1793" s="35">
        <f t="shared" si="108"/>
        <v>246.70750756297255</v>
      </c>
      <c r="S1793" s="35">
        <f t="shared" si="111"/>
        <v>0</v>
      </c>
      <c r="U1793" s="36">
        <f t="shared" si="109"/>
        <v>2.083333333333337E-2</v>
      </c>
      <c r="V1793" s="36">
        <f t="shared" si="110"/>
        <v>0.562500000000001</v>
      </c>
      <c r="W1793" s="36"/>
      <c r="X1793" s="37"/>
    </row>
    <row r="1794" spans="1:24" x14ac:dyDescent="0.3">
      <c r="A1794" s="42">
        <v>7971</v>
      </c>
      <c r="B1794" s="24">
        <v>31</v>
      </c>
      <c r="C1794" s="24" t="s">
        <v>1136</v>
      </c>
      <c r="D1794" s="24">
        <v>0</v>
      </c>
      <c r="E1794" s="24">
        <v>415</v>
      </c>
      <c r="F1794" s="24" t="s">
        <v>106</v>
      </c>
      <c r="G1794" s="24" t="s">
        <v>12</v>
      </c>
      <c r="H1794" s="24" t="s">
        <v>15</v>
      </c>
      <c r="J1794" s="24">
        <v>1</v>
      </c>
      <c r="K1794" s="24">
        <v>1976</v>
      </c>
      <c r="L1794" s="32">
        <v>0.69791666666666663</v>
      </c>
      <c r="M1794" s="43">
        <v>0.71875</v>
      </c>
      <c r="N1794" s="33">
        <v>9.1373150949249098</v>
      </c>
      <c r="Q1794" s="24">
        <v>58</v>
      </c>
      <c r="R1794" s="35">
        <f t="shared" ref="R1794:R1857" si="112">+N1794*Q1794</f>
        <v>529.96427550564476</v>
      </c>
      <c r="S1794" s="35">
        <f t="shared" si="111"/>
        <v>0</v>
      </c>
      <c r="U1794" s="36">
        <f t="shared" ref="U1794:U1857" si="113">+M1794-L1794</f>
        <v>2.083333333333337E-2</v>
      </c>
      <c r="V1794" s="36">
        <f t="shared" ref="V1794:V1857" si="114">+U1794*Q1794</f>
        <v>1.2083333333333355</v>
      </c>
      <c r="W1794" s="36"/>
      <c r="X1794" s="37"/>
    </row>
    <row r="1795" spans="1:24" x14ac:dyDescent="0.3">
      <c r="A1795" s="42">
        <v>12036</v>
      </c>
      <c r="B1795" s="24">
        <v>31</v>
      </c>
      <c r="C1795" s="24" t="s">
        <v>1136</v>
      </c>
      <c r="D1795" s="24">
        <v>0</v>
      </c>
      <c r="E1795" s="24">
        <v>415</v>
      </c>
      <c r="F1795" s="24" t="s">
        <v>106</v>
      </c>
      <c r="G1795" s="24" t="s">
        <v>12</v>
      </c>
      <c r="H1795" s="24" t="s">
        <v>13</v>
      </c>
      <c r="J1795" s="24">
        <v>1</v>
      </c>
      <c r="K1795" s="24">
        <v>1129</v>
      </c>
      <c r="L1795" s="32">
        <v>0.77083333333333337</v>
      </c>
      <c r="M1795" s="43">
        <v>0.79166666666666663</v>
      </c>
      <c r="N1795" s="33">
        <v>9.1373150949249098</v>
      </c>
      <c r="Q1795" s="24">
        <v>302</v>
      </c>
      <c r="R1795" s="35">
        <f t="shared" si="112"/>
        <v>2759.469158667323</v>
      </c>
      <c r="S1795" s="35">
        <f t="shared" ref="S1795:S1858" si="115">+O1795*Q1795</f>
        <v>0</v>
      </c>
      <c r="U1795" s="36">
        <f t="shared" si="113"/>
        <v>2.0833333333333259E-2</v>
      </c>
      <c r="V1795" s="36">
        <f t="shared" si="114"/>
        <v>6.2916666666666448</v>
      </c>
      <c r="W1795" s="36"/>
      <c r="X1795" s="37"/>
    </row>
    <row r="1796" spans="1:24" x14ac:dyDescent="0.3">
      <c r="A1796" s="42">
        <v>18341</v>
      </c>
      <c r="B1796" s="24">
        <v>31</v>
      </c>
      <c r="C1796" s="24" t="s">
        <v>1136</v>
      </c>
      <c r="D1796" s="24">
        <v>0</v>
      </c>
      <c r="E1796" s="24">
        <v>417</v>
      </c>
      <c r="F1796" s="24" t="s">
        <v>108</v>
      </c>
      <c r="G1796" s="24" t="s">
        <v>18</v>
      </c>
      <c r="H1796" s="24" t="s">
        <v>13</v>
      </c>
      <c r="J1796" s="24">
        <v>1</v>
      </c>
      <c r="K1796" s="24">
        <v>18341</v>
      </c>
      <c r="L1796" s="32">
        <v>0.72083333333333333</v>
      </c>
      <c r="M1796" s="43">
        <v>0.72430555555555554</v>
      </c>
      <c r="N1796" s="33">
        <v>1.492</v>
      </c>
      <c r="Q1796" s="24">
        <v>67</v>
      </c>
      <c r="R1796" s="35">
        <f t="shared" si="112"/>
        <v>99.963999999999999</v>
      </c>
      <c r="S1796" s="35">
        <f t="shared" si="115"/>
        <v>0</v>
      </c>
      <c r="U1796" s="36">
        <f t="shared" si="113"/>
        <v>3.4722222222222099E-3</v>
      </c>
      <c r="V1796" s="36">
        <f t="shared" si="114"/>
        <v>0.23263888888888806</v>
      </c>
      <c r="W1796" s="36"/>
      <c r="X1796" s="37"/>
    </row>
    <row r="1797" spans="1:24" x14ac:dyDescent="0.3">
      <c r="A1797" s="42">
        <v>17175</v>
      </c>
      <c r="B1797" s="24">
        <v>31</v>
      </c>
      <c r="C1797" s="24" t="s">
        <v>1136</v>
      </c>
      <c r="D1797" s="24">
        <v>0</v>
      </c>
      <c r="E1797" s="24">
        <v>934</v>
      </c>
      <c r="F1797" s="24" t="s">
        <v>109</v>
      </c>
      <c r="G1797" s="24" t="s">
        <v>18</v>
      </c>
      <c r="H1797" s="24" t="s">
        <v>15</v>
      </c>
      <c r="J1797" s="24">
        <v>1</v>
      </c>
      <c r="K1797" s="24">
        <v>17175</v>
      </c>
      <c r="L1797" s="32">
        <v>0.47569444444444442</v>
      </c>
      <c r="M1797" s="43">
        <v>0.47916666666666669</v>
      </c>
      <c r="N1797" s="33">
        <v>1.64356846511305</v>
      </c>
      <c r="Q1797" s="24">
        <v>12</v>
      </c>
      <c r="R1797" s="35">
        <f t="shared" si="112"/>
        <v>19.722821581356598</v>
      </c>
      <c r="S1797" s="35">
        <f t="shared" si="115"/>
        <v>0</v>
      </c>
      <c r="U1797" s="36">
        <f t="shared" si="113"/>
        <v>3.4722222222222654E-3</v>
      </c>
      <c r="V1797" s="36">
        <f t="shared" si="114"/>
        <v>4.1666666666667185E-2</v>
      </c>
      <c r="W1797" s="36"/>
      <c r="X1797" s="37"/>
    </row>
    <row r="1798" spans="1:24" x14ac:dyDescent="0.3">
      <c r="A1798" s="42">
        <v>17183</v>
      </c>
      <c r="B1798" s="24">
        <v>31</v>
      </c>
      <c r="C1798" s="24" t="s">
        <v>1136</v>
      </c>
      <c r="D1798" s="24">
        <v>0</v>
      </c>
      <c r="E1798" s="24">
        <v>934</v>
      </c>
      <c r="F1798" s="24" t="s">
        <v>109</v>
      </c>
      <c r="G1798" s="24" t="s">
        <v>18</v>
      </c>
      <c r="H1798" s="24" t="s">
        <v>15</v>
      </c>
      <c r="J1798" s="24">
        <v>1</v>
      </c>
      <c r="K1798" s="24">
        <v>17183</v>
      </c>
      <c r="L1798" s="32">
        <v>0.53472222222222221</v>
      </c>
      <c r="M1798" s="43">
        <v>0.53819444444444442</v>
      </c>
      <c r="N1798" s="33">
        <v>1.64356846511305</v>
      </c>
      <c r="Q1798" s="24">
        <v>12</v>
      </c>
      <c r="R1798" s="35">
        <f t="shared" si="112"/>
        <v>19.722821581356598</v>
      </c>
      <c r="S1798" s="35">
        <f t="shared" si="115"/>
        <v>0</v>
      </c>
      <c r="U1798" s="36">
        <f t="shared" si="113"/>
        <v>3.4722222222222099E-3</v>
      </c>
      <c r="V1798" s="36">
        <f t="shared" si="114"/>
        <v>4.1666666666666519E-2</v>
      </c>
      <c r="W1798" s="36"/>
      <c r="X1798" s="37"/>
    </row>
    <row r="1799" spans="1:24" x14ac:dyDescent="0.3">
      <c r="A1799" s="42">
        <v>7994</v>
      </c>
      <c r="B1799" s="24">
        <v>31</v>
      </c>
      <c r="C1799" s="24" t="s">
        <v>1136</v>
      </c>
      <c r="D1799" s="24">
        <v>0</v>
      </c>
      <c r="E1799" s="24">
        <v>934</v>
      </c>
      <c r="F1799" s="24" t="s">
        <v>109</v>
      </c>
      <c r="G1799" s="24" t="s">
        <v>12</v>
      </c>
      <c r="H1799" s="24" t="s">
        <v>13</v>
      </c>
      <c r="J1799" s="24">
        <v>1</v>
      </c>
      <c r="K1799" s="24">
        <v>4384</v>
      </c>
      <c r="L1799" s="32">
        <v>0.54861111111111105</v>
      </c>
      <c r="M1799" s="43">
        <v>0.55208333333333337</v>
      </c>
      <c r="N1799" s="33">
        <v>1.64356846511305</v>
      </c>
      <c r="Q1799" s="24">
        <v>302</v>
      </c>
      <c r="R1799" s="35">
        <f t="shared" si="112"/>
        <v>496.35767646414109</v>
      </c>
      <c r="S1799" s="35">
        <f t="shared" si="115"/>
        <v>0</v>
      </c>
      <c r="U1799" s="36">
        <f t="shared" si="113"/>
        <v>3.4722222222223209E-3</v>
      </c>
      <c r="V1799" s="36">
        <f t="shared" si="114"/>
        <v>1.0486111111111409</v>
      </c>
      <c r="W1799" s="36"/>
      <c r="X1799" s="37"/>
    </row>
    <row r="1800" spans="1:24" x14ac:dyDescent="0.3">
      <c r="A1800" s="42">
        <v>8258</v>
      </c>
      <c r="B1800" s="24">
        <v>31</v>
      </c>
      <c r="C1800" s="24" t="s">
        <v>1136</v>
      </c>
      <c r="D1800" s="24">
        <v>0</v>
      </c>
      <c r="E1800" s="24">
        <v>934</v>
      </c>
      <c r="F1800" s="24" t="s">
        <v>109</v>
      </c>
      <c r="G1800" s="24" t="s">
        <v>12</v>
      </c>
      <c r="H1800" s="24" t="s">
        <v>15</v>
      </c>
      <c r="J1800" s="24">
        <v>1</v>
      </c>
      <c r="K1800" s="24">
        <v>8258</v>
      </c>
      <c r="L1800" s="32">
        <v>0.60069444444444442</v>
      </c>
      <c r="M1800" s="43">
        <v>0.60277777777777775</v>
      </c>
      <c r="N1800" s="33">
        <v>1.64356846511305</v>
      </c>
      <c r="Q1800" s="24">
        <v>58</v>
      </c>
      <c r="R1800" s="35">
        <f t="shared" si="112"/>
        <v>95.326970976556893</v>
      </c>
      <c r="S1800" s="35">
        <f t="shared" si="115"/>
        <v>0</v>
      </c>
      <c r="U1800" s="36">
        <f t="shared" si="113"/>
        <v>2.0833333333333259E-3</v>
      </c>
      <c r="V1800" s="36">
        <f t="shared" si="114"/>
        <v>0.1208333333333329</v>
      </c>
      <c r="W1800" s="36"/>
      <c r="X1800" s="37"/>
    </row>
    <row r="1801" spans="1:24" x14ac:dyDescent="0.3">
      <c r="A1801" s="42">
        <v>17199</v>
      </c>
      <c r="B1801" s="24">
        <v>31</v>
      </c>
      <c r="C1801" s="24" t="s">
        <v>1136</v>
      </c>
      <c r="D1801" s="24">
        <v>0</v>
      </c>
      <c r="E1801" s="24">
        <v>934</v>
      </c>
      <c r="F1801" s="24" t="s">
        <v>109</v>
      </c>
      <c r="G1801" s="24" t="s">
        <v>18</v>
      </c>
      <c r="H1801" s="24" t="s">
        <v>15</v>
      </c>
      <c r="J1801" s="24">
        <v>1</v>
      </c>
      <c r="K1801" s="24">
        <v>17199</v>
      </c>
      <c r="L1801" s="32">
        <v>0.60069444444444442</v>
      </c>
      <c r="M1801" s="43">
        <v>0.60277777777777775</v>
      </c>
      <c r="N1801" s="33">
        <v>1.64356846511305</v>
      </c>
      <c r="Q1801" s="24">
        <v>12</v>
      </c>
      <c r="R1801" s="35">
        <f t="shared" si="112"/>
        <v>19.722821581356598</v>
      </c>
      <c r="S1801" s="35">
        <f t="shared" si="115"/>
        <v>0</v>
      </c>
      <c r="U1801" s="36">
        <f t="shared" si="113"/>
        <v>2.0833333333333259E-3</v>
      </c>
      <c r="V1801" s="36">
        <f t="shared" si="114"/>
        <v>2.4999999999999911E-2</v>
      </c>
      <c r="W1801" s="36"/>
      <c r="X1801" s="37"/>
    </row>
    <row r="1802" spans="1:24" x14ac:dyDescent="0.3">
      <c r="A1802" s="42">
        <v>17204</v>
      </c>
      <c r="B1802" s="24">
        <v>31</v>
      </c>
      <c r="C1802" s="24" t="s">
        <v>1136</v>
      </c>
      <c r="D1802" s="24">
        <v>0</v>
      </c>
      <c r="E1802" s="24">
        <v>934</v>
      </c>
      <c r="F1802" s="24" t="s">
        <v>109</v>
      </c>
      <c r="G1802" s="24" t="s">
        <v>18</v>
      </c>
      <c r="H1802" s="24" t="s">
        <v>15</v>
      </c>
      <c r="J1802" s="24">
        <v>1</v>
      </c>
      <c r="K1802" s="24">
        <v>17204</v>
      </c>
      <c r="L1802" s="32">
        <v>0.75694444444444453</v>
      </c>
      <c r="M1802" s="43">
        <v>0.76041666666666663</v>
      </c>
      <c r="N1802" s="33">
        <v>1.64356846511305</v>
      </c>
      <c r="Q1802" s="24">
        <v>12</v>
      </c>
      <c r="R1802" s="35">
        <f t="shared" si="112"/>
        <v>19.722821581356598</v>
      </c>
      <c r="S1802" s="35">
        <f t="shared" si="115"/>
        <v>0</v>
      </c>
      <c r="U1802" s="36">
        <f t="shared" si="113"/>
        <v>3.4722222222220989E-3</v>
      </c>
      <c r="V1802" s="36">
        <f t="shared" si="114"/>
        <v>4.1666666666665186E-2</v>
      </c>
      <c r="W1802" s="36"/>
      <c r="X1802" s="37"/>
    </row>
    <row r="1803" spans="1:24" x14ac:dyDescent="0.3">
      <c r="A1803" s="42">
        <v>7995</v>
      </c>
      <c r="B1803" s="24">
        <v>31</v>
      </c>
      <c r="C1803" s="24" t="s">
        <v>1136</v>
      </c>
      <c r="D1803" s="24">
        <v>0</v>
      </c>
      <c r="E1803" s="24">
        <v>2023</v>
      </c>
      <c r="F1803" s="24" t="s">
        <v>110</v>
      </c>
      <c r="G1803" s="24" t="s">
        <v>52</v>
      </c>
      <c r="H1803" s="44" t="s">
        <v>1146</v>
      </c>
      <c r="I1803" s="44"/>
      <c r="J1803" s="24">
        <v>1</v>
      </c>
      <c r="K1803" s="24">
        <v>2970</v>
      </c>
      <c r="L1803" s="32">
        <v>0.3125</v>
      </c>
      <c r="M1803" s="43">
        <v>0.32291666666666669</v>
      </c>
      <c r="N1803" s="33">
        <v>4.56294039970666</v>
      </c>
      <c r="O1803" s="33">
        <v>4.56294039970666</v>
      </c>
      <c r="Q1803" s="24">
        <v>173</v>
      </c>
      <c r="R1803" s="35">
        <f t="shared" si="112"/>
        <v>789.38868914925217</v>
      </c>
      <c r="S1803" s="35">
        <f t="shared" si="115"/>
        <v>789.38868914925217</v>
      </c>
      <c r="U1803" s="36">
        <f t="shared" si="113"/>
        <v>1.0416666666666685E-2</v>
      </c>
      <c r="V1803" s="36">
        <f t="shared" si="114"/>
        <v>1.8020833333333366</v>
      </c>
      <c r="W1803" s="36" t="s">
        <v>1168</v>
      </c>
      <c r="X1803" s="37"/>
    </row>
    <row r="1804" spans="1:24" x14ac:dyDescent="0.3">
      <c r="A1804" s="42">
        <v>18530</v>
      </c>
      <c r="B1804" s="24">
        <v>31</v>
      </c>
      <c r="C1804" s="24" t="s">
        <v>1136</v>
      </c>
      <c r="D1804" s="24">
        <v>0</v>
      </c>
      <c r="E1804" s="24">
        <v>2026</v>
      </c>
      <c r="F1804" s="24" t="s">
        <v>890</v>
      </c>
      <c r="G1804" s="24" t="s">
        <v>52</v>
      </c>
      <c r="H1804" s="44" t="s">
        <v>1146</v>
      </c>
      <c r="I1804" s="44"/>
      <c r="J1804" s="24">
        <v>1</v>
      </c>
      <c r="K1804" s="24">
        <v>18530</v>
      </c>
      <c r="L1804" s="32">
        <v>0.59027777777777779</v>
      </c>
      <c r="M1804" s="43">
        <v>0.6020833333333333</v>
      </c>
      <c r="N1804" s="33">
        <v>5.5369017521018602</v>
      </c>
      <c r="O1804" s="33">
        <v>5.5369017521018602</v>
      </c>
      <c r="Q1804" s="24">
        <v>173</v>
      </c>
      <c r="R1804" s="35">
        <f t="shared" si="112"/>
        <v>957.88400311362182</v>
      </c>
      <c r="S1804" s="35">
        <f t="shared" si="115"/>
        <v>957.88400311362182</v>
      </c>
      <c r="U1804" s="36">
        <f t="shared" si="113"/>
        <v>1.1805555555555514E-2</v>
      </c>
      <c r="V1804" s="36">
        <f t="shared" si="114"/>
        <v>2.042361111111104</v>
      </c>
      <c r="W1804" s="36" t="s">
        <v>1168</v>
      </c>
      <c r="X1804" s="37"/>
    </row>
    <row r="1805" spans="1:24" x14ac:dyDescent="0.3">
      <c r="A1805" s="42">
        <v>9378</v>
      </c>
      <c r="B1805" s="24">
        <v>32</v>
      </c>
      <c r="C1805" s="24" t="s">
        <v>1136</v>
      </c>
      <c r="D1805" s="24">
        <v>0</v>
      </c>
      <c r="E1805" s="24">
        <v>420</v>
      </c>
      <c r="F1805" s="24" t="s">
        <v>182</v>
      </c>
      <c r="G1805" s="24" t="s">
        <v>12</v>
      </c>
      <c r="H1805" s="24" t="s">
        <v>13</v>
      </c>
      <c r="J1805" s="24">
        <v>1</v>
      </c>
      <c r="K1805" s="24">
        <v>2746</v>
      </c>
      <c r="L1805" s="32">
        <v>0.55208333333333337</v>
      </c>
      <c r="M1805" s="43">
        <v>0.58333333333333337</v>
      </c>
      <c r="N1805" s="33">
        <v>12.368080538874899</v>
      </c>
      <c r="Q1805" s="24">
        <v>302</v>
      </c>
      <c r="R1805" s="35">
        <f t="shared" si="112"/>
        <v>3735.1603227402197</v>
      </c>
      <c r="S1805" s="35">
        <f t="shared" si="115"/>
        <v>0</v>
      </c>
      <c r="U1805" s="36">
        <f t="shared" si="113"/>
        <v>3.125E-2</v>
      </c>
      <c r="V1805" s="36">
        <f t="shared" si="114"/>
        <v>9.4375</v>
      </c>
      <c r="W1805" s="36"/>
      <c r="X1805" s="37"/>
    </row>
    <row r="1806" spans="1:24" x14ac:dyDescent="0.3">
      <c r="A1806" s="42">
        <v>9321</v>
      </c>
      <c r="B1806" s="24">
        <v>32</v>
      </c>
      <c r="C1806" s="24" t="s">
        <v>1136</v>
      </c>
      <c r="D1806" s="24">
        <v>0</v>
      </c>
      <c r="E1806" s="24">
        <v>433</v>
      </c>
      <c r="F1806" s="24" t="s">
        <v>164</v>
      </c>
      <c r="G1806" s="24" t="s">
        <v>12</v>
      </c>
      <c r="H1806" s="24" t="s">
        <v>13</v>
      </c>
      <c r="J1806" s="24">
        <v>1</v>
      </c>
      <c r="K1806" s="24">
        <v>2735</v>
      </c>
      <c r="L1806" s="32">
        <v>0.2986111111111111</v>
      </c>
      <c r="M1806" s="43">
        <v>0.3263888888888889</v>
      </c>
      <c r="N1806" s="33">
        <v>12.365386437043901</v>
      </c>
      <c r="Q1806" s="24">
        <v>302</v>
      </c>
      <c r="R1806" s="35">
        <f t="shared" si="112"/>
        <v>3734.346703987258</v>
      </c>
      <c r="S1806" s="35">
        <f t="shared" si="115"/>
        <v>0</v>
      </c>
      <c r="U1806" s="36">
        <f t="shared" si="113"/>
        <v>2.777777777777779E-2</v>
      </c>
      <c r="V1806" s="36">
        <f t="shared" si="114"/>
        <v>8.3888888888888928</v>
      </c>
      <c r="W1806" s="36"/>
      <c r="X1806" s="37"/>
    </row>
    <row r="1807" spans="1:24" x14ac:dyDescent="0.3">
      <c r="A1807" s="42">
        <v>16756</v>
      </c>
      <c r="B1807" s="24">
        <v>32</v>
      </c>
      <c r="C1807" s="24" t="s">
        <v>1136</v>
      </c>
      <c r="D1807" s="24">
        <v>0</v>
      </c>
      <c r="E1807" s="24">
        <v>608</v>
      </c>
      <c r="F1807" s="24" t="s">
        <v>168</v>
      </c>
      <c r="G1807" s="24" t="s">
        <v>18</v>
      </c>
      <c r="H1807" s="24" t="s">
        <v>13</v>
      </c>
      <c r="J1807" s="24">
        <v>1</v>
      </c>
      <c r="K1807" s="24">
        <v>16756</v>
      </c>
      <c r="L1807" s="32">
        <v>0.43055555555555558</v>
      </c>
      <c r="M1807" s="43">
        <v>0.4548611111111111</v>
      </c>
      <c r="N1807" s="33">
        <v>8.4559196331808906</v>
      </c>
      <c r="Q1807" s="24">
        <v>67</v>
      </c>
      <c r="R1807" s="35">
        <f t="shared" si="112"/>
        <v>566.54661542311965</v>
      </c>
      <c r="S1807" s="35">
        <f t="shared" si="115"/>
        <v>0</v>
      </c>
      <c r="U1807" s="36">
        <f t="shared" si="113"/>
        <v>2.4305555555555525E-2</v>
      </c>
      <c r="V1807" s="36">
        <f t="shared" si="114"/>
        <v>1.6284722222222201</v>
      </c>
      <c r="W1807" s="36"/>
      <c r="X1807" s="37"/>
    </row>
    <row r="1808" spans="1:24" x14ac:dyDescent="0.3">
      <c r="A1808" s="42">
        <v>9345</v>
      </c>
      <c r="B1808" s="24">
        <v>32</v>
      </c>
      <c r="C1808" s="24" t="s">
        <v>1136</v>
      </c>
      <c r="D1808" s="24">
        <v>0</v>
      </c>
      <c r="E1808" s="24">
        <v>608</v>
      </c>
      <c r="F1808" s="24" t="s">
        <v>168</v>
      </c>
      <c r="G1808" s="24" t="s">
        <v>19</v>
      </c>
      <c r="H1808" s="24" t="s">
        <v>13</v>
      </c>
      <c r="J1808" s="24">
        <v>1</v>
      </c>
      <c r="K1808" s="24">
        <v>2973</v>
      </c>
      <c r="L1808" s="32">
        <v>0.47916666666666669</v>
      </c>
      <c r="M1808" s="43">
        <v>0.5</v>
      </c>
      <c r="N1808" s="33">
        <v>8.4559196331808906</v>
      </c>
      <c r="Q1808" s="24">
        <v>235</v>
      </c>
      <c r="R1808" s="35">
        <f t="shared" si="112"/>
        <v>1987.1411137975092</v>
      </c>
      <c r="S1808" s="35">
        <f t="shared" si="115"/>
        <v>0</v>
      </c>
      <c r="U1808" s="36">
        <f t="shared" si="113"/>
        <v>2.0833333333333315E-2</v>
      </c>
      <c r="V1808" s="36">
        <f t="shared" si="114"/>
        <v>4.8958333333333286</v>
      </c>
      <c r="W1808" s="36"/>
      <c r="X1808" s="37"/>
    </row>
    <row r="1809" spans="1:24" x14ac:dyDescent="0.3">
      <c r="A1809" s="42">
        <v>18340</v>
      </c>
      <c r="B1809" s="24">
        <v>32</v>
      </c>
      <c r="C1809" s="24" t="s">
        <v>1136</v>
      </c>
      <c r="D1809" s="24">
        <v>0</v>
      </c>
      <c r="E1809" s="24">
        <v>608</v>
      </c>
      <c r="F1809" s="24" t="s">
        <v>168</v>
      </c>
      <c r="G1809" s="24" t="s">
        <v>18</v>
      </c>
      <c r="H1809" s="24" t="s">
        <v>13</v>
      </c>
      <c r="J1809" s="24">
        <v>1</v>
      </c>
      <c r="K1809" s="24">
        <v>16758</v>
      </c>
      <c r="L1809" s="32">
        <v>0.66319444444444442</v>
      </c>
      <c r="M1809" s="43">
        <v>0.6875</v>
      </c>
      <c r="N1809" s="33">
        <v>8.4559196331808906</v>
      </c>
      <c r="Q1809" s="24">
        <v>67</v>
      </c>
      <c r="R1809" s="35">
        <f t="shared" si="112"/>
        <v>566.54661542311965</v>
      </c>
      <c r="S1809" s="35">
        <f t="shared" si="115"/>
        <v>0</v>
      </c>
      <c r="U1809" s="36">
        <f t="shared" si="113"/>
        <v>2.430555555555558E-2</v>
      </c>
      <c r="V1809" s="36">
        <f t="shared" si="114"/>
        <v>1.6284722222222239</v>
      </c>
      <c r="W1809" s="36"/>
      <c r="X1809" s="37"/>
    </row>
    <row r="1810" spans="1:24" x14ac:dyDescent="0.3">
      <c r="A1810" s="42">
        <v>9357</v>
      </c>
      <c r="B1810" s="24">
        <v>32</v>
      </c>
      <c r="C1810" s="24" t="s">
        <v>1136</v>
      </c>
      <c r="D1810" s="24">
        <v>0</v>
      </c>
      <c r="E1810" s="24">
        <v>926</v>
      </c>
      <c r="F1810" s="24" t="s">
        <v>174</v>
      </c>
      <c r="G1810" s="24" t="s">
        <v>12</v>
      </c>
      <c r="H1810" s="24" t="s">
        <v>13</v>
      </c>
      <c r="J1810" s="24">
        <v>1</v>
      </c>
      <c r="K1810" s="24">
        <v>2736</v>
      </c>
      <c r="L1810" s="32">
        <v>0.33333333333333331</v>
      </c>
      <c r="M1810" s="43">
        <v>0.34375</v>
      </c>
      <c r="N1810" s="33">
        <v>3.2667922026915202</v>
      </c>
      <c r="Q1810" s="24">
        <v>302</v>
      </c>
      <c r="R1810" s="35">
        <f t="shared" si="112"/>
        <v>986.57124521283913</v>
      </c>
      <c r="S1810" s="35">
        <f t="shared" si="115"/>
        <v>0</v>
      </c>
      <c r="U1810" s="36">
        <f t="shared" si="113"/>
        <v>1.0416666666666685E-2</v>
      </c>
      <c r="V1810" s="36">
        <f t="shared" si="114"/>
        <v>3.1458333333333388</v>
      </c>
      <c r="W1810" s="36"/>
      <c r="X1810" s="37"/>
    </row>
    <row r="1811" spans="1:24" x14ac:dyDescent="0.3">
      <c r="A1811" s="42">
        <v>9369</v>
      </c>
      <c r="B1811" s="24">
        <v>32</v>
      </c>
      <c r="C1811" s="24" t="s">
        <v>1136</v>
      </c>
      <c r="D1811" s="24">
        <v>0</v>
      </c>
      <c r="E1811" s="24">
        <v>926</v>
      </c>
      <c r="F1811" s="24" t="s">
        <v>174</v>
      </c>
      <c r="G1811" s="24" t="s">
        <v>12</v>
      </c>
      <c r="H1811" s="24" t="s">
        <v>13</v>
      </c>
      <c r="J1811" s="24">
        <v>1</v>
      </c>
      <c r="K1811" s="24">
        <v>2732</v>
      </c>
      <c r="L1811" s="32">
        <v>0.78125</v>
      </c>
      <c r="M1811" s="43">
        <v>0.78819444444444453</v>
      </c>
      <c r="N1811" s="33">
        <v>3.2667922026915202</v>
      </c>
      <c r="Q1811" s="24">
        <v>302</v>
      </c>
      <c r="R1811" s="35">
        <f t="shared" si="112"/>
        <v>986.57124521283913</v>
      </c>
      <c r="S1811" s="35">
        <f t="shared" si="115"/>
        <v>0</v>
      </c>
      <c r="U1811" s="36">
        <f t="shared" si="113"/>
        <v>6.9444444444445308E-3</v>
      </c>
      <c r="V1811" s="36">
        <f t="shared" si="114"/>
        <v>2.0972222222222481</v>
      </c>
      <c r="W1811" s="36"/>
      <c r="X1811" s="37"/>
    </row>
    <row r="1812" spans="1:24" x14ac:dyDescent="0.3">
      <c r="A1812" s="42">
        <v>9750</v>
      </c>
      <c r="B1812" s="24">
        <v>32</v>
      </c>
      <c r="C1812" s="24" t="s">
        <v>1136</v>
      </c>
      <c r="D1812" s="24">
        <v>0</v>
      </c>
      <c r="E1812" s="24">
        <v>929</v>
      </c>
      <c r="F1812" s="24" t="s">
        <v>165</v>
      </c>
      <c r="G1812" s="24" t="s">
        <v>12</v>
      </c>
      <c r="H1812" s="24" t="s">
        <v>13</v>
      </c>
      <c r="J1812" s="24">
        <v>1</v>
      </c>
      <c r="K1812" s="24">
        <v>2741</v>
      </c>
      <c r="L1812" s="32">
        <v>0.35416666666666669</v>
      </c>
      <c r="M1812" s="43">
        <v>0.36458333333333331</v>
      </c>
      <c r="N1812" s="33">
        <v>4.3638786821210802</v>
      </c>
      <c r="Q1812" s="24">
        <v>302</v>
      </c>
      <c r="R1812" s="35">
        <f t="shared" si="112"/>
        <v>1317.8913620005662</v>
      </c>
      <c r="S1812" s="35">
        <f t="shared" si="115"/>
        <v>0</v>
      </c>
      <c r="U1812" s="36">
        <f t="shared" si="113"/>
        <v>1.041666666666663E-2</v>
      </c>
      <c r="V1812" s="36">
        <f t="shared" si="114"/>
        <v>3.1458333333333224</v>
      </c>
      <c r="W1812" s="36"/>
      <c r="X1812" s="37"/>
    </row>
    <row r="1813" spans="1:24" x14ac:dyDescent="0.3">
      <c r="A1813" s="42">
        <v>9322</v>
      </c>
      <c r="B1813" s="24">
        <v>32</v>
      </c>
      <c r="C1813" s="24" t="s">
        <v>1136</v>
      </c>
      <c r="D1813" s="24">
        <v>0</v>
      </c>
      <c r="E1813" s="24">
        <v>929</v>
      </c>
      <c r="F1813" s="24" t="s">
        <v>165</v>
      </c>
      <c r="G1813" s="24" t="s">
        <v>12</v>
      </c>
      <c r="H1813" s="24" t="s">
        <v>13</v>
      </c>
      <c r="J1813" s="24">
        <v>1</v>
      </c>
      <c r="K1813" s="24">
        <v>2737</v>
      </c>
      <c r="L1813" s="32">
        <v>0.39583333333333331</v>
      </c>
      <c r="M1813" s="43">
        <v>0.40625</v>
      </c>
      <c r="N1813" s="33">
        <v>4.3638786821210802</v>
      </c>
      <c r="Q1813" s="24">
        <v>302</v>
      </c>
      <c r="R1813" s="35">
        <f t="shared" si="112"/>
        <v>1317.8913620005662</v>
      </c>
      <c r="S1813" s="35">
        <f t="shared" si="115"/>
        <v>0</v>
      </c>
      <c r="U1813" s="36">
        <f t="shared" si="113"/>
        <v>1.0416666666666685E-2</v>
      </c>
      <c r="V1813" s="36">
        <f t="shared" si="114"/>
        <v>3.1458333333333388</v>
      </c>
      <c r="W1813" s="36"/>
      <c r="X1813" s="37"/>
    </row>
    <row r="1814" spans="1:24" x14ac:dyDescent="0.3">
      <c r="A1814" s="42">
        <v>10298</v>
      </c>
      <c r="B1814" s="24">
        <v>32</v>
      </c>
      <c r="C1814" s="24" t="s">
        <v>1136</v>
      </c>
      <c r="D1814" s="24">
        <v>0</v>
      </c>
      <c r="E1814" s="24">
        <v>929</v>
      </c>
      <c r="F1814" s="24" t="s">
        <v>165</v>
      </c>
      <c r="G1814" s="24" t="s">
        <v>19</v>
      </c>
      <c r="H1814" s="24" t="s">
        <v>13</v>
      </c>
      <c r="J1814" s="24">
        <v>1</v>
      </c>
      <c r="K1814" s="24">
        <v>3133</v>
      </c>
      <c r="L1814" s="32">
        <v>0.43402777777777773</v>
      </c>
      <c r="M1814" s="43">
        <v>0.44791666666666669</v>
      </c>
      <c r="N1814" s="33">
        <v>4.3638786821210802</v>
      </c>
      <c r="Q1814" s="24">
        <v>235</v>
      </c>
      <c r="R1814" s="35">
        <f t="shared" si="112"/>
        <v>1025.5114902984537</v>
      </c>
      <c r="S1814" s="35">
        <f t="shared" si="115"/>
        <v>0</v>
      </c>
      <c r="U1814" s="36">
        <f t="shared" si="113"/>
        <v>1.3888888888888951E-2</v>
      </c>
      <c r="V1814" s="36">
        <f t="shared" si="114"/>
        <v>3.2638888888889035</v>
      </c>
      <c r="W1814" s="36"/>
      <c r="X1814" s="37"/>
    </row>
    <row r="1815" spans="1:24" x14ac:dyDescent="0.3">
      <c r="A1815" s="42">
        <v>18435</v>
      </c>
      <c r="B1815" s="24">
        <v>32</v>
      </c>
      <c r="C1815" s="24" t="s">
        <v>1136</v>
      </c>
      <c r="D1815" s="24">
        <v>0</v>
      </c>
      <c r="E1815" s="24">
        <v>929</v>
      </c>
      <c r="F1815" s="24" t="s">
        <v>165</v>
      </c>
      <c r="G1815" s="24" t="s">
        <v>18</v>
      </c>
      <c r="H1815" s="24" t="s">
        <v>13</v>
      </c>
      <c r="J1815" s="24">
        <v>1</v>
      </c>
      <c r="K1815" s="24">
        <v>16757</v>
      </c>
      <c r="L1815" s="32">
        <v>0.47916666666666669</v>
      </c>
      <c r="M1815" s="43">
        <v>0.4861111111111111</v>
      </c>
      <c r="N1815" s="33">
        <v>4.3638786821210802</v>
      </c>
      <c r="Q1815" s="24">
        <v>67</v>
      </c>
      <c r="R1815" s="35">
        <f t="shared" si="112"/>
        <v>292.37987170211238</v>
      </c>
      <c r="S1815" s="35">
        <f t="shared" si="115"/>
        <v>0</v>
      </c>
      <c r="U1815" s="36">
        <f t="shared" si="113"/>
        <v>6.9444444444444198E-3</v>
      </c>
      <c r="V1815" s="36">
        <f t="shared" si="114"/>
        <v>0.46527777777777612</v>
      </c>
      <c r="W1815" s="36"/>
      <c r="X1815" s="37"/>
    </row>
    <row r="1816" spans="1:24" x14ac:dyDescent="0.3">
      <c r="A1816" s="42">
        <v>18522</v>
      </c>
      <c r="B1816" s="24">
        <v>32</v>
      </c>
      <c r="C1816" s="24" t="s">
        <v>1136</v>
      </c>
      <c r="D1816" s="24">
        <v>0</v>
      </c>
      <c r="E1816" s="24">
        <v>929</v>
      </c>
      <c r="F1816" s="24" t="s">
        <v>165</v>
      </c>
      <c r="G1816" s="24" t="s">
        <v>19</v>
      </c>
      <c r="H1816" s="24" t="s">
        <v>13</v>
      </c>
      <c r="J1816" s="24">
        <v>1</v>
      </c>
      <c r="K1816" s="24">
        <v>9199</v>
      </c>
      <c r="L1816" s="32">
        <v>0.51388888888888895</v>
      </c>
      <c r="M1816" s="43">
        <v>0.52777777777777779</v>
      </c>
      <c r="N1816" s="33">
        <v>4.3638786821210802</v>
      </c>
      <c r="Q1816" s="24">
        <v>235</v>
      </c>
      <c r="R1816" s="35">
        <f t="shared" si="112"/>
        <v>1025.5114902984537</v>
      </c>
      <c r="S1816" s="35">
        <f t="shared" si="115"/>
        <v>0</v>
      </c>
      <c r="U1816" s="36">
        <f t="shared" si="113"/>
        <v>1.388888888888884E-2</v>
      </c>
      <c r="V1816" s="36">
        <f t="shared" si="114"/>
        <v>3.2638888888888773</v>
      </c>
      <c r="W1816" s="36"/>
      <c r="X1816" s="37"/>
    </row>
    <row r="1817" spans="1:24" x14ac:dyDescent="0.3">
      <c r="A1817" s="42">
        <v>9752</v>
      </c>
      <c r="B1817" s="24">
        <v>32</v>
      </c>
      <c r="C1817" s="24" t="s">
        <v>1136</v>
      </c>
      <c r="D1817" s="24">
        <v>0</v>
      </c>
      <c r="E1817" s="24">
        <v>929</v>
      </c>
      <c r="F1817" s="24" t="s">
        <v>165</v>
      </c>
      <c r="G1817" s="24" t="s">
        <v>18</v>
      </c>
      <c r="H1817" s="24" t="s">
        <v>13</v>
      </c>
      <c r="J1817" s="24">
        <v>1</v>
      </c>
      <c r="K1817" s="24">
        <v>2742</v>
      </c>
      <c r="L1817" s="32">
        <v>0.52083333333333337</v>
      </c>
      <c r="M1817" s="43">
        <v>0.53125</v>
      </c>
      <c r="N1817" s="33">
        <v>4.3638786821210802</v>
      </c>
      <c r="Q1817" s="24">
        <v>67</v>
      </c>
      <c r="R1817" s="35">
        <f t="shared" si="112"/>
        <v>292.37987170211238</v>
      </c>
      <c r="S1817" s="35">
        <f t="shared" si="115"/>
        <v>0</v>
      </c>
      <c r="U1817" s="36">
        <f t="shared" si="113"/>
        <v>1.041666666666663E-2</v>
      </c>
      <c r="V1817" s="36">
        <f t="shared" si="114"/>
        <v>0.69791666666666419</v>
      </c>
      <c r="W1817" s="36"/>
      <c r="X1817" s="37"/>
    </row>
    <row r="1818" spans="1:24" x14ac:dyDescent="0.3">
      <c r="A1818" s="42">
        <v>9755</v>
      </c>
      <c r="B1818" s="24">
        <v>32</v>
      </c>
      <c r="C1818" s="24" t="s">
        <v>1136</v>
      </c>
      <c r="D1818" s="24">
        <v>0</v>
      </c>
      <c r="E1818" s="24">
        <v>929</v>
      </c>
      <c r="F1818" s="24" t="s">
        <v>165</v>
      </c>
      <c r="G1818" s="24" t="s">
        <v>19</v>
      </c>
      <c r="H1818" s="24" t="s">
        <v>13</v>
      </c>
      <c r="J1818" s="24">
        <v>1</v>
      </c>
      <c r="K1818" s="24">
        <v>3121</v>
      </c>
      <c r="L1818" s="32">
        <v>0.66666666666666663</v>
      </c>
      <c r="M1818" s="43">
        <v>0.67708333333333337</v>
      </c>
      <c r="N1818" s="33">
        <v>4.3638786821210802</v>
      </c>
      <c r="Q1818" s="24">
        <v>235</v>
      </c>
      <c r="R1818" s="35">
        <f t="shared" si="112"/>
        <v>1025.5114902984537</v>
      </c>
      <c r="S1818" s="35">
        <f t="shared" si="115"/>
        <v>0</v>
      </c>
      <c r="U1818" s="36">
        <f t="shared" si="113"/>
        <v>1.0416666666666741E-2</v>
      </c>
      <c r="V1818" s="36">
        <f t="shared" si="114"/>
        <v>2.4479166666666838</v>
      </c>
      <c r="W1818" s="36"/>
      <c r="X1818" s="37"/>
    </row>
    <row r="1819" spans="1:24" x14ac:dyDescent="0.3">
      <c r="A1819" s="42">
        <v>9333</v>
      </c>
      <c r="B1819" s="24">
        <v>32</v>
      </c>
      <c r="C1819" s="24" t="s">
        <v>1136</v>
      </c>
      <c r="D1819" s="24">
        <v>0</v>
      </c>
      <c r="E1819" s="24">
        <v>929</v>
      </c>
      <c r="F1819" s="24" t="s">
        <v>165</v>
      </c>
      <c r="G1819" s="24" t="s">
        <v>12</v>
      </c>
      <c r="H1819" s="24" t="s">
        <v>13</v>
      </c>
      <c r="J1819" s="24">
        <v>1</v>
      </c>
      <c r="K1819" s="24">
        <v>2846</v>
      </c>
      <c r="L1819" s="32">
        <v>0.70833333333333337</v>
      </c>
      <c r="M1819" s="43">
        <v>0.71875</v>
      </c>
      <c r="N1819" s="33">
        <v>4.3638786821210802</v>
      </c>
      <c r="Q1819" s="24">
        <v>302</v>
      </c>
      <c r="R1819" s="35">
        <f t="shared" si="112"/>
        <v>1317.8913620005662</v>
      </c>
      <c r="S1819" s="35">
        <f t="shared" si="115"/>
        <v>0</v>
      </c>
      <c r="U1819" s="36">
        <f t="shared" si="113"/>
        <v>1.041666666666663E-2</v>
      </c>
      <c r="V1819" s="36">
        <f t="shared" si="114"/>
        <v>3.1458333333333224</v>
      </c>
      <c r="W1819" s="36"/>
      <c r="X1819" s="37"/>
    </row>
    <row r="1820" spans="1:24" x14ac:dyDescent="0.3">
      <c r="A1820" s="42">
        <v>8113</v>
      </c>
      <c r="B1820" s="24">
        <v>33</v>
      </c>
      <c r="C1820" s="24" t="s">
        <v>1136</v>
      </c>
      <c r="D1820" s="24">
        <v>1</v>
      </c>
      <c r="E1820" s="24">
        <v>418</v>
      </c>
      <c r="F1820" s="24" t="s">
        <v>112</v>
      </c>
      <c r="G1820" s="24" t="s">
        <v>19</v>
      </c>
      <c r="H1820" s="24" t="s">
        <v>13</v>
      </c>
      <c r="J1820" s="24">
        <v>1</v>
      </c>
      <c r="K1820" s="24">
        <v>1141</v>
      </c>
      <c r="L1820" s="32">
        <v>0.28125</v>
      </c>
      <c r="M1820" s="43">
        <v>0.30208333333333331</v>
      </c>
      <c r="N1820" s="33">
        <v>11.393060341047001</v>
      </c>
      <c r="Q1820" s="24">
        <v>235</v>
      </c>
      <c r="R1820" s="35">
        <f t="shared" si="112"/>
        <v>2677.369180146045</v>
      </c>
      <c r="S1820" s="35">
        <f t="shared" si="115"/>
        <v>0</v>
      </c>
      <c r="U1820" s="36">
        <f t="shared" si="113"/>
        <v>2.0833333333333315E-2</v>
      </c>
      <c r="V1820" s="36">
        <f t="shared" si="114"/>
        <v>4.8958333333333286</v>
      </c>
      <c r="W1820" s="36"/>
      <c r="X1820" s="37"/>
    </row>
    <row r="1821" spans="1:24" x14ac:dyDescent="0.3">
      <c r="A1821" s="42">
        <v>18331</v>
      </c>
      <c r="B1821" s="24">
        <v>33</v>
      </c>
      <c r="C1821" s="24" t="s">
        <v>1136</v>
      </c>
      <c r="D1821" s="24">
        <v>1</v>
      </c>
      <c r="E1821" s="24">
        <v>418</v>
      </c>
      <c r="F1821" s="24" t="s">
        <v>112</v>
      </c>
      <c r="G1821" s="24" t="s">
        <v>18</v>
      </c>
      <c r="H1821" s="24" t="s">
        <v>13</v>
      </c>
      <c r="J1821" s="24">
        <v>1</v>
      </c>
      <c r="K1821" s="24">
        <v>3594</v>
      </c>
      <c r="L1821" s="32">
        <v>0.52777777777777779</v>
      </c>
      <c r="M1821" s="43">
        <v>0.54861111111111105</v>
      </c>
      <c r="N1821" s="33">
        <v>11.393060341047001</v>
      </c>
      <c r="Q1821" s="24">
        <v>67</v>
      </c>
      <c r="R1821" s="35">
        <f t="shared" si="112"/>
        <v>763.33504285014908</v>
      </c>
      <c r="S1821" s="35">
        <f t="shared" si="115"/>
        <v>0</v>
      </c>
      <c r="U1821" s="36">
        <f t="shared" si="113"/>
        <v>2.0833333333333259E-2</v>
      </c>
      <c r="V1821" s="36">
        <f t="shared" si="114"/>
        <v>1.3958333333333284</v>
      </c>
      <c r="W1821" s="36"/>
      <c r="X1821" s="37"/>
    </row>
    <row r="1822" spans="1:24" x14ac:dyDescent="0.3">
      <c r="A1822" s="42">
        <v>18309</v>
      </c>
      <c r="B1822" s="24">
        <v>33</v>
      </c>
      <c r="C1822" s="24" t="s">
        <v>1136</v>
      </c>
      <c r="D1822" s="24">
        <v>1</v>
      </c>
      <c r="E1822" s="24">
        <v>418</v>
      </c>
      <c r="F1822" s="24" t="s">
        <v>112</v>
      </c>
      <c r="G1822" s="24" t="s">
        <v>19</v>
      </c>
      <c r="H1822" s="24" t="s">
        <v>13</v>
      </c>
      <c r="J1822" s="24">
        <v>1</v>
      </c>
      <c r="K1822" s="24">
        <v>4136</v>
      </c>
      <c r="L1822" s="32">
        <v>0.53472222222222221</v>
      </c>
      <c r="M1822" s="43">
        <v>0.55555555555555558</v>
      </c>
      <c r="N1822" s="33">
        <v>11.393060341047001</v>
      </c>
      <c r="Q1822" s="24">
        <v>235</v>
      </c>
      <c r="R1822" s="35">
        <f t="shared" si="112"/>
        <v>2677.369180146045</v>
      </c>
      <c r="S1822" s="35">
        <f t="shared" si="115"/>
        <v>0</v>
      </c>
      <c r="U1822" s="36">
        <f t="shared" si="113"/>
        <v>2.083333333333337E-2</v>
      </c>
      <c r="V1822" s="36">
        <f t="shared" si="114"/>
        <v>4.8958333333333419</v>
      </c>
      <c r="W1822" s="36"/>
      <c r="X1822" s="37"/>
    </row>
    <row r="1823" spans="1:24" x14ac:dyDescent="0.3">
      <c r="A1823" s="42">
        <v>17201</v>
      </c>
      <c r="B1823" s="24">
        <v>33</v>
      </c>
      <c r="C1823" s="24" t="s">
        <v>1136</v>
      </c>
      <c r="D1823" s="24">
        <v>1</v>
      </c>
      <c r="E1823" s="24">
        <v>418</v>
      </c>
      <c r="F1823" s="24" t="s">
        <v>112</v>
      </c>
      <c r="G1823" s="24" t="s">
        <v>18</v>
      </c>
      <c r="H1823" s="24" t="s">
        <v>15</v>
      </c>
      <c r="J1823" s="24">
        <v>1</v>
      </c>
      <c r="K1823" s="24">
        <v>17201</v>
      </c>
      <c r="L1823" s="32">
        <v>0.70138888888888884</v>
      </c>
      <c r="M1823" s="43">
        <v>0.72222222222222221</v>
      </c>
      <c r="N1823" s="33">
        <v>11.393060341047001</v>
      </c>
      <c r="Q1823" s="24">
        <v>12</v>
      </c>
      <c r="R1823" s="35">
        <f t="shared" si="112"/>
        <v>136.71672409256399</v>
      </c>
      <c r="S1823" s="35">
        <f t="shared" si="115"/>
        <v>0</v>
      </c>
      <c r="U1823" s="36">
        <f t="shared" si="113"/>
        <v>2.083333333333337E-2</v>
      </c>
      <c r="V1823" s="36">
        <f t="shared" si="114"/>
        <v>0.25000000000000044</v>
      </c>
      <c r="W1823" s="36"/>
      <c r="X1823" s="37"/>
    </row>
    <row r="1824" spans="1:24" x14ac:dyDescent="0.3">
      <c r="A1824" s="42">
        <v>17180</v>
      </c>
      <c r="B1824" s="24">
        <v>33</v>
      </c>
      <c r="C1824" s="24" t="s">
        <v>1136</v>
      </c>
      <c r="D1824" s="24">
        <v>1</v>
      </c>
      <c r="E1824" s="24">
        <v>430</v>
      </c>
      <c r="F1824" s="24" t="s">
        <v>114</v>
      </c>
      <c r="G1824" s="24" t="s">
        <v>18</v>
      </c>
      <c r="H1824" s="24" t="s">
        <v>15</v>
      </c>
      <c r="J1824" s="24">
        <v>1</v>
      </c>
      <c r="K1824" s="24">
        <v>17180</v>
      </c>
      <c r="L1824" s="32">
        <v>0.37847222222222227</v>
      </c>
      <c r="M1824" s="43">
        <v>0.39583333333333331</v>
      </c>
      <c r="N1824" s="33">
        <v>9.9010603410470193</v>
      </c>
      <c r="Q1824" s="24">
        <v>12</v>
      </c>
      <c r="R1824" s="35">
        <f t="shared" si="112"/>
        <v>118.81272409256422</v>
      </c>
      <c r="S1824" s="35">
        <f t="shared" si="115"/>
        <v>0</v>
      </c>
      <c r="U1824" s="36">
        <f t="shared" si="113"/>
        <v>1.7361111111111049E-2</v>
      </c>
      <c r="V1824" s="36">
        <f t="shared" si="114"/>
        <v>0.20833333333333259</v>
      </c>
      <c r="W1824" s="36"/>
      <c r="X1824" s="37"/>
    </row>
    <row r="1825" spans="1:24" x14ac:dyDescent="0.3">
      <c r="A1825" s="42">
        <v>8116</v>
      </c>
      <c r="B1825" s="24">
        <v>33</v>
      </c>
      <c r="C1825" s="24" t="s">
        <v>1136</v>
      </c>
      <c r="D1825" s="24">
        <v>1</v>
      </c>
      <c r="E1825" s="24">
        <v>430</v>
      </c>
      <c r="F1825" s="24" t="s">
        <v>114</v>
      </c>
      <c r="G1825" s="24" t="s">
        <v>18</v>
      </c>
      <c r="H1825" s="24" t="s">
        <v>13</v>
      </c>
      <c r="J1825" s="24">
        <v>1</v>
      </c>
      <c r="K1825" s="24">
        <v>3582</v>
      </c>
      <c r="L1825" s="32">
        <v>0.3923611111111111</v>
      </c>
      <c r="M1825" s="43">
        <v>0.40972222222222227</v>
      </c>
      <c r="N1825" s="33">
        <v>9.9010603410470193</v>
      </c>
      <c r="Q1825" s="24">
        <v>67</v>
      </c>
      <c r="R1825" s="35">
        <f t="shared" si="112"/>
        <v>663.37104285015027</v>
      </c>
      <c r="S1825" s="35">
        <f t="shared" si="115"/>
        <v>0</v>
      </c>
      <c r="U1825" s="36">
        <f t="shared" si="113"/>
        <v>1.736111111111116E-2</v>
      </c>
      <c r="V1825" s="36">
        <f t="shared" si="114"/>
        <v>1.1631944444444478</v>
      </c>
      <c r="W1825" s="36"/>
      <c r="X1825" s="37"/>
    </row>
    <row r="1826" spans="1:24" x14ac:dyDescent="0.3">
      <c r="A1826" s="42">
        <v>17176</v>
      </c>
      <c r="B1826" s="24">
        <v>33</v>
      </c>
      <c r="C1826" s="24" t="s">
        <v>1136</v>
      </c>
      <c r="D1826" s="24">
        <v>1</v>
      </c>
      <c r="E1826" s="24">
        <v>430</v>
      </c>
      <c r="F1826" s="24" t="s">
        <v>114</v>
      </c>
      <c r="G1826" s="24" t="s">
        <v>18</v>
      </c>
      <c r="H1826" s="24" t="s">
        <v>15</v>
      </c>
      <c r="J1826" s="24">
        <v>1</v>
      </c>
      <c r="K1826" s="24">
        <v>17176</v>
      </c>
      <c r="L1826" s="32">
        <v>0.52430555555555558</v>
      </c>
      <c r="M1826" s="43">
        <v>0.54166666666666663</v>
      </c>
      <c r="N1826" s="33">
        <v>9.9010603410470193</v>
      </c>
      <c r="Q1826" s="24">
        <v>12</v>
      </c>
      <c r="R1826" s="35">
        <f t="shared" si="112"/>
        <v>118.81272409256422</v>
      </c>
      <c r="S1826" s="35">
        <f t="shared" si="115"/>
        <v>0</v>
      </c>
      <c r="U1826" s="36">
        <f t="shared" si="113"/>
        <v>1.7361111111111049E-2</v>
      </c>
      <c r="V1826" s="36">
        <f t="shared" si="114"/>
        <v>0.20833333333333259</v>
      </c>
      <c r="W1826" s="36"/>
      <c r="X1826" s="37"/>
    </row>
    <row r="1827" spans="1:24" x14ac:dyDescent="0.3">
      <c r="A1827" s="42">
        <v>18336</v>
      </c>
      <c r="B1827" s="24">
        <v>33</v>
      </c>
      <c r="C1827" s="24" t="s">
        <v>1136</v>
      </c>
      <c r="D1827" s="24">
        <v>1</v>
      </c>
      <c r="E1827" s="24">
        <v>430</v>
      </c>
      <c r="F1827" s="24" t="s">
        <v>114</v>
      </c>
      <c r="G1827" s="24" t="s">
        <v>18</v>
      </c>
      <c r="H1827" s="24" t="s">
        <v>13</v>
      </c>
      <c r="J1827" s="24">
        <v>1</v>
      </c>
      <c r="K1827" s="24">
        <v>3639</v>
      </c>
      <c r="L1827" s="32">
        <v>0.72222222222222221</v>
      </c>
      <c r="M1827" s="43">
        <v>0.73958333333333337</v>
      </c>
      <c r="N1827" s="33">
        <v>9.9010603410470193</v>
      </c>
      <c r="Q1827" s="24">
        <v>67</v>
      </c>
      <c r="R1827" s="35">
        <f t="shared" si="112"/>
        <v>663.37104285015027</v>
      </c>
      <c r="S1827" s="35">
        <f t="shared" si="115"/>
        <v>0</v>
      </c>
      <c r="U1827" s="36">
        <f t="shared" si="113"/>
        <v>1.736111111111116E-2</v>
      </c>
      <c r="V1827" s="36">
        <f t="shared" si="114"/>
        <v>1.1631944444444478</v>
      </c>
      <c r="W1827" s="36"/>
      <c r="X1827" s="37"/>
    </row>
    <row r="1828" spans="1:24" x14ac:dyDescent="0.3">
      <c r="A1828" s="42">
        <v>17177</v>
      </c>
      <c r="B1828" s="24">
        <v>33</v>
      </c>
      <c r="C1828" s="24" t="s">
        <v>1136</v>
      </c>
      <c r="D1828" s="24">
        <v>2</v>
      </c>
      <c r="E1828" s="24">
        <v>437</v>
      </c>
      <c r="F1828" s="24" t="s">
        <v>113</v>
      </c>
      <c r="G1828" s="24" t="s">
        <v>18</v>
      </c>
      <c r="H1828" s="24" t="s">
        <v>15</v>
      </c>
      <c r="J1828" s="24">
        <v>1</v>
      </c>
      <c r="K1828" s="24">
        <v>17177</v>
      </c>
      <c r="L1828" s="32">
        <v>0.54166666666666663</v>
      </c>
      <c r="M1828" s="43">
        <v>0.5625</v>
      </c>
      <c r="N1828" s="33">
        <v>11.143082591517899</v>
      </c>
      <c r="Q1828" s="24">
        <v>12</v>
      </c>
      <c r="R1828" s="35">
        <f t="shared" si="112"/>
        <v>133.71699109821481</v>
      </c>
      <c r="S1828" s="35">
        <f t="shared" si="115"/>
        <v>0</v>
      </c>
      <c r="U1828" s="36">
        <f t="shared" si="113"/>
        <v>2.083333333333337E-2</v>
      </c>
      <c r="V1828" s="36">
        <f t="shared" si="114"/>
        <v>0.25000000000000044</v>
      </c>
      <c r="W1828" s="36"/>
      <c r="X1828" s="37"/>
    </row>
    <row r="1829" spans="1:24" x14ac:dyDescent="0.3">
      <c r="A1829" s="42">
        <v>18332</v>
      </c>
      <c r="B1829" s="24">
        <v>33</v>
      </c>
      <c r="C1829" s="24" t="s">
        <v>1136</v>
      </c>
      <c r="D1829" s="24">
        <v>2</v>
      </c>
      <c r="E1829" s="24">
        <v>437</v>
      </c>
      <c r="F1829" s="24" t="s">
        <v>113</v>
      </c>
      <c r="G1829" s="24" t="s">
        <v>18</v>
      </c>
      <c r="H1829" s="24" t="s">
        <v>13</v>
      </c>
      <c r="J1829" s="24">
        <v>1</v>
      </c>
      <c r="K1829" s="24">
        <v>3595</v>
      </c>
      <c r="L1829" s="32">
        <v>0.54861111111111105</v>
      </c>
      <c r="M1829" s="43">
        <v>0.56944444444444442</v>
      </c>
      <c r="N1829" s="33">
        <v>11.143082591517899</v>
      </c>
      <c r="Q1829" s="24">
        <v>67</v>
      </c>
      <c r="R1829" s="35">
        <f t="shared" si="112"/>
        <v>746.58653363169924</v>
      </c>
      <c r="S1829" s="35">
        <f t="shared" si="115"/>
        <v>0</v>
      </c>
      <c r="U1829" s="36">
        <f t="shared" si="113"/>
        <v>2.083333333333337E-2</v>
      </c>
      <c r="V1829" s="36">
        <f t="shared" si="114"/>
        <v>1.3958333333333357</v>
      </c>
      <c r="W1829" s="36"/>
      <c r="X1829" s="37"/>
    </row>
    <row r="1830" spans="1:24" x14ac:dyDescent="0.3">
      <c r="A1830" s="42">
        <v>17181</v>
      </c>
      <c r="B1830" s="24">
        <v>33</v>
      </c>
      <c r="C1830" s="24" t="s">
        <v>1136</v>
      </c>
      <c r="D1830" s="24">
        <v>2</v>
      </c>
      <c r="E1830" s="24">
        <v>751</v>
      </c>
      <c r="F1830" s="24" t="s">
        <v>115</v>
      </c>
      <c r="G1830" s="24" t="s">
        <v>18</v>
      </c>
      <c r="H1830" s="24" t="s">
        <v>15</v>
      </c>
      <c r="J1830" s="24">
        <v>1</v>
      </c>
      <c r="K1830" s="24">
        <v>17181</v>
      </c>
      <c r="L1830" s="32">
        <v>0.39583333333333331</v>
      </c>
      <c r="M1830" s="43">
        <v>0.41319444444444442</v>
      </c>
      <c r="N1830" s="33">
        <v>9.8236349075391693</v>
      </c>
      <c r="Q1830" s="24">
        <v>12</v>
      </c>
      <c r="R1830" s="35">
        <f t="shared" si="112"/>
        <v>117.88361889047003</v>
      </c>
      <c r="S1830" s="35">
        <f t="shared" si="115"/>
        <v>0</v>
      </c>
      <c r="U1830" s="36">
        <f t="shared" si="113"/>
        <v>1.7361111111111105E-2</v>
      </c>
      <c r="V1830" s="36">
        <f t="shared" si="114"/>
        <v>0.20833333333333326</v>
      </c>
      <c r="W1830" s="36"/>
      <c r="X1830" s="37"/>
    </row>
    <row r="1831" spans="1:24" x14ac:dyDescent="0.3">
      <c r="A1831" s="42">
        <v>8117</v>
      </c>
      <c r="B1831" s="24">
        <v>33</v>
      </c>
      <c r="C1831" s="24" t="s">
        <v>1136</v>
      </c>
      <c r="D1831" s="24">
        <v>2</v>
      </c>
      <c r="E1831" s="24">
        <v>751</v>
      </c>
      <c r="F1831" s="24" t="s">
        <v>115</v>
      </c>
      <c r="G1831" s="24" t="s">
        <v>18</v>
      </c>
      <c r="H1831" s="24" t="s">
        <v>13</v>
      </c>
      <c r="J1831" s="24">
        <v>1</v>
      </c>
      <c r="K1831" s="24">
        <v>4129</v>
      </c>
      <c r="L1831" s="32">
        <v>0.40972222222222227</v>
      </c>
      <c r="M1831" s="43">
        <v>0.42708333333333331</v>
      </c>
      <c r="N1831" s="33">
        <v>9.8236349075391693</v>
      </c>
      <c r="Q1831" s="24">
        <v>67</v>
      </c>
      <c r="R1831" s="35">
        <f t="shared" si="112"/>
        <v>658.18353880512439</v>
      </c>
      <c r="S1831" s="35">
        <f t="shared" si="115"/>
        <v>0</v>
      </c>
      <c r="U1831" s="36">
        <f t="shared" si="113"/>
        <v>1.7361111111111049E-2</v>
      </c>
      <c r="V1831" s="36">
        <f t="shared" si="114"/>
        <v>1.1631944444444402</v>
      </c>
      <c r="W1831" s="36"/>
      <c r="X1831" s="37"/>
    </row>
    <row r="1832" spans="1:24" x14ac:dyDescent="0.3">
      <c r="A1832" s="42">
        <v>18310</v>
      </c>
      <c r="B1832" s="24">
        <v>33</v>
      </c>
      <c r="C1832" s="24" t="s">
        <v>1136</v>
      </c>
      <c r="D1832" s="24">
        <v>2</v>
      </c>
      <c r="E1832" s="24">
        <v>751</v>
      </c>
      <c r="F1832" s="24" t="s">
        <v>115</v>
      </c>
      <c r="G1832" s="24" t="s">
        <v>19</v>
      </c>
      <c r="H1832" s="24" t="s">
        <v>13</v>
      </c>
      <c r="J1832" s="24">
        <v>1</v>
      </c>
      <c r="K1832" s="24">
        <v>1143</v>
      </c>
      <c r="L1832" s="32">
        <v>0.55555555555555558</v>
      </c>
      <c r="M1832" s="43">
        <v>0.57291666666666663</v>
      </c>
      <c r="N1832" s="33">
        <v>9.8236349075391693</v>
      </c>
      <c r="Q1832" s="24">
        <v>235</v>
      </c>
      <c r="R1832" s="35">
        <f t="shared" si="112"/>
        <v>2308.5542032717049</v>
      </c>
      <c r="S1832" s="35">
        <f t="shared" si="115"/>
        <v>0</v>
      </c>
      <c r="U1832" s="36">
        <f t="shared" si="113"/>
        <v>1.7361111111111049E-2</v>
      </c>
      <c r="V1832" s="36">
        <f t="shared" si="114"/>
        <v>4.0798611111110965</v>
      </c>
      <c r="W1832" s="36"/>
      <c r="X1832" s="37"/>
    </row>
    <row r="1833" spans="1:24" x14ac:dyDescent="0.3">
      <c r="A1833" s="42">
        <v>17202</v>
      </c>
      <c r="B1833" s="24">
        <v>33</v>
      </c>
      <c r="C1833" s="24" t="s">
        <v>1136</v>
      </c>
      <c r="D1833" s="24">
        <v>2</v>
      </c>
      <c r="E1833" s="24">
        <v>751</v>
      </c>
      <c r="F1833" s="24" t="s">
        <v>115</v>
      </c>
      <c r="G1833" s="24" t="s">
        <v>18</v>
      </c>
      <c r="H1833" s="24" t="s">
        <v>15</v>
      </c>
      <c r="J1833" s="24">
        <v>1</v>
      </c>
      <c r="K1833" s="24">
        <v>17202</v>
      </c>
      <c r="L1833" s="32">
        <v>0.72222222222222221</v>
      </c>
      <c r="M1833" s="43">
        <v>0.73958333333333337</v>
      </c>
      <c r="N1833" s="33">
        <v>9.8236349075391693</v>
      </c>
      <c r="Q1833" s="24">
        <v>12</v>
      </c>
      <c r="R1833" s="35">
        <f t="shared" si="112"/>
        <v>117.88361889047003</v>
      </c>
      <c r="S1833" s="35">
        <f t="shared" si="115"/>
        <v>0</v>
      </c>
      <c r="U1833" s="36">
        <f t="shared" si="113"/>
        <v>1.736111111111116E-2</v>
      </c>
      <c r="V1833" s="36">
        <f t="shared" si="114"/>
        <v>0.20833333333333393</v>
      </c>
      <c r="W1833" s="36"/>
      <c r="X1833" s="37"/>
    </row>
    <row r="1834" spans="1:24" x14ac:dyDescent="0.3">
      <c r="A1834" s="42">
        <v>18337</v>
      </c>
      <c r="B1834" s="24">
        <v>33</v>
      </c>
      <c r="C1834" s="24" t="s">
        <v>1136</v>
      </c>
      <c r="D1834" s="24">
        <v>2</v>
      </c>
      <c r="E1834" s="24">
        <v>751</v>
      </c>
      <c r="F1834" s="24" t="s">
        <v>115</v>
      </c>
      <c r="G1834" s="24" t="s">
        <v>18</v>
      </c>
      <c r="H1834" s="24" t="s">
        <v>13</v>
      </c>
      <c r="J1834" s="24">
        <v>1</v>
      </c>
      <c r="K1834" s="24">
        <v>4131</v>
      </c>
      <c r="L1834" s="32">
        <v>0.73958333333333337</v>
      </c>
      <c r="M1834" s="43">
        <v>0.75694444444444453</v>
      </c>
      <c r="N1834" s="33">
        <v>9.8236349075391693</v>
      </c>
      <c r="Q1834" s="24">
        <v>67</v>
      </c>
      <c r="R1834" s="35">
        <f t="shared" si="112"/>
        <v>658.18353880512439</v>
      </c>
      <c r="S1834" s="35">
        <f t="shared" si="115"/>
        <v>0</v>
      </c>
      <c r="U1834" s="36">
        <f t="shared" si="113"/>
        <v>1.736111111111116E-2</v>
      </c>
      <c r="V1834" s="36">
        <f t="shared" si="114"/>
        <v>1.1631944444444478</v>
      </c>
      <c r="W1834" s="36"/>
      <c r="X1834" s="37"/>
    </row>
    <row r="1835" spans="1:24" x14ac:dyDescent="0.3">
      <c r="A1835" s="42">
        <v>8110</v>
      </c>
      <c r="B1835" s="24">
        <v>33</v>
      </c>
      <c r="C1835" s="24" t="s">
        <v>1136</v>
      </c>
      <c r="D1835" s="24">
        <v>2</v>
      </c>
      <c r="E1835" s="24">
        <v>977</v>
      </c>
      <c r="F1835" s="24" t="s">
        <v>111</v>
      </c>
      <c r="G1835" s="24" t="s">
        <v>19</v>
      </c>
      <c r="H1835" s="24" t="s">
        <v>13</v>
      </c>
      <c r="J1835" s="24">
        <v>1</v>
      </c>
      <c r="K1835" s="24">
        <v>2350</v>
      </c>
      <c r="L1835" s="32">
        <v>0.30208333333333331</v>
      </c>
      <c r="M1835" s="43">
        <v>0.3298611111111111</v>
      </c>
      <c r="N1835" s="33">
        <v>15.634867976134601</v>
      </c>
      <c r="Q1835" s="24">
        <v>235</v>
      </c>
      <c r="R1835" s="35">
        <f t="shared" si="112"/>
        <v>3674.1939743916309</v>
      </c>
      <c r="S1835" s="35">
        <f t="shared" si="115"/>
        <v>0</v>
      </c>
      <c r="U1835" s="36">
        <f t="shared" si="113"/>
        <v>2.777777777777779E-2</v>
      </c>
      <c r="V1835" s="36">
        <f t="shared" si="114"/>
        <v>6.5277777777777803</v>
      </c>
      <c r="W1835" s="36"/>
      <c r="X1835" s="37"/>
    </row>
    <row r="1836" spans="1:24" x14ac:dyDescent="0.3">
      <c r="A1836" s="42">
        <v>17686</v>
      </c>
      <c r="B1836" s="24">
        <v>34</v>
      </c>
      <c r="C1836" s="24" t="s">
        <v>1125</v>
      </c>
      <c r="D1836" s="24">
        <v>0</v>
      </c>
      <c r="E1836" s="24">
        <v>424</v>
      </c>
      <c r="F1836" s="24" t="s">
        <v>119</v>
      </c>
      <c r="G1836" s="24" t="s">
        <v>52</v>
      </c>
      <c r="H1836" s="44" t="s">
        <v>1146</v>
      </c>
      <c r="I1836" s="44"/>
      <c r="J1836" s="24">
        <v>1</v>
      </c>
      <c r="K1836" s="24">
        <v>17686</v>
      </c>
      <c r="L1836" s="32">
        <v>0.56597222222222221</v>
      </c>
      <c r="M1836" s="43">
        <v>0.58680555555555558</v>
      </c>
      <c r="N1836" s="33">
        <v>13.8563613293075</v>
      </c>
      <c r="Q1836" s="24">
        <v>173</v>
      </c>
      <c r="R1836" s="35">
        <f t="shared" si="112"/>
        <v>2397.1505099701976</v>
      </c>
      <c r="S1836" s="35">
        <f t="shared" si="115"/>
        <v>0</v>
      </c>
      <c r="U1836" s="36">
        <f t="shared" si="113"/>
        <v>2.083333333333337E-2</v>
      </c>
      <c r="V1836" s="36">
        <f t="shared" si="114"/>
        <v>3.6041666666666732</v>
      </c>
      <c r="W1836" s="36"/>
      <c r="X1836" s="37"/>
    </row>
    <row r="1837" spans="1:24" x14ac:dyDescent="0.3">
      <c r="A1837" s="42">
        <v>8138</v>
      </c>
      <c r="B1837" s="24">
        <v>34</v>
      </c>
      <c r="C1837" s="24" t="s">
        <v>1125</v>
      </c>
      <c r="D1837" s="24">
        <v>0</v>
      </c>
      <c r="E1837" s="24">
        <v>424</v>
      </c>
      <c r="F1837" s="24" t="s">
        <v>119</v>
      </c>
      <c r="G1837" s="24" t="s">
        <v>18</v>
      </c>
      <c r="H1837" s="24" t="s">
        <v>13</v>
      </c>
      <c r="J1837" s="24">
        <v>1</v>
      </c>
      <c r="K1837" s="24">
        <v>5481</v>
      </c>
      <c r="L1837" s="32">
        <v>0.61111111111111105</v>
      </c>
      <c r="M1837" s="43">
        <v>0.63194444444444442</v>
      </c>
      <c r="N1837" s="33">
        <v>13.8563613293075</v>
      </c>
      <c r="Q1837" s="24">
        <v>67</v>
      </c>
      <c r="R1837" s="35">
        <f t="shared" si="112"/>
        <v>928.37620906360246</v>
      </c>
      <c r="S1837" s="35">
        <f t="shared" si="115"/>
        <v>0</v>
      </c>
      <c r="U1837" s="36">
        <f t="shared" si="113"/>
        <v>2.083333333333337E-2</v>
      </c>
      <c r="V1837" s="36">
        <f t="shared" si="114"/>
        <v>1.3958333333333357</v>
      </c>
      <c r="W1837" s="36"/>
      <c r="X1837" s="37"/>
    </row>
    <row r="1838" spans="1:24" x14ac:dyDescent="0.3">
      <c r="A1838" s="42">
        <v>12043</v>
      </c>
      <c r="B1838" s="24">
        <v>34</v>
      </c>
      <c r="C1838" s="24" t="s">
        <v>1125</v>
      </c>
      <c r="D1838" s="24">
        <v>0</v>
      </c>
      <c r="E1838" s="24">
        <v>424</v>
      </c>
      <c r="F1838" s="24" t="s">
        <v>119</v>
      </c>
      <c r="G1838" s="24" t="s">
        <v>52</v>
      </c>
      <c r="H1838" s="24">
        <v>6</v>
      </c>
      <c r="J1838" s="24">
        <v>1</v>
      </c>
      <c r="K1838" s="24">
        <v>3588</v>
      </c>
      <c r="L1838" s="32">
        <v>0.61458333333333337</v>
      </c>
      <c r="M1838" s="43">
        <v>0.63541666666666663</v>
      </c>
      <c r="N1838" s="33">
        <v>13.8563613293075</v>
      </c>
      <c r="Q1838" s="24">
        <v>35</v>
      </c>
      <c r="R1838" s="35">
        <f t="shared" si="112"/>
        <v>484.97264652576251</v>
      </c>
      <c r="S1838" s="35">
        <f t="shared" si="115"/>
        <v>0</v>
      </c>
      <c r="U1838" s="36">
        <f t="shared" si="113"/>
        <v>2.0833333333333259E-2</v>
      </c>
      <c r="V1838" s="36">
        <f t="shared" si="114"/>
        <v>0.72916666666666408</v>
      </c>
      <c r="W1838" s="36"/>
      <c r="X1838" s="37"/>
    </row>
    <row r="1839" spans="1:24" x14ac:dyDescent="0.3">
      <c r="A1839" s="42">
        <v>14040</v>
      </c>
      <c r="B1839" s="24">
        <v>34</v>
      </c>
      <c r="C1839" s="24" t="s">
        <v>1125</v>
      </c>
      <c r="D1839" s="24">
        <v>0</v>
      </c>
      <c r="E1839" s="24">
        <v>424</v>
      </c>
      <c r="F1839" s="24" t="s">
        <v>119</v>
      </c>
      <c r="G1839" s="24" t="s">
        <v>728</v>
      </c>
      <c r="H1839" s="24" t="s">
        <v>13</v>
      </c>
      <c r="J1839" s="24">
        <v>1</v>
      </c>
      <c r="K1839" s="24">
        <v>14040</v>
      </c>
      <c r="L1839" s="32">
        <v>0.61458333333333337</v>
      </c>
      <c r="M1839" s="43">
        <v>0.63541666666666663</v>
      </c>
      <c r="N1839" s="33">
        <v>13.8563613293075</v>
      </c>
      <c r="Q1839" s="24">
        <v>27</v>
      </c>
      <c r="R1839" s="35">
        <f t="shared" si="112"/>
        <v>374.12175589130248</v>
      </c>
      <c r="S1839" s="35">
        <f t="shared" si="115"/>
        <v>0</v>
      </c>
      <c r="U1839" s="36">
        <f t="shared" si="113"/>
        <v>2.0833333333333259E-2</v>
      </c>
      <c r="V1839" s="36">
        <f t="shared" si="114"/>
        <v>0.562499999999998</v>
      </c>
      <c r="W1839" s="36"/>
      <c r="X1839" s="37"/>
    </row>
    <row r="1840" spans="1:24" x14ac:dyDescent="0.3">
      <c r="A1840" s="42">
        <v>8126</v>
      </c>
      <c r="B1840" s="24">
        <v>34</v>
      </c>
      <c r="C1840" s="24" t="s">
        <v>1125</v>
      </c>
      <c r="D1840" s="24">
        <v>0</v>
      </c>
      <c r="E1840" s="24">
        <v>425</v>
      </c>
      <c r="F1840" s="24" t="s">
        <v>116</v>
      </c>
      <c r="G1840" s="24" t="s">
        <v>12</v>
      </c>
      <c r="H1840" s="24" t="s">
        <v>13</v>
      </c>
      <c r="J1840" s="24">
        <v>1</v>
      </c>
      <c r="K1840" s="24">
        <v>1146</v>
      </c>
      <c r="L1840" s="32">
        <v>0.28819444444444448</v>
      </c>
      <c r="M1840" s="43">
        <v>0.32291666666666669</v>
      </c>
      <c r="N1840" s="33">
        <v>20.2723613293075</v>
      </c>
      <c r="Q1840" s="24">
        <v>302</v>
      </c>
      <c r="R1840" s="35">
        <f t="shared" si="112"/>
        <v>6122.2531214508654</v>
      </c>
      <c r="S1840" s="35">
        <f t="shared" si="115"/>
        <v>0</v>
      </c>
      <c r="U1840" s="36">
        <f t="shared" si="113"/>
        <v>3.472222222222221E-2</v>
      </c>
      <c r="V1840" s="36">
        <f t="shared" si="114"/>
        <v>10.486111111111107</v>
      </c>
      <c r="W1840" s="36"/>
      <c r="X1840" s="37"/>
    </row>
    <row r="1841" spans="1:24" x14ac:dyDescent="0.3">
      <c r="A1841" s="42">
        <v>17182</v>
      </c>
      <c r="B1841" s="24">
        <v>34</v>
      </c>
      <c r="C1841" s="24" t="s">
        <v>1125</v>
      </c>
      <c r="D1841" s="24">
        <v>0</v>
      </c>
      <c r="E1841" s="24">
        <v>425</v>
      </c>
      <c r="F1841" s="24" t="s">
        <v>116</v>
      </c>
      <c r="G1841" s="24" t="s">
        <v>12</v>
      </c>
      <c r="H1841" s="24" t="s">
        <v>15</v>
      </c>
      <c r="J1841" s="24">
        <v>1</v>
      </c>
      <c r="K1841" s="24">
        <v>17182</v>
      </c>
      <c r="L1841" s="32">
        <v>0.43402777777777773</v>
      </c>
      <c r="M1841" s="43">
        <v>0.46875</v>
      </c>
      <c r="N1841" s="33">
        <v>20.2723613293075</v>
      </c>
      <c r="Q1841" s="24">
        <v>58</v>
      </c>
      <c r="R1841" s="35">
        <f t="shared" si="112"/>
        <v>1175.796957099835</v>
      </c>
      <c r="S1841" s="35">
        <f t="shared" si="115"/>
        <v>0</v>
      </c>
      <c r="U1841" s="36">
        <f t="shared" si="113"/>
        <v>3.4722222222222265E-2</v>
      </c>
      <c r="V1841" s="36">
        <f t="shared" si="114"/>
        <v>2.0138888888888915</v>
      </c>
      <c r="W1841" s="36"/>
      <c r="X1841" s="37"/>
    </row>
    <row r="1842" spans="1:24" x14ac:dyDescent="0.3">
      <c r="A1842" s="42">
        <v>8127</v>
      </c>
      <c r="B1842" s="24">
        <v>34</v>
      </c>
      <c r="C1842" s="24" t="s">
        <v>1125</v>
      </c>
      <c r="D1842" s="24">
        <v>0</v>
      </c>
      <c r="E1842" s="24">
        <v>425</v>
      </c>
      <c r="F1842" s="24" t="s">
        <v>116</v>
      </c>
      <c r="G1842" s="24" t="s">
        <v>18</v>
      </c>
      <c r="H1842" s="24" t="s">
        <v>13</v>
      </c>
      <c r="J1842" s="24">
        <v>1</v>
      </c>
      <c r="K1842" s="24">
        <v>1147</v>
      </c>
      <c r="L1842" s="32">
        <v>0.74652777777777779</v>
      </c>
      <c r="M1842" s="43">
        <v>0.78125</v>
      </c>
      <c r="N1842" s="33">
        <v>20.2723613293075</v>
      </c>
      <c r="Q1842" s="24">
        <v>67</v>
      </c>
      <c r="R1842" s="35">
        <f t="shared" si="112"/>
        <v>1358.2482090636026</v>
      </c>
      <c r="S1842" s="35">
        <f t="shared" si="115"/>
        <v>0</v>
      </c>
      <c r="U1842" s="36">
        <f t="shared" si="113"/>
        <v>3.472222222222221E-2</v>
      </c>
      <c r="V1842" s="36">
        <f t="shared" si="114"/>
        <v>2.326388888888888</v>
      </c>
      <c r="W1842" s="36"/>
      <c r="X1842" s="37"/>
    </row>
    <row r="1843" spans="1:24" x14ac:dyDescent="0.3">
      <c r="A1843" s="42">
        <v>8128</v>
      </c>
      <c r="B1843" s="24">
        <v>34</v>
      </c>
      <c r="C1843" s="24" t="s">
        <v>1125</v>
      </c>
      <c r="D1843" s="24">
        <v>0</v>
      </c>
      <c r="E1843" s="24">
        <v>426</v>
      </c>
      <c r="F1843" s="24" t="s">
        <v>117</v>
      </c>
      <c r="G1843" s="24" t="s">
        <v>12</v>
      </c>
      <c r="H1843" s="24" t="s">
        <v>13</v>
      </c>
      <c r="J1843" s="24">
        <v>1</v>
      </c>
      <c r="K1843" s="24">
        <v>1149</v>
      </c>
      <c r="L1843" s="32">
        <v>0.43402777777777773</v>
      </c>
      <c r="M1843" s="43">
        <v>0.47222222222222227</v>
      </c>
      <c r="N1843" s="33">
        <v>21.764361329307501</v>
      </c>
      <c r="Q1843" s="24">
        <v>302</v>
      </c>
      <c r="R1843" s="35">
        <f t="shared" si="112"/>
        <v>6572.8371214508652</v>
      </c>
      <c r="S1843" s="35">
        <f t="shared" si="115"/>
        <v>0</v>
      </c>
      <c r="U1843" s="36">
        <f t="shared" si="113"/>
        <v>3.8194444444444531E-2</v>
      </c>
      <c r="V1843" s="36">
        <f t="shared" si="114"/>
        <v>11.534722222222248</v>
      </c>
      <c r="W1843" s="36"/>
      <c r="X1843" s="37"/>
    </row>
    <row r="1844" spans="1:24" x14ac:dyDescent="0.3">
      <c r="A1844" s="42">
        <v>8130</v>
      </c>
      <c r="B1844" s="24">
        <v>34</v>
      </c>
      <c r="C1844" s="24" t="s">
        <v>1125</v>
      </c>
      <c r="D1844" s="24">
        <v>0</v>
      </c>
      <c r="E1844" s="24">
        <v>426</v>
      </c>
      <c r="F1844" s="24" t="s">
        <v>117</v>
      </c>
      <c r="G1844" s="24" t="s">
        <v>12</v>
      </c>
      <c r="H1844" s="24" t="s">
        <v>15</v>
      </c>
      <c r="J1844" s="24">
        <v>1</v>
      </c>
      <c r="K1844" s="24">
        <v>2045</v>
      </c>
      <c r="L1844" s="32">
        <v>0.54166666666666663</v>
      </c>
      <c r="M1844" s="43">
        <v>0.57986111111111105</v>
      </c>
      <c r="N1844" s="33">
        <v>21.764361329307501</v>
      </c>
      <c r="Q1844" s="24">
        <v>58</v>
      </c>
      <c r="R1844" s="35">
        <f t="shared" si="112"/>
        <v>1262.3329570998351</v>
      </c>
      <c r="S1844" s="35">
        <f t="shared" si="115"/>
        <v>0</v>
      </c>
      <c r="U1844" s="36">
        <f t="shared" si="113"/>
        <v>3.819444444444442E-2</v>
      </c>
      <c r="V1844" s="36">
        <f t="shared" si="114"/>
        <v>2.2152777777777763</v>
      </c>
      <c r="W1844" s="36"/>
      <c r="X1844" s="37"/>
    </row>
    <row r="1845" spans="1:24" x14ac:dyDescent="0.3">
      <c r="A1845" s="42">
        <v>8133</v>
      </c>
      <c r="B1845" s="24">
        <v>34</v>
      </c>
      <c r="C1845" s="24" t="s">
        <v>1125</v>
      </c>
      <c r="D1845" s="24">
        <v>0</v>
      </c>
      <c r="E1845" s="24">
        <v>426</v>
      </c>
      <c r="F1845" s="24" t="s">
        <v>117</v>
      </c>
      <c r="G1845" s="24" t="s">
        <v>52</v>
      </c>
      <c r="H1845" s="24">
        <v>6</v>
      </c>
      <c r="J1845" s="24">
        <v>1</v>
      </c>
      <c r="K1845" s="24">
        <v>3589</v>
      </c>
      <c r="L1845" s="32">
        <v>0.54513888888888895</v>
      </c>
      <c r="M1845" s="43">
        <v>0.58333333333333337</v>
      </c>
      <c r="N1845" s="33">
        <v>21.764361329307501</v>
      </c>
      <c r="Q1845" s="24">
        <v>35</v>
      </c>
      <c r="R1845" s="35">
        <f t="shared" si="112"/>
        <v>761.75264652576254</v>
      </c>
      <c r="S1845" s="35">
        <f t="shared" si="115"/>
        <v>0</v>
      </c>
      <c r="U1845" s="36">
        <f t="shared" si="113"/>
        <v>3.819444444444442E-2</v>
      </c>
      <c r="V1845" s="36">
        <f t="shared" si="114"/>
        <v>1.3368055555555547</v>
      </c>
      <c r="W1845" s="36"/>
      <c r="X1845" s="37"/>
    </row>
    <row r="1846" spans="1:24" x14ac:dyDescent="0.3">
      <c r="A1846" s="42">
        <v>17685</v>
      </c>
      <c r="B1846" s="24">
        <v>34</v>
      </c>
      <c r="C1846" s="24" t="s">
        <v>1125</v>
      </c>
      <c r="D1846" s="24">
        <v>0</v>
      </c>
      <c r="E1846" s="24">
        <v>426</v>
      </c>
      <c r="F1846" s="24" t="s">
        <v>117</v>
      </c>
      <c r="G1846" s="24" t="s">
        <v>72</v>
      </c>
      <c r="H1846" s="24" t="s">
        <v>13</v>
      </c>
      <c r="J1846" s="24">
        <v>1</v>
      </c>
      <c r="K1846" s="24">
        <v>17685</v>
      </c>
      <c r="L1846" s="32">
        <v>0.54513888888888895</v>
      </c>
      <c r="M1846" s="43">
        <v>0.58333333333333337</v>
      </c>
      <c r="N1846" s="33">
        <v>21.764361329307501</v>
      </c>
      <c r="Q1846" s="24">
        <v>94</v>
      </c>
      <c r="R1846" s="35">
        <f t="shared" si="112"/>
        <v>2045.8499649549051</v>
      </c>
      <c r="S1846" s="35">
        <f t="shared" si="115"/>
        <v>0</v>
      </c>
      <c r="U1846" s="36">
        <f t="shared" si="113"/>
        <v>3.819444444444442E-2</v>
      </c>
      <c r="V1846" s="36">
        <f t="shared" si="114"/>
        <v>3.5902777777777755</v>
      </c>
      <c r="W1846" s="36"/>
      <c r="X1846" s="37"/>
    </row>
    <row r="1847" spans="1:24" x14ac:dyDescent="0.3">
      <c r="A1847" s="42">
        <v>17732</v>
      </c>
      <c r="B1847" s="24">
        <v>34</v>
      </c>
      <c r="C1847" s="24" t="s">
        <v>1125</v>
      </c>
      <c r="D1847" s="24">
        <v>0</v>
      </c>
      <c r="E1847" s="24">
        <v>426</v>
      </c>
      <c r="F1847" s="24" t="s">
        <v>117</v>
      </c>
      <c r="G1847" s="24" t="s">
        <v>52</v>
      </c>
      <c r="H1847" s="44" t="s">
        <v>1146</v>
      </c>
      <c r="I1847" s="44"/>
      <c r="J1847" s="24">
        <v>1</v>
      </c>
      <c r="K1847" s="24">
        <v>17732</v>
      </c>
      <c r="L1847" s="32">
        <v>0.58680555555555558</v>
      </c>
      <c r="M1847" s="43">
        <v>0.625</v>
      </c>
      <c r="N1847" s="33">
        <v>21.764361329307501</v>
      </c>
      <c r="Q1847" s="24">
        <v>173</v>
      </c>
      <c r="R1847" s="35">
        <f t="shared" si="112"/>
        <v>3765.2345099701979</v>
      </c>
      <c r="S1847" s="35">
        <f t="shared" si="115"/>
        <v>0</v>
      </c>
      <c r="U1847" s="36">
        <f t="shared" si="113"/>
        <v>3.819444444444442E-2</v>
      </c>
      <c r="V1847" s="36">
        <f t="shared" si="114"/>
        <v>6.6076388888888848</v>
      </c>
      <c r="W1847" s="36"/>
      <c r="X1847" s="37"/>
    </row>
    <row r="1848" spans="1:24" x14ac:dyDescent="0.3">
      <c r="A1848" s="42">
        <v>12435</v>
      </c>
      <c r="B1848" s="24">
        <v>34</v>
      </c>
      <c r="C1848" s="24" t="s">
        <v>1125</v>
      </c>
      <c r="D1848" s="24">
        <v>0</v>
      </c>
      <c r="E1848" s="24">
        <v>426</v>
      </c>
      <c r="F1848" s="24" t="s">
        <v>117</v>
      </c>
      <c r="G1848" s="24" t="s">
        <v>19</v>
      </c>
      <c r="H1848" s="24" t="s">
        <v>13</v>
      </c>
      <c r="J1848" s="24">
        <v>1</v>
      </c>
      <c r="K1848" s="24">
        <v>3099</v>
      </c>
      <c r="L1848" s="32">
        <v>0.68402777777777779</v>
      </c>
      <c r="M1848" s="43">
        <v>0.72222222222222221</v>
      </c>
      <c r="N1848" s="33">
        <v>21.764361329307501</v>
      </c>
      <c r="Q1848" s="24">
        <v>235</v>
      </c>
      <c r="R1848" s="35">
        <f t="shared" si="112"/>
        <v>5114.6249123872631</v>
      </c>
      <c r="S1848" s="35">
        <f t="shared" si="115"/>
        <v>0</v>
      </c>
      <c r="U1848" s="36">
        <f t="shared" si="113"/>
        <v>3.819444444444442E-2</v>
      </c>
      <c r="V1848" s="36">
        <f t="shared" si="114"/>
        <v>8.9756944444444393</v>
      </c>
      <c r="W1848" s="36"/>
      <c r="X1848" s="37"/>
    </row>
    <row r="1849" spans="1:24" x14ac:dyDescent="0.3">
      <c r="A1849" s="42">
        <v>8131</v>
      </c>
      <c r="B1849" s="24">
        <v>34</v>
      </c>
      <c r="C1849" s="24" t="s">
        <v>1125</v>
      </c>
      <c r="D1849" s="24">
        <v>0</v>
      </c>
      <c r="E1849" s="24">
        <v>426</v>
      </c>
      <c r="F1849" s="24" t="s">
        <v>117</v>
      </c>
      <c r="G1849" s="24" t="s">
        <v>12</v>
      </c>
      <c r="H1849" s="24" t="s">
        <v>15</v>
      </c>
      <c r="J1849" s="24">
        <v>1</v>
      </c>
      <c r="K1849" s="24">
        <v>2046</v>
      </c>
      <c r="L1849" s="32">
        <v>0.73958333333333337</v>
      </c>
      <c r="M1849" s="43">
        <v>0.77777777777777779</v>
      </c>
      <c r="N1849" s="33">
        <v>21.764361329307501</v>
      </c>
      <c r="Q1849" s="24">
        <v>58</v>
      </c>
      <c r="R1849" s="35">
        <f t="shared" si="112"/>
        <v>1262.3329570998351</v>
      </c>
      <c r="S1849" s="35">
        <f t="shared" si="115"/>
        <v>0</v>
      </c>
      <c r="U1849" s="36">
        <f t="shared" si="113"/>
        <v>3.819444444444442E-2</v>
      </c>
      <c r="V1849" s="36">
        <f t="shared" si="114"/>
        <v>2.2152777777777763</v>
      </c>
      <c r="W1849" s="36"/>
      <c r="X1849" s="37"/>
    </row>
    <row r="1850" spans="1:24" x14ac:dyDescent="0.3">
      <c r="A1850" s="42">
        <v>8135</v>
      </c>
      <c r="B1850" s="24">
        <v>34</v>
      </c>
      <c r="C1850" s="24" t="s">
        <v>1125</v>
      </c>
      <c r="D1850" s="24">
        <v>0</v>
      </c>
      <c r="E1850" s="24">
        <v>426</v>
      </c>
      <c r="F1850" s="24" t="s">
        <v>117</v>
      </c>
      <c r="G1850" s="24" t="s">
        <v>19</v>
      </c>
      <c r="H1850" s="24" t="s">
        <v>13</v>
      </c>
      <c r="J1850" s="24">
        <v>1</v>
      </c>
      <c r="K1850" s="24">
        <v>8135</v>
      </c>
      <c r="L1850" s="32">
        <v>0.78819444444444453</v>
      </c>
      <c r="M1850" s="43">
        <v>0.82638888888888884</v>
      </c>
      <c r="N1850" s="33">
        <v>21.764361329307501</v>
      </c>
      <c r="Q1850" s="24">
        <v>235</v>
      </c>
      <c r="R1850" s="35">
        <f t="shared" si="112"/>
        <v>5114.6249123872631</v>
      </c>
      <c r="S1850" s="35">
        <f t="shared" si="115"/>
        <v>0</v>
      </c>
      <c r="U1850" s="36">
        <f t="shared" si="113"/>
        <v>3.8194444444444309E-2</v>
      </c>
      <c r="V1850" s="36">
        <f t="shared" si="114"/>
        <v>8.9756944444444127</v>
      </c>
      <c r="W1850" s="36"/>
      <c r="X1850" s="37"/>
    </row>
    <row r="1851" spans="1:24" x14ac:dyDescent="0.3">
      <c r="A1851" s="42">
        <v>13989</v>
      </c>
      <c r="B1851" s="24">
        <v>34</v>
      </c>
      <c r="C1851" s="24" t="s">
        <v>1125</v>
      </c>
      <c r="D1851" s="24">
        <v>0</v>
      </c>
      <c r="E1851" s="24">
        <v>427</v>
      </c>
      <c r="F1851" s="24" t="s">
        <v>737</v>
      </c>
      <c r="G1851" s="24" t="s">
        <v>19</v>
      </c>
      <c r="H1851" s="24" t="s">
        <v>13</v>
      </c>
      <c r="J1851" s="24">
        <v>1</v>
      </c>
      <c r="K1851" s="24">
        <v>4210</v>
      </c>
      <c r="L1851" s="32">
        <v>0.27777777777777779</v>
      </c>
      <c r="M1851" s="43">
        <v>0.28819444444444448</v>
      </c>
      <c r="N1851" s="33">
        <v>6.41530251045093</v>
      </c>
      <c r="Q1851" s="24">
        <v>235</v>
      </c>
      <c r="R1851" s="35">
        <f t="shared" si="112"/>
        <v>1507.5960899559686</v>
      </c>
      <c r="S1851" s="35">
        <f t="shared" si="115"/>
        <v>0</v>
      </c>
      <c r="U1851" s="36">
        <f t="shared" si="113"/>
        <v>1.0416666666666685E-2</v>
      </c>
      <c r="V1851" s="36">
        <f t="shared" si="114"/>
        <v>2.447916666666671</v>
      </c>
      <c r="W1851" s="36"/>
      <c r="X1851" s="37"/>
    </row>
    <row r="1852" spans="1:24" x14ac:dyDescent="0.3">
      <c r="A1852" s="42">
        <v>18333</v>
      </c>
      <c r="B1852" s="24">
        <v>34</v>
      </c>
      <c r="C1852" s="24" t="s">
        <v>1125</v>
      </c>
      <c r="D1852" s="24">
        <v>0</v>
      </c>
      <c r="E1852" s="24">
        <v>427</v>
      </c>
      <c r="F1852" s="24" t="s">
        <v>737</v>
      </c>
      <c r="G1852" s="24" t="s">
        <v>18</v>
      </c>
      <c r="H1852" s="24" t="s">
        <v>13</v>
      </c>
      <c r="J1852" s="24">
        <v>1</v>
      </c>
      <c r="K1852" s="24">
        <v>18333</v>
      </c>
      <c r="L1852" s="32">
        <v>0.28125</v>
      </c>
      <c r="M1852" s="43">
        <v>0.29166666666666669</v>
      </c>
      <c r="N1852" s="33">
        <v>6.41530251045093</v>
      </c>
      <c r="Q1852" s="24">
        <v>67</v>
      </c>
      <c r="R1852" s="35">
        <f t="shared" si="112"/>
        <v>429.82526820021229</v>
      </c>
      <c r="S1852" s="35">
        <f t="shared" si="115"/>
        <v>0</v>
      </c>
      <c r="U1852" s="36">
        <f t="shared" si="113"/>
        <v>1.0416666666666685E-2</v>
      </c>
      <c r="V1852" s="36">
        <f t="shared" si="114"/>
        <v>0.69791666666666785</v>
      </c>
      <c r="W1852" s="36"/>
      <c r="X1852" s="37"/>
    </row>
    <row r="1853" spans="1:24" x14ac:dyDescent="0.3">
      <c r="A1853" s="42">
        <v>17205</v>
      </c>
      <c r="B1853" s="24">
        <v>34</v>
      </c>
      <c r="C1853" s="24" t="s">
        <v>1125</v>
      </c>
      <c r="D1853" s="24">
        <v>0</v>
      </c>
      <c r="E1853" s="24">
        <v>984</v>
      </c>
      <c r="F1853" s="24" t="s">
        <v>118</v>
      </c>
      <c r="G1853" s="24" t="s">
        <v>18</v>
      </c>
      <c r="H1853" s="24" t="s">
        <v>15</v>
      </c>
      <c r="J1853" s="24">
        <v>1</v>
      </c>
      <c r="K1853" s="24">
        <v>17205</v>
      </c>
      <c r="L1853" s="32">
        <v>0.79166666666666663</v>
      </c>
      <c r="M1853" s="43">
        <v>0.80902777777777779</v>
      </c>
      <c r="N1853" s="33">
        <v>12.364361329307499</v>
      </c>
      <c r="Q1853" s="24">
        <v>12</v>
      </c>
      <c r="R1853" s="35">
        <f t="shared" si="112"/>
        <v>148.37233595168999</v>
      </c>
      <c r="S1853" s="35">
        <f t="shared" si="115"/>
        <v>0</v>
      </c>
      <c r="U1853" s="36">
        <f t="shared" si="113"/>
        <v>1.736111111111116E-2</v>
      </c>
      <c r="V1853" s="36">
        <f t="shared" si="114"/>
        <v>0.20833333333333393</v>
      </c>
      <c r="W1853" s="36"/>
      <c r="X1853" s="37"/>
    </row>
    <row r="1854" spans="1:24" x14ac:dyDescent="0.3">
      <c r="A1854" s="42">
        <v>8336</v>
      </c>
      <c r="B1854" s="24">
        <v>35</v>
      </c>
      <c r="C1854" s="24" t="s">
        <v>1125</v>
      </c>
      <c r="D1854" s="24">
        <v>0</v>
      </c>
      <c r="E1854" s="24">
        <v>296</v>
      </c>
      <c r="F1854" s="24" t="s">
        <v>129</v>
      </c>
      <c r="G1854" s="24" t="s">
        <v>52</v>
      </c>
      <c r="H1854" s="44" t="s">
        <v>1146</v>
      </c>
      <c r="I1854" s="44"/>
      <c r="J1854" s="24">
        <v>1</v>
      </c>
      <c r="K1854" s="24">
        <v>1155</v>
      </c>
      <c r="L1854" s="32">
        <v>0.28819444444444448</v>
      </c>
      <c r="M1854" s="43">
        <v>0.3298611111111111</v>
      </c>
      <c r="N1854" s="33">
        <v>26.141850345869599</v>
      </c>
      <c r="Q1854" s="24">
        <v>173</v>
      </c>
      <c r="R1854" s="35">
        <f t="shared" si="112"/>
        <v>4522.5401098354405</v>
      </c>
      <c r="S1854" s="35">
        <f t="shared" si="115"/>
        <v>0</v>
      </c>
      <c r="U1854" s="36">
        <f t="shared" si="113"/>
        <v>4.166666666666663E-2</v>
      </c>
      <c r="V1854" s="36">
        <f t="shared" si="114"/>
        <v>7.2083333333333268</v>
      </c>
      <c r="W1854" s="36"/>
      <c r="X1854" s="37"/>
    </row>
    <row r="1855" spans="1:24" x14ac:dyDescent="0.3">
      <c r="A1855" s="42">
        <v>8333</v>
      </c>
      <c r="B1855" s="24">
        <v>35</v>
      </c>
      <c r="C1855" s="24" t="s">
        <v>1125</v>
      </c>
      <c r="D1855" s="24">
        <v>0</v>
      </c>
      <c r="E1855" s="24">
        <v>297</v>
      </c>
      <c r="F1855" s="24" t="s">
        <v>126</v>
      </c>
      <c r="G1855" s="24" t="s">
        <v>52</v>
      </c>
      <c r="H1855" s="44" t="s">
        <v>1146</v>
      </c>
      <c r="I1855" s="44"/>
      <c r="J1855" s="24">
        <v>1</v>
      </c>
      <c r="K1855" s="24">
        <v>1156</v>
      </c>
      <c r="L1855" s="32">
        <v>0.54861111111111105</v>
      </c>
      <c r="M1855" s="43">
        <v>0.57986111111111105</v>
      </c>
      <c r="N1855" s="33">
        <v>18.940750027756799</v>
      </c>
      <c r="Q1855" s="24">
        <v>173</v>
      </c>
      <c r="R1855" s="35">
        <f t="shared" si="112"/>
        <v>3276.7497548019264</v>
      </c>
      <c r="S1855" s="35">
        <f t="shared" si="115"/>
        <v>0</v>
      </c>
      <c r="U1855" s="36">
        <f t="shared" si="113"/>
        <v>3.125E-2</v>
      </c>
      <c r="V1855" s="36">
        <f t="shared" si="114"/>
        <v>5.40625</v>
      </c>
      <c r="W1855" s="36"/>
      <c r="X1855" s="37"/>
    </row>
    <row r="1856" spans="1:24" x14ac:dyDescent="0.3">
      <c r="A1856" s="42">
        <v>16768</v>
      </c>
      <c r="B1856" s="24">
        <v>35</v>
      </c>
      <c r="C1856" s="24" t="s">
        <v>1125</v>
      </c>
      <c r="D1856" s="24">
        <v>0</v>
      </c>
      <c r="E1856" s="24">
        <v>298</v>
      </c>
      <c r="F1856" s="24" t="s">
        <v>125</v>
      </c>
      <c r="G1856" s="24" t="s">
        <v>72</v>
      </c>
      <c r="H1856" s="24" t="s">
        <v>13</v>
      </c>
      <c r="J1856" s="24">
        <v>1</v>
      </c>
      <c r="K1856" s="24">
        <v>16768</v>
      </c>
      <c r="L1856" s="32">
        <v>0.28819444444444448</v>
      </c>
      <c r="M1856" s="43">
        <v>0.3298611111111111</v>
      </c>
      <c r="N1856" s="33">
        <v>24.387551058311999</v>
      </c>
      <c r="Q1856" s="24">
        <v>94</v>
      </c>
      <c r="R1856" s="35">
        <f t="shared" si="112"/>
        <v>2292.4297994813278</v>
      </c>
      <c r="S1856" s="35">
        <f t="shared" si="115"/>
        <v>0</v>
      </c>
      <c r="U1856" s="36">
        <f t="shared" si="113"/>
        <v>4.166666666666663E-2</v>
      </c>
      <c r="V1856" s="36">
        <f t="shared" si="114"/>
        <v>3.9166666666666634</v>
      </c>
      <c r="W1856" s="36"/>
      <c r="X1856" s="37"/>
    </row>
    <row r="1857" spans="1:24" x14ac:dyDescent="0.3">
      <c r="A1857" s="42">
        <v>18551</v>
      </c>
      <c r="B1857" s="24">
        <v>35</v>
      </c>
      <c r="C1857" s="24" t="s">
        <v>1125</v>
      </c>
      <c r="D1857" s="24">
        <v>0</v>
      </c>
      <c r="E1857" s="24">
        <v>298</v>
      </c>
      <c r="F1857" s="24" t="s">
        <v>125</v>
      </c>
      <c r="G1857" s="24" t="s">
        <v>52</v>
      </c>
      <c r="H1857" s="24">
        <v>6</v>
      </c>
      <c r="J1857" s="24">
        <v>1</v>
      </c>
      <c r="K1857" s="24">
        <v>18551</v>
      </c>
      <c r="L1857" s="32">
        <v>0.28819444444444448</v>
      </c>
      <c r="M1857" s="43">
        <v>0.3298611111111111</v>
      </c>
      <c r="N1857" s="33">
        <v>24.387551058311999</v>
      </c>
      <c r="Q1857" s="24">
        <v>35</v>
      </c>
      <c r="R1857" s="35">
        <f t="shared" si="112"/>
        <v>853.56428704091991</v>
      </c>
      <c r="S1857" s="35">
        <f t="shared" si="115"/>
        <v>0</v>
      </c>
      <c r="U1857" s="36">
        <f t="shared" si="113"/>
        <v>4.166666666666663E-2</v>
      </c>
      <c r="V1857" s="36">
        <f t="shared" si="114"/>
        <v>1.4583333333333321</v>
      </c>
      <c r="W1857" s="36"/>
      <c r="X1857" s="37"/>
    </row>
    <row r="1858" spans="1:24" x14ac:dyDescent="0.3">
      <c r="A1858" s="42">
        <v>16772</v>
      </c>
      <c r="B1858" s="24">
        <v>35</v>
      </c>
      <c r="C1858" s="24" t="s">
        <v>1125</v>
      </c>
      <c r="D1858" s="24">
        <v>0</v>
      </c>
      <c r="E1858" s="24">
        <v>298</v>
      </c>
      <c r="F1858" s="24" t="s">
        <v>125</v>
      </c>
      <c r="G1858" s="24" t="s">
        <v>18</v>
      </c>
      <c r="H1858" s="24" t="s">
        <v>13</v>
      </c>
      <c r="J1858" s="24">
        <v>1</v>
      </c>
      <c r="K1858" s="24">
        <v>16772</v>
      </c>
      <c r="L1858" s="32">
        <v>0.54861111111111105</v>
      </c>
      <c r="M1858" s="43">
        <v>0.59027777777777779</v>
      </c>
      <c r="N1858" s="33">
        <v>24.387551058311999</v>
      </c>
      <c r="Q1858" s="24">
        <v>67</v>
      </c>
      <c r="R1858" s="35">
        <f t="shared" ref="R1858:R1921" si="116">+N1858*Q1858</f>
        <v>1633.9659209069039</v>
      </c>
      <c r="S1858" s="35">
        <f t="shared" si="115"/>
        <v>0</v>
      </c>
      <c r="U1858" s="36">
        <f t="shared" ref="U1858:U1921" si="117">+M1858-L1858</f>
        <v>4.1666666666666741E-2</v>
      </c>
      <c r="V1858" s="36">
        <f t="shared" ref="V1858:V1921" si="118">+U1858*Q1858</f>
        <v>2.7916666666666714</v>
      </c>
      <c r="W1858" s="36"/>
      <c r="X1858" s="37"/>
    </row>
    <row r="1859" spans="1:24" x14ac:dyDescent="0.3">
      <c r="A1859" s="42">
        <v>8318</v>
      </c>
      <c r="B1859" s="24">
        <v>35</v>
      </c>
      <c r="C1859" s="24" t="s">
        <v>1125</v>
      </c>
      <c r="D1859" s="24">
        <v>0</v>
      </c>
      <c r="E1859" s="24">
        <v>300</v>
      </c>
      <c r="F1859" s="24" t="s">
        <v>121</v>
      </c>
      <c r="G1859" s="24" t="s">
        <v>12</v>
      </c>
      <c r="H1859" s="24" t="s">
        <v>15</v>
      </c>
      <c r="J1859" s="24">
        <v>1</v>
      </c>
      <c r="K1859" s="24">
        <v>1892</v>
      </c>
      <c r="L1859" s="32">
        <v>0.56597222222222221</v>
      </c>
      <c r="M1859" s="43">
        <v>0.61805555555555558</v>
      </c>
      <c r="N1859" s="33">
        <v>31.423551058312</v>
      </c>
      <c r="Q1859" s="24">
        <v>58</v>
      </c>
      <c r="R1859" s="35">
        <f t="shared" si="116"/>
        <v>1822.565961382096</v>
      </c>
      <c r="S1859" s="35">
        <f t="shared" ref="S1859:S1922" si="119">+O1859*Q1859</f>
        <v>0</v>
      </c>
      <c r="U1859" s="36">
        <f t="shared" si="117"/>
        <v>5.208333333333337E-2</v>
      </c>
      <c r="V1859" s="36">
        <f t="shared" si="118"/>
        <v>3.0208333333333357</v>
      </c>
      <c r="W1859" s="36"/>
      <c r="X1859" s="37"/>
    </row>
    <row r="1860" spans="1:24" x14ac:dyDescent="0.3">
      <c r="A1860" s="42">
        <v>8313</v>
      </c>
      <c r="B1860" s="24">
        <v>35</v>
      </c>
      <c r="C1860" s="24" t="s">
        <v>1125</v>
      </c>
      <c r="D1860" s="24">
        <v>0</v>
      </c>
      <c r="E1860" s="24">
        <v>300</v>
      </c>
      <c r="F1860" s="24" t="s">
        <v>121</v>
      </c>
      <c r="G1860" s="24" t="s">
        <v>12</v>
      </c>
      <c r="H1860" s="24" t="s">
        <v>13</v>
      </c>
      <c r="J1860" s="24">
        <v>1</v>
      </c>
      <c r="K1860" s="24">
        <v>1158</v>
      </c>
      <c r="L1860" s="32">
        <v>0.72916666666666663</v>
      </c>
      <c r="M1860" s="43">
        <v>0.78125</v>
      </c>
      <c r="N1860" s="33">
        <v>31.423551058312</v>
      </c>
      <c r="Q1860" s="24">
        <v>302</v>
      </c>
      <c r="R1860" s="35">
        <f t="shared" si="116"/>
        <v>9489.9124196102239</v>
      </c>
      <c r="S1860" s="35">
        <f t="shared" si="119"/>
        <v>0</v>
      </c>
      <c r="U1860" s="36">
        <f t="shared" si="117"/>
        <v>5.208333333333337E-2</v>
      </c>
      <c r="V1860" s="36">
        <f t="shared" si="118"/>
        <v>15.729166666666679</v>
      </c>
      <c r="W1860" s="36"/>
      <c r="X1860" s="37"/>
    </row>
    <row r="1861" spans="1:24" x14ac:dyDescent="0.3">
      <c r="A1861" s="42">
        <v>12474</v>
      </c>
      <c r="B1861" s="24">
        <v>35</v>
      </c>
      <c r="C1861" s="24" t="s">
        <v>1125</v>
      </c>
      <c r="D1861" s="24">
        <v>0</v>
      </c>
      <c r="E1861" s="24">
        <v>301</v>
      </c>
      <c r="F1861" s="24" t="s">
        <v>122</v>
      </c>
      <c r="G1861" s="24" t="s">
        <v>19</v>
      </c>
      <c r="H1861" s="24" t="s">
        <v>13</v>
      </c>
      <c r="J1861" s="24">
        <v>1</v>
      </c>
      <c r="K1861" s="24">
        <v>1159</v>
      </c>
      <c r="L1861" s="32">
        <v>0.25</v>
      </c>
      <c r="M1861" s="43">
        <v>0.28472222222222221</v>
      </c>
      <c r="N1861" s="33">
        <v>20.673306530273301</v>
      </c>
      <c r="Q1861" s="24">
        <v>235</v>
      </c>
      <c r="R1861" s="35">
        <f t="shared" si="116"/>
        <v>4858.2270346142259</v>
      </c>
      <c r="S1861" s="35">
        <f t="shared" si="119"/>
        <v>0</v>
      </c>
      <c r="U1861" s="36">
        <f t="shared" si="117"/>
        <v>3.472222222222221E-2</v>
      </c>
      <c r="V1861" s="36">
        <f t="shared" si="118"/>
        <v>8.1597222222222197</v>
      </c>
      <c r="W1861" s="36"/>
      <c r="X1861" s="37"/>
    </row>
    <row r="1862" spans="1:24" x14ac:dyDescent="0.3">
      <c r="A1862" s="42">
        <v>8319</v>
      </c>
      <c r="B1862" s="24">
        <v>35</v>
      </c>
      <c r="C1862" s="24" t="s">
        <v>1125</v>
      </c>
      <c r="D1862" s="24">
        <v>0</v>
      </c>
      <c r="E1862" s="24">
        <v>301</v>
      </c>
      <c r="F1862" s="24" t="s">
        <v>122</v>
      </c>
      <c r="G1862" s="24" t="s">
        <v>12</v>
      </c>
      <c r="H1862" s="24" t="s">
        <v>15</v>
      </c>
      <c r="J1862" s="24">
        <v>1</v>
      </c>
      <c r="K1862" s="24">
        <v>1894</v>
      </c>
      <c r="L1862" s="32">
        <v>0.72222222222222221</v>
      </c>
      <c r="M1862" s="43">
        <v>0.75694444444444453</v>
      </c>
      <c r="N1862" s="33">
        <v>20.673306530273301</v>
      </c>
      <c r="Q1862" s="24">
        <v>58</v>
      </c>
      <c r="R1862" s="35">
        <f t="shared" si="116"/>
        <v>1199.0517787558515</v>
      </c>
      <c r="S1862" s="35">
        <f t="shared" si="119"/>
        <v>0</v>
      </c>
      <c r="U1862" s="36">
        <f t="shared" si="117"/>
        <v>3.4722222222222321E-2</v>
      </c>
      <c r="V1862" s="36">
        <f t="shared" si="118"/>
        <v>2.0138888888888946</v>
      </c>
      <c r="W1862" s="36"/>
      <c r="X1862" s="37"/>
    </row>
    <row r="1863" spans="1:24" x14ac:dyDescent="0.3">
      <c r="A1863" s="42">
        <v>14044</v>
      </c>
      <c r="B1863" s="24">
        <v>35</v>
      </c>
      <c r="C1863" s="24" t="s">
        <v>1125</v>
      </c>
      <c r="D1863" s="24">
        <v>0</v>
      </c>
      <c r="E1863" s="24">
        <v>329</v>
      </c>
      <c r="F1863" s="24" t="s">
        <v>725</v>
      </c>
      <c r="G1863" s="24" t="s">
        <v>52</v>
      </c>
      <c r="H1863" s="44" t="s">
        <v>1146</v>
      </c>
      <c r="I1863" s="44"/>
      <c r="J1863" s="24">
        <v>1</v>
      </c>
      <c r="K1863" s="24">
        <v>13996</v>
      </c>
      <c r="L1863" s="32">
        <v>0.59722222222222221</v>
      </c>
      <c r="M1863" s="43">
        <v>0.60763888888888895</v>
      </c>
      <c r="N1863" s="33">
        <v>6.3632062121604704</v>
      </c>
      <c r="O1863" s="33">
        <f>+N1863</f>
        <v>6.3632062121604704</v>
      </c>
      <c r="Q1863" s="24">
        <v>173</v>
      </c>
      <c r="R1863" s="35">
        <f t="shared" si="116"/>
        <v>1100.8346747037615</v>
      </c>
      <c r="S1863" s="35">
        <f t="shared" si="119"/>
        <v>1100.8346747037615</v>
      </c>
      <c r="U1863" s="36">
        <f t="shared" si="117"/>
        <v>1.0416666666666741E-2</v>
      </c>
      <c r="V1863" s="36">
        <f t="shared" si="118"/>
        <v>1.8020833333333461</v>
      </c>
      <c r="W1863" s="36" t="s">
        <v>1168</v>
      </c>
      <c r="X1863" s="37"/>
    </row>
    <row r="1864" spans="1:24" x14ac:dyDescent="0.3">
      <c r="A1864" s="42">
        <v>13727</v>
      </c>
      <c r="B1864" s="24">
        <v>35</v>
      </c>
      <c r="C1864" s="24" t="s">
        <v>1125</v>
      </c>
      <c r="D1864" s="24">
        <v>0</v>
      </c>
      <c r="E1864" s="24">
        <v>329</v>
      </c>
      <c r="F1864" s="24" t="s">
        <v>725</v>
      </c>
      <c r="G1864" s="24" t="s">
        <v>18</v>
      </c>
      <c r="H1864" s="24" t="s">
        <v>13</v>
      </c>
      <c r="J1864" s="24">
        <v>1</v>
      </c>
      <c r="K1864" s="24">
        <v>13727</v>
      </c>
      <c r="L1864" s="32">
        <v>0.79166666666666663</v>
      </c>
      <c r="M1864" s="43">
        <v>0.80208333333333337</v>
      </c>
      <c r="N1864" s="33">
        <v>6.3632062121604704</v>
      </c>
      <c r="Q1864" s="24">
        <v>67</v>
      </c>
      <c r="R1864" s="35">
        <f t="shared" si="116"/>
        <v>426.33481621475153</v>
      </c>
      <c r="S1864" s="35">
        <f t="shared" si="119"/>
        <v>0</v>
      </c>
      <c r="U1864" s="36">
        <f t="shared" si="117"/>
        <v>1.0416666666666741E-2</v>
      </c>
      <c r="V1864" s="36">
        <f t="shared" si="118"/>
        <v>0.69791666666667163</v>
      </c>
      <c r="W1864" s="36"/>
      <c r="X1864" s="37"/>
    </row>
    <row r="1865" spans="1:24" x14ac:dyDescent="0.3">
      <c r="A1865" s="42">
        <v>14073</v>
      </c>
      <c r="B1865" s="24">
        <v>35</v>
      </c>
      <c r="C1865" s="24" t="s">
        <v>1125</v>
      </c>
      <c r="D1865" s="24">
        <v>0</v>
      </c>
      <c r="E1865" s="24">
        <v>347</v>
      </c>
      <c r="F1865" s="24" t="s">
        <v>1169</v>
      </c>
      <c r="G1865" s="24" t="s">
        <v>728</v>
      </c>
      <c r="H1865" s="24" t="s">
        <v>13</v>
      </c>
      <c r="J1865" s="24">
        <v>1</v>
      </c>
      <c r="K1865" s="24">
        <v>14073</v>
      </c>
      <c r="L1865" s="32">
        <v>0.54861111111111105</v>
      </c>
      <c r="M1865" s="43">
        <v>0.57986111111111105</v>
      </c>
      <c r="N1865" s="33">
        <v>17.186450740199099</v>
      </c>
      <c r="Q1865" s="24">
        <v>27</v>
      </c>
      <c r="R1865" s="35">
        <f t="shared" si="116"/>
        <v>464.03416998537568</v>
      </c>
      <c r="S1865" s="35">
        <f t="shared" si="119"/>
        <v>0</v>
      </c>
      <c r="U1865" s="36">
        <f t="shared" si="117"/>
        <v>3.125E-2</v>
      </c>
      <c r="V1865" s="36">
        <f t="shared" si="118"/>
        <v>0.84375</v>
      </c>
      <c r="W1865" s="36"/>
      <c r="X1865" s="37"/>
    </row>
    <row r="1866" spans="1:24" x14ac:dyDescent="0.3">
      <c r="A1866" s="42">
        <v>18563</v>
      </c>
      <c r="B1866" s="24">
        <v>35</v>
      </c>
      <c r="C1866" s="24" t="s">
        <v>1125</v>
      </c>
      <c r="D1866" s="24">
        <v>0</v>
      </c>
      <c r="E1866" s="24">
        <v>347</v>
      </c>
      <c r="F1866" s="24" t="s">
        <v>1169</v>
      </c>
      <c r="G1866" s="24" t="s">
        <v>52</v>
      </c>
      <c r="H1866" s="24">
        <v>6</v>
      </c>
      <c r="J1866" s="24">
        <v>1</v>
      </c>
      <c r="K1866" s="24">
        <v>17826</v>
      </c>
      <c r="L1866" s="32">
        <v>0.54861111111111105</v>
      </c>
      <c r="M1866" s="43">
        <v>0.57986111111111105</v>
      </c>
      <c r="N1866" s="33">
        <v>17.186450740199099</v>
      </c>
      <c r="Q1866" s="24">
        <v>35</v>
      </c>
      <c r="R1866" s="35">
        <f t="shared" si="116"/>
        <v>601.52577590696842</v>
      </c>
      <c r="S1866" s="35">
        <f t="shared" si="119"/>
        <v>0</v>
      </c>
      <c r="U1866" s="36">
        <f t="shared" si="117"/>
        <v>3.125E-2</v>
      </c>
      <c r="V1866" s="36">
        <f t="shared" si="118"/>
        <v>1.09375</v>
      </c>
      <c r="W1866" s="36"/>
      <c r="X1866" s="37"/>
    </row>
    <row r="1867" spans="1:24" x14ac:dyDescent="0.3">
      <c r="A1867" s="42">
        <v>14045</v>
      </c>
      <c r="B1867" s="24">
        <v>35</v>
      </c>
      <c r="C1867" s="24" t="s">
        <v>1125</v>
      </c>
      <c r="D1867" s="24">
        <v>0</v>
      </c>
      <c r="E1867" s="24">
        <v>680</v>
      </c>
      <c r="F1867" s="24" t="s">
        <v>740</v>
      </c>
      <c r="G1867" s="24" t="s">
        <v>52</v>
      </c>
      <c r="H1867" s="44" t="s">
        <v>1146</v>
      </c>
      <c r="I1867" s="44"/>
      <c r="J1867" s="24">
        <v>1</v>
      </c>
      <c r="K1867" s="24">
        <v>13997</v>
      </c>
      <c r="L1867" s="32">
        <v>0.60763888888888895</v>
      </c>
      <c r="M1867" s="43">
        <v>0.625</v>
      </c>
      <c r="N1867" s="33">
        <v>10.8232445280386</v>
      </c>
      <c r="O1867" s="33">
        <f>+N1867</f>
        <v>10.8232445280386</v>
      </c>
      <c r="Q1867" s="24">
        <v>173</v>
      </c>
      <c r="R1867" s="35">
        <f t="shared" si="116"/>
        <v>1872.4213033506778</v>
      </c>
      <c r="S1867" s="35">
        <f t="shared" si="119"/>
        <v>1872.4213033506778</v>
      </c>
      <c r="U1867" s="36">
        <f t="shared" si="117"/>
        <v>1.7361111111111049E-2</v>
      </c>
      <c r="V1867" s="36">
        <f t="shared" si="118"/>
        <v>3.0034722222222117</v>
      </c>
      <c r="W1867" s="36" t="s">
        <v>1170</v>
      </c>
      <c r="X1867" s="37"/>
    </row>
    <row r="1868" spans="1:24" x14ac:dyDescent="0.3">
      <c r="A1868" s="42">
        <v>13716</v>
      </c>
      <c r="B1868" s="24">
        <v>35</v>
      </c>
      <c r="C1868" s="24" t="s">
        <v>1125</v>
      </c>
      <c r="D1868" s="24">
        <v>0</v>
      </c>
      <c r="E1868" s="24">
        <v>883</v>
      </c>
      <c r="F1868" s="24" t="s">
        <v>718</v>
      </c>
      <c r="G1868" s="24" t="s">
        <v>12</v>
      </c>
      <c r="H1868" s="24" t="s">
        <v>15</v>
      </c>
      <c r="J1868" s="24">
        <v>1</v>
      </c>
      <c r="K1868" s="24">
        <v>2743</v>
      </c>
      <c r="L1868" s="32">
        <v>0.2951388888888889</v>
      </c>
      <c r="M1868" s="43">
        <v>0.3576388888888889</v>
      </c>
      <c r="N1868" s="33">
        <v>37.659403117271403</v>
      </c>
      <c r="O1868" s="33">
        <v>6.24</v>
      </c>
      <c r="Q1868" s="24">
        <v>58</v>
      </c>
      <c r="R1868" s="35">
        <f t="shared" si="116"/>
        <v>2184.2453808017412</v>
      </c>
      <c r="S1868" s="35">
        <f t="shared" si="119"/>
        <v>361.92</v>
      </c>
      <c r="U1868" s="36">
        <f t="shared" si="117"/>
        <v>6.25E-2</v>
      </c>
      <c r="V1868" s="36">
        <f t="shared" si="118"/>
        <v>3.625</v>
      </c>
      <c r="W1868" s="36" t="s">
        <v>1171</v>
      </c>
      <c r="X1868" s="37"/>
    </row>
    <row r="1869" spans="1:24" x14ac:dyDescent="0.3">
      <c r="A1869" s="42">
        <v>18520</v>
      </c>
      <c r="B1869" s="24">
        <v>35</v>
      </c>
      <c r="C1869" s="24" t="s">
        <v>1125</v>
      </c>
      <c r="D1869" s="24">
        <v>0</v>
      </c>
      <c r="E1869" s="24">
        <v>883</v>
      </c>
      <c r="F1869" s="24" t="s">
        <v>718</v>
      </c>
      <c r="G1869" s="24" t="s">
        <v>12</v>
      </c>
      <c r="H1869" s="24" t="s">
        <v>13</v>
      </c>
      <c r="J1869" s="24">
        <v>1</v>
      </c>
      <c r="K1869" s="24">
        <v>1157</v>
      </c>
      <c r="L1869" s="32">
        <v>0.46527777777777773</v>
      </c>
      <c r="M1869" s="43">
        <v>0.53125</v>
      </c>
      <c r="N1869" s="33">
        <v>37.659403117271403</v>
      </c>
      <c r="Q1869" s="24">
        <v>302</v>
      </c>
      <c r="R1869" s="35">
        <f t="shared" si="116"/>
        <v>11373.139741415964</v>
      </c>
      <c r="S1869" s="35">
        <f t="shared" si="119"/>
        <v>0</v>
      </c>
      <c r="U1869" s="36">
        <f t="shared" si="117"/>
        <v>6.5972222222222265E-2</v>
      </c>
      <c r="V1869" s="36">
        <f t="shared" si="118"/>
        <v>19.923611111111125</v>
      </c>
      <c r="W1869" s="36"/>
      <c r="X1869" s="37"/>
    </row>
    <row r="1870" spans="1:24" x14ac:dyDescent="0.3">
      <c r="A1870" s="42">
        <v>13718</v>
      </c>
      <c r="B1870" s="24">
        <v>35</v>
      </c>
      <c r="C1870" s="24" t="s">
        <v>1125</v>
      </c>
      <c r="D1870" s="24">
        <v>0</v>
      </c>
      <c r="E1870" s="24">
        <v>883</v>
      </c>
      <c r="F1870" s="24" t="s">
        <v>718</v>
      </c>
      <c r="G1870" s="24" t="s">
        <v>12</v>
      </c>
      <c r="H1870" s="24" t="s">
        <v>15</v>
      </c>
      <c r="J1870" s="24">
        <v>1</v>
      </c>
      <c r="K1870" s="24">
        <v>2745</v>
      </c>
      <c r="L1870" s="32">
        <v>0.78472222222222221</v>
      </c>
      <c r="M1870" s="43">
        <v>0.84722222222222221</v>
      </c>
      <c r="N1870" s="33">
        <v>37.659403117271403</v>
      </c>
      <c r="O1870" s="33">
        <v>6.24</v>
      </c>
      <c r="Q1870" s="24">
        <v>58</v>
      </c>
      <c r="R1870" s="35">
        <f t="shared" si="116"/>
        <v>2184.2453808017412</v>
      </c>
      <c r="S1870" s="35">
        <f t="shared" si="119"/>
        <v>361.92</v>
      </c>
      <c r="U1870" s="36">
        <f t="shared" si="117"/>
        <v>6.25E-2</v>
      </c>
      <c r="V1870" s="36">
        <f t="shared" si="118"/>
        <v>3.625</v>
      </c>
      <c r="W1870" s="36" t="s">
        <v>1171</v>
      </c>
      <c r="X1870" s="37"/>
    </row>
    <row r="1871" spans="1:24" x14ac:dyDescent="0.3">
      <c r="A1871" s="42">
        <v>14074</v>
      </c>
      <c r="B1871" s="24">
        <v>35</v>
      </c>
      <c r="C1871" s="24" t="s">
        <v>1125</v>
      </c>
      <c r="D1871" s="24">
        <v>0</v>
      </c>
      <c r="E1871" s="24">
        <v>924</v>
      </c>
      <c r="F1871" s="24" t="s">
        <v>618</v>
      </c>
      <c r="G1871" s="24" t="s">
        <v>19</v>
      </c>
      <c r="H1871" s="24" t="s">
        <v>13</v>
      </c>
      <c r="J1871" s="24">
        <v>1</v>
      </c>
      <c r="K1871" s="24">
        <v>14074</v>
      </c>
      <c r="L1871" s="32">
        <v>0.55902777777777779</v>
      </c>
      <c r="M1871" s="43">
        <v>0.59375</v>
      </c>
      <c r="N1871" s="33">
        <v>22.300251664629901</v>
      </c>
      <c r="Q1871" s="24">
        <v>235</v>
      </c>
      <c r="R1871" s="35">
        <f t="shared" si="116"/>
        <v>5240.5591411880268</v>
      </c>
      <c r="S1871" s="35">
        <f t="shared" si="119"/>
        <v>0</v>
      </c>
      <c r="U1871" s="36">
        <f t="shared" si="117"/>
        <v>3.472222222222221E-2</v>
      </c>
      <c r="V1871" s="36">
        <f t="shared" si="118"/>
        <v>8.1597222222222197</v>
      </c>
      <c r="W1871" s="36"/>
      <c r="X1871" s="37"/>
    </row>
    <row r="1872" spans="1:24" x14ac:dyDescent="0.3">
      <c r="A1872" s="42">
        <v>18515</v>
      </c>
      <c r="B1872" s="24">
        <v>35</v>
      </c>
      <c r="C1872" s="24" t="s">
        <v>1125</v>
      </c>
      <c r="D1872" s="24">
        <v>0</v>
      </c>
      <c r="E1872" s="24">
        <v>1030</v>
      </c>
      <c r="F1872" s="24" t="s">
        <v>1172</v>
      </c>
      <c r="G1872" s="24" t="s">
        <v>19</v>
      </c>
      <c r="H1872" s="24" t="s">
        <v>13</v>
      </c>
      <c r="J1872" s="24">
        <v>1</v>
      </c>
      <c r="K1872" s="24">
        <v>2716</v>
      </c>
      <c r="L1872" s="32">
        <v>0.28125</v>
      </c>
      <c r="M1872" s="43">
        <v>0.31944444444444448</v>
      </c>
      <c r="N1872" s="33">
        <v>20.5459523770723</v>
      </c>
      <c r="O1872" s="33">
        <f>+N1872</f>
        <v>20.5459523770723</v>
      </c>
      <c r="Q1872" s="24">
        <v>235</v>
      </c>
      <c r="R1872" s="35">
        <f t="shared" si="116"/>
        <v>4828.2988086119904</v>
      </c>
      <c r="S1872" s="35">
        <f t="shared" si="119"/>
        <v>4828.2988086119904</v>
      </c>
      <c r="U1872" s="36">
        <f t="shared" si="117"/>
        <v>3.8194444444444475E-2</v>
      </c>
      <c r="V1872" s="36">
        <f t="shared" si="118"/>
        <v>8.9756944444444517</v>
      </c>
      <c r="W1872" s="36" t="s">
        <v>1171</v>
      </c>
      <c r="X1872" s="37"/>
    </row>
    <row r="1873" spans="1:24" x14ac:dyDescent="0.3">
      <c r="A1873" s="42">
        <v>13712</v>
      </c>
      <c r="B1873" s="24">
        <v>35</v>
      </c>
      <c r="C1873" s="24" t="s">
        <v>1125</v>
      </c>
      <c r="D1873" s="24">
        <v>0</v>
      </c>
      <c r="E1873" s="24">
        <v>2051</v>
      </c>
      <c r="F1873" s="24" t="s">
        <v>720</v>
      </c>
      <c r="G1873" s="24" t="s">
        <v>52</v>
      </c>
      <c r="H1873" s="24">
        <v>6</v>
      </c>
      <c r="J1873" s="24">
        <v>1</v>
      </c>
      <c r="K1873" s="24">
        <v>2738</v>
      </c>
      <c r="L1873" s="32">
        <v>0.52083333333333337</v>
      </c>
      <c r="M1873" s="43">
        <v>0.55555555555555558</v>
      </c>
      <c r="N1873" s="33">
        <v>20.0920582711199</v>
      </c>
      <c r="O1873" s="33">
        <v>20.0920582711199</v>
      </c>
      <c r="Q1873" s="24">
        <v>35</v>
      </c>
      <c r="R1873" s="35">
        <f t="shared" si="116"/>
        <v>703.2220394891965</v>
      </c>
      <c r="S1873" s="35">
        <f t="shared" si="119"/>
        <v>703.2220394891965</v>
      </c>
      <c r="U1873" s="36">
        <f t="shared" si="117"/>
        <v>3.472222222222221E-2</v>
      </c>
      <c r="V1873" s="36">
        <f t="shared" si="118"/>
        <v>1.2152777777777772</v>
      </c>
      <c r="W1873" s="36" t="s">
        <v>1171</v>
      </c>
      <c r="X1873" s="37"/>
    </row>
    <row r="1874" spans="1:24" x14ac:dyDescent="0.3">
      <c r="A1874" s="42">
        <v>14049</v>
      </c>
      <c r="B1874" s="24">
        <v>35</v>
      </c>
      <c r="C1874" s="24" t="s">
        <v>1125</v>
      </c>
      <c r="D1874" s="24">
        <v>0</v>
      </c>
      <c r="E1874" s="24">
        <v>2051</v>
      </c>
      <c r="F1874" s="24" t="s">
        <v>720</v>
      </c>
      <c r="G1874" s="24" t="s">
        <v>728</v>
      </c>
      <c r="H1874" s="24" t="s">
        <v>13</v>
      </c>
      <c r="J1874" s="24">
        <v>1</v>
      </c>
      <c r="K1874" s="24">
        <v>14049</v>
      </c>
      <c r="L1874" s="32">
        <v>0.52083333333333337</v>
      </c>
      <c r="M1874" s="43">
        <v>0.55555555555555558</v>
      </c>
      <c r="N1874" s="33">
        <v>20.0920582711199</v>
      </c>
      <c r="O1874" s="33">
        <v>20.0920582711199</v>
      </c>
      <c r="Q1874" s="24">
        <v>27</v>
      </c>
      <c r="R1874" s="35">
        <f t="shared" si="116"/>
        <v>542.48557332023734</v>
      </c>
      <c r="S1874" s="35">
        <f t="shared" si="119"/>
        <v>542.48557332023734</v>
      </c>
      <c r="U1874" s="36">
        <f t="shared" si="117"/>
        <v>3.472222222222221E-2</v>
      </c>
      <c r="V1874" s="36">
        <f t="shared" si="118"/>
        <v>0.93749999999999967</v>
      </c>
      <c r="W1874" s="36" t="s">
        <v>1171</v>
      </c>
      <c r="X1874" s="37"/>
    </row>
    <row r="1875" spans="1:24" x14ac:dyDescent="0.3">
      <c r="A1875" s="42">
        <v>18442</v>
      </c>
      <c r="B1875" s="24">
        <v>35</v>
      </c>
      <c r="C1875" s="24" t="s">
        <v>1125</v>
      </c>
      <c r="D1875" s="24">
        <v>0</v>
      </c>
      <c r="E1875" s="24">
        <v>2052</v>
      </c>
      <c r="F1875" s="24" t="s">
        <v>719</v>
      </c>
      <c r="G1875" s="24" t="s">
        <v>18</v>
      </c>
      <c r="H1875" s="24" t="s">
        <v>13</v>
      </c>
      <c r="J1875" s="24">
        <v>1</v>
      </c>
      <c r="K1875" s="24">
        <v>3580</v>
      </c>
      <c r="L1875" s="32">
        <v>0.25694444444444448</v>
      </c>
      <c r="M1875" s="43">
        <v>0.30555555555555552</v>
      </c>
      <c r="N1875" s="33">
        <v>26.9091585892327</v>
      </c>
      <c r="Q1875" s="24">
        <v>67</v>
      </c>
      <c r="R1875" s="35">
        <f t="shared" si="116"/>
        <v>1802.9136254785908</v>
      </c>
      <c r="S1875" s="35">
        <f t="shared" si="119"/>
        <v>0</v>
      </c>
      <c r="U1875" s="36">
        <f t="shared" si="117"/>
        <v>4.8611111111111049E-2</v>
      </c>
      <c r="V1875" s="36">
        <f t="shared" si="118"/>
        <v>3.2569444444444402</v>
      </c>
      <c r="W1875" s="36"/>
      <c r="X1875" s="37"/>
    </row>
    <row r="1876" spans="1:24" x14ac:dyDescent="0.3">
      <c r="A1876" s="42">
        <v>18443</v>
      </c>
      <c r="B1876" s="24">
        <v>35</v>
      </c>
      <c r="C1876" s="24" t="s">
        <v>1125</v>
      </c>
      <c r="D1876" s="24">
        <v>0</v>
      </c>
      <c r="E1876" s="24">
        <v>2052</v>
      </c>
      <c r="F1876" s="24" t="s">
        <v>719</v>
      </c>
      <c r="G1876" s="24" t="s">
        <v>18</v>
      </c>
      <c r="H1876" s="24" t="s">
        <v>13</v>
      </c>
      <c r="J1876" s="24">
        <v>1</v>
      </c>
      <c r="K1876" s="24">
        <v>16769</v>
      </c>
      <c r="L1876" s="32">
        <v>0.30555555555555552</v>
      </c>
      <c r="M1876" s="43">
        <v>0.34722222222222227</v>
      </c>
      <c r="N1876" s="33">
        <v>26.9091585892327</v>
      </c>
      <c r="O1876" s="33">
        <f>+N1876</f>
        <v>26.9091585892327</v>
      </c>
      <c r="Q1876" s="24">
        <v>67</v>
      </c>
      <c r="R1876" s="35">
        <f t="shared" si="116"/>
        <v>1802.9136254785908</v>
      </c>
      <c r="S1876" s="35">
        <f t="shared" si="119"/>
        <v>1802.9136254785908</v>
      </c>
      <c r="U1876" s="36">
        <f t="shared" si="117"/>
        <v>4.1666666666666741E-2</v>
      </c>
      <c r="V1876" s="36">
        <f t="shared" si="118"/>
        <v>2.7916666666666714</v>
      </c>
      <c r="W1876" s="36" t="s">
        <v>1171</v>
      </c>
      <c r="X1876" s="37"/>
    </row>
    <row r="1877" spans="1:24" x14ac:dyDescent="0.3">
      <c r="A1877" s="42">
        <v>18517</v>
      </c>
      <c r="B1877" s="24">
        <v>35</v>
      </c>
      <c r="C1877" s="24" t="s">
        <v>1125</v>
      </c>
      <c r="D1877" s="24">
        <v>0</v>
      </c>
      <c r="E1877" s="24">
        <v>2052</v>
      </c>
      <c r="F1877" s="24" t="s">
        <v>719</v>
      </c>
      <c r="G1877" s="24" t="s">
        <v>12</v>
      </c>
      <c r="H1877" s="24" t="s">
        <v>13</v>
      </c>
      <c r="J1877" s="24">
        <v>1</v>
      </c>
      <c r="K1877" s="24">
        <v>1161</v>
      </c>
      <c r="L1877" s="32">
        <v>0.36458333333333331</v>
      </c>
      <c r="M1877" s="43">
        <v>0.41319444444444442</v>
      </c>
      <c r="N1877" s="33">
        <v>26.9091585892327</v>
      </c>
      <c r="O1877" s="33">
        <v>6.24</v>
      </c>
      <c r="Q1877" s="24">
        <v>302</v>
      </c>
      <c r="R1877" s="35">
        <f t="shared" si="116"/>
        <v>8126.5658939482755</v>
      </c>
      <c r="S1877" s="35">
        <f t="shared" si="119"/>
        <v>1884.48</v>
      </c>
      <c r="U1877" s="36">
        <f t="shared" si="117"/>
        <v>4.8611111111111105E-2</v>
      </c>
      <c r="V1877" s="36">
        <f t="shared" si="118"/>
        <v>14.680555555555554</v>
      </c>
      <c r="W1877" s="36" t="s">
        <v>1171</v>
      </c>
      <c r="X1877" s="37"/>
    </row>
    <row r="1878" spans="1:24" x14ac:dyDescent="0.3">
      <c r="A1878" s="42">
        <v>17960</v>
      </c>
      <c r="B1878" s="24">
        <v>35</v>
      </c>
      <c r="C1878" s="24" t="s">
        <v>1125</v>
      </c>
      <c r="D1878" s="24">
        <v>0</v>
      </c>
      <c r="E1878" s="24">
        <v>2052</v>
      </c>
      <c r="F1878" s="24" t="s">
        <v>719</v>
      </c>
      <c r="G1878" s="24" t="s">
        <v>12</v>
      </c>
      <c r="H1878" s="24" t="s">
        <v>15</v>
      </c>
      <c r="J1878" s="24">
        <v>1</v>
      </c>
      <c r="K1878" s="24">
        <v>1893</v>
      </c>
      <c r="L1878" s="32">
        <v>0.4826388888888889</v>
      </c>
      <c r="M1878" s="43">
        <v>0.52430555555555558</v>
      </c>
      <c r="N1878" s="33">
        <v>26.9091585892327</v>
      </c>
      <c r="O1878" s="33">
        <v>6.24</v>
      </c>
      <c r="Q1878" s="24">
        <v>58</v>
      </c>
      <c r="R1878" s="35">
        <f t="shared" si="116"/>
        <v>1560.7311981754965</v>
      </c>
      <c r="S1878" s="35">
        <f t="shared" si="119"/>
        <v>361.92</v>
      </c>
      <c r="U1878" s="36">
        <f t="shared" si="117"/>
        <v>4.1666666666666685E-2</v>
      </c>
      <c r="V1878" s="36">
        <f t="shared" si="118"/>
        <v>2.4166666666666679</v>
      </c>
      <c r="W1878" s="36" t="s">
        <v>1171</v>
      </c>
      <c r="X1878" s="37"/>
    </row>
    <row r="1879" spans="1:24" x14ac:dyDescent="0.3">
      <c r="A1879" s="42">
        <v>18330</v>
      </c>
      <c r="B1879" s="24">
        <v>35</v>
      </c>
      <c r="C1879" s="24" t="s">
        <v>1125</v>
      </c>
      <c r="D1879" s="24">
        <v>0</v>
      </c>
      <c r="E1879" s="24">
        <v>2052</v>
      </c>
      <c r="F1879" s="24" t="s">
        <v>719</v>
      </c>
      <c r="G1879" s="24" t="s">
        <v>18</v>
      </c>
      <c r="H1879" s="24" t="s">
        <v>13</v>
      </c>
      <c r="J1879" s="24">
        <v>1</v>
      </c>
      <c r="K1879" s="24">
        <v>3584</v>
      </c>
      <c r="L1879" s="32">
        <v>0.51736111111111105</v>
      </c>
      <c r="M1879" s="43">
        <v>0.56597222222222221</v>
      </c>
      <c r="N1879" s="33">
        <v>26.9091585892327</v>
      </c>
      <c r="O1879" s="33">
        <f>+N1879</f>
        <v>26.9091585892327</v>
      </c>
      <c r="Q1879" s="24">
        <v>67</v>
      </c>
      <c r="R1879" s="35">
        <f t="shared" si="116"/>
        <v>1802.9136254785908</v>
      </c>
      <c r="S1879" s="35">
        <f t="shared" si="119"/>
        <v>1802.9136254785908</v>
      </c>
      <c r="U1879" s="36">
        <f t="shared" si="117"/>
        <v>4.861111111111116E-2</v>
      </c>
      <c r="V1879" s="36">
        <f t="shared" si="118"/>
        <v>3.2569444444444478</v>
      </c>
      <c r="W1879" s="36" t="s">
        <v>1171</v>
      </c>
      <c r="X1879" s="37"/>
    </row>
    <row r="1880" spans="1:24" x14ac:dyDescent="0.3">
      <c r="A1880" s="42">
        <v>18519</v>
      </c>
      <c r="B1880" s="24">
        <v>35</v>
      </c>
      <c r="C1880" s="24" t="s">
        <v>1125</v>
      </c>
      <c r="D1880" s="24">
        <v>0</v>
      </c>
      <c r="E1880" s="24">
        <v>2052</v>
      </c>
      <c r="F1880" s="24" t="s">
        <v>719</v>
      </c>
      <c r="G1880" s="24" t="s">
        <v>52</v>
      </c>
      <c r="H1880" s="44" t="s">
        <v>1146</v>
      </c>
      <c r="I1880" s="44"/>
      <c r="J1880" s="24">
        <v>1</v>
      </c>
      <c r="K1880" s="24">
        <v>13999</v>
      </c>
      <c r="L1880" s="32">
        <v>0.59722222222222221</v>
      </c>
      <c r="M1880" s="43">
        <v>0.63888888888888895</v>
      </c>
      <c r="N1880" s="33">
        <v>26.9091585892327</v>
      </c>
      <c r="O1880" s="33">
        <f>+N1880</f>
        <v>26.9091585892327</v>
      </c>
      <c r="Q1880" s="24">
        <v>173</v>
      </c>
      <c r="R1880" s="35">
        <f t="shared" si="116"/>
        <v>4655.2844359372566</v>
      </c>
      <c r="S1880" s="35">
        <f t="shared" si="119"/>
        <v>4655.2844359372566</v>
      </c>
      <c r="U1880" s="36">
        <f t="shared" si="117"/>
        <v>4.1666666666666741E-2</v>
      </c>
      <c r="V1880" s="36">
        <f t="shared" si="118"/>
        <v>7.2083333333333464</v>
      </c>
      <c r="W1880" s="36" t="s">
        <v>1171</v>
      </c>
      <c r="X1880" s="37"/>
    </row>
    <row r="1881" spans="1:24" x14ac:dyDescent="0.3">
      <c r="A1881" s="42">
        <v>18518</v>
      </c>
      <c r="B1881" s="24">
        <v>35</v>
      </c>
      <c r="C1881" s="24" t="s">
        <v>1125</v>
      </c>
      <c r="D1881" s="24">
        <v>0</v>
      </c>
      <c r="E1881" s="24">
        <v>2052</v>
      </c>
      <c r="F1881" s="24" t="s">
        <v>719</v>
      </c>
      <c r="G1881" s="24" t="s">
        <v>12</v>
      </c>
      <c r="H1881" s="24" t="s">
        <v>13</v>
      </c>
      <c r="J1881" s="24">
        <v>1</v>
      </c>
      <c r="K1881" s="24">
        <v>18518</v>
      </c>
      <c r="L1881" s="32">
        <v>0.61458333333333337</v>
      </c>
      <c r="M1881" s="43">
        <v>0.66319444444444442</v>
      </c>
      <c r="N1881" s="33">
        <v>26.9091585892327</v>
      </c>
      <c r="O1881" s="33">
        <v>6.24</v>
      </c>
      <c r="Q1881" s="24">
        <v>302</v>
      </c>
      <c r="R1881" s="35">
        <f t="shared" si="116"/>
        <v>8126.5658939482755</v>
      </c>
      <c r="S1881" s="35">
        <f t="shared" si="119"/>
        <v>1884.48</v>
      </c>
      <c r="U1881" s="36">
        <f t="shared" si="117"/>
        <v>4.8611111111111049E-2</v>
      </c>
      <c r="V1881" s="36">
        <f t="shared" si="118"/>
        <v>14.680555555555538</v>
      </c>
      <c r="W1881" s="36" t="s">
        <v>1171</v>
      </c>
      <c r="X1881" s="37"/>
    </row>
    <row r="1882" spans="1:24" x14ac:dyDescent="0.3">
      <c r="A1882" s="42">
        <v>18308</v>
      </c>
      <c r="B1882" s="24">
        <v>35</v>
      </c>
      <c r="C1882" s="24" t="s">
        <v>1125</v>
      </c>
      <c r="D1882" s="24">
        <v>0</v>
      </c>
      <c r="E1882" s="24">
        <v>2052</v>
      </c>
      <c r="F1882" s="24" t="s">
        <v>719</v>
      </c>
      <c r="G1882" s="24" t="s">
        <v>12</v>
      </c>
      <c r="H1882" s="24" t="s">
        <v>13</v>
      </c>
      <c r="J1882" s="24">
        <v>1</v>
      </c>
      <c r="K1882" s="24">
        <v>1163</v>
      </c>
      <c r="L1882" s="32">
        <v>0.79166666666666663</v>
      </c>
      <c r="M1882" s="43">
        <v>0.83333333333333337</v>
      </c>
      <c r="N1882" s="33">
        <v>26.9091585892327</v>
      </c>
      <c r="O1882" s="33">
        <v>6.24</v>
      </c>
      <c r="Q1882" s="24">
        <v>302</v>
      </c>
      <c r="R1882" s="35">
        <f t="shared" si="116"/>
        <v>8126.5658939482755</v>
      </c>
      <c r="S1882" s="35">
        <f t="shared" si="119"/>
        <v>1884.48</v>
      </c>
      <c r="U1882" s="36">
        <f t="shared" si="117"/>
        <v>4.1666666666666741E-2</v>
      </c>
      <c r="V1882" s="36">
        <f t="shared" si="118"/>
        <v>12.583333333333355</v>
      </c>
      <c r="W1882" s="36" t="s">
        <v>1171</v>
      </c>
      <c r="X1882" s="37"/>
    </row>
    <row r="1883" spans="1:24" x14ac:dyDescent="0.3">
      <c r="A1883" s="42">
        <v>18516</v>
      </c>
      <c r="B1883" s="24">
        <v>35</v>
      </c>
      <c r="C1883" s="24" t="s">
        <v>1125</v>
      </c>
      <c r="D1883" s="24">
        <v>0</v>
      </c>
      <c r="E1883" s="24">
        <v>2053</v>
      </c>
      <c r="F1883" s="24" t="s">
        <v>721</v>
      </c>
      <c r="G1883" s="24" t="s">
        <v>19</v>
      </c>
      <c r="H1883" s="24" t="s">
        <v>13</v>
      </c>
      <c r="J1883" s="24">
        <v>1</v>
      </c>
      <c r="K1883" s="24">
        <v>2717</v>
      </c>
      <c r="L1883" s="32">
        <v>0.31944444444444448</v>
      </c>
      <c r="M1883" s="43">
        <v>0.36319444444444443</v>
      </c>
      <c r="N1883" s="33">
        <v>28.6634578767904</v>
      </c>
      <c r="O1883" s="33">
        <f>+N1883</f>
        <v>28.6634578767904</v>
      </c>
      <c r="Q1883" s="24">
        <v>235</v>
      </c>
      <c r="R1883" s="35">
        <f t="shared" si="116"/>
        <v>6735.9126010457439</v>
      </c>
      <c r="S1883" s="35">
        <f t="shared" si="119"/>
        <v>6735.9126010457439</v>
      </c>
      <c r="U1883" s="36">
        <f t="shared" si="117"/>
        <v>4.3749999999999956E-2</v>
      </c>
      <c r="V1883" s="36">
        <f t="shared" si="118"/>
        <v>10.281249999999989</v>
      </c>
      <c r="W1883" s="36" t="s">
        <v>1171</v>
      </c>
      <c r="X1883" s="37"/>
    </row>
    <row r="1884" spans="1:24" x14ac:dyDescent="0.3">
      <c r="A1884" s="42">
        <v>14046</v>
      </c>
      <c r="B1884" s="24">
        <v>36</v>
      </c>
      <c r="C1884" s="24" t="s">
        <v>1136</v>
      </c>
      <c r="D1884" s="24">
        <v>0</v>
      </c>
      <c r="E1884" s="24">
        <v>398</v>
      </c>
      <c r="F1884" s="24" t="s">
        <v>1173</v>
      </c>
      <c r="G1884" s="24" t="s">
        <v>52</v>
      </c>
      <c r="H1884" s="44" t="s">
        <v>1146</v>
      </c>
      <c r="I1884" s="44"/>
      <c r="J1884" s="24">
        <v>1</v>
      </c>
      <c r="K1884" s="24">
        <v>14046</v>
      </c>
      <c r="L1884" s="32">
        <v>0.57291666666666663</v>
      </c>
      <c r="M1884" s="43">
        <v>0.59722222222222221</v>
      </c>
      <c r="N1884" s="33">
        <v>14.563439505207199</v>
      </c>
      <c r="Q1884" s="24">
        <v>173</v>
      </c>
      <c r="R1884" s="35">
        <f t="shared" si="116"/>
        <v>2519.4750344008453</v>
      </c>
      <c r="S1884" s="35">
        <f t="shared" si="119"/>
        <v>0</v>
      </c>
      <c r="U1884" s="36">
        <f t="shared" si="117"/>
        <v>2.430555555555558E-2</v>
      </c>
      <c r="V1884" s="36">
        <f t="shared" si="118"/>
        <v>4.2048611111111152</v>
      </c>
      <c r="W1884" s="36"/>
      <c r="X1884" s="39"/>
    </row>
    <row r="1885" spans="1:24" x14ac:dyDescent="0.3">
      <c r="A1885" s="42">
        <v>8329</v>
      </c>
      <c r="B1885" s="24">
        <v>36</v>
      </c>
      <c r="C1885" s="24" t="s">
        <v>1136</v>
      </c>
      <c r="D1885" s="24">
        <v>0</v>
      </c>
      <c r="E1885" s="24">
        <v>410</v>
      </c>
      <c r="F1885" s="24" t="s">
        <v>124</v>
      </c>
      <c r="G1885" s="24" t="s">
        <v>19</v>
      </c>
      <c r="H1885" s="24" t="s">
        <v>13</v>
      </c>
      <c r="J1885" s="24">
        <v>1</v>
      </c>
      <c r="K1885" s="24">
        <v>2726</v>
      </c>
      <c r="L1885" s="32">
        <v>0.6875</v>
      </c>
      <c r="M1885" s="43">
        <v>0.70833333333333337</v>
      </c>
      <c r="N1885" s="33">
        <v>12.5331793604712</v>
      </c>
      <c r="Q1885" s="24">
        <v>235</v>
      </c>
      <c r="R1885" s="35">
        <f t="shared" si="116"/>
        <v>2945.2971497107319</v>
      </c>
      <c r="S1885" s="35">
        <f t="shared" si="119"/>
        <v>0</v>
      </c>
      <c r="U1885" s="36">
        <f t="shared" si="117"/>
        <v>2.083333333333337E-2</v>
      </c>
      <c r="V1885" s="36">
        <f t="shared" si="118"/>
        <v>4.8958333333333419</v>
      </c>
      <c r="W1885" s="36"/>
      <c r="X1885" s="39"/>
    </row>
    <row r="1886" spans="1:24" x14ac:dyDescent="0.3">
      <c r="A1886" s="42">
        <v>8330</v>
      </c>
      <c r="B1886" s="24">
        <v>36</v>
      </c>
      <c r="C1886" s="24" t="s">
        <v>1136</v>
      </c>
      <c r="D1886" s="24">
        <v>0</v>
      </c>
      <c r="E1886" s="24">
        <v>410</v>
      </c>
      <c r="F1886" s="24" t="s">
        <v>124</v>
      </c>
      <c r="G1886" s="24" t="s">
        <v>18</v>
      </c>
      <c r="H1886" s="24" t="s">
        <v>13</v>
      </c>
      <c r="J1886" s="24">
        <v>1</v>
      </c>
      <c r="K1886" s="24">
        <v>3604</v>
      </c>
      <c r="L1886" s="32">
        <v>0.70486111111111116</v>
      </c>
      <c r="M1886" s="43">
        <v>0.72569444444444453</v>
      </c>
      <c r="N1886" s="33">
        <v>12.5331793604712</v>
      </c>
      <c r="Q1886" s="24">
        <v>67</v>
      </c>
      <c r="R1886" s="35">
        <f t="shared" si="116"/>
        <v>839.72301715157039</v>
      </c>
      <c r="S1886" s="35">
        <f t="shared" si="119"/>
        <v>0</v>
      </c>
      <c r="U1886" s="36">
        <f t="shared" si="117"/>
        <v>2.083333333333337E-2</v>
      </c>
      <c r="V1886" s="36">
        <f t="shared" si="118"/>
        <v>1.3958333333333357</v>
      </c>
      <c r="W1886" s="36"/>
      <c r="X1886" s="37"/>
    </row>
    <row r="1887" spans="1:24" x14ac:dyDescent="0.3">
      <c r="A1887" s="42">
        <v>13126</v>
      </c>
      <c r="B1887" s="24">
        <v>36</v>
      </c>
      <c r="C1887" s="24" t="s">
        <v>1136</v>
      </c>
      <c r="D1887" s="24">
        <v>0</v>
      </c>
      <c r="E1887" s="24">
        <v>432</v>
      </c>
      <c r="F1887" s="24" t="s">
        <v>120</v>
      </c>
      <c r="G1887" s="24" t="s">
        <v>19</v>
      </c>
      <c r="H1887" s="24" t="s">
        <v>13</v>
      </c>
      <c r="J1887" s="24">
        <v>1</v>
      </c>
      <c r="K1887" s="24">
        <v>1151</v>
      </c>
      <c r="L1887" s="32">
        <v>0.35416666666666669</v>
      </c>
      <c r="M1887" s="43">
        <v>0.375</v>
      </c>
      <c r="N1887" s="33">
        <v>12.8091402176495</v>
      </c>
      <c r="Q1887" s="24">
        <v>235</v>
      </c>
      <c r="R1887" s="35">
        <f t="shared" si="116"/>
        <v>3010.1479511476323</v>
      </c>
      <c r="S1887" s="35">
        <f t="shared" si="119"/>
        <v>0</v>
      </c>
      <c r="U1887" s="36">
        <f t="shared" si="117"/>
        <v>2.0833333333333315E-2</v>
      </c>
      <c r="V1887" s="36">
        <f t="shared" si="118"/>
        <v>4.8958333333333286</v>
      </c>
      <c r="W1887" s="36"/>
      <c r="X1887" s="37"/>
    </row>
    <row r="1888" spans="1:24" x14ac:dyDescent="0.3">
      <c r="A1888" s="42">
        <v>17179</v>
      </c>
      <c r="B1888" s="24">
        <v>36</v>
      </c>
      <c r="C1888" s="24" t="s">
        <v>1136</v>
      </c>
      <c r="D1888" s="24">
        <v>0</v>
      </c>
      <c r="E1888" s="24">
        <v>432</v>
      </c>
      <c r="F1888" s="24" t="s">
        <v>120</v>
      </c>
      <c r="G1888" s="24" t="s">
        <v>18</v>
      </c>
      <c r="H1888" s="24" t="s">
        <v>15</v>
      </c>
      <c r="J1888" s="24">
        <v>1</v>
      </c>
      <c r="K1888" s="24">
        <v>17179</v>
      </c>
      <c r="L1888" s="32">
        <v>0.3576388888888889</v>
      </c>
      <c r="M1888" s="43">
        <v>0.37847222222222227</v>
      </c>
      <c r="N1888" s="33">
        <v>12.8091402176495</v>
      </c>
      <c r="Q1888" s="24">
        <v>12</v>
      </c>
      <c r="R1888" s="35">
        <f t="shared" si="116"/>
        <v>153.70968261179399</v>
      </c>
      <c r="S1888" s="35">
        <f t="shared" si="119"/>
        <v>0</v>
      </c>
      <c r="U1888" s="36">
        <f t="shared" si="117"/>
        <v>2.083333333333337E-2</v>
      </c>
      <c r="V1888" s="36">
        <f t="shared" si="118"/>
        <v>0.25000000000000044</v>
      </c>
      <c r="W1888" s="36"/>
      <c r="X1888" s="37"/>
    </row>
    <row r="1889" spans="1:24" x14ac:dyDescent="0.3">
      <c r="A1889" s="42">
        <v>18329</v>
      </c>
      <c r="B1889" s="24">
        <v>36</v>
      </c>
      <c r="C1889" s="24" t="s">
        <v>1136</v>
      </c>
      <c r="D1889" s="24">
        <v>0</v>
      </c>
      <c r="E1889" s="24">
        <v>432</v>
      </c>
      <c r="F1889" s="24" t="s">
        <v>120</v>
      </c>
      <c r="G1889" s="24" t="s">
        <v>18</v>
      </c>
      <c r="H1889" s="24" t="s">
        <v>13</v>
      </c>
      <c r="J1889" s="24">
        <v>1</v>
      </c>
      <c r="K1889" s="24">
        <v>15983</v>
      </c>
      <c r="L1889" s="32">
        <v>0.36458333333333331</v>
      </c>
      <c r="M1889" s="43">
        <v>0.38541666666666669</v>
      </c>
      <c r="N1889" s="33">
        <v>12.8091402176495</v>
      </c>
      <c r="Q1889" s="24">
        <v>67</v>
      </c>
      <c r="R1889" s="35">
        <f t="shared" si="116"/>
        <v>858.21239458251648</v>
      </c>
      <c r="S1889" s="35">
        <f t="shared" si="119"/>
        <v>0</v>
      </c>
      <c r="U1889" s="36">
        <f t="shared" si="117"/>
        <v>2.083333333333337E-2</v>
      </c>
      <c r="V1889" s="36">
        <f t="shared" si="118"/>
        <v>1.3958333333333357</v>
      </c>
      <c r="W1889" s="36"/>
      <c r="X1889" s="37"/>
    </row>
    <row r="1890" spans="1:24" x14ac:dyDescent="0.3">
      <c r="A1890" s="42">
        <v>8327</v>
      </c>
      <c r="B1890" s="24">
        <v>36</v>
      </c>
      <c r="C1890" s="24" t="s">
        <v>1136</v>
      </c>
      <c r="D1890" s="24">
        <v>0</v>
      </c>
      <c r="E1890" s="24">
        <v>432</v>
      </c>
      <c r="F1890" s="24" t="s">
        <v>120</v>
      </c>
      <c r="G1890" s="24" t="s">
        <v>18</v>
      </c>
      <c r="H1890" s="24" t="s">
        <v>13</v>
      </c>
      <c r="J1890" s="24">
        <v>1</v>
      </c>
      <c r="K1890" s="24">
        <v>3731</v>
      </c>
      <c r="L1890" s="32">
        <v>0.43402777777777773</v>
      </c>
      <c r="M1890" s="43">
        <v>0.4548611111111111</v>
      </c>
      <c r="N1890" s="33">
        <v>12.8091402176495</v>
      </c>
      <c r="Q1890" s="24">
        <v>67</v>
      </c>
      <c r="R1890" s="35">
        <f t="shared" si="116"/>
        <v>858.21239458251648</v>
      </c>
      <c r="S1890" s="35">
        <f t="shared" si="119"/>
        <v>0</v>
      </c>
      <c r="U1890" s="36">
        <f t="shared" si="117"/>
        <v>2.083333333333337E-2</v>
      </c>
      <c r="V1890" s="36">
        <f t="shared" si="118"/>
        <v>1.3958333333333357</v>
      </c>
      <c r="W1890" s="36"/>
      <c r="X1890" s="37"/>
    </row>
    <row r="1891" spans="1:24" x14ac:dyDescent="0.3">
      <c r="A1891" s="42">
        <v>8310</v>
      </c>
      <c r="B1891" s="24">
        <v>36</v>
      </c>
      <c r="C1891" s="24" t="s">
        <v>1136</v>
      </c>
      <c r="D1891" s="24">
        <v>0</v>
      </c>
      <c r="E1891" s="24">
        <v>432</v>
      </c>
      <c r="F1891" s="24" t="s">
        <v>120</v>
      </c>
      <c r="G1891" s="24" t="s">
        <v>19</v>
      </c>
      <c r="H1891" s="24" t="s">
        <v>13</v>
      </c>
      <c r="J1891" s="24">
        <v>1</v>
      </c>
      <c r="K1891" s="24">
        <v>1152</v>
      </c>
      <c r="L1891" s="32">
        <v>0.44791666666666669</v>
      </c>
      <c r="M1891" s="43">
        <v>0.46875</v>
      </c>
      <c r="N1891" s="33">
        <v>12.8091402176495</v>
      </c>
      <c r="Q1891" s="24">
        <v>235</v>
      </c>
      <c r="R1891" s="35">
        <f t="shared" si="116"/>
        <v>3010.1479511476323</v>
      </c>
      <c r="S1891" s="35">
        <f t="shared" si="119"/>
        <v>0</v>
      </c>
      <c r="U1891" s="36">
        <f t="shared" si="117"/>
        <v>2.0833333333333315E-2</v>
      </c>
      <c r="V1891" s="36">
        <f t="shared" si="118"/>
        <v>4.8958333333333286</v>
      </c>
      <c r="W1891" s="36"/>
      <c r="X1891" s="37"/>
    </row>
    <row r="1892" spans="1:24" x14ac:dyDescent="0.3">
      <c r="A1892" s="42">
        <v>8311</v>
      </c>
      <c r="B1892" s="24">
        <v>36</v>
      </c>
      <c r="C1892" s="24" t="s">
        <v>1136</v>
      </c>
      <c r="D1892" s="24">
        <v>0</v>
      </c>
      <c r="E1892" s="24">
        <v>432</v>
      </c>
      <c r="F1892" s="24" t="s">
        <v>120</v>
      </c>
      <c r="G1892" s="24" t="s">
        <v>12</v>
      </c>
      <c r="H1892" s="24" t="s">
        <v>13</v>
      </c>
      <c r="J1892" s="24">
        <v>1</v>
      </c>
      <c r="K1892" s="24">
        <v>1153</v>
      </c>
      <c r="L1892" s="32">
        <v>0.50694444444444442</v>
      </c>
      <c r="M1892" s="43">
        <v>0.52777777777777779</v>
      </c>
      <c r="N1892" s="33">
        <v>12.8091402176495</v>
      </c>
      <c r="Q1892" s="24">
        <v>302</v>
      </c>
      <c r="R1892" s="35">
        <f t="shared" si="116"/>
        <v>3868.3603457301488</v>
      </c>
      <c r="S1892" s="35">
        <f t="shared" si="119"/>
        <v>0</v>
      </c>
      <c r="U1892" s="36">
        <f t="shared" si="117"/>
        <v>2.083333333333337E-2</v>
      </c>
      <c r="V1892" s="36">
        <f t="shared" si="118"/>
        <v>6.2916666666666776</v>
      </c>
      <c r="W1892" s="36"/>
      <c r="X1892" s="37"/>
    </row>
    <row r="1893" spans="1:24" x14ac:dyDescent="0.3">
      <c r="A1893" s="42">
        <v>17196</v>
      </c>
      <c r="B1893" s="24">
        <v>36</v>
      </c>
      <c r="C1893" s="24" t="s">
        <v>1136</v>
      </c>
      <c r="D1893" s="24">
        <v>0</v>
      </c>
      <c r="E1893" s="24">
        <v>432</v>
      </c>
      <c r="F1893" s="24" t="s">
        <v>120</v>
      </c>
      <c r="G1893" s="24" t="s">
        <v>18</v>
      </c>
      <c r="H1893" s="24" t="s">
        <v>15</v>
      </c>
      <c r="J1893" s="24">
        <v>1</v>
      </c>
      <c r="K1893" s="24">
        <v>17196</v>
      </c>
      <c r="L1893" s="32">
        <v>0.57986111111111105</v>
      </c>
      <c r="M1893" s="43">
        <v>0.60069444444444442</v>
      </c>
      <c r="N1893" s="33">
        <v>12.8091402176495</v>
      </c>
      <c r="Q1893" s="24">
        <v>12</v>
      </c>
      <c r="R1893" s="35">
        <f t="shared" si="116"/>
        <v>153.70968261179399</v>
      </c>
      <c r="S1893" s="35">
        <f t="shared" si="119"/>
        <v>0</v>
      </c>
      <c r="U1893" s="36">
        <f t="shared" si="117"/>
        <v>2.083333333333337E-2</v>
      </c>
      <c r="V1893" s="36">
        <f t="shared" si="118"/>
        <v>0.25000000000000044</v>
      </c>
      <c r="W1893" s="36"/>
      <c r="X1893" s="37"/>
    </row>
    <row r="1894" spans="1:24" x14ac:dyDescent="0.3">
      <c r="A1894" s="42">
        <v>16838</v>
      </c>
      <c r="B1894" s="24">
        <v>36</v>
      </c>
      <c r="C1894" s="24" t="s">
        <v>1136</v>
      </c>
      <c r="D1894" s="24">
        <v>0</v>
      </c>
      <c r="E1894" s="24">
        <v>432</v>
      </c>
      <c r="F1894" s="24" t="s">
        <v>120</v>
      </c>
      <c r="G1894" s="24" t="s">
        <v>18</v>
      </c>
      <c r="H1894" s="24" t="s">
        <v>13</v>
      </c>
      <c r="J1894" s="24">
        <v>1</v>
      </c>
      <c r="K1894" s="24">
        <v>16838</v>
      </c>
      <c r="L1894" s="32">
        <v>0.59027777777777779</v>
      </c>
      <c r="M1894" s="43">
        <v>0.61111111111111105</v>
      </c>
      <c r="N1894" s="33">
        <v>12.8091402176495</v>
      </c>
      <c r="Q1894" s="24">
        <v>67</v>
      </c>
      <c r="R1894" s="35">
        <f t="shared" si="116"/>
        <v>858.21239458251648</v>
      </c>
      <c r="S1894" s="35">
        <f t="shared" si="119"/>
        <v>0</v>
      </c>
      <c r="U1894" s="36">
        <f t="shared" si="117"/>
        <v>2.0833333333333259E-2</v>
      </c>
      <c r="V1894" s="36">
        <f t="shared" si="118"/>
        <v>1.3958333333333284</v>
      </c>
      <c r="W1894" s="36"/>
      <c r="X1894" s="37"/>
    </row>
    <row r="1895" spans="1:24" x14ac:dyDescent="0.3">
      <c r="A1895" s="42">
        <v>13942</v>
      </c>
      <c r="B1895" s="24">
        <v>36</v>
      </c>
      <c r="C1895" s="24" t="s">
        <v>1136</v>
      </c>
      <c r="D1895" s="24">
        <v>0</v>
      </c>
      <c r="E1895" s="24">
        <v>432</v>
      </c>
      <c r="F1895" s="24" t="s">
        <v>120</v>
      </c>
      <c r="G1895" s="24" t="s">
        <v>52</v>
      </c>
      <c r="H1895" s="24">
        <v>6</v>
      </c>
      <c r="J1895" s="24">
        <v>1</v>
      </c>
      <c r="K1895" s="24">
        <v>1154</v>
      </c>
      <c r="L1895" s="32">
        <v>0.59375</v>
      </c>
      <c r="M1895" s="43">
        <v>0.61458333333333337</v>
      </c>
      <c r="N1895" s="33">
        <v>12.8091402176495</v>
      </c>
      <c r="Q1895" s="24">
        <v>35</v>
      </c>
      <c r="R1895" s="35">
        <f t="shared" si="116"/>
        <v>448.3199076177325</v>
      </c>
      <c r="S1895" s="35">
        <f t="shared" si="119"/>
        <v>0</v>
      </c>
      <c r="U1895" s="36">
        <f t="shared" si="117"/>
        <v>2.083333333333337E-2</v>
      </c>
      <c r="V1895" s="36">
        <f t="shared" si="118"/>
        <v>0.72916666666666796</v>
      </c>
      <c r="W1895" s="36"/>
      <c r="X1895" s="37"/>
    </row>
    <row r="1896" spans="1:24" x14ac:dyDescent="0.3">
      <c r="A1896" s="42">
        <v>14041</v>
      </c>
      <c r="B1896" s="24">
        <v>36</v>
      </c>
      <c r="C1896" s="24" t="s">
        <v>1136</v>
      </c>
      <c r="D1896" s="24">
        <v>0</v>
      </c>
      <c r="E1896" s="24">
        <v>432</v>
      </c>
      <c r="F1896" s="24" t="s">
        <v>120</v>
      </c>
      <c r="G1896" s="24" t="s">
        <v>728</v>
      </c>
      <c r="H1896" s="24" t="s">
        <v>13</v>
      </c>
      <c r="J1896" s="24">
        <v>1</v>
      </c>
      <c r="K1896" s="24">
        <v>14041</v>
      </c>
      <c r="L1896" s="32">
        <v>0.59375</v>
      </c>
      <c r="M1896" s="43">
        <v>0.61458333333333337</v>
      </c>
      <c r="N1896" s="33">
        <v>12.8091402176495</v>
      </c>
      <c r="Q1896" s="24">
        <v>27</v>
      </c>
      <c r="R1896" s="35">
        <f t="shared" si="116"/>
        <v>345.8467858765365</v>
      </c>
      <c r="S1896" s="35">
        <f t="shared" si="119"/>
        <v>0</v>
      </c>
      <c r="U1896" s="36">
        <f t="shared" si="117"/>
        <v>2.083333333333337E-2</v>
      </c>
      <c r="V1896" s="36">
        <f t="shared" si="118"/>
        <v>0.562500000000001</v>
      </c>
      <c r="W1896" s="36"/>
      <c r="X1896" s="37"/>
    </row>
    <row r="1897" spans="1:24" x14ac:dyDescent="0.3">
      <c r="A1897" s="42">
        <v>8324</v>
      </c>
      <c r="B1897" s="24">
        <v>36</v>
      </c>
      <c r="C1897" s="24" t="s">
        <v>1136</v>
      </c>
      <c r="D1897" s="24">
        <v>0</v>
      </c>
      <c r="E1897" s="24">
        <v>432</v>
      </c>
      <c r="F1897" s="24" t="s">
        <v>120</v>
      </c>
      <c r="G1897" s="24" t="s">
        <v>18</v>
      </c>
      <c r="H1897" s="24" t="s">
        <v>13</v>
      </c>
      <c r="J1897" s="24">
        <v>1</v>
      </c>
      <c r="K1897" s="24">
        <v>3640</v>
      </c>
      <c r="L1897" s="32">
        <v>0.75694444444444453</v>
      </c>
      <c r="M1897" s="43">
        <v>0.77777777777777779</v>
      </c>
      <c r="N1897" s="33">
        <v>12.8091402176495</v>
      </c>
      <c r="Q1897" s="24">
        <v>67</v>
      </c>
      <c r="R1897" s="35">
        <f t="shared" si="116"/>
        <v>858.21239458251648</v>
      </c>
      <c r="S1897" s="35">
        <f t="shared" si="119"/>
        <v>0</v>
      </c>
      <c r="U1897" s="36">
        <f t="shared" si="117"/>
        <v>2.0833333333333259E-2</v>
      </c>
      <c r="V1897" s="36">
        <f t="shared" si="118"/>
        <v>1.3958333333333284</v>
      </c>
      <c r="W1897" s="36"/>
      <c r="X1897" s="37"/>
    </row>
    <row r="1898" spans="1:24" x14ac:dyDescent="0.3">
      <c r="A1898" s="42">
        <v>16818</v>
      </c>
      <c r="B1898" s="24">
        <v>36</v>
      </c>
      <c r="C1898" s="24" t="s">
        <v>1136</v>
      </c>
      <c r="D1898" s="24">
        <v>0</v>
      </c>
      <c r="E1898" s="24">
        <v>597</v>
      </c>
      <c r="F1898" s="24" t="s">
        <v>123</v>
      </c>
      <c r="G1898" s="24" t="s">
        <v>18</v>
      </c>
      <c r="H1898" s="24" t="s">
        <v>13</v>
      </c>
      <c r="J1898" s="24">
        <v>1</v>
      </c>
      <c r="K1898" s="24">
        <v>16818</v>
      </c>
      <c r="L1898" s="32">
        <v>0.45833333333333331</v>
      </c>
      <c r="M1898" s="43">
        <v>0.51388888888888895</v>
      </c>
      <c r="N1898" s="33">
        <v>33.669031240698999</v>
      </c>
      <c r="Q1898" s="24">
        <v>67</v>
      </c>
      <c r="R1898" s="35">
        <f t="shared" si="116"/>
        <v>2255.8250931268331</v>
      </c>
      <c r="S1898" s="35">
        <f t="shared" si="119"/>
        <v>0</v>
      </c>
      <c r="U1898" s="36">
        <f t="shared" si="117"/>
        <v>5.5555555555555636E-2</v>
      </c>
      <c r="V1898" s="36">
        <f t="shared" si="118"/>
        <v>3.7222222222222276</v>
      </c>
      <c r="W1898" s="36"/>
      <c r="X1898" s="37"/>
    </row>
    <row r="1899" spans="1:24" x14ac:dyDescent="0.3">
      <c r="A1899" s="42">
        <v>8334</v>
      </c>
      <c r="B1899" s="45">
        <v>36</v>
      </c>
      <c r="C1899" s="45" t="s">
        <v>1136</v>
      </c>
      <c r="D1899" s="45">
        <v>0</v>
      </c>
      <c r="E1899" s="45">
        <v>3008</v>
      </c>
      <c r="F1899" s="45" t="s">
        <v>127</v>
      </c>
      <c r="G1899" s="45" t="s">
        <v>12</v>
      </c>
      <c r="H1899" s="45" t="s">
        <v>13</v>
      </c>
      <c r="I1899" s="45"/>
      <c r="J1899" s="45">
        <v>8</v>
      </c>
      <c r="K1899" s="45">
        <v>4336</v>
      </c>
      <c r="L1899" s="46">
        <v>0.76388888888888884</v>
      </c>
      <c r="M1899" s="47">
        <v>0.77430555555555547</v>
      </c>
      <c r="N1899" s="48">
        <v>9.9084706826456692</v>
      </c>
      <c r="O1899" s="48"/>
      <c r="P1899" s="48">
        <f>+N1899</f>
        <v>9.9084706826456692</v>
      </c>
      <c r="Q1899" s="45">
        <v>302</v>
      </c>
      <c r="R1899" s="49">
        <f t="shared" si="116"/>
        <v>2992.358146158992</v>
      </c>
      <c r="S1899" s="49">
        <f t="shared" si="119"/>
        <v>0</v>
      </c>
      <c r="T1899" s="49">
        <f>+P1899*Q1899</f>
        <v>2992.358146158992</v>
      </c>
      <c r="U1899" s="50">
        <f t="shared" si="117"/>
        <v>1.041666666666663E-2</v>
      </c>
      <c r="V1899" s="50">
        <f t="shared" si="118"/>
        <v>3.1458333333333224</v>
      </c>
      <c r="W1899" s="50"/>
      <c r="X1899" s="37"/>
    </row>
    <row r="1900" spans="1:24" x14ac:dyDescent="0.3">
      <c r="A1900" s="42">
        <v>8335</v>
      </c>
      <c r="B1900" s="45">
        <v>36</v>
      </c>
      <c r="C1900" s="45" t="s">
        <v>1136</v>
      </c>
      <c r="D1900" s="45">
        <v>0</v>
      </c>
      <c r="E1900" s="45">
        <v>3021</v>
      </c>
      <c r="F1900" s="45" t="s">
        <v>128</v>
      </c>
      <c r="G1900" s="45" t="s">
        <v>12</v>
      </c>
      <c r="H1900" s="45">
        <v>24</v>
      </c>
      <c r="I1900" s="45"/>
      <c r="J1900" s="45">
        <v>8</v>
      </c>
      <c r="K1900" s="45">
        <v>4349</v>
      </c>
      <c r="L1900" s="46">
        <v>0.58680555555555558</v>
      </c>
      <c r="M1900" s="47">
        <v>0.62152777777777779</v>
      </c>
      <c r="N1900" s="48">
        <v>23.764889696157301</v>
      </c>
      <c r="O1900" s="48"/>
      <c r="P1900" s="48">
        <f>+N1900</f>
        <v>23.764889696157301</v>
      </c>
      <c r="Q1900" s="45">
        <v>101</v>
      </c>
      <c r="R1900" s="49">
        <f t="shared" si="116"/>
        <v>2400.2538593118875</v>
      </c>
      <c r="S1900" s="49">
        <f t="shared" si="119"/>
        <v>0</v>
      </c>
      <c r="T1900" s="49">
        <f>+P1900*Q1900</f>
        <v>2400.2538593118875</v>
      </c>
      <c r="U1900" s="50">
        <f t="shared" si="117"/>
        <v>3.472222222222221E-2</v>
      </c>
      <c r="V1900" s="50">
        <f t="shared" si="118"/>
        <v>3.5069444444444433</v>
      </c>
      <c r="W1900" s="50"/>
      <c r="X1900" s="37"/>
    </row>
    <row r="1901" spans="1:24" x14ac:dyDescent="0.3">
      <c r="A1901" s="42">
        <v>10786</v>
      </c>
      <c r="B1901" s="24">
        <v>37</v>
      </c>
      <c r="C1901" s="24" t="s">
        <v>1125</v>
      </c>
      <c r="D1901" s="24">
        <v>0</v>
      </c>
      <c r="E1901" s="24">
        <v>314</v>
      </c>
      <c r="F1901" s="24" t="s">
        <v>442</v>
      </c>
      <c r="G1901" s="24" t="s">
        <v>12</v>
      </c>
      <c r="H1901" s="24" t="s">
        <v>15</v>
      </c>
      <c r="J1901" s="24">
        <v>1</v>
      </c>
      <c r="K1901" s="24">
        <v>1915</v>
      </c>
      <c r="L1901" s="32">
        <v>0.54166666666666663</v>
      </c>
      <c r="M1901" s="43">
        <v>0.57986111111111105</v>
      </c>
      <c r="N1901" s="33">
        <v>24.752033954549699</v>
      </c>
      <c r="Q1901" s="24">
        <v>58</v>
      </c>
      <c r="R1901" s="35">
        <f t="shared" si="116"/>
        <v>1435.6179693638826</v>
      </c>
      <c r="S1901" s="35">
        <f t="shared" si="119"/>
        <v>0</v>
      </c>
      <c r="U1901" s="36">
        <f t="shared" si="117"/>
        <v>3.819444444444442E-2</v>
      </c>
      <c r="V1901" s="36">
        <f t="shared" si="118"/>
        <v>2.2152777777777763</v>
      </c>
      <c r="W1901" s="36"/>
      <c r="X1901" s="37"/>
    </row>
    <row r="1902" spans="1:24" x14ac:dyDescent="0.3">
      <c r="A1902" s="42">
        <v>18481</v>
      </c>
      <c r="B1902" s="24">
        <v>37</v>
      </c>
      <c r="C1902" s="24" t="s">
        <v>1125</v>
      </c>
      <c r="D1902" s="24">
        <v>0</v>
      </c>
      <c r="E1902" s="24">
        <v>314</v>
      </c>
      <c r="F1902" s="24" t="s">
        <v>442</v>
      </c>
      <c r="G1902" s="24" t="s">
        <v>19</v>
      </c>
      <c r="H1902" s="24" t="s">
        <v>13</v>
      </c>
      <c r="J1902" s="24">
        <v>1</v>
      </c>
      <c r="K1902" s="24">
        <v>1083</v>
      </c>
      <c r="L1902" s="32">
        <v>0.59375</v>
      </c>
      <c r="M1902" s="43">
        <v>0.63888888888888895</v>
      </c>
      <c r="N1902" s="33">
        <v>24.752033954549699</v>
      </c>
      <c r="Q1902" s="24">
        <v>235</v>
      </c>
      <c r="R1902" s="35">
        <f t="shared" si="116"/>
        <v>5816.7279793191792</v>
      </c>
      <c r="S1902" s="35">
        <f t="shared" si="119"/>
        <v>0</v>
      </c>
      <c r="U1902" s="36">
        <f t="shared" si="117"/>
        <v>4.5138888888888951E-2</v>
      </c>
      <c r="V1902" s="36">
        <f t="shared" si="118"/>
        <v>10.607638888888903</v>
      </c>
      <c r="W1902" s="36"/>
      <c r="X1902" s="37"/>
    </row>
    <row r="1903" spans="1:24" x14ac:dyDescent="0.3">
      <c r="A1903" s="42">
        <v>17355</v>
      </c>
      <c r="B1903" s="24">
        <v>37</v>
      </c>
      <c r="C1903" s="24" t="s">
        <v>1125</v>
      </c>
      <c r="D1903" s="24">
        <v>0</v>
      </c>
      <c r="E1903" s="24">
        <v>314</v>
      </c>
      <c r="F1903" s="24" t="s">
        <v>442</v>
      </c>
      <c r="G1903" s="24" t="s">
        <v>18</v>
      </c>
      <c r="H1903" s="24" t="s">
        <v>13</v>
      </c>
      <c r="J1903" s="24">
        <v>1</v>
      </c>
      <c r="K1903" s="24">
        <v>17355</v>
      </c>
      <c r="L1903" s="32">
        <v>0.59722222222222221</v>
      </c>
      <c r="M1903" s="43">
        <v>0.64236111111111105</v>
      </c>
      <c r="N1903" s="33">
        <v>24.752033954549699</v>
      </c>
      <c r="Q1903" s="24">
        <v>67</v>
      </c>
      <c r="R1903" s="35">
        <f t="shared" si="116"/>
        <v>1658.3862749548298</v>
      </c>
      <c r="S1903" s="35">
        <f t="shared" si="119"/>
        <v>0</v>
      </c>
      <c r="U1903" s="36">
        <f t="shared" si="117"/>
        <v>4.513888888888884E-2</v>
      </c>
      <c r="V1903" s="36">
        <f t="shared" si="118"/>
        <v>3.0243055555555522</v>
      </c>
      <c r="W1903" s="36"/>
      <c r="X1903" s="37"/>
    </row>
    <row r="1904" spans="1:24" x14ac:dyDescent="0.3">
      <c r="A1904" s="42">
        <v>10794</v>
      </c>
      <c r="B1904" s="24">
        <v>37</v>
      </c>
      <c r="C1904" s="24" t="s">
        <v>1125</v>
      </c>
      <c r="D1904" s="24">
        <v>0</v>
      </c>
      <c r="E1904" s="24">
        <v>314</v>
      </c>
      <c r="F1904" s="24" t="s">
        <v>442</v>
      </c>
      <c r="G1904" s="24" t="s">
        <v>12</v>
      </c>
      <c r="H1904" s="24" t="s">
        <v>15</v>
      </c>
      <c r="J1904" s="24">
        <v>1</v>
      </c>
      <c r="K1904" s="24">
        <v>1916</v>
      </c>
      <c r="L1904" s="32">
        <v>0.71875</v>
      </c>
      <c r="M1904" s="43">
        <v>0.75347222222222221</v>
      </c>
      <c r="N1904" s="33">
        <v>24.752033954549699</v>
      </c>
      <c r="Q1904" s="24">
        <v>58</v>
      </c>
      <c r="R1904" s="35">
        <f t="shared" si="116"/>
        <v>1435.6179693638826</v>
      </c>
      <c r="S1904" s="35">
        <f t="shared" si="119"/>
        <v>0</v>
      </c>
      <c r="U1904" s="36">
        <f t="shared" si="117"/>
        <v>3.472222222222221E-2</v>
      </c>
      <c r="V1904" s="36">
        <f t="shared" si="118"/>
        <v>2.0138888888888884</v>
      </c>
      <c r="W1904" s="36"/>
      <c r="X1904" s="37"/>
    </row>
    <row r="1905" spans="1:24" x14ac:dyDescent="0.3">
      <c r="A1905" s="42">
        <v>10784</v>
      </c>
      <c r="B1905" s="24">
        <v>37</v>
      </c>
      <c r="C1905" s="24" t="s">
        <v>1125</v>
      </c>
      <c r="D1905" s="24">
        <v>0</v>
      </c>
      <c r="E1905" s="24">
        <v>315</v>
      </c>
      <c r="F1905" s="24" t="s">
        <v>443</v>
      </c>
      <c r="G1905" s="24" t="s">
        <v>12</v>
      </c>
      <c r="H1905" s="24" t="s">
        <v>13</v>
      </c>
      <c r="J1905" s="24">
        <v>1</v>
      </c>
      <c r="K1905" s="24">
        <v>1084</v>
      </c>
      <c r="L1905" s="32">
        <v>0.80555555555555547</v>
      </c>
      <c r="M1905" s="43">
        <v>0.84722222222222221</v>
      </c>
      <c r="N1905" s="33">
        <v>24.333179218583702</v>
      </c>
      <c r="Q1905" s="24">
        <v>302</v>
      </c>
      <c r="R1905" s="35">
        <f t="shared" si="116"/>
        <v>7348.6201240122782</v>
      </c>
      <c r="S1905" s="35">
        <f t="shared" si="119"/>
        <v>0</v>
      </c>
      <c r="U1905" s="36">
        <f t="shared" si="117"/>
        <v>4.1666666666666741E-2</v>
      </c>
      <c r="V1905" s="36">
        <f t="shared" si="118"/>
        <v>12.583333333333355</v>
      </c>
      <c r="W1905" s="36"/>
      <c r="X1905" s="37"/>
    </row>
    <row r="1906" spans="1:24" x14ac:dyDescent="0.3">
      <c r="A1906" s="42">
        <v>14100</v>
      </c>
      <c r="B1906" s="24">
        <v>37</v>
      </c>
      <c r="C1906" s="24" t="s">
        <v>1125</v>
      </c>
      <c r="D1906" s="24">
        <v>0</v>
      </c>
      <c r="E1906" s="24">
        <v>629</v>
      </c>
      <c r="F1906" s="24" t="s">
        <v>1174</v>
      </c>
      <c r="G1906" s="24" t="s">
        <v>12</v>
      </c>
      <c r="H1906" s="24" t="s">
        <v>13</v>
      </c>
      <c r="J1906" s="24">
        <v>1</v>
      </c>
      <c r="K1906" s="24">
        <v>1081</v>
      </c>
      <c r="L1906" s="32">
        <v>0.30555555555555552</v>
      </c>
      <c r="M1906" s="43">
        <v>0.33680555555555558</v>
      </c>
      <c r="N1906" s="33">
        <v>23.1463195777233</v>
      </c>
      <c r="O1906" s="33">
        <v>2.68</v>
      </c>
      <c r="Q1906" s="24">
        <v>302</v>
      </c>
      <c r="R1906" s="35">
        <f t="shared" si="116"/>
        <v>6990.1885124724367</v>
      </c>
      <c r="S1906" s="35">
        <f t="shared" si="119"/>
        <v>809.36</v>
      </c>
      <c r="U1906" s="36">
        <f t="shared" si="117"/>
        <v>3.1250000000000056E-2</v>
      </c>
      <c r="V1906" s="36">
        <f t="shared" si="118"/>
        <v>9.437500000000016</v>
      </c>
      <c r="W1906" s="36" t="s">
        <v>1175</v>
      </c>
      <c r="X1906" s="37"/>
    </row>
    <row r="1907" spans="1:24" x14ac:dyDescent="0.3">
      <c r="A1907" s="42">
        <v>14102</v>
      </c>
      <c r="B1907" s="24">
        <v>37</v>
      </c>
      <c r="C1907" s="24" t="s">
        <v>1125</v>
      </c>
      <c r="D1907" s="24">
        <v>0</v>
      </c>
      <c r="E1907" s="24">
        <v>630</v>
      </c>
      <c r="F1907" s="24" t="s">
        <v>1176</v>
      </c>
      <c r="G1907" s="24" t="s">
        <v>12</v>
      </c>
      <c r="H1907" s="24" t="s">
        <v>13</v>
      </c>
      <c r="J1907" s="24">
        <v>1</v>
      </c>
      <c r="K1907" s="24">
        <v>14102</v>
      </c>
      <c r="L1907" s="32">
        <v>0.36805555555555558</v>
      </c>
      <c r="M1907" s="43">
        <v>0.39583333333333331</v>
      </c>
      <c r="N1907" s="33">
        <v>17.570250358240401</v>
      </c>
      <c r="O1907" s="33">
        <v>3.31</v>
      </c>
      <c r="Q1907" s="24">
        <v>302</v>
      </c>
      <c r="R1907" s="35">
        <f t="shared" si="116"/>
        <v>5306.2156081886005</v>
      </c>
      <c r="S1907" s="35">
        <f t="shared" si="119"/>
        <v>999.62</v>
      </c>
      <c r="U1907" s="36">
        <f t="shared" si="117"/>
        <v>2.7777777777777735E-2</v>
      </c>
      <c r="V1907" s="36">
        <f t="shared" si="118"/>
        <v>8.3888888888888751</v>
      </c>
      <c r="W1907" s="36" t="s">
        <v>1175</v>
      </c>
      <c r="X1907" s="37"/>
    </row>
    <row r="1908" spans="1:24" x14ac:dyDescent="0.3">
      <c r="A1908" s="42">
        <v>14101</v>
      </c>
      <c r="B1908" s="24">
        <v>37</v>
      </c>
      <c r="C1908" s="24" t="s">
        <v>1125</v>
      </c>
      <c r="D1908" s="24">
        <v>0</v>
      </c>
      <c r="E1908" s="24">
        <v>630</v>
      </c>
      <c r="F1908" s="24" t="s">
        <v>1176</v>
      </c>
      <c r="G1908" s="24" t="s">
        <v>12</v>
      </c>
      <c r="H1908" s="24" t="s">
        <v>13</v>
      </c>
      <c r="J1908" s="24">
        <v>1</v>
      </c>
      <c r="K1908" s="24">
        <v>1082</v>
      </c>
      <c r="L1908" s="32">
        <v>0.40277777777777773</v>
      </c>
      <c r="M1908" s="43">
        <v>0.43055555555555558</v>
      </c>
      <c r="N1908" s="33">
        <v>17.570250358240401</v>
      </c>
      <c r="O1908" s="33">
        <v>3.31</v>
      </c>
      <c r="Q1908" s="24">
        <v>302</v>
      </c>
      <c r="R1908" s="35">
        <f t="shared" si="116"/>
        <v>5306.2156081886005</v>
      </c>
      <c r="S1908" s="35">
        <f t="shared" si="119"/>
        <v>999.62</v>
      </c>
      <c r="U1908" s="36">
        <f t="shared" si="117"/>
        <v>2.7777777777777846E-2</v>
      </c>
      <c r="V1908" s="36">
        <f t="shared" si="118"/>
        <v>8.3888888888889088</v>
      </c>
      <c r="W1908" s="36" t="s">
        <v>1175</v>
      </c>
      <c r="X1908" s="37"/>
    </row>
    <row r="1909" spans="1:24" x14ac:dyDescent="0.3">
      <c r="A1909" s="42">
        <v>14103</v>
      </c>
      <c r="B1909" s="24">
        <v>37</v>
      </c>
      <c r="C1909" s="24" t="s">
        <v>1125</v>
      </c>
      <c r="D1909" s="24">
        <v>0</v>
      </c>
      <c r="E1909" s="24">
        <v>630</v>
      </c>
      <c r="F1909" s="24" t="s">
        <v>1176</v>
      </c>
      <c r="G1909" s="24" t="s">
        <v>12</v>
      </c>
      <c r="H1909" s="24" t="s">
        <v>13</v>
      </c>
      <c r="J1909" s="24">
        <v>1</v>
      </c>
      <c r="K1909" s="24">
        <v>14103</v>
      </c>
      <c r="L1909" s="32">
        <v>0.4375</v>
      </c>
      <c r="M1909" s="43">
        <v>0.46527777777777773</v>
      </c>
      <c r="N1909" s="33">
        <v>17.570250358240401</v>
      </c>
      <c r="O1909" s="33">
        <v>3.31</v>
      </c>
      <c r="Q1909" s="24">
        <v>302</v>
      </c>
      <c r="R1909" s="35">
        <f t="shared" si="116"/>
        <v>5306.2156081886005</v>
      </c>
      <c r="S1909" s="35">
        <f t="shared" si="119"/>
        <v>999.62</v>
      </c>
      <c r="U1909" s="36">
        <f t="shared" si="117"/>
        <v>2.7777777777777735E-2</v>
      </c>
      <c r="V1909" s="36">
        <f t="shared" si="118"/>
        <v>8.3888888888888751</v>
      </c>
      <c r="W1909" s="36" t="s">
        <v>1175</v>
      </c>
      <c r="X1909" s="37"/>
    </row>
    <row r="1910" spans="1:24" x14ac:dyDescent="0.3">
      <c r="A1910" s="42">
        <v>14104</v>
      </c>
      <c r="B1910" s="24">
        <v>37</v>
      </c>
      <c r="C1910" s="24" t="s">
        <v>1125</v>
      </c>
      <c r="D1910" s="24">
        <v>0</v>
      </c>
      <c r="E1910" s="24">
        <v>633</v>
      </c>
      <c r="F1910" s="24" t="s">
        <v>1177</v>
      </c>
      <c r="G1910" s="24" t="s">
        <v>12</v>
      </c>
      <c r="H1910" s="24" t="s">
        <v>13</v>
      </c>
      <c r="J1910" s="24">
        <v>1</v>
      </c>
      <c r="K1910" s="24">
        <v>1085</v>
      </c>
      <c r="L1910" s="32">
        <v>0.49652777777777773</v>
      </c>
      <c r="M1910" s="43">
        <v>0.53125</v>
      </c>
      <c r="N1910" s="33">
        <v>18.793357228479699</v>
      </c>
      <c r="O1910" s="33">
        <v>0.63</v>
      </c>
      <c r="Q1910" s="24">
        <v>302</v>
      </c>
      <c r="R1910" s="35">
        <f t="shared" si="116"/>
        <v>5675.593883000869</v>
      </c>
      <c r="S1910" s="35">
        <f t="shared" si="119"/>
        <v>190.26</v>
      </c>
      <c r="U1910" s="36">
        <f t="shared" si="117"/>
        <v>3.4722222222222265E-2</v>
      </c>
      <c r="V1910" s="36">
        <f t="shared" si="118"/>
        <v>10.486111111111125</v>
      </c>
      <c r="W1910" s="36" t="s">
        <v>1175</v>
      </c>
      <c r="X1910" s="37"/>
    </row>
    <row r="1911" spans="1:24" x14ac:dyDescent="0.3">
      <c r="A1911" s="42">
        <v>10785</v>
      </c>
      <c r="B1911" s="24">
        <v>37</v>
      </c>
      <c r="C1911" s="24" t="s">
        <v>1125</v>
      </c>
      <c r="D1911" s="24">
        <v>0</v>
      </c>
      <c r="E1911" s="24">
        <v>718</v>
      </c>
      <c r="F1911" s="24" t="s">
        <v>444</v>
      </c>
      <c r="G1911" s="24" t="s">
        <v>12</v>
      </c>
      <c r="H1911" s="24" t="s">
        <v>13</v>
      </c>
      <c r="J1911" s="24">
        <v>1</v>
      </c>
      <c r="K1911" s="24">
        <v>1098</v>
      </c>
      <c r="L1911" s="32">
        <v>0.2638888888888889</v>
      </c>
      <c r="M1911" s="43">
        <v>0.30555555555555552</v>
      </c>
      <c r="N1911" s="33">
        <v>25.0046284156507</v>
      </c>
      <c r="Q1911" s="24">
        <v>302</v>
      </c>
      <c r="R1911" s="35">
        <f t="shared" si="116"/>
        <v>7551.3977815265116</v>
      </c>
      <c r="S1911" s="35">
        <f t="shared" si="119"/>
        <v>0</v>
      </c>
      <c r="U1911" s="36">
        <f t="shared" si="117"/>
        <v>4.166666666666663E-2</v>
      </c>
      <c r="V1911" s="36">
        <f t="shared" si="118"/>
        <v>12.583333333333321</v>
      </c>
      <c r="W1911" s="36"/>
      <c r="X1911" s="37"/>
    </row>
    <row r="1912" spans="1:24" x14ac:dyDescent="0.3">
      <c r="A1912" s="42">
        <v>10792</v>
      </c>
      <c r="B1912" s="24">
        <v>37</v>
      </c>
      <c r="C1912" s="24" t="s">
        <v>1125</v>
      </c>
      <c r="D1912" s="24">
        <v>0</v>
      </c>
      <c r="E1912" s="24">
        <v>879</v>
      </c>
      <c r="F1912" s="24" t="s">
        <v>447</v>
      </c>
      <c r="G1912" s="24" t="s">
        <v>18</v>
      </c>
      <c r="H1912" s="24" t="s">
        <v>13</v>
      </c>
      <c r="J1912" s="24">
        <v>1</v>
      </c>
      <c r="K1912" s="24">
        <v>1086</v>
      </c>
      <c r="L1912" s="32">
        <v>0.54861111111111105</v>
      </c>
      <c r="M1912" s="43">
        <v>0.59722222222222221</v>
      </c>
      <c r="N1912" s="33">
        <v>26.498557154802199</v>
      </c>
      <c r="O1912" s="33">
        <v>2.68</v>
      </c>
      <c r="Q1912" s="24">
        <v>67</v>
      </c>
      <c r="R1912" s="35">
        <f t="shared" si="116"/>
        <v>1775.4033293717473</v>
      </c>
      <c r="S1912" s="35">
        <f t="shared" si="119"/>
        <v>179.56</v>
      </c>
      <c r="U1912" s="36">
        <f t="shared" si="117"/>
        <v>4.861111111111116E-2</v>
      </c>
      <c r="V1912" s="36">
        <f t="shared" si="118"/>
        <v>3.2569444444444478</v>
      </c>
      <c r="W1912" s="36" t="s">
        <v>1175</v>
      </c>
      <c r="X1912" s="37"/>
    </row>
    <row r="1913" spans="1:24" x14ac:dyDescent="0.3">
      <c r="A1913" s="42">
        <v>18482</v>
      </c>
      <c r="B1913" s="24">
        <v>37</v>
      </c>
      <c r="C1913" s="24" t="s">
        <v>1125</v>
      </c>
      <c r="D1913" s="24">
        <v>0</v>
      </c>
      <c r="E1913" s="24">
        <v>879</v>
      </c>
      <c r="F1913" s="24" t="s">
        <v>447</v>
      </c>
      <c r="G1913" s="24" t="s">
        <v>19</v>
      </c>
      <c r="H1913" s="24" t="s">
        <v>13</v>
      </c>
      <c r="J1913" s="24">
        <v>1</v>
      </c>
      <c r="K1913" s="24">
        <v>18482</v>
      </c>
      <c r="L1913" s="32">
        <v>0.54861111111111105</v>
      </c>
      <c r="M1913" s="43">
        <v>0.59375</v>
      </c>
      <c r="N1913" s="33">
        <v>26.498557154802199</v>
      </c>
      <c r="O1913" s="33">
        <v>2.68</v>
      </c>
      <c r="Q1913" s="24">
        <v>235</v>
      </c>
      <c r="R1913" s="35">
        <f t="shared" si="116"/>
        <v>6227.1609313785166</v>
      </c>
      <c r="S1913" s="35">
        <f t="shared" si="119"/>
        <v>629.80000000000007</v>
      </c>
      <c r="U1913" s="36">
        <f t="shared" si="117"/>
        <v>4.5138888888888951E-2</v>
      </c>
      <c r="V1913" s="36">
        <f t="shared" si="118"/>
        <v>10.607638888888903</v>
      </c>
      <c r="W1913" s="36" t="s">
        <v>1175</v>
      </c>
      <c r="X1913" s="37"/>
    </row>
    <row r="1914" spans="1:24" x14ac:dyDescent="0.3">
      <c r="A1914" s="42">
        <v>10787</v>
      </c>
      <c r="B1914" s="24">
        <v>37</v>
      </c>
      <c r="C1914" s="24" t="s">
        <v>1125</v>
      </c>
      <c r="D1914" s="24">
        <v>0</v>
      </c>
      <c r="E1914" s="24">
        <v>880</v>
      </c>
      <c r="F1914" s="24" t="s">
        <v>445</v>
      </c>
      <c r="G1914" s="24" t="s">
        <v>19</v>
      </c>
      <c r="H1914" s="24" t="s">
        <v>13</v>
      </c>
      <c r="J1914" s="24">
        <v>1</v>
      </c>
      <c r="K1914" s="24">
        <v>2613</v>
      </c>
      <c r="L1914" s="32">
        <v>0.74652777777777779</v>
      </c>
      <c r="M1914" s="43">
        <v>0.78819444444444453</v>
      </c>
      <c r="N1914" s="33">
        <v>27.719211665859198</v>
      </c>
      <c r="O1914" s="33">
        <v>3.31</v>
      </c>
      <c r="Q1914" s="24">
        <v>235</v>
      </c>
      <c r="R1914" s="35">
        <f t="shared" si="116"/>
        <v>6514.0147414769117</v>
      </c>
      <c r="S1914" s="35">
        <f t="shared" si="119"/>
        <v>777.85</v>
      </c>
      <c r="U1914" s="36">
        <f t="shared" si="117"/>
        <v>4.1666666666666741E-2</v>
      </c>
      <c r="V1914" s="36">
        <f t="shared" si="118"/>
        <v>9.7916666666666838</v>
      </c>
      <c r="W1914" s="36" t="s">
        <v>1175</v>
      </c>
      <c r="X1914" s="37"/>
    </row>
    <row r="1915" spans="1:24" x14ac:dyDescent="0.3">
      <c r="A1915" s="42">
        <v>17352</v>
      </c>
      <c r="B1915" s="24">
        <v>37</v>
      </c>
      <c r="C1915" s="24" t="s">
        <v>1125</v>
      </c>
      <c r="D1915" s="24">
        <v>0</v>
      </c>
      <c r="E1915" s="24">
        <v>880</v>
      </c>
      <c r="F1915" s="24" t="s">
        <v>445</v>
      </c>
      <c r="G1915" s="24" t="s">
        <v>18</v>
      </c>
      <c r="H1915" s="24" t="s">
        <v>13</v>
      </c>
      <c r="J1915" s="24">
        <v>1</v>
      </c>
      <c r="K1915" s="24">
        <v>17352</v>
      </c>
      <c r="L1915" s="32">
        <v>0.75694444444444453</v>
      </c>
      <c r="M1915" s="43">
        <v>0.80555555555555547</v>
      </c>
      <c r="N1915" s="33">
        <v>27.719211665859198</v>
      </c>
      <c r="O1915" s="33">
        <v>3.31</v>
      </c>
      <c r="Q1915" s="24">
        <v>67</v>
      </c>
      <c r="R1915" s="35">
        <f t="shared" si="116"/>
        <v>1857.1871816125663</v>
      </c>
      <c r="S1915" s="35">
        <f t="shared" si="119"/>
        <v>221.77</v>
      </c>
      <c r="U1915" s="36">
        <f t="shared" si="117"/>
        <v>4.8611111111110938E-2</v>
      </c>
      <c r="V1915" s="36">
        <f t="shared" si="118"/>
        <v>3.2569444444444331</v>
      </c>
      <c r="W1915" s="36" t="s">
        <v>1175</v>
      </c>
      <c r="X1915" s="37"/>
    </row>
    <row r="1916" spans="1:24" x14ac:dyDescent="0.3">
      <c r="A1916" s="42">
        <v>9040</v>
      </c>
      <c r="B1916" s="24">
        <v>38</v>
      </c>
      <c r="C1916" s="24" t="s">
        <v>1125</v>
      </c>
      <c r="D1916" s="24">
        <v>0</v>
      </c>
      <c r="E1916" s="24">
        <v>335</v>
      </c>
      <c r="F1916" s="24" t="s">
        <v>140</v>
      </c>
      <c r="G1916" s="24" t="s">
        <v>18</v>
      </c>
      <c r="H1916" s="24" t="s">
        <v>13</v>
      </c>
      <c r="J1916" s="24">
        <v>1</v>
      </c>
      <c r="K1916" s="24">
        <v>1099</v>
      </c>
      <c r="L1916" s="32">
        <v>0.30902777777777779</v>
      </c>
      <c r="M1916" s="43">
        <v>0.3298611111111111</v>
      </c>
      <c r="N1916" s="33">
        <v>14.2162209402205</v>
      </c>
      <c r="Q1916" s="24">
        <v>67</v>
      </c>
      <c r="R1916" s="35">
        <f t="shared" si="116"/>
        <v>952.48680299477348</v>
      </c>
      <c r="S1916" s="35">
        <f t="shared" si="119"/>
        <v>0</v>
      </c>
      <c r="U1916" s="36">
        <f t="shared" si="117"/>
        <v>2.0833333333333315E-2</v>
      </c>
      <c r="V1916" s="36">
        <f t="shared" si="118"/>
        <v>1.3958333333333321</v>
      </c>
      <c r="W1916" s="36"/>
      <c r="X1916" s="37"/>
    </row>
    <row r="1917" spans="1:24" x14ac:dyDescent="0.3">
      <c r="A1917" s="42">
        <v>18484</v>
      </c>
      <c r="B1917" s="24">
        <v>38</v>
      </c>
      <c r="C1917" s="24" t="s">
        <v>1125</v>
      </c>
      <c r="D1917" s="24">
        <v>0</v>
      </c>
      <c r="E1917" s="24">
        <v>1075</v>
      </c>
      <c r="F1917" s="24" t="s">
        <v>1178</v>
      </c>
      <c r="G1917" s="24" t="s">
        <v>19</v>
      </c>
      <c r="H1917" s="24" t="s">
        <v>13</v>
      </c>
      <c r="J1917" s="24">
        <v>1</v>
      </c>
      <c r="K1917" s="24">
        <v>17560</v>
      </c>
      <c r="L1917" s="32">
        <v>0.3611111111111111</v>
      </c>
      <c r="M1917" s="43">
        <v>0.38194444444444442</v>
      </c>
      <c r="N1917" s="33">
        <v>12.828220940220501</v>
      </c>
      <c r="Q1917" s="24">
        <v>235</v>
      </c>
      <c r="R1917" s="35">
        <f t="shared" si="116"/>
        <v>3014.6319209518178</v>
      </c>
      <c r="S1917" s="35">
        <f t="shared" si="119"/>
        <v>0</v>
      </c>
      <c r="U1917" s="36">
        <f t="shared" si="117"/>
        <v>2.0833333333333315E-2</v>
      </c>
      <c r="V1917" s="36">
        <f t="shared" si="118"/>
        <v>4.8958333333333286</v>
      </c>
      <c r="W1917" s="36"/>
      <c r="X1917" s="37"/>
    </row>
    <row r="1918" spans="1:24" x14ac:dyDescent="0.3">
      <c r="A1918" s="42">
        <v>10781</v>
      </c>
      <c r="B1918" s="24">
        <v>39</v>
      </c>
      <c r="C1918" s="24" t="s">
        <v>1125</v>
      </c>
      <c r="D1918" s="24">
        <v>1</v>
      </c>
      <c r="E1918" s="24">
        <v>317</v>
      </c>
      <c r="F1918" s="24" t="s">
        <v>440</v>
      </c>
      <c r="G1918" s="24" t="s">
        <v>52</v>
      </c>
      <c r="H1918" s="24">
        <v>2</v>
      </c>
      <c r="J1918" s="24">
        <v>1</v>
      </c>
      <c r="K1918" s="24">
        <v>2593</v>
      </c>
      <c r="L1918" s="32">
        <v>0.68402777777777779</v>
      </c>
      <c r="M1918" s="43">
        <v>0.73958333333333337</v>
      </c>
      <c r="N1918" s="33">
        <v>29.90391017984</v>
      </c>
      <c r="Q1918" s="24">
        <v>34</v>
      </c>
      <c r="R1918" s="35">
        <f t="shared" si="116"/>
        <v>1016.73294611456</v>
      </c>
      <c r="S1918" s="35">
        <f t="shared" si="119"/>
        <v>0</v>
      </c>
      <c r="U1918" s="36">
        <f t="shared" si="117"/>
        <v>5.555555555555558E-2</v>
      </c>
      <c r="V1918" s="36">
        <f t="shared" si="118"/>
        <v>1.8888888888888897</v>
      </c>
      <c r="W1918" s="36"/>
      <c r="X1918" s="37"/>
    </row>
    <row r="1919" spans="1:24" x14ac:dyDescent="0.3">
      <c r="A1919" s="42">
        <v>18579</v>
      </c>
      <c r="B1919" s="24">
        <v>39</v>
      </c>
      <c r="C1919" s="24" t="s">
        <v>1125</v>
      </c>
      <c r="D1919" s="24">
        <v>1</v>
      </c>
      <c r="E1919" s="24">
        <v>318</v>
      </c>
      <c r="F1919" s="24" t="s">
        <v>431</v>
      </c>
      <c r="G1919" s="24" t="s">
        <v>12</v>
      </c>
      <c r="H1919" s="24" t="s">
        <v>13</v>
      </c>
      <c r="J1919" s="24">
        <v>1</v>
      </c>
      <c r="K1919" s="24">
        <v>1088</v>
      </c>
      <c r="L1919" s="32">
        <v>0.52430555555555558</v>
      </c>
      <c r="M1919" s="43">
        <v>0.56944444444444442</v>
      </c>
      <c r="N1919" s="33">
        <v>28.778286685391802</v>
      </c>
      <c r="Q1919" s="24">
        <v>302</v>
      </c>
      <c r="R1919" s="35">
        <f t="shared" si="116"/>
        <v>8691.0425789883247</v>
      </c>
      <c r="S1919" s="35">
        <f t="shared" si="119"/>
        <v>0</v>
      </c>
      <c r="U1919" s="36">
        <f t="shared" si="117"/>
        <v>4.513888888888884E-2</v>
      </c>
      <c r="V1919" s="36">
        <f t="shared" si="118"/>
        <v>13.631944444444429</v>
      </c>
      <c r="W1919" s="36"/>
      <c r="X1919" s="37"/>
    </row>
    <row r="1920" spans="1:24" x14ac:dyDescent="0.3">
      <c r="A1920" s="42">
        <v>10766</v>
      </c>
      <c r="B1920" s="24">
        <v>39</v>
      </c>
      <c r="C1920" s="24" t="s">
        <v>1125</v>
      </c>
      <c r="D1920" s="24">
        <v>1</v>
      </c>
      <c r="E1920" s="24">
        <v>318</v>
      </c>
      <c r="F1920" s="24" t="s">
        <v>431</v>
      </c>
      <c r="G1920" s="24" t="s">
        <v>18</v>
      </c>
      <c r="H1920" s="24" t="s">
        <v>13</v>
      </c>
      <c r="J1920" s="24">
        <v>1</v>
      </c>
      <c r="K1920" s="24">
        <v>1089</v>
      </c>
      <c r="L1920" s="32">
        <v>0.74652777777777779</v>
      </c>
      <c r="M1920" s="43">
        <v>0.79166666666666663</v>
      </c>
      <c r="N1920" s="33">
        <v>28.778286685391802</v>
      </c>
      <c r="Q1920" s="24">
        <v>67</v>
      </c>
      <c r="R1920" s="35">
        <f t="shared" si="116"/>
        <v>1928.1452079212506</v>
      </c>
      <c r="S1920" s="35">
        <f t="shared" si="119"/>
        <v>0</v>
      </c>
      <c r="U1920" s="36">
        <f t="shared" si="117"/>
        <v>4.513888888888884E-2</v>
      </c>
      <c r="V1920" s="36">
        <f t="shared" si="118"/>
        <v>3.0243055555555522</v>
      </c>
      <c r="W1920" s="36"/>
      <c r="X1920" s="37"/>
    </row>
    <row r="1921" spans="1:24" x14ac:dyDescent="0.3">
      <c r="A1921" s="42">
        <v>10774</v>
      </c>
      <c r="B1921" s="24">
        <v>39</v>
      </c>
      <c r="C1921" s="24" t="s">
        <v>1125</v>
      </c>
      <c r="D1921" s="24">
        <v>1</v>
      </c>
      <c r="E1921" s="24">
        <v>319</v>
      </c>
      <c r="F1921" s="24" t="s">
        <v>437</v>
      </c>
      <c r="G1921" s="24" t="s">
        <v>19</v>
      </c>
      <c r="H1921" s="24" t="s">
        <v>13</v>
      </c>
      <c r="J1921" s="24">
        <v>1</v>
      </c>
      <c r="K1921" s="24">
        <v>2566</v>
      </c>
      <c r="L1921" s="32">
        <v>0.71527777777777779</v>
      </c>
      <c r="M1921" s="43">
        <v>0.77430555555555547</v>
      </c>
      <c r="N1921" s="33">
        <v>30.513112147528201</v>
      </c>
      <c r="Q1921" s="24">
        <v>235</v>
      </c>
      <c r="R1921" s="35">
        <f t="shared" si="116"/>
        <v>7170.581354669127</v>
      </c>
      <c r="S1921" s="35">
        <f t="shared" si="119"/>
        <v>0</v>
      </c>
      <c r="U1921" s="36">
        <f t="shared" si="117"/>
        <v>5.9027777777777679E-2</v>
      </c>
      <c r="V1921" s="36">
        <f t="shared" si="118"/>
        <v>13.871527777777754</v>
      </c>
      <c r="W1921" s="36"/>
      <c r="X1921" s="37"/>
    </row>
    <row r="1922" spans="1:24" x14ac:dyDescent="0.3">
      <c r="A1922" s="42">
        <v>17360</v>
      </c>
      <c r="B1922" s="24">
        <v>39</v>
      </c>
      <c r="C1922" s="24" t="s">
        <v>1125</v>
      </c>
      <c r="D1922" s="24">
        <v>2</v>
      </c>
      <c r="E1922" s="24">
        <v>333</v>
      </c>
      <c r="F1922" s="24" t="s">
        <v>432</v>
      </c>
      <c r="G1922" s="24" t="s">
        <v>18</v>
      </c>
      <c r="H1922" s="24" t="s">
        <v>13</v>
      </c>
      <c r="J1922" s="24">
        <v>1</v>
      </c>
      <c r="K1922" s="24">
        <v>17360</v>
      </c>
      <c r="L1922" s="32">
        <v>0.64583333333333337</v>
      </c>
      <c r="M1922" s="43">
        <v>0.67708333333333337</v>
      </c>
      <c r="N1922" s="33">
        <v>18.749879638162799</v>
      </c>
      <c r="O1922" s="33">
        <v>2.68</v>
      </c>
      <c r="Q1922" s="24">
        <v>67</v>
      </c>
      <c r="R1922" s="35">
        <f t="shared" ref="R1922:R1985" si="120">+N1922*Q1922</f>
        <v>1256.2419357569074</v>
      </c>
      <c r="S1922" s="35">
        <f t="shared" si="119"/>
        <v>179.56</v>
      </c>
      <c r="U1922" s="36">
        <f t="shared" ref="U1922:U1985" si="121">+M1922-L1922</f>
        <v>3.125E-2</v>
      </c>
      <c r="V1922" s="36">
        <f t="shared" ref="V1922:V1985" si="122">+U1922*Q1922</f>
        <v>2.09375</v>
      </c>
      <c r="W1922" s="36" t="s">
        <v>1175</v>
      </c>
      <c r="X1922" s="37"/>
    </row>
    <row r="1923" spans="1:24" x14ac:dyDescent="0.3">
      <c r="A1923" s="42">
        <v>18584</v>
      </c>
      <c r="B1923" s="24">
        <v>39</v>
      </c>
      <c r="C1923" s="24" t="s">
        <v>1125</v>
      </c>
      <c r="D1923" s="24">
        <v>2</v>
      </c>
      <c r="E1923" s="24">
        <v>333</v>
      </c>
      <c r="F1923" s="24" t="s">
        <v>432</v>
      </c>
      <c r="G1923" s="24" t="s">
        <v>19</v>
      </c>
      <c r="H1923" s="24" t="s">
        <v>13</v>
      </c>
      <c r="J1923" s="24">
        <v>1</v>
      </c>
      <c r="K1923" s="24">
        <v>2576</v>
      </c>
      <c r="L1923" s="32">
        <v>0.68055555555555547</v>
      </c>
      <c r="M1923" s="43">
        <v>0.71180555555555547</v>
      </c>
      <c r="N1923" s="33">
        <v>18.749879638162799</v>
      </c>
      <c r="O1923" s="33">
        <v>2.68</v>
      </c>
      <c r="Q1923" s="24">
        <v>235</v>
      </c>
      <c r="R1923" s="35">
        <f t="shared" si="120"/>
        <v>4406.2217149682574</v>
      </c>
      <c r="S1923" s="35">
        <f t="shared" ref="S1923:S1986" si="123">+O1923*Q1923</f>
        <v>629.80000000000007</v>
      </c>
      <c r="U1923" s="36">
        <f t="shared" si="121"/>
        <v>3.125E-2</v>
      </c>
      <c r="V1923" s="36">
        <f t="shared" si="122"/>
        <v>7.34375</v>
      </c>
      <c r="W1923" s="36" t="s">
        <v>1175</v>
      </c>
      <c r="X1923" s="37"/>
    </row>
    <row r="1924" spans="1:24" x14ac:dyDescent="0.3">
      <c r="A1924" s="42">
        <v>18581</v>
      </c>
      <c r="B1924" s="24">
        <v>39</v>
      </c>
      <c r="C1924" s="24" t="s">
        <v>1125</v>
      </c>
      <c r="D1924" s="24">
        <v>1</v>
      </c>
      <c r="E1924" s="24">
        <v>334</v>
      </c>
      <c r="F1924" s="24" t="s">
        <v>434</v>
      </c>
      <c r="G1924" s="24" t="s">
        <v>12</v>
      </c>
      <c r="H1924" s="24" t="s">
        <v>13</v>
      </c>
      <c r="J1924" s="24">
        <v>1</v>
      </c>
      <c r="K1924" s="24">
        <v>1093</v>
      </c>
      <c r="L1924" s="32">
        <v>0.59027777777777779</v>
      </c>
      <c r="M1924" s="43">
        <v>0.61458333333333337</v>
      </c>
      <c r="N1924" s="33">
        <v>14.4227672429263</v>
      </c>
      <c r="Q1924" s="24">
        <v>302</v>
      </c>
      <c r="R1924" s="35">
        <f t="shared" si="120"/>
        <v>4355.6757073637427</v>
      </c>
      <c r="S1924" s="35">
        <f t="shared" si="123"/>
        <v>0</v>
      </c>
      <c r="U1924" s="36">
        <f t="shared" si="121"/>
        <v>2.430555555555558E-2</v>
      </c>
      <c r="V1924" s="36">
        <f t="shared" si="122"/>
        <v>7.3402777777777857</v>
      </c>
      <c r="W1924" s="36"/>
      <c r="X1924" s="37"/>
    </row>
    <row r="1925" spans="1:24" x14ac:dyDescent="0.3">
      <c r="A1925" s="42">
        <v>18582</v>
      </c>
      <c r="B1925" s="24">
        <v>39</v>
      </c>
      <c r="C1925" s="24" t="s">
        <v>1125</v>
      </c>
      <c r="D1925" s="24">
        <v>1</v>
      </c>
      <c r="E1925" s="24">
        <v>334</v>
      </c>
      <c r="F1925" s="24" t="s">
        <v>434</v>
      </c>
      <c r="G1925" s="24" t="s">
        <v>19</v>
      </c>
      <c r="H1925" s="24" t="s">
        <v>13</v>
      </c>
      <c r="J1925" s="24">
        <v>1</v>
      </c>
      <c r="K1925" s="24">
        <v>2574</v>
      </c>
      <c r="L1925" s="32">
        <v>0.62847222222222221</v>
      </c>
      <c r="M1925" s="43">
        <v>0.65277777777777779</v>
      </c>
      <c r="N1925" s="33">
        <v>14.4227672429263</v>
      </c>
      <c r="Q1925" s="24">
        <v>235</v>
      </c>
      <c r="R1925" s="35">
        <f t="shared" si="120"/>
        <v>3389.3503020876806</v>
      </c>
      <c r="S1925" s="35">
        <f t="shared" si="123"/>
        <v>0</v>
      </c>
      <c r="U1925" s="36">
        <f t="shared" si="121"/>
        <v>2.430555555555558E-2</v>
      </c>
      <c r="V1925" s="36">
        <f t="shared" si="122"/>
        <v>5.7118055555555616</v>
      </c>
      <c r="W1925" s="36"/>
      <c r="X1925" s="37"/>
    </row>
    <row r="1926" spans="1:24" x14ac:dyDescent="0.3">
      <c r="A1926" s="42">
        <v>18578</v>
      </c>
      <c r="B1926" s="24">
        <v>39</v>
      </c>
      <c r="C1926" s="24" t="s">
        <v>1125</v>
      </c>
      <c r="D1926" s="24">
        <v>2</v>
      </c>
      <c r="E1926" s="24">
        <v>336</v>
      </c>
      <c r="F1926" s="24" t="s">
        <v>439</v>
      </c>
      <c r="G1926" s="24" t="s">
        <v>12</v>
      </c>
      <c r="H1926" s="24" t="s">
        <v>13</v>
      </c>
      <c r="J1926" s="24">
        <v>1</v>
      </c>
      <c r="K1926" s="24">
        <v>18578</v>
      </c>
      <c r="L1926" s="32">
        <v>0.27083333333333331</v>
      </c>
      <c r="M1926" s="43">
        <v>0.2986111111111111</v>
      </c>
      <c r="N1926" s="33">
        <v>14.6732115987872</v>
      </c>
      <c r="Q1926" s="24">
        <v>302</v>
      </c>
      <c r="R1926" s="35">
        <f t="shared" si="120"/>
        <v>4431.3099028337347</v>
      </c>
      <c r="S1926" s="35">
        <f t="shared" si="123"/>
        <v>0</v>
      </c>
      <c r="U1926" s="36">
        <f t="shared" si="121"/>
        <v>2.777777777777779E-2</v>
      </c>
      <c r="V1926" s="36">
        <f t="shared" si="122"/>
        <v>8.3888888888888928</v>
      </c>
      <c r="W1926" s="36"/>
      <c r="X1926" s="37"/>
    </row>
    <row r="1927" spans="1:24" x14ac:dyDescent="0.3">
      <c r="A1927" s="42">
        <v>17559</v>
      </c>
      <c r="B1927" s="24">
        <v>39</v>
      </c>
      <c r="C1927" s="24" t="s">
        <v>1125</v>
      </c>
      <c r="D1927" s="24">
        <v>2</v>
      </c>
      <c r="E1927" s="24">
        <v>336</v>
      </c>
      <c r="F1927" s="24" t="s">
        <v>439</v>
      </c>
      <c r="G1927" s="24" t="s">
        <v>19</v>
      </c>
      <c r="H1927" s="24" t="s">
        <v>13</v>
      </c>
      <c r="J1927" s="24">
        <v>1</v>
      </c>
      <c r="K1927" s="24">
        <v>1096</v>
      </c>
      <c r="L1927" s="32">
        <v>0.31944444444444448</v>
      </c>
      <c r="M1927" s="43">
        <v>0.34722222222222227</v>
      </c>
      <c r="N1927" s="33">
        <v>14.6732115987872</v>
      </c>
      <c r="Q1927" s="24">
        <v>235</v>
      </c>
      <c r="R1927" s="35">
        <f t="shared" si="120"/>
        <v>3448.204725714992</v>
      </c>
      <c r="S1927" s="35">
        <f t="shared" si="123"/>
        <v>0</v>
      </c>
      <c r="U1927" s="36">
        <f t="shared" si="121"/>
        <v>2.777777777777779E-2</v>
      </c>
      <c r="V1927" s="36">
        <f t="shared" si="122"/>
        <v>6.5277777777777803</v>
      </c>
      <c r="W1927" s="36"/>
      <c r="X1927" s="37"/>
    </row>
    <row r="1928" spans="1:24" x14ac:dyDescent="0.3">
      <c r="A1928" s="42">
        <v>17347</v>
      </c>
      <c r="B1928" s="24">
        <v>39</v>
      </c>
      <c r="C1928" s="24" t="s">
        <v>1125</v>
      </c>
      <c r="D1928" s="24">
        <v>2</v>
      </c>
      <c r="E1928" s="24">
        <v>338</v>
      </c>
      <c r="F1928" s="24" t="s">
        <v>435</v>
      </c>
      <c r="G1928" s="24" t="s">
        <v>18</v>
      </c>
      <c r="H1928" s="24" t="s">
        <v>13</v>
      </c>
      <c r="J1928" s="24">
        <v>1</v>
      </c>
      <c r="K1928" s="24">
        <v>17347</v>
      </c>
      <c r="L1928" s="32">
        <v>0.35416666666666669</v>
      </c>
      <c r="M1928" s="43">
        <v>0.40277777777777773</v>
      </c>
      <c r="N1928" s="33">
        <v>29.021310946633399</v>
      </c>
      <c r="Q1928" s="24">
        <v>67</v>
      </c>
      <c r="R1928" s="35">
        <f t="shared" si="120"/>
        <v>1944.4278334244377</v>
      </c>
      <c r="S1928" s="35">
        <f t="shared" si="123"/>
        <v>0</v>
      </c>
      <c r="U1928" s="36">
        <f t="shared" si="121"/>
        <v>4.8611111111111049E-2</v>
      </c>
      <c r="V1928" s="36">
        <f t="shared" si="122"/>
        <v>3.2569444444444402</v>
      </c>
      <c r="W1928" s="36"/>
      <c r="X1928" s="37"/>
    </row>
    <row r="1929" spans="1:24" x14ac:dyDescent="0.3">
      <c r="A1929" s="42">
        <v>10772</v>
      </c>
      <c r="B1929" s="24">
        <v>39</v>
      </c>
      <c r="C1929" s="24" t="s">
        <v>1125</v>
      </c>
      <c r="D1929" s="24">
        <v>2</v>
      </c>
      <c r="E1929" s="24">
        <v>338</v>
      </c>
      <c r="F1929" s="24" t="s">
        <v>435</v>
      </c>
      <c r="G1929" s="24" t="s">
        <v>18</v>
      </c>
      <c r="H1929" s="24" t="s">
        <v>13</v>
      </c>
      <c r="J1929" s="24">
        <v>1</v>
      </c>
      <c r="K1929" s="24">
        <v>1095</v>
      </c>
      <c r="L1929" s="32">
        <v>0.79166666666666663</v>
      </c>
      <c r="M1929" s="43">
        <v>0.83680555555555547</v>
      </c>
      <c r="N1929" s="33">
        <v>29.021310946633399</v>
      </c>
      <c r="Q1929" s="24">
        <v>67</v>
      </c>
      <c r="R1929" s="35">
        <f t="shared" si="120"/>
        <v>1944.4278334244377</v>
      </c>
      <c r="S1929" s="35">
        <f t="shared" si="123"/>
        <v>0</v>
      </c>
      <c r="U1929" s="36">
        <f t="shared" si="121"/>
        <v>4.513888888888884E-2</v>
      </c>
      <c r="V1929" s="36">
        <f t="shared" si="122"/>
        <v>3.0243055555555522</v>
      </c>
      <c r="W1929" s="36"/>
      <c r="X1929" s="37"/>
    </row>
    <row r="1930" spans="1:24" x14ac:dyDescent="0.3">
      <c r="A1930" s="42">
        <v>18688</v>
      </c>
      <c r="B1930" s="24">
        <v>39</v>
      </c>
      <c r="C1930" s="24" t="s">
        <v>1125</v>
      </c>
      <c r="D1930" s="24">
        <v>2</v>
      </c>
      <c r="E1930" s="24">
        <v>339</v>
      </c>
      <c r="F1930" s="24" t="s">
        <v>436</v>
      </c>
      <c r="G1930" s="24" t="s">
        <v>18</v>
      </c>
      <c r="H1930" s="24" t="s">
        <v>13</v>
      </c>
      <c r="J1930" s="24">
        <v>1</v>
      </c>
      <c r="K1930" s="24">
        <v>17359</v>
      </c>
      <c r="L1930" s="32">
        <v>0.61458333333333337</v>
      </c>
      <c r="M1930" s="43">
        <v>0.64236111111111105</v>
      </c>
      <c r="N1930" s="33">
        <v>14.671211598787201</v>
      </c>
      <c r="Q1930" s="24">
        <v>67</v>
      </c>
      <c r="R1930" s="35">
        <f t="shared" si="120"/>
        <v>982.9711771187425</v>
      </c>
      <c r="S1930" s="35">
        <f t="shared" si="123"/>
        <v>0</v>
      </c>
      <c r="U1930" s="36">
        <f t="shared" si="121"/>
        <v>2.7777777777777679E-2</v>
      </c>
      <c r="V1930" s="36">
        <f t="shared" si="122"/>
        <v>1.8611111111111045</v>
      </c>
      <c r="W1930" s="36"/>
      <c r="X1930" s="37"/>
    </row>
    <row r="1931" spans="1:24" x14ac:dyDescent="0.3">
      <c r="A1931" s="42">
        <v>18583</v>
      </c>
      <c r="B1931" s="24">
        <v>39</v>
      </c>
      <c r="C1931" s="24" t="s">
        <v>1125</v>
      </c>
      <c r="D1931" s="24">
        <v>2</v>
      </c>
      <c r="E1931" s="24">
        <v>339</v>
      </c>
      <c r="F1931" s="24" t="s">
        <v>436</v>
      </c>
      <c r="G1931" s="24" t="s">
        <v>19</v>
      </c>
      <c r="H1931" s="24" t="s">
        <v>13</v>
      </c>
      <c r="J1931" s="24">
        <v>1</v>
      </c>
      <c r="K1931" s="24">
        <v>2575</v>
      </c>
      <c r="L1931" s="32">
        <v>0.65277777777777779</v>
      </c>
      <c r="M1931" s="43">
        <v>0.68055555555555547</v>
      </c>
      <c r="N1931" s="33">
        <v>14.671211598787201</v>
      </c>
      <c r="Q1931" s="24">
        <v>235</v>
      </c>
      <c r="R1931" s="35">
        <f t="shared" si="120"/>
        <v>3447.7347257149922</v>
      </c>
      <c r="S1931" s="35">
        <f t="shared" si="123"/>
        <v>0</v>
      </c>
      <c r="U1931" s="36">
        <f t="shared" si="121"/>
        <v>2.7777777777777679E-2</v>
      </c>
      <c r="V1931" s="36">
        <f t="shared" si="122"/>
        <v>6.5277777777777546</v>
      </c>
      <c r="W1931" s="36"/>
      <c r="X1931" s="37"/>
    </row>
    <row r="1932" spans="1:24" x14ac:dyDescent="0.3">
      <c r="A1932" s="42">
        <v>18577</v>
      </c>
      <c r="B1932" s="24">
        <v>39</v>
      </c>
      <c r="C1932" s="24" t="s">
        <v>1125</v>
      </c>
      <c r="D1932" s="24">
        <v>1</v>
      </c>
      <c r="E1932" s="24">
        <v>881</v>
      </c>
      <c r="F1932" s="24" t="s">
        <v>433</v>
      </c>
      <c r="G1932" s="24" t="s">
        <v>12</v>
      </c>
      <c r="H1932" s="24" t="s">
        <v>13</v>
      </c>
      <c r="J1932" s="24">
        <v>1</v>
      </c>
      <c r="K1932" s="24">
        <v>1091</v>
      </c>
      <c r="L1932" s="32">
        <v>0.25347222222222221</v>
      </c>
      <c r="M1932" s="43">
        <v>0.27083333333333331</v>
      </c>
      <c r="N1932" s="33">
        <v>10.3365822609384</v>
      </c>
      <c r="Q1932" s="24">
        <v>302</v>
      </c>
      <c r="R1932" s="35">
        <f t="shared" si="120"/>
        <v>3121.6478428033965</v>
      </c>
      <c r="S1932" s="35">
        <f t="shared" si="123"/>
        <v>0</v>
      </c>
      <c r="U1932" s="36">
        <f t="shared" si="121"/>
        <v>1.7361111111111105E-2</v>
      </c>
      <c r="V1932" s="36">
        <f t="shared" si="122"/>
        <v>5.2430555555555536</v>
      </c>
      <c r="W1932" s="36"/>
      <c r="X1932" s="37"/>
    </row>
    <row r="1933" spans="1:24" x14ac:dyDescent="0.3">
      <c r="A1933" s="42">
        <v>17558</v>
      </c>
      <c r="B1933" s="24">
        <v>39</v>
      </c>
      <c r="C1933" s="24" t="s">
        <v>1125</v>
      </c>
      <c r="D1933" s="24">
        <v>1</v>
      </c>
      <c r="E1933" s="24">
        <v>881</v>
      </c>
      <c r="F1933" s="24" t="s">
        <v>433</v>
      </c>
      <c r="G1933" s="24" t="s">
        <v>19</v>
      </c>
      <c r="H1933" s="24" t="s">
        <v>13</v>
      </c>
      <c r="J1933" s="24">
        <v>1</v>
      </c>
      <c r="K1933" s="24">
        <v>17558</v>
      </c>
      <c r="L1933" s="32">
        <v>0.30208333333333331</v>
      </c>
      <c r="M1933" s="43">
        <v>0.31944444444444448</v>
      </c>
      <c r="N1933" s="33">
        <v>10.3365822609384</v>
      </c>
      <c r="Q1933" s="24">
        <v>235</v>
      </c>
      <c r="R1933" s="35">
        <f t="shared" si="120"/>
        <v>2429.096831320524</v>
      </c>
      <c r="S1933" s="35">
        <f t="shared" si="123"/>
        <v>0</v>
      </c>
      <c r="U1933" s="36">
        <f t="shared" si="121"/>
        <v>1.736111111111116E-2</v>
      </c>
      <c r="V1933" s="36">
        <f t="shared" si="122"/>
        <v>4.0798611111111232</v>
      </c>
      <c r="W1933" s="36"/>
      <c r="X1933" s="37"/>
    </row>
    <row r="1934" spans="1:24" x14ac:dyDescent="0.3">
      <c r="A1934" s="42">
        <v>17346</v>
      </c>
      <c r="B1934" s="24">
        <v>39</v>
      </c>
      <c r="C1934" s="24" t="s">
        <v>1125</v>
      </c>
      <c r="D1934" s="24">
        <v>1</v>
      </c>
      <c r="E1934" s="24">
        <v>881</v>
      </c>
      <c r="F1934" s="24" t="s">
        <v>433</v>
      </c>
      <c r="G1934" s="24" t="s">
        <v>18</v>
      </c>
      <c r="H1934" s="24" t="s">
        <v>13</v>
      </c>
      <c r="J1934" s="24">
        <v>1</v>
      </c>
      <c r="K1934" s="24">
        <v>17346</v>
      </c>
      <c r="L1934" s="32">
        <v>0.33680555555555558</v>
      </c>
      <c r="M1934" s="43">
        <v>0.35416666666666669</v>
      </c>
      <c r="N1934" s="33">
        <v>10.3365822609384</v>
      </c>
      <c r="Q1934" s="24">
        <v>67</v>
      </c>
      <c r="R1934" s="35">
        <f t="shared" si="120"/>
        <v>692.55101148287281</v>
      </c>
      <c r="S1934" s="35">
        <f t="shared" si="123"/>
        <v>0</v>
      </c>
      <c r="U1934" s="36">
        <f t="shared" si="121"/>
        <v>1.7361111111111105E-2</v>
      </c>
      <c r="V1934" s="36">
        <f t="shared" si="122"/>
        <v>1.163194444444444</v>
      </c>
      <c r="W1934" s="36"/>
      <c r="X1934" s="37"/>
    </row>
    <row r="1935" spans="1:24" x14ac:dyDescent="0.3">
      <c r="A1935" s="42">
        <v>18580</v>
      </c>
      <c r="B1935" s="24">
        <v>39</v>
      </c>
      <c r="C1935" s="24" t="s">
        <v>1125</v>
      </c>
      <c r="D1935" s="24">
        <v>2</v>
      </c>
      <c r="E1935" s="24">
        <v>992</v>
      </c>
      <c r="F1935" s="24" t="s">
        <v>438</v>
      </c>
      <c r="G1935" s="24" t="s">
        <v>12</v>
      </c>
      <c r="H1935" s="24" t="s">
        <v>13</v>
      </c>
      <c r="J1935" s="24">
        <v>1</v>
      </c>
      <c r="K1935" s="24">
        <v>3318</v>
      </c>
      <c r="L1935" s="32">
        <v>0.56944444444444442</v>
      </c>
      <c r="M1935" s="43">
        <v>0.58680555555555558</v>
      </c>
      <c r="N1935" s="33">
        <v>10.585155867645099</v>
      </c>
      <c r="Q1935" s="24">
        <v>302</v>
      </c>
      <c r="R1935" s="35">
        <f t="shared" si="120"/>
        <v>3196.71707202882</v>
      </c>
      <c r="S1935" s="35">
        <f t="shared" si="123"/>
        <v>0</v>
      </c>
      <c r="U1935" s="36">
        <f t="shared" si="121"/>
        <v>1.736111111111116E-2</v>
      </c>
      <c r="V1935" s="36">
        <f t="shared" si="122"/>
        <v>5.2430555555555705</v>
      </c>
      <c r="W1935" s="36"/>
      <c r="X1935" s="37"/>
    </row>
    <row r="1936" spans="1:24" x14ac:dyDescent="0.3">
      <c r="A1936" s="42">
        <v>18483</v>
      </c>
      <c r="B1936" s="24">
        <v>39</v>
      </c>
      <c r="C1936" s="24" t="s">
        <v>1125</v>
      </c>
      <c r="D1936" s="24">
        <v>2</v>
      </c>
      <c r="E1936" s="24">
        <v>1074</v>
      </c>
      <c r="F1936" s="24" t="s">
        <v>1179</v>
      </c>
      <c r="G1936" s="24" t="s">
        <v>19</v>
      </c>
      <c r="H1936" s="24" t="s">
        <v>13</v>
      </c>
      <c r="J1936" s="24">
        <v>1</v>
      </c>
      <c r="K1936" s="24">
        <v>2567</v>
      </c>
      <c r="L1936" s="32">
        <v>0.77430555555555547</v>
      </c>
      <c r="M1936" s="43">
        <v>0.80902777777777779</v>
      </c>
      <c r="N1936" s="33">
        <v>23.554773042215999</v>
      </c>
      <c r="Q1936" s="24">
        <v>235</v>
      </c>
      <c r="R1936" s="35">
        <f t="shared" si="120"/>
        <v>5535.3716649207599</v>
      </c>
      <c r="S1936" s="35">
        <f t="shared" si="123"/>
        <v>0</v>
      </c>
      <c r="U1936" s="36">
        <f t="shared" si="121"/>
        <v>3.4722222222222321E-2</v>
      </c>
      <c r="V1936" s="36">
        <f t="shared" si="122"/>
        <v>8.1597222222222463</v>
      </c>
      <c r="W1936" s="36"/>
      <c r="X1936" s="37"/>
    </row>
    <row r="1937" spans="1:24" x14ac:dyDescent="0.3">
      <c r="A1937" s="42">
        <v>18556</v>
      </c>
      <c r="B1937" s="24">
        <v>39</v>
      </c>
      <c r="C1937" s="24" t="s">
        <v>1125</v>
      </c>
      <c r="D1937" s="24">
        <v>2</v>
      </c>
      <c r="E1937" s="24">
        <v>1076</v>
      </c>
      <c r="F1937" s="24" t="s">
        <v>1180</v>
      </c>
      <c r="G1937" s="24" t="s">
        <v>19</v>
      </c>
      <c r="H1937" s="24" t="s">
        <v>13</v>
      </c>
      <c r="J1937" s="24">
        <v>1</v>
      </c>
      <c r="K1937" s="24">
        <v>18485</v>
      </c>
      <c r="L1937" s="32">
        <v>0.38194444444444442</v>
      </c>
      <c r="M1937" s="43">
        <v>0.39930555555555558</v>
      </c>
      <c r="N1937" s="33">
        <v>13.313633653717799</v>
      </c>
      <c r="Q1937" s="24">
        <v>235</v>
      </c>
      <c r="R1937" s="35">
        <f t="shared" si="120"/>
        <v>3128.7039086236828</v>
      </c>
      <c r="S1937" s="35">
        <f t="shared" si="123"/>
        <v>0</v>
      </c>
      <c r="U1937" s="36">
        <f t="shared" si="121"/>
        <v>1.736111111111116E-2</v>
      </c>
      <c r="V1937" s="36">
        <f t="shared" si="122"/>
        <v>4.0798611111111232</v>
      </c>
      <c r="W1937" s="36"/>
      <c r="X1937" s="37"/>
    </row>
    <row r="1938" spans="1:24" x14ac:dyDescent="0.3">
      <c r="A1938" s="42">
        <v>12439</v>
      </c>
      <c r="B1938" s="24">
        <v>41</v>
      </c>
      <c r="C1938" s="24" t="s">
        <v>1139</v>
      </c>
      <c r="D1938" s="24">
        <v>1</v>
      </c>
      <c r="E1938" s="24">
        <v>520</v>
      </c>
      <c r="F1938" s="24" t="s">
        <v>662</v>
      </c>
      <c r="G1938" s="24" t="s">
        <v>12</v>
      </c>
      <c r="H1938" s="24" t="s">
        <v>13</v>
      </c>
      <c r="J1938" s="24">
        <v>1</v>
      </c>
      <c r="K1938" s="24">
        <v>4261</v>
      </c>
      <c r="L1938" s="32">
        <v>0.70694444444444438</v>
      </c>
      <c r="M1938" s="43">
        <v>0.74652777777777779</v>
      </c>
      <c r="N1938" s="33">
        <v>25.079962879670799</v>
      </c>
      <c r="Q1938" s="24">
        <v>302</v>
      </c>
      <c r="R1938" s="35">
        <f t="shared" si="120"/>
        <v>7574.1487896605813</v>
      </c>
      <c r="S1938" s="35">
        <f t="shared" si="123"/>
        <v>0</v>
      </c>
      <c r="U1938" s="36">
        <f t="shared" si="121"/>
        <v>3.9583333333333415E-2</v>
      </c>
      <c r="V1938" s="36">
        <f t="shared" si="122"/>
        <v>11.954166666666691</v>
      </c>
      <c r="W1938" s="36"/>
      <c r="X1938" s="37"/>
    </row>
    <row r="1939" spans="1:24" x14ac:dyDescent="0.3">
      <c r="A1939" s="42">
        <v>10174</v>
      </c>
      <c r="B1939" s="24">
        <v>41</v>
      </c>
      <c r="C1939" s="24" t="s">
        <v>1139</v>
      </c>
      <c r="D1939" s="24">
        <v>2</v>
      </c>
      <c r="E1939" s="24">
        <v>522</v>
      </c>
      <c r="F1939" s="24" t="s">
        <v>200</v>
      </c>
      <c r="G1939" s="24" t="s">
        <v>12</v>
      </c>
      <c r="H1939" s="24" t="s">
        <v>13</v>
      </c>
      <c r="J1939" s="24">
        <v>1</v>
      </c>
      <c r="K1939" s="24">
        <v>1172</v>
      </c>
      <c r="L1939" s="32">
        <v>0.29166666666666669</v>
      </c>
      <c r="M1939" s="43">
        <v>0.31944444444444448</v>
      </c>
      <c r="N1939" s="33">
        <v>20.630008147005402</v>
      </c>
      <c r="Q1939" s="24">
        <v>302</v>
      </c>
      <c r="R1939" s="35">
        <f t="shared" si="120"/>
        <v>6230.262460395631</v>
      </c>
      <c r="S1939" s="35">
        <f t="shared" si="123"/>
        <v>0</v>
      </c>
      <c r="U1939" s="36">
        <f t="shared" si="121"/>
        <v>2.777777777777779E-2</v>
      </c>
      <c r="V1939" s="36">
        <f t="shared" si="122"/>
        <v>8.3888888888888928</v>
      </c>
      <c r="W1939" s="36"/>
      <c r="X1939" s="37"/>
    </row>
    <row r="1940" spans="1:24" x14ac:dyDescent="0.3">
      <c r="A1940" s="42">
        <v>14123</v>
      </c>
      <c r="B1940" s="24">
        <v>41</v>
      </c>
      <c r="C1940" s="24" t="s">
        <v>1139</v>
      </c>
      <c r="D1940" s="24">
        <v>2</v>
      </c>
      <c r="E1940" s="24">
        <v>522</v>
      </c>
      <c r="F1940" s="24" t="s">
        <v>200</v>
      </c>
      <c r="G1940" s="24" t="s">
        <v>12</v>
      </c>
      <c r="H1940" s="24" t="s">
        <v>13</v>
      </c>
      <c r="J1940" s="24">
        <v>1</v>
      </c>
      <c r="K1940" s="24">
        <v>14096</v>
      </c>
      <c r="L1940" s="32">
        <v>0.43055555555555558</v>
      </c>
      <c r="M1940" s="43">
        <v>0.45833333333333331</v>
      </c>
      <c r="N1940" s="33">
        <v>20.630008147005402</v>
      </c>
      <c r="Q1940" s="24">
        <v>302</v>
      </c>
      <c r="R1940" s="35">
        <f t="shared" si="120"/>
        <v>6230.262460395631</v>
      </c>
      <c r="S1940" s="35">
        <f t="shared" si="123"/>
        <v>0</v>
      </c>
      <c r="U1940" s="36">
        <f t="shared" si="121"/>
        <v>2.7777777777777735E-2</v>
      </c>
      <c r="V1940" s="36">
        <f t="shared" si="122"/>
        <v>8.3888888888888751</v>
      </c>
      <c r="W1940" s="36"/>
      <c r="X1940" s="37"/>
    </row>
    <row r="1941" spans="1:24" x14ac:dyDescent="0.3">
      <c r="A1941" s="42">
        <v>12484</v>
      </c>
      <c r="B1941" s="24">
        <v>41</v>
      </c>
      <c r="C1941" s="24" t="s">
        <v>1139</v>
      </c>
      <c r="D1941" s="24">
        <v>2</v>
      </c>
      <c r="E1941" s="24">
        <v>522</v>
      </c>
      <c r="F1941" s="24" t="s">
        <v>200</v>
      </c>
      <c r="G1941" s="24" t="s">
        <v>52</v>
      </c>
      <c r="H1941" s="44" t="s">
        <v>1146</v>
      </c>
      <c r="I1941" s="44"/>
      <c r="J1941" s="24">
        <v>1</v>
      </c>
      <c r="K1941" s="24">
        <v>1173</v>
      </c>
      <c r="L1941" s="32">
        <v>0.58680555555555558</v>
      </c>
      <c r="M1941" s="43">
        <v>0.61458333333333337</v>
      </c>
      <c r="N1941" s="33">
        <v>20.630008147005402</v>
      </c>
      <c r="Q1941" s="24">
        <v>173</v>
      </c>
      <c r="R1941" s="35">
        <f t="shared" si="120"/>
        <v>3568.9914094319347</v>
      </c>
      <c r="S1941" s="35">
        <f t="shared" si="123"/>
        <v>0</v>
      </c>
      <c r="U1941" s="36">
        <f t="shared" si="121"/>
        <v>2.777777777777779E-2</v>
      </c>
      <c r="V1941" s="36">
        <f t="shared" si="122"/>
        <v>4.805555555555558</v>
      </c>
      <c r="W1941" s="36"/>
      <c r="X1941" s="37"/>
    </row>
    <row r="1942" spans="1:24" x14ac:dyDescent="0.3">
      <c r="A1942" s="42">
        <v>11449</v>
      </c>
      <c r="B1942" s="24">
        <v>41</v>
      </c>
      <c r="C1942" s="24" t="s">
        <v>1139</v>
      </c>
      <c r="D1942" s="24">
        <v>2</v>
      </c>
      <c r="E1942" s="24">
        <v>522</v>
      </c>
      <c r="F1942" s="24" t="s">
        <v>200</v>
      </c>
      <c r="G1942" s="24" t="s">
        <v>12</v>
      </c>
      <c r="H1942" s="24" t="s">
        <v>13</v>
      </c>
      <c r="J1942" s="24">
        <v>1</v>
      </c>
      <c r="K1942" s="24">
        <v>1174</v>
      </c>
      <c r="L1942" s="32">
        <v>0.62847222222222221</v>
      </c>
      <c r="M1942" s="43">
        <v>0.65625</v>
      </c>
      <c r="N1942" s="33">
        <v>20.630008147005402</v>
      </c>
      <c r="Q1942" s="24">
        <v>302</v>
      </c>
      <c r="R1942" s="35">
        <f t="shared" si="120"/>
        <v>6230.262460395631</v>
      </c>
      <c r="S1942" s="35">
        <f t="shared" si="123"/>
        <v>0</v>
      </c>
      <c r="U1942" s="36">
        <f t="shared" si="121"/>
        <v>2.777777777777779E-2</v>
      </c>
      <c r="V1942" s="36">
        <f t="shared" si="122"/>
        <v>8.3888888888888928</v>
      </c>
      <c r="W1942" s="36"/>
      <c r="X1942" s="37"/>
    </row>
    <row r="1943" spans="1:24" x14ac:dyDescent="0.3">
      <c r="A1943" s="42">
        <v>9762</v>
      </c>
      <c r="B1943" s="24">
        <v>41</v>
      </c>
      <c r="C1943" s="24" t="s">
        <v>1139</v>
      </c>
      <c r="D1943" s="24">
        <v>2</v>
      </c>
      <c r="E1943" s="24">
        <v>522</v>
      </c>
      <c r="F1943" s="24" t="s">
        <v>200</v>
      </c>
      <c r="G1943" s="24" t="s">
        <v>12</v>
      </c>
      <c r="H1943" s="24" t="s">
        <v>13</v>
      </c>
      <c r="J1943" s="24">
        <v>1</v>
      </c>
      <c r="K1943" s="24">
        <v>1175</v>
      </c>
      <c r="L1943" s="32">
        <v>0.83333333333333337</v>
      </c>
      <c r="M1943" s="43">
        <v>0.86111111111111116</v>
      </c>
      <c r="N1943" s="33">
        <v>20.630008147005402</v>
      </c>
      <c r="Q1943" s="24">
        <v>302</v>
      </c>
      <c r="R1943" s="35">
        <f t="shared" si="120"/>
        <v>6230.262460395631</v>
      </c>
      <c r="S1943" s="35">
        <f t="shared" si="123"/>
        <v>0</v>
      </c>
      <c r="U1943" s="36">
        <f t="shared" si="121"/>
        <v>2.777777777777779E-2</v>
      </c>
      <c r="V1943" s="36">
        <f t="shared" si="122"/>
        <v>8.3888888888888928</v>
      </c>
      <c r="W1943" s="36"/>
      <c r="X1943" s="37"/>
    </row>
    <row r="1944" spans="1:24" x14ac:dyDescent="0.3">
      <c r="A1944" s="42">
        <v>18789</v>
      </c>
      <c r="B1944" s="24">
        <v>41</v>
      </c>
      <c r="C1944" s="24" t="s">
        <v>1139</v>
      </c>
      <c r="D1944" s="24">
        <v>2</v>
      </c>
      <c r="E1944" s="24">
        <v>523</v>
      </c>
      <c r="F1944" s="24" t="s">
        <v>201</v>
      </c>
      <c r="G1944" s="24" t="s">
        <v>12</v>
      </c>
      <c r="H1944" s="24" t="s">
        <v>13</v>
      </c>
      <c r="J1944" s="24">
        <v>1</v>
      </c>
      <c r="K1944" s="24">
        <v>1176</v>
      </c>
      <c r="L1944" s="32">
        <v>0.54166666666666663</v>
      </c>
      <c r="M1944" s="43">
        <v>0.55902777777777779</v>
      </c>
      <c r="N1944" s="33">
        <v>13.922534772720001</v>
      </c>
      <c r="Q1944" s="24">
        <v>302</v>
      </c>
      <c r="R1944" s="35">
        <f t="shared" si="120"/>
        <v>4204.6055013614405</v>
      </c>
      <c r="S1944" s="35">
        <f t="shared" si="123"/>
        <v>0</v>
      </c>
      <c r="U1944" s="36">
        <f t="shared" si="121"/>
        <v>1.736111111111116E-2</v>
      </c>
      <c r="V1944" s="36">
        <f t="shared" si="122"/>
        <v>5.2430555555555705</v>
      </c>
      <c r="W1944" s="36"/>
      <c r="X1944" s="37"/>
    </row>
    <row r="1945" spans="1:24" x14ac:dyDescent="0.3">
      <c r="A1945" s="42">
        <v>9764</v>
      </c>
      <c r="B1945" s="24">
        <v>41</v>
      </c>
      <c r="C1945" s="24" t="s">
        <v>1139</v>
      </c>
      <c r="D1945" s="24">
        <v>2</v>
      </c>
      <c r="E1945" s="24">
        <v>523</v>
      </c>
      <c r="F1945" s="24" t="s">
        <v>201</v>
      </c>
      <c r="G1945" s="24" t="s">
        <v>12</v>
      </c>
      <c r="H1945" s="24" t="s">
        <v>13</v>
      </c>
      <c r="J1945" s="24">
        <v>1</v>
      </c>
      <c r="K1945" s="24">
        <v>1177</v>
      </c>
      <c r="L1945" s="32">
        <v>0.75</v>
      </c>
      <c r="M1945" s="43">
        <v>0.76736111111111116</v>
      </c>
      <c r="N1945" s="33">
        <v>13.922534772720001</v>
      </c>
      <c r="Q1945" s="24">
        <v>302</v>
      </c>
      <c r="R1945" s="35">
        <f t="shared" si="120"/>
        <v>4204.6055013614405</v>
      </c>
      <c r="S1945" s="35">
        <f t="shared" si="123"/>
        <v>0</v>
      </c>
      <c r="U1945" s="36">
        <f t="shared" si="121"/>
        <v>1.736111111111116E-2</v>
      </c>
      <c r="V1945" s="36">
        <f t="shared" si="122"/>
        <v>5.2430555555555705</v>
      </c>
      <c r="W1945" s="36"/>
      <c r="X1945" s="37"/>
    </row>
    <row r="1946" spans="1:24" x14ac:dyDescent="0.3">
      <c r="A1946" s="42">
        <v>14106</v>
      </c>
      <c r="B1946" s="24">
        <v>41</v>
      </c>
      <c r="C1946" s="24" t="s">
        <v>1139</v>
      </c>
      <c r="D1946" s="24">
        <v>1</v>
      </c>
      <c r="E1946" s="24">
        <v>563</v>
      </c>
      <c r="F1946" s="24" t="s">
        <v>210</v>
      </c>
      <c r="G1946" s="24" t="s">
        <v>12</v>
      </c>
      <c r="H1946" s="24" t="s">
        <v>13</v>
      </c>
      <c r="J1946" s="24">
        <v>1</v>
      </c>
      <c r="K1946" s="24">
        <v>1294</v>
      </c>
      <c r="L1946" s="32">
        <v>0.2673611111111111</v>
      </c>
      <c r="M1946" s="43">
        <v>0.28472222222222221</v>
      </c>
      <c r="N1946" s="33">
        <v>13.817246621847</v>
      </c>
      <c r="Q1946" s="24">
        <v>302</v>
      </c>
      <c r="R1946" s="35">
        <f t="shared" si="120"/>
        <v>4172.8084797977936</v>
      </c>
      <c r="S1946" s="35">
        <f t="shared" si="123"/>
        <v>0</v>
      </c>
      <c r="U1946" s="36">
        <f t="shared" si="121"/>
        <v>1.7361111111111105E-2</v>
      </c>
      <c r="V1946" s="36">
        <f t="shared" si="122"/>
        <v>5.2430555555555536</v>
      </c>
      <c r="W1946" s="36"/>
      <c r="X1946" s="37"/>
    </row>
    <row r="1947" spans="1:24" x14ac:dyDescent="0.3">
      <c r="A1947" s="42">
        <v>18788</v>
      </c>
      <c r="B1947" s="24">
        <v>41</v>
      </c>
      <c r="C1947" s="24" t="s">
        <v>1139</v>
      </c>
      <c r="D1947" s="24">
        <v>1</v>
      </c>
      <c r="E1947" s="24">
        <v>563</v>
      </c>
      <c r="F1947" s="24" t="s">
        <v>210</v>
      </c>
      <c r="G1947" s="24" t="s">
        <v>12</v>
      </c>
      <c r="H1947" s="24" t="s">
        <v>13</v>
      </c>
      <c r="J1947" s="24">
        <v>1</v>
      </c>
      <c r="K1947" s="24">
        <v>1234</v>
      </c>
      <c r="L1947" s="32">
        <v>0.52430555555555558</v>
      </c>
      <c r="M1947" s="43">
        <v>0.54166666666666663</v>
      </c>
      <c r="N1947" s="33">
        <v>13.817246621847</v>
      </c>
      <c r="Q1947" s="24">
        <v>302</v>
      </c>
      <c r="R1947" s="35">
        <f t="shared" si="120"/>
        <v>4172.8084797977936</v>
      </c>
      <c r="S1947" s="35">
        <f t="shared" si="123"/>
        <v>0</v>
      </c>
      <c r="U1947" s="36">
        <f t="shared" si="121"/>
        <v>1.7361111111111049E-2</v>
      </c>
      <c r="V1947" s="36">
        <f t="shared" si="122"/>
        <v>5.2430555555555367</v>
      </c>
      <c r="W1947" s="36"/>
      <c r="X1947" s="37"/>
    </row>
    <row r="1948" spans="1:24" x14ac:dyDescent="0.3">
      <c r="A1948" s="42">
        <v>11448</v>
      </c>
      <c r="B1948" s="24">
        <v>41</v>
      </c>
      <c r="C1948" s="24" t="s">
        <v>1139</v>
      </c>
      <c r="D1948" s="24">
        <v>1</v>
      </c>
      <c r="E1948" s="24">
        <v>563</v>
      </c>
      <c r="F1948" s="24" t="s">
        <v>210</v>
      </c>
      <c r="G1948" s="24" t="s">
        <v>12</v>
      </c>
      <c r="H1948" s="24" t="s">
        <v>13</v>
      </c>
      <c r="J1948" s="24">
        <v>1</v>
      </c>
      <c r="K1948" s="24">
        <v>1295</v>
      </c>
      <c r="L1948" s="32">
        <v>0.61111111111111105</v>
      </c>
      <c r="M1948" s="43">
        <v>0.62847222222222221</v>
      </c>
      <c r="N1948" s="33">
        <v>13.817246621847</v>
      </c>
      <c r="Q1948" s="24">
        <v>302</v>
      </c>
      <c r="R1948" s="35">
        <f t="shared" si="120"/>
        <v>4172.8084797977936</v>
      </c>
      <c r="S1948" s="35">
        <f t="shared" si="123"/>
        <v>0</v>
      </c>
      <c r="U1948" s="36">
        <f t="shared" si="121"/>
        <v>1.736111111111116E-2</v>
      </c>
      <c r="V1948" s="36">
        <f t="shared" si="122"/>
        <v>5.2430555555555705</v>
      </c>
      <c r="W1948" s="36"/>
      <c r="X1948" s="37"/>
    </row>
    <row r="1949" spans="1:24" x14ac:dyDescent="0.3">
      <c r="A1949" s="42">
        <v>14095</v>
      </c>
      <c r="B1949" s="24">
        <v>41</v>
      </c>
      <c r="C1949" s="24" t="s">
        <v>1139</v>
      </c>
      <c r="D1949" s="24">
        <v>1</v>
      </c>
      <c r="E1949" s="24">
        <v>585</v>
      </c>
      <c r="F1949" s="24" t="s">
        <v>1181</v>
      </c>
      <c r="G1949" s="24" t="s">
        <v>12</v>
      </c>
      <c r="H1949" s="24" t="s">
        <v>13</v>
      </c>
      <c r="J1949" s="24">
        <v>1</v>
      </c>
      <c r="K1949" s="24">
        <v>14095</v>
      </c>
      <c r="L1949" s="32">
        <v>0.4201388888888889</v>
      </c>
      <c r="M1949" s="43">
        <v>0.43055555555555558</v>
      </c>
      <c r="N1949" s="33">
        <v>4.8813305992037703</v>
      </c>
      <c r="Q1949" s="24">
        <v>302</v>
      </c>
      <c r="R1949" s="35">
        <f t="shared" si="120"/>
        <v>1474.1618409595387</v>
      </c>
      <c r="S1949" s="35">
        <f t="shared" si="123"/>
        <v>0</v>
      </c>
      <c r="U1949" s="36">
        <f t="shared" si="121"/>
        <v>1.0416666666666685E-2</v>
      </c>
      <c r="V1949" s="36">
        <f t="shared" si="122"/>
        <v>3.1458333333333388</v>
      </c>
      <c r="W1949" s="36"/>
      <c r="X1949" s="37"/>
    </row>
    <row r="1950" spans="1:24" x14ac:dyDescent="0.3">
      <c r="A1950" s="42">
        <v>9822</v>
      </c>
      <c r="B1950" s="24">
        <v>41</v>
      </c>
      <c r="C1950" s="24" t="s">
        <v>1139</v>
      </c>
      <c r="D1950" s="24">
        <v>1</v>
      </c>
      <c r="E1950" s="24">
        <v>586</v>
      </c>
      <c r="F1950" s="24" t="s">
        <v>217</v>
      </c>
      <c r="G1950" s="24" t="s">
        <v>12</v>
      </c>
      <c r="H1950" s="24" t="s">
        <v>13</v>
      </c>
      <c r="J1950" s="24">
        <v>1</v>
      </c>
      <c r="K1950" s="24">
        <v>1296</v>
      </c>
      <c r="L1950" s="32">
        <v>0.8125</v>
      </c>
      <c r="M1950" s="43">
        <v>0.83333333333333337</v>
      </c>
      <c r="N1950" s="33">
        <v>15.3352955918298</v>
      </c>
      <c r="Q1950" s="24">
        <v>302</v>
      </c>
      <c r="R1950" s="35">
        <f t="shared" si="120"/>
        <v>4631.2592687325996</v>
      </c>
      <c r="S1950" s="35">
        <f t="shared" si="123"/>
        <v>0</v>
      </c>
      <c r="U1950" s="36">
        <f t="shared" si="121"/>
        <v>2.083333333333337E-2</v>
      </c>
      <c r="V1950" s="36">
        <f t="shared" si="122"/>
        <v>6.2916666666666776</v>
      </c>
      <c r="W1950" s="36"/>
      <c r="X1950" s="37"/>
    </row>
    <row r="1951" spans="1:24" x14ac:dyDescent="0.3">
      <c r="A1951" s="42">
        <v>10108</v>
      </c>
      <c r="B1951" s="24">
        <v>41</v>
      </c>
      <c r="C1951" s="24" t="s">
        <v>1139</v>
      </c>
      <c r="D1951" s="24">
        <v>1</v>
      </c>
      <c r="E1951" s="24">
        <v>856</v>
      </c>
      <c r="F1951" s="24" t="s">
        <v>271</v>
      </c>
      <c r="G1951" s="24" t="s">
        <v>52</v>
      </c>
      <c r="H1951" s="44" t="s">
        <v>1146</v>
      </c>
      <c r="I1951" s="44"/>
      <c r="J1951" s="24">
        <v>1</v>
      </c>
      <c r="K1951" s="24">
        <v>1486</v>
      </c>
      <c r="L1951" s="32">
        <v>0.54861111111111105</v>
      </c>
      <c r="M1951" s="43">
        <v>0.58680555555555558</v>
      </c>
      <c r="N1951" s="33">
        <v>23.880810105557</v>
      </c>
      <c r="Q1951" s="24">
        <v>173</v>
      </c>
      <c r="R1951" s="35">
        <f t="shared" si="120"/>
        <v>4131.3801482613608</v>
      </c>
      <c r="S1951" s="35">
        <f t="shared" si="123"/>
        <v>0</v>
      </c>
      <c r="U1951" s="36">
        <f t="shared" si="121"/>
        <v>3.8194444444444531E-2</v>
      </c>
      <c r="V1951" s="36">
        <f t="shared" si="122"/>
        <v>6.6076388888889035</v>
      </c>
      <c r="W1951" s="36"/>
      <c r="X1951" s="37"/>
    </row>
    <row r="1952" spans="1:24" x14ac:dyDescent="0.3">
      <c r="A1952" s="42">
        <v>9766</v>
      </c>
      <c r="B1952" s="24">
        <v>42</v>
      </c>
      <c r="C1952" s="24" t="s">
        <v>1139</v>
      </c>
      <c r="D1952" s="24">
        <v>0</v>
      </c>
      <c r="E1952" s="24">
        <v>536</v>
      </c>
      <c r="F1952" s="24" t="s">
        <v>202</v>
      </c>
      <c r="G1952" s="24" t="s">
        <v>52</v>
      </c>
      <c r="H1952" s="44" t="s">
        <v>1146</v>
      </c>
      <c r="I1952" s="44"/>
      <c r="J1952" s="24">
        <v>1</v>
      </c>
      <c r="K1952" s="24">
        <v>1191</v>
      </c>
      <c r="L1952" s="32">
        <v>0.30208333333333331</v>
      </c>
      <c r="M1952" s="43">
        <v>0.3125</v>
      </c>
      <c r="N1952" s="33">
        <v>5.0503943003176399</v>
      </c>
      <c r="Q1952" s="24">
        <v>173</v>
      </c>
      <c r="R1952" s="35">
        <f t="shared" si="120"/>
        <v>873.71821395495169</v>
      </c>
      <c r="S1952" s="35">
        <f t="shared" si="123"/>
        <v>0</v>
      </c>
      <c r="U1952" s="36">
        <f t="shared" si="121"/>
        <v>1.0416666666666685E-2</v>
      </c>
      <c r="V1952" s="36">
        <f t="shared" si="122"/>
        <v>1.8020833333333366</v>
      </c>
      <c r="W1952" s="36"/>
      <c r="X1952" s="37"/>
    </row>
    <row r="1953" spans="1:24" x14ac:dyDescent="0.3">
      <c r="A1953" s="42">
        <v>9767</v>
      </c>
      <c r="B1953" s="24">
        <v>42</v>
      </c>
      <c r="C1953" s="24" t="s">
        <v>1139</v>
      </c>
      <c r="D1953" s="24">
        <v>0</v>
      </c>
      <c r="E1953" s="24">
        <v>536</v>
      </c>
      <c r="F1953" s="24" t="s">
        <v>202</v>
      </c>
      <c r="G1953" s="24" t="s">
        <v>12</v>
      </c>
      <c r="H1953" s="24" t="s">
        <v>13</v>
      </c>
      <c r="J1953" s="24">
        <v>1</v>
      </c>
      <c r="K1953" s="24">
        <v>1192</v>
      </c>
      <c r="L1953" s="32">
        <v>0.39583333333333331</v>
      </c>
      <c r="M1953" s="43">
        <v>0.40625</v>
      </c>
      <c r="N1953" s="33">
        <v>5.0503943003176399</v>
      </c>
      <c r="Q1953" s="24">
        <v>302</v>
      </c>
      <c r="R1953" s="35">
        <f t="shared" si="120"/>
        <v>1525.2190786959272</v>
      </c>
      <c r="S1953" s="35">
        <f t="shared" si="123"/>
        <v>0</v>
      </c>
      <c r="U1953" s="36">
        <f t="shared" si="121"/>
        <v>1.0416666666666685E-2</v>
      </c>
      <c r="V1953" s="36">
        <f t="shared" si="122"/>
        <v>3.1458333333333388</v>
      </c>
      <c r="W1953" s="36"/>
      <c r="X1953" s="37"/>
    </row>
    <row r="1954" spans="1:24" x14ac:dyDescent="0.3">
      <c r="A1954" s="42">
        <v>9768</v>
      </c>
      <c r="B1954" s="24">
        <v>42</v>
      </c>
      <c r="C1954" s="24" t="s">
        <v>1139</v>
      </c>
      <c r="D1954" s="24">
        <v>0</v>
      </c>
      <c r="E1954" s="24">
        <v>536</v>
      </c>
      <c r="F1954" s="24" t="s">
        <v>202</v>
      </c>
      <c r="G1954" s="24" t="s">
        <v>12</v>
      </c>
      <c r="H1954" s="24" t="s">
        <v>13</v>
      </c>
      <c r="J1954" s="24">
        <v>1</v>
      </c>
      <c r="K1954" s="24">
        <v>1193</v>
      </c>
      <c r="L1954" s="32">
        <v>0.47916666666666669</v>
      </c>
      <c r="M1954" s="43">
        <v>0.48958333333333331</v>
      </c>
      <c r="N1954" s="33">
        <v>5.0503943003176399</v>
      </c>
      <c r="Q1954" s="24">
        <v>302</v>
      </c>
      <c r="R1954" s="35">
        <f t="shared" si="120"/>
        <v>1525.2190786959272</v>
      </c>
      <c r="S1954" s="35">
        <f t="shared" si="123"/>
        <v>0</v>
      </c>
      <c r="U1954" s="36">
        <f t="shared" si="121"/>
        <v>1.041666666666663E-2</v>
      </c>
      <c r="V1954" s="36">
        <f t="shared" si="122"/>
        <v>3.1458333333333224</v>
      </c>
      <c r="W1954" s="36"/>
      <c r="X1954" s="37"/>
    </row>
    <row r="1955" spans="1:24" x14ac:dyDescent="0.3">
      <c r="A1955" s="42">
        <v>14061</v>
      </c>
      <c r="B1955" s="24">
        <v>42</v>
      </c>
      <c r="C1955" s="24" t="s">
        <v>1139</v>
      </c>
      <c r="D1955" s="24">
        <v>0</v>
      </c>
      <c r="E1955" s="24">
        <v>565</v>
      </c>
      <c r="F1955" s="24" t="s">
        <v>211</v>
      </c>
      <c r="G1955" s="24" t="s">
        <v>52</v>
      </c>
      <c r="H1955" s="44" t="s">
        <v>1146</v>
      </c>
      <c r="I1955" s="44"/>
      <c r="J1955" s="24">
        <v>1</v>
      </c>
      <c r="K1955" s="24">
        <v>1238</v>
      </c>
      <c r="L1955" s="32">
        <v>0.56597222222222221</v>
      </c>
      <c r="M1955" s="43">
        <v>0.57638888888888895</v>
      </c>
      <c r="N1955" s="33">
        <v>8.2925496293087502</v>
      </c>
      <c r="Q1955" s="24">
        <v>173</v>
      </c>
      <c r="R1955" s="35">
        <f t="shared" si="120"/>
        <v>1434.6110858704137</v>
      </c>
      <c r="S1955" s="35">
        <f t="shared" si="123"/>
        <v>0</v>
      </c>
      <c r="U1955" s="36">
        <f t="shared" si="121"/>
        <v>1.0416666666666741E-2</v>
      </c>
      <c r="V1955" s="36">
        <f t="shared" si="122"/>
        <v>1.8020833333333461</v>
      </c>
      <c r="W1955" s="36"/>
      <c r="X1955" s="37"/>
    </row>
    <row r="1956" spans="1:24" x14ac:dyDescent="0.3">
      <c r="A1956" s="42">
        <v>10119</v>
      </c>
      <c r="B1956" s="24">
        <v>42</v>
      </c>
      <c r="C1956" s="24" t="s">
        <v>1139</v>
      </c>
      <c r="D1956" s="24">
        <v>0</v>
      </c>
      <c r="E1956" s="24">
        <v>951</v>
      </c>
      <c r="F1956" s="24" t="s">
        <v>252</v>
      </c>
      <c r="G1956" s="24" t="s">
        <v>52</v>
      </c>
      <c r="H1956" s="24">
        <v>6</v>
      </c>
      <c r="J1956" s="24">
        <v>1</v>
      </c>
      <c r="K1956" s="24">
        <v>4272</v>
      </c>
      <c r="L1956" s="32">
        <v>0.28472222222222221</v>
      </c>
      <c r="M1956" s="43">
        <v>0.30555555555555552</v>
      </c>
      <c r="N1956" s="33">
        <v>8.6131602622058292</v>
      </c>
      <c r="Q1956" s="24">
        <v>35</v>
      </c>
      <c r="R1956" s="35">
        <f t="shared" si="120"/>
        <v>301.46060917720405</v>
      </c>
      <c r="S1956" s="35">
        <f t="shared" si="123"/>
        <v>0</v>
      </c>
      <c r="U1956" s="36">
        <f t="shared" si="121"/>
        <v>2.0833333333333315E-2</v>
      </c>
      <c r="V1956" s="36">
        <f t="shared" si="122"/>
        <v>0.72916666666666607</v>
      </c>
      <c r="W1956" s="36"/>
      <c r="X1956" s="37"/>
    </row>
    <row r="1957" spans="1:24" x14ac:dyDescent="0.3">
      <c r="A1957" s="42">
        <v>18562</v>
      </c>
      <c r="B1957" s="24">
        <v>42</v>
      </c>
      <c r="C1957" s="24" t="s">
        <v>1139</v>
      </c>
      <c r="D1957" s="24">
        <v>0</v>
      </c>
      <c r="E1957" s="24">
        <v>951</v>
      </c>
      <c r="F1957" s="24" t="s">
        <v>252</v>
      </c>
      <c r="G1957" s="24" t="s">
        <v>72</v>
      </c>
      <c r="H1957" s="24" t="s">
        <v>13</v>
      </c>
      <c r="J1957" s="24">
        <v>1</v>
      </c>
      <c r="K1957" s="24">
        <v>18335</v>
      </c>
      <c r="L1957" s="32">
        <v>0.28472222222222221</v>
      </c>
      <c r="M1957" s="43">
        <v>0.30555555555555552</v>
      </c>
      <c r="N1957" s="33">
        <v>8.6131602622058292</v>
      </c>
      <c r="Q1957" s="24">
        <v>94</v>
      </c>
      <c r="R1957" s="35">
        <f t="shared" si="120"/>
        <v>809.63706464734798</v>
      </c>
      <c r="S1957" s="35">
        <f t="shared" si="123"/>
        <v>0</v>
      </c>
      <c r="U1957" s="36">
        <f t="shared" si="121"/>
        <v>2.0833333333333315E-2</v>
      </c>
      <c r="V1957" s="36">
        <f t="shared" si="122"/>
        <v>1.9583333333333317</v>
      </c>
      <c r="W1957" s="36"/>
      <c r="X1957" s="37"/>
    </row>
    <row r="1958" spans="1:24" x14ac:dyDescent="0.3">
      <c r="A1958" s="42">
        <v>14085</v>
      </c>
      <c r="B1958" s="24">
        <v>45</v>
      </c>
      <c r="C1958" s="24" t="s">
        <v>1139</v>
      </c>
      <c r="D1958" s="24">
        <v>1</v>
      </c>
      <c r="E1958" s="24">
        <v>454</v>
      </c>
      <c r="F1958" s="24" t="s">
        <v>1182</v>
      </c>
      <c r="G1958" s="24" t="s">
        <v>12</v>
      </c>
      <c r="H1958" s="24">
        <v>6</v>
      </c>
      <c r="J1958" s="24">
        <v>1</v>
      </c>
      <c r="K1958" s="24">
        <v>1208</v>
      </c>
      <c r="L1958" s="32">
        <v>0.25347222222222221</v>
      </c>
      <c r="M1958" s="43">
        <v>0.28125</v>
      </c>
      <c r="N1958" s="33">
        <v>20.7143348151262</v>
      </c>
      <c r="Q1958" s="24">
        <v>52</v>
      </c>
      <c r="R1958" s="35">
        <f t="shared" si="120"/>
        <v>1077.1454103865624</v>
      </c>
      <c r="S1958" s="35">
        <f t="shared" si="123"/>
        <v>0</v>
      </c>
      <c r="U1958" s="36">
        <f t="shared" si="121"/>
        <v>2.777777777777779E-2</v>
      </c>
      <c r="V1958" s="36">
        <f t="shared" si="122"/>
        <v>1.4444444444444451</v>
      </c>
      <c r="W1958" s="36"/>
      <c r="X1958" s="37"/>
    </row>
    <row r="1959" spans="1:24" x14ac:dyDescent="0.3">
      <c r="A1959" s="42">
        <v>10243</v>
      </c>
      <c r="B1959" s="24">
        <v>45</v>
      </c>
      <c r="C1959" s="24" t="s">
        <v>1139</v>
      </c>
      <c r="D1959" s="24">
        <v>1</v>
      </c>
      <c r="E1959" s="24">
        <v>540</v>
      </c>
      <c r="F1959" s="24" t="s">
        <v>294</v>
      </c>
      <c r="G1959" s="24" t="s">
        <v>52</v>
      </c>
      <c r="H1959" s="24">
        <v>1246</v>
      </c>
      <c r="J1959" s="24">
        <v>1</v>
      </c>
      <c r="K1959" s="24">
        <v>4266</v>
      </c>
      <c r="L1959" s="32">
        <v>0.70486111111111116</v>
      </c>
      <c r="M1959" s="43">
        <v>0.74305555555555547</v>
      </c>
      <c r="N1959" s="33">
        <v>26.074795843506699</v>
      </c>
      <c r="Q1959" s="24">
        <v>138</v>
      </c>
      <c r="R1959" s="35">
        <f t="shared" si="120"/>
        <v>3598.3218264039247</v>
      </c>
      <c r="S1959" s="35">
        <f t="shared" si="123"/>
        <v>0</v>
      </c>
      <c r="U1959" s="36">
        <f t="shared" si="121"/>
        <v>3.8194444444444309E-2</v>
      </c>
      <c r="V1959" s="36">
        <f t="shared" si="122"/>
        <v>5.2708333333333144</v>
      </c>
      <c r="W1959" s="36"/>
      <c r="X1959" s="37"/>
    </row>
    <row r="1960" spans="1:24" x14ac:dyDescent="0.3">
      <c r="A1960" s="42">
        <v>17329</v>
      </c>
      <c r="B1960" s="24">
        <v>45</v>
      </c>
      <c r="C1960" s="24" t="s">
        <v>1139</v>
      </c>
      <c r="D1960" s="24">
        <v>1</v>
      </c>
      <c r="E1960" s="24">
        <v>540</v>
      </c>
      <c r="F1960" s="24" t="s">
        <v>294</v>
      </c>
      <c r="G1960" s="24" t="s">
        <v>72</v>
      </c>
      <c r="H1960" s="24" t="s">
        <v>13</v>
      </c>
      <c r="J1960" s="24">
        <v>1</v>
      </c>
      <c r="K1960" s="24">
        <v>17329</v>
      </c>
      <c r="L1960" s="32">
        <v>0.70486111111111116</v>
      </c>
      <c r="M1960" s="43">
        <v>0.74305555555555547</v>
      </c>
      <c r="N1960" s="33">
        <v>26.074795843506699</v>
      </c>
      <c r="Q1960" s="24">
        <v>94</v>
      </c>
      <c r="R1960" s="35">
        <f t="shared" si="120"/>
        <v>2451.0308092896298</v>
      </c>
      <c r="S1960" s="35">
        <f t="shared" si="123"/>
        <v>0</v>
      </c>
      <c r="U1960" s="36">
        <f t="shared" si="121"/>
        <v>3.8194444444444309E-2</v>
      </c>
      <c r="V1960" s="36">
        <f t="shared" si="122"/>
        <v>3.5902777777777652</v>
      </c>
      <c r="W1960" s="36"/>
      <c r="X1960" s="37"/>
    </row>
    <row r="1961" spans="1:24" x14ac:dyDescent="0.3">
      <c r="A1961" s="42">
        <v>9770</v>
      </c>
      <c r="B1961" s="24">
        <v>45</v>
      </c>
      <c r="C1961" s="24" t="s">
        <v>1139</v>
      </c>
      <c r="D1961" s="24">
        <v>2</v>
      </c>
      <c r="E1961" s="24">
        <v>544</v>
      </c>
      <c r="F1961" s="24" t="s">
        <v>205</v>
      </c>
      <c r="G1961" s="24" t="s">
        <v>12</v>
      </c>
      <c r="H1961" s="24" t="s">
        <v>13</v>
      </c>
      <c r="J1961" s="24">
        <v>1</v>
      </c>
      <c r="K1961" s="24">
        <v>1210</v>
      </c>
      <c r="L1961" s="32">
        <v>0.54513888888888895</v>
      </c>
      <c r="M1961" s="43">
        <v>0.57638888888888895</v>
      </c>
      <c r="N1961" s="33">
        <v>24.844522013121299</v>
      </c>
      <c r="Q1961" s="24">
        <v>302</v>
      </c>
      <c r="R1961" s="35">
        <f t="shared" si="120"/>
        <v>7503.0456479626328</v>
      </c>
      <c r="S1961" s="35">
        <f t="shared" si="123"/>
        <v>0</v>
      </c>
      <c r="U1961" s="36">
        <f t="shared" si="121"/>
        <v>3.125E-2</v>
      </c>
      <c r="V1961" s="36">
        <f t="shared" si="122"/>
        <v>9.4375</v>
      </c>
      <c r="W1961" s="36"/>
      <c r="X1961" s="37"/>
    </row>
    <row r="1962" spans="1:24" x14ac:dyDescent="0.3">
      <c r="A1962" s="42">
        <v>9771</v>
      </c>
      <c r="B1962" s="24">
        <v>45</v>
      </c>
      <c r="C1962" s="24" t="s">
        <v>1139</v>
      </c>
      <c r="D1962" s="24">
        <v>1</v>
      </c>
      <c r="E1962" s="24">
        <v>547</v>
      </c>
      <c r="F1962" s="24" t="s">
        <v>206</v>
      </c>
      <c r="G1962" s="24" t="s">
        <v>12</v>
      </c>
      <c r="H1962" s="24" t="s">
        <v>13</v>
      </c>
      <c r="J1962" s="24">
        <v>1</v>
      </c>
      <c r="K1962" s="24">
        <v>1211</v>
      </c>
      <c r="L1962" s="32">
        <v>0.51041666666666663</v>
      </c>
      <c r="M1962" s="43">
        <v>0.54513888888888895</v>
      </c>
      <c r="N1962" s="33">
        <v>25.833355720729699</v>
      </c>
      <c r="Q1962" s="24">
        <v>302</v>
      </c>
      <c r="R1962" s="35">
        <f t="shared" si="120"/>
        <v>7801.6734276603693</v>
      </c>
      <c r="S1962" s="35">
        <f t="shared" si="123"/>
        <v>0</v>
      </c>
      <c r="U1962" s="36">
        <f t="shared" si="121"/>
        <v>3.4722222222222321E-2</v>
      </c>
      <c r="V1962" s="36">
        <f t="shared" si="122"/>
        <v>10.486111111111141</v>
      </c>
      <c r="W1962" s="36"/>
      <c r="X1962" s="37"/>
    </row>
    <row r="1963" spans="1:24" x14ac:dyDescent="0.3">
      <c r="A1963" s="42">
        <v>10113</v>
      </c>
      <c r="B1963" s="24">
        <v>45</v>
      </c>
      <c r="C1963" s="24" t="s">
        <v>1139</v>
      </c>
      <c r="D1963" s="24">
        <v>1</v>
      </c>
      <c r="E1963" s="24">
        <v>548</v>
      </c>
      <c r="F1963" s="24" t="s">
        <v>272</v>
      </c>
      <c r="G1963" s="24" t="s">
        <v>52</v>
      </c>
      <c r="H1963" s="24">
        <v>35</v>
      </c>
      <c r="J1963" s="24">
        <v>1</v>
      </c>
      <c r="K1963" s="24">
        <v>4262</v>
      </c>
      <c r="L1963" s="32">
        <v>0.70486111111111116</v>
      </c>
      <c r="M1963" s="43">
        <v>0.74305555555555547</v>
      </c>
      <c r="N1963" s="33">
        <v>29.801085320765701</v>
      </c>
      <c r="Q1963" s="24">
        <v>70</v>
      </c>
      <c r="R1963" s="35">
        <f t="shared" si="120"/>
        <v>2086.0759724535992</v>
      </c>
      <c r="S1963" s="35">
        <f t="shared" si="123"/>
        <v>0</v>
      </c>
      <c r="U1963" s="36">
        <f t="shared" si="121"/>
        <v>3.8194444444444309E-2</v>
      </c>
      <c r="V1963" s="36">
        <f t="shared" si="122"/>
        <v>2.6736111111111018</v>
      </c>
      <c r="W1963" s="36"/>
      <c r="X1963" s="37"/>
    </row>
    <row r="1964" spans="1:24" x14ac:dyDescent="0.3">
      <c r="A1964" s="42">
        <v>14094</v>
      </c>
      <c r="B1964" s="24">
        <v>45</v>
      </c>
      <c r="C1964" s="24" t="s">
        <v>1139</v>
      </c>
      <c r="D1964" s="24">
        <v>1</v>
      </c>
      <c r="E1964" s="24">
        <v>549</v>
      </c>
      <c r="F1964" s="24" t="s">
        <v>207</v>
      </c>
      <c r="G1964" s="24" t="s">
        <v>12</v>
      </c>
      <c r="H1964" s="24" t="s">
        <v>13</v>
      </c>
      <c r="J1964" s="24">
        <v>1</v>
      </c>
      <c r="K1964" s="24">
        <v>1212</v>
      </c>
      <c r="L1964" s="32">
        <v>0.38541666666666669</v>
      </c>
      <c r="M1964" s="43">
        <v>0.4201388888888889</v>
      </c>
      <c r="N1964" s="33">
        <v>25.2188693075454</v>
      </c>
      <c r="Q1964" s="24">
        <v>302</v>
      </c>
      <c r="R1964" s="35">
        <f t="shared" si="120"/>
        <v>7616.0985308787112</v>
      </c>
      <c r="S1964" s="35">
        <f t="shared" si="123"/>
        <v>0</v>
      </c>
      <c r="U1964" s="36">
        <f t="shared" si="121"/>
        <v>3.472222222222221E-2</v>
      </c>
      <c r="V1964" s="36">
        <f t="shared" si="122"/>
        <v>10.486111111111107</v>
      </c>
      <c r="W1964" s="36"/>
      <c r="X1964" s="37"/>
    </row>
    <row r="1965" spans="1:24" x14ac:dyDescent="0.3">
      <c r="A1965" s="42">
        <v>10241</v>
      </c>
      <c r="B1965" s="24">
        <v>45</v>
      </c>
      <c r="C1965" s="24" t="s">
        <v>1139</v>
      </c>
      <c r="D1965" s="24">
        <v>2</v>
      </c>
      <c r="E1965" s="24">
        <v>580</v>
      </c>
      <c r="F1965" s="24" t="s">
        <v>293</v>
      </c>
      <c r="G1965" s="24" t="s">
        <v>12</v>
      </c>
      <c r="H1965" s="24" t="s">
        <v>13</v>
      </c>
      <c r="J1965" s="24">
        <v>1</v>
      </c>
      <c r="K1965" s="24">
        <v>1290</v>
      </c>
      <c r="L1965" s="32">
        <v>0.61805555555555558</v>
      </c>
      <c r="M1965" s="43">
        <v>0.63194444444444442</v>
      </c>
      <c r="N1965" s="33">
        <v>10.052138201821499</v>
      </c>
      <c r="Q1965" s="24">
        <v>302</v>
      </c>
      <c r="R1965" s="35">
        <f t="shared" si="120"/>
        <v>3035.7457369500926</v>
      </c>
      <c r="S1965" s="35">
        <f t="shared" si="123"/>
        <v>0</v>
      </c>
      <c r="U1965" s="36">
        <f t="shared" si="121"/>
        <v>1.388888888888884E-2</v>
      </c>
      <c r="V1965" s="36">
        <f t="shared" si="122"/>
        <v>4.1944444444444295</v>
      </c>
      <c r="W1965" s="36"/>
      <c r="X1965" s="37"/>
    </row>
    <row r="1966" spans="1:24" x14ac:dyDescent="0.3">
      <c r="A1966" s="42">
        <v>10104</v>
      </c>
      <c r="B1966" s="24">
        <v>45</v>
      </c>
      <c r="C1966" s="24" t="s">
        <v>1139</v>
      </c>
      <c r="D1966" s="24">
        <v>2</v>
      </c>
      <c r="E1966" s="24">
        <v>581</v>
      </c>
      <c r="F1966" s="24" t="s">
        <v>269</v>
      </c>
      <c r="G1966" s="24" t="s">
        <v>52</v>
      </c>
      <c r="H1966" s="44" t="s">
        <v>1146</v>
      </c>
      <c r="I1966" s="44"/>
      <c r="J1966" s="24">
        <v>1</v>
      </c>
      <c r="K1966" s="24">
        <v>1292</v>
      </c>
      <c r="L1966" s="32">
        <v>0.59722222222222221</v>
      </c>
      <c r="M1966" s="43">
        <v>0.625</v>
      </c>
      <c r="N1966" s="33">
        <v>23.8833150016895</v>
      </c>
      <c r="Q1966" s="24">
        <v>173</v>
      </c>
      <c r="R1966" s="35">
        <f t="shared" si="120"/>
        <v>4131.8134952922837</v>
      </c>
      <c r="S1966" s="35">
        <f t="shared" si="123"/>
        <v>0</v>
      </c>
      <c r="U1966" s="36">
        <f t="shared" si="121"/>
        <v>2.777777777777779E-2</v>
      </c>
      <c r="V1966" s="36">
        <f t="shared" si="122"/>
        <v>4.805555555555558</v>
      </c>
      <c r="W1966" s="36"/>
      <c r="X1966" s="37"/>
    </row>
    <row r="1967" spans="1:24" x14ac:dyDescent="0.3">
      <c r="A1967" s="42">
        <v>10066</v>
      </c>
      <c r="B1967" s="24">
        <v>45</v>
      </c>
      <c r="C1967" s="24" t="s">
        <v>1139</v>
      </c>
      <c r="D1967" s="24">
        <v>2</v>
      </c>
      <c r="E1967" s="24">
        <v>582</v>
      </c>
      <c r="F1967" s="24" t="s">
        <v>255</v>
      </c>
      <c r="G1967" s="24" t="s">
        <v>72</v>
      </c>
      <c r="H1967" s="24" t="s">
        <v>13</v>
      </c>
      <c r="J1967" s="24">
        <v>1</v>
      </c>
      <c r="K1967" s="24">
        <v>2232</v>
      </c>
      <c r="L1967" s="32">
        <v>0.28819444444444448</v>
      </c>
      <c r="M1967" s="43">
        <v>0.31944444444444448</v>
      </c>
      <c r="N1967" s="33">
        <v>25.4222047184528</v>
      </c>
      <c r="Q1967" s="24">
        <v>94</v>
      </c>
      <c r="R1967" s="35">
        <f t="shared" si="120"/>
        <v>2389.6872435345631</v>
      </c>
      <c r="S1967" s="35">
        <f t="shared" si="123"/>
        <v>0</v>
      </c>
      <c r="U1967" s="36">
        <f t="shared" si="121"/>
        <v>3.125E-2</v>
      </c>
      <c r="V1967" s="36">
        <f t="shared" si="122"/>
        <v>2.9375</v>
      </c>
      <c r="W1967" s="36"/>
      <c r="X1967" s="37"/>
    </row>
    <row r="1968" spans="1:24" x14ac:dyDescent="0.3">
      <c r="A1968" s="42">
        <v>10120</v>
      </c>
      <c r="B1968" s="24">
        <v>45</v>
      </c>
      <c r="C1968" s="24" t="s">
        <v>1139</v>
      </c>
      <c r="D1968" s="24">
        <v>2</v>
      </c>
      <c r="E1968" s="24">
        <v>582</v>
      </c>
      <c r="F1968" s="24" t="s">
        <v>255</v>
      </c>
      <c r="G1968" s="24" t="s">
        <v>52</v>
      </c>
      <c r="H1968" s="24">
        <v>6</v>
      </c>
      <c r="J1968" s="24">
        <v>1</v>
      </c>
      <c r="K1968" s="24">
        <v>4273</v>
      </c>
      <c r="L1968" s="32">
        <v>0.28819444444444448</v>
      </c>
      <c r="M1968" s="43">
        <v>0.31944444444444448</v>
      </c>
      <c r="N1968" s="33">
        <v>25.4222047184528</v>
      </c>
      <c r="Q1968" s="24">
        <v>35</v>
      </c>
      <c r="R1968" s="35">
        <f t="shared" si="120"/>
        <v>889.77716514584802</v>
      </c>
      <c r="S1968" s="35">
        <f t="shared" si="123"/>
        <v>0</v>
      </c>
      <c r="U1968" s="36">
        <f t="shared" si="121"/>
        <v>3.125E-2</v>
      </c>
      <c r="V1968" s="36">
        <f t="shared" si="122"/>
        <v>1.09375</v>
      </c>
      <c r="W1968" s="36"/>
      <c r="X1968" s="37"/>
    </row>
    <row r="1969" spans="1:24" x14ac:dyDescent="0.3">
      <c r="A1969" s="42">
        <v>10240</v>
      </c>
      <c r="B1969" s="24">
        <v>45</v>
      </c>
      <c r="C1969" s="24" t="s">
        <v>1139</v>
      </c>
      <c r="D1969" s="24">
        <v>2</v>
      </c>
      <c r="E1969" s="24">
        <v>605</v>
      </c>
      <c r="F1969" s="24" t="s">
        <v>219</v>
      </c>
      <c r="G1969" s="24" t="s">
        <v>12</v>
      </c>
      <c r="H1969" s="24" t="s">
        <v>13</v>
      </c>
      <c r="J1969" s="24">
        <v>1</v>
      </c>
      <c r="K1969" s="24">
        <v>1314</v>
      </c>
      <c r="L1969" s="32">
        <v>0.74305555555555547</v>
      </c>
      <c r="M1969" s="43">
        <v>0.76041666666666663</v>
      </c>
      <c r="N1969" s="33">
        <v>13.8979828088522</v>
      </c>
      <c r="Q1969" s="24">
        <v>302</v>
      </c>
      <c r="R1969" s="35">
        <f t="shared" si="120"/>
        <v>4197.1908082733644</v>
      </c>
      <c r="S1969" s="35">
        <f t="shared" si="123"/>
        <v>0</v>
      </c>
      <c r="U1969" s="36">
        <f t="shared" si="121"/>
        <v>1.736111111111116E-2</v>
      </c>
      <c r="V1969" s="36">
        <f t="shared" si="122"/>
        <v>5.2430555555555705</v>
      </c>
      <c r="W1969" s="36"/>
      <c r="X1969" s="37"/>
    </row>
    <row r="1970" spans="1:24" x14ac:dyDescent="0.3">
      <c r="A1970" s="42">
        <v>9824</v>
      </c>
      <c r="B1970" s="24">
        <v>45</v>
      </c>
      <c r="C1970" s="24" t="s">
        <v>1139</v>
      </c>
      <c r="D1970" s="24">
        <v>2</v>
      </c>
      <c r="E1970" s="24">
        <v>605</v>
      </c>
      <c r="F1970" s="24" t="s">
        <v>219</v>
      </c>
      <c r="G1970" s="24" t="s">
        <v>12</v>
      </c>
      <c r="H1970" s="24" t="s">
        <v>13</v>
      </c>
      <c r="J1970" s="24">
        <v>1</v>
      </c>
      <c r="K1970" s="24">
        <v>1315</v>
      </c>
      <c r="L1970" s="32">
        <v>0.80208333333333337</v>
      </c>
      <c r="M1970" s="43">
        <v>0.81944444444444453</v>
      </c>
      <c r="N1970" s="33">
        <v>13.8979828088522</v>
      </c>
      <c r="Q1970" s="24">
        <v>302</v>
      </c>
      <c r="R1970" s="35">
        <f t="shared" si="120"/>
        <v>4197.1908082733644</v>
      </c>
      <c r="S1970" s="35">
        <f t="shared" si="123"/>
        <v>0</v>
      </c>
      <c r="U1970" s="36">
        <f t="shared" si="121"/>
        <v>1.736111111111116E-2</v>
      </c>
      <c r="V1970" s="36">
        <f t="shared" si="122"/>
        <v>5.2430555555555705</v>
      </c>
      <c r="W1970" s="36"/>
      <c r="X1970" s="37"/>
    </row>
    <row r="1971" spans="1:24" x14ac:dyDescent="0.3">
      <c r="A1971" s="42">
        <v>9931</v>
      </c>
      <c r="B1971" s="24">
        <v>45</v>
      </c>
      <c r="C1971" s="24" t="s">
        <v>1139</v>
      </c>
      <c r="D1971" s="24">
        <v>1</v>
      </c>
      <c r="E1971" s="24">
        <v>855</v>
      </c>
      <c r="F1971" s="24" t="s">
        <v>236</v>
      </c>
      <c r="G1971" s="24" t="s">
        <v>12</v>
      </c>
      <c r="H1971" s="24" t="s">
        <v>13</v>
      </c>
      <c r="J1971" s="24">
        <v>1</v>
      </c>
      <c r="K1971" s="24">
        <v>1485</v>
      </c>
      <c r="L1971" s="32">
        <v>0.58472222222222225</v>
      </c>
      <c r="M1971" s="43">
        <v>0.61458333333333337</v>
      </c>
      <c r="N1971" s="33">
        <v>22.4413341713399</v>
      </c>
      <c r="Q1971" s="24">
        <v>302</v>
      </c>
      <c r="R1971" s="35">
        <f t="shared" si="120"/>
        <v>6777.2829197446499</v>
      </c>
      <c r="S1971" s="35">
        <f t="shared" si="123"/>
        <v>0</v>
      </c>
      <c r="U1971" s="36">
        <f t="shared" si="121"/>
        <v>2.9861111111111116E-2</v>
      </c>
      <c r="V1971" s="36">
        <f t="shared" si="122"/>
        <v>9.0180555555555575</v>
      </c>
      <c r="W1971" s="36"/>
      <c r="X1971" s="37"/>
    </row>
    <row r="1972" spans="1:24" x14ac:dyDescent="0.3">
      <c r="A1972" s="42">
        <v>10103</v>
      </c>
      <c r="B1972" s="24">
        <v>45</v>
      </c>
      <c r="C1972" s="24" t="s">
        <v>1139</v>
      </c>
      <c r="D1972" s="24">
        <v>1</v>
      </c>
      <c r="E1972" s="24">
        <v>858</v>
      </c>
      <c r="F1972" s="24" t="s">
        <v>268</v>
      </c>
      <c r="G1972" s="24" t="s">
        <v>52</v>
      </c>
      <c r="H1972" s="44" t="s">
        <v>1146</v>
      </c>
      <c r="I1972" s="44"/>
      <c r="J1972" s="24">
        <v>1</v>
      </c>
      <c r="K1972" s="24">
        <v>1488</v>
      </c>
      <c r="L1972" s="32">
        <v>0.54861111111111105</v>
      </c>
      <c r="M1972" s="43">
        <v>0.59722222222222221</v>
      </c>
      <c r="N1972" s="33">
        <v>29.019801662399502</v>
      </c>
      <c r="Q1972" s="24">
        <v>173</v>
      </c>
      <c r="R1972" s="35">
        <f t="shared" si="120"/>
        <v>5020.4256875951141</v>
      </c>
      <c r="S1972" s="35">
        <f t="shared" si="123"/>
        <v>0</v>
      </c>
      <c r="U1972" s="36">
        <f t="shared" si="121"/>
        <v>4.861111111111116E-2</v>
      </c>
      <c r="V1972" s="36">
        <f t="shared" si="122"/>
        <v>8.4097222222222303</v>
      </c>
      <c r="W1972" s="36"/>
      <c r="X1972" s="37"/>
    </row>
    <row r="1973" spans="1:24" x14ac:dyDescent="0.3">
      <c r="A1973" s="42">
        <v>18306</v>
      </c>
      <c r="B1973" s="24">
        <v>45</v>
      </c>
      <c r="C1973" s="24" t="s">
        <v>1139</v>
      </c>
      <c r="D1973" s="24">
        <v>2</v>
      </c>
      <c r="E1973" s="24">
        <v>863</v>
      </c>
      <c r="F1973" s="24" t="s">
        <v>239</v>
      </c>
      <c r="G1973" s="24" t="s">
        <v>52</v>
      </c>
      <c r="H1973" s="44" t="s">
        <v>1146</v>
      </c>
      <c r="I1973" s="44"/>
      <c r="J1973" s="24">
        <v>1</v>
      </c>
      <c r="K1973" s="24">
        <v>1498</v>
      </c>
      <c r="L1973" s="32">
        <v>0.27777777777777779</v>
      </c>
      <c r="M1973" s="43">
        <v>0.2951388888888889</v>
      </c>
      <c r="N1973" s="33">
        <v>12.7277927401572</v>
      </c>
      <c r="Q1973" s="24">
        <v>173</v>
      </c>
      <c r="R1973" s="35">
        <f t="shared" si="120"/>
        <v>2201.9081440471955</v>
      </c>
      <c r="S1973" s="35">
        <f t="shared" si="123"/>
        <v>0</v>
      </c>
      <c r="U1973" s="36">
        <f t="shared" si="121"/>
        <v>1.7361111111111105E-2</v>
      </c>
      <c r="V1973" s="36">
        <f t="shared" si="122"/>
        <v>3.003472222222221</v>
      </c>
      <c r="W1973" s="36"/>
      <c r="X1973" s="37"/>
    </row>
    <row r="1974" spans="1:24" x14ac:dyDescent="0.3">
      <c r="A1974" s="42">
        <v>9948</v>
      </c>
      <c r="B1974" s="24">
        <v>45</v>
      </c>
      <c r="C1974" s="24" t="s">
        <v>1139</v>
      </c>
      <c r="D1974" s="24">
        <v>1</v>
      </c>
      <c r="E1974" s="24">
        <v>872</v>
      </c>
      <c r="F1974" s="24" t="s">
        <v>246</v>
      </c>
      <c r="G1974" s="24" t="s">
        <v>12</v>
      </c>
      <c r="H1974" s="24" t="s">
        <v>13</v>
      </c>
      <c r="J1974" s="24">
        <v>1</v>
      </c>
      <c r="K1974" s="24">
        <v>1518</v>
      </c>
      <c r="L1974" s="32">
        <v>0.78125</v>
      </c>
      <c r="M1974" s="43">
        <v>0.80208333333333337</v>
      </c>
      <c r="N1974" s="33">
        <v>15.0069998323962</v>
      </c>
      <c r="Q1974" s="24">
        <v>302</v>
      </c>
      <c r="R1974" s="35">
        <f t="shared" si="120"/>
        <v>4532.1139493836527</v>
      </c>
      <c r="S1974" s="35">
        <f t="shared" si="123"/>
        <v>0</v>
      </c>
      <c r="U1974" s="36">
        <f t="shared" si="121"/>
        <v>2.083333333333337E-2</v>
      </c>
      <c r="V1974" s="36">
        <f t="shared" si="122"/>
        <v>6.2916666666666776</v>
      </c>
      <c r="W1974" s="36"/>
      <c r="X1974" s="37"/>
    </row>
    <row r="1975" spans="1:24" x14ac:dyDescent="0.3">
      <c r="A1975" s="42">
        <v>18305</v>
      </c>
      <c r="B1975" s="24">
        <v>45</v>
      </c>
      <c r="C1975" s="24" t="s">
        <v>1139</v>
      </c>
      <c r="D1975" s="24">
        <v>1</v>
      </c>
      <c r="E1975" s="24">
        <v>1071</v>
      </c>
      <c r="F1975" s="24" t="s">
        <v>1183</v>
      </c>
      <c r="G1975" s="24" t="s">
        <v>12</v>
      </c>
      <c r="H1975" s="44" t="s">
        <v>1146</v>
      </c>
      <c r="I1975" s="44"/>
      <c r="J1975" s="24">
        <v>1</v>
      </c>
      <c r="K1975" s="24">
        <v>18305</v>
      </c>
      <c r="L1975" s="32">
        <v>0.25347222222222221</v>
      </c>
      <c r="M1975" s="43">
        <v>0.27777777777777779</v>
      </c>
      <c r="N1975" s="33">
        <v>31.946353091927701</v>
      </c>
      <c r="Q1975" s="24">
        <v>250</v>
      </c>
      <c r="R1975" s="35">
        <f t="shared" si="120"/>
        <v>7986.588272981925</v>
      </c>
      <c r="S1975" s="35">
        <f t="shared" si="123"/>
        <v>0</v>
      </c>
      <c r="U1975" s="36">
        <f t="shared" si="121"/>
        <v>2.430555555555558E-2</v>
      </c>
      <c r="V1975" s="36">
        <f t="shared" si="122"/>
        <v>6.0763888888888946</v>
      </c>
      <c r="W1975" s="36"/>
      <c r="X1975" s="37"/>
    </row>
    <row r="1976" spans="1:24" x14ac:dyDescent="0.3">
      <c r="A1976" s="42">
        <v>18304</v>
      </c>
      <c r="B1976" s="24">
        <v>45</v>
      </c>
      <c r="C1976" s="24" t="s">
        <v>1139</v>
      </c>
      <c r="D1976" s="24">
        <v>2</v>
      </c>
      <c r="E1976" s="24">
        <v>2047</v>
      </c>
      <c r="F1976" s="24" t="s">
        <v>216</v>
      </c>
      <c r="G1976" s="24" t="s">
        <v>52</v>
      </c>
      <c r="H1976" s="44" t="s">
        <v>1146</v>
      </c>
      <c r="I1976" s="44"/>
      <c r="J1976" s="24">
        <v>1</v>
      </c>
      <c r="K1976" s="24">
        <v>1293</v>
      </c>
      <c r="L1976" s="32">
        <v>0.30555555555555552</v>
      </c>
      <c r="M1976" s="43">
        <v>0.34375</v>
      </c>
      <c r="N1976" s="33">
        <v>27.223333600077201</v>
      </c>
      <c r="O1976" s="33">
        <f>+N1976</f>
        <v>27.223333600077201</v>
      </c>
      <c r="Q1976" s="24">
        <v>173</v>
      </c>
      <c r="R1976" s="35">
        <f t="shared" si="120"/>
        <v>4709.6367128133561</v>
      </c>
      <c r="S1976" s="35">
        <f t="shared" si="123"/>
        <v>4709.6367128133561</v>
      </c>
      <c r="U1976" s="36">
        <f t="shared" si="121"/>
        <v>3.8194444444444475E-2</v>
      </c>
      <c r="V1976" s="36">
        <f t="shared" si="122"/>
        <v>6.6076388888888946</v>
      </c>
      <c r="W1976" s="36" t="s">
        <v>1184</v>
      </c>
      <c r="X1976" s="37"/>
    </row>
    <row r="1977" spans="1:24" x14ac:dyDescent="0.3">
      <c r="A1977" s="42">
        <v>14058</v>
      </c>
      <c r="B1977" s="24">
        <v>46</v>
      </c>
      <c r="C1977" s="24" t="s">
        <v>1139</v>
      </c>
      <c r="D1977" s="24">
        <v>2</v>
      </c>
      <c r="E1977" s="24">
        <v>371</v>
      </c>
      <c r="F1977" s="24" t="s">
        <v>1185</v>
      </c>
      <c r="G1977" s="24" t="s">
        <v>12</v>
      </c>
      <c r="H1977" s="24" t="s">
        <v>13</v>
      </c>
      <c r="J1977" s="24">
        <v>1</v>
      </c>
      <c r="K1977" s="24">
        <v>14058</v>
      </c>
      <c r="L1977" s="32">
        <v>0.92708333333333337</v>
      </c>
      <c r="M1977" s="43">
        <v>0.94444444444444453</v>
      </c>
      <c r="N1977" s="33">
        <v>14.146539807330001</v>
      </c>
      <c r="Q1977" s="24">
        <v>302</v>
      </c>
      <c r="R1977" s="35">
        <f t="shared" si="120"/>
        <v>4272.2550218136603</v>
      </c>
      <c r="S1977" s="35">
        <f t="shared" si="123"/>
        <v>0</v>
      </c>
      <c r="U1977" s="36">
        <f t="shared" si="121"/>
        <v>1.736111111111116E-2</v>
      </c>
      <c r="V1977" s="36">
        <f t="shared" si="122"/>
        <v>5.2430555555555705</v>
      </c>
      <c r="W1977" s="36"/>
      <c r="X1977" s="37"/>
    </row>
    <row r="1978" spans="1:24" x14ac:dyDescent="0.3">
      <c r="A1978" s="42">
        <v>10165</v>
      </c>
      <c r="B1978" s="24">
        <v>46</v>
      </c>
      <c r="C1978" s="24" t="s">
        <v>1139</v>
      </c>
      <c r="D1978" s="24">
        <v>2</v>
      </c>
      <c r="E1978" s="24">
        <v>550</v>
      </c>
      <c r="F1978" s="24" t="s">
        <v>208</v>
      </c>
      <c r="G1978" s="24" t="s">
        <v>19</v>
      </c>
      <c r="H1978" s="24" t="s">
        <v>20</v>
      </c>
      <c r="J1978" s="24">
        <v>1</v>
      </c>
      <c r="K1978" s="24">
        <v>4569</v>
      </c>
      <c r="L1978" s="32">
        <v>0.39583333333333331</v>
      </c>
      <c r="M1978" s="43">
        <v>0.4201388888888889</v>
      </c>
      <c r="N1978" s="33">
        <v>17.224775395588502</v>
      </c>
      <c r="Q1978" s="24">
        <v>5</v>
      </c>
      <c r="R1978" s="35">
        <f t="shared" si="120"/>
        <v>86.123876977942501</v>
      </c>
      <c r="S1978" s="35">
        <f t="shared" si="123"/>
        <v>0</v>
      </c>
      <c r="U1978" s="36">
        <f t="shared" si="121"/>
        <v>2.430555555555558E-2</v>
      </c>
      <c r="V1978" s="36">
        <f t="shared" si="122"/>
        <v>0.1215277777777779</v>
      </c>
      <c r="W1978" s="36"/>
      <c r="X1978" s="37"/>
    </row>
    <row r="1979" spans="1:24" x14ac:dyDescent="0.3">
      <c r="A1979" s="42">
        <v>12499</v>
      </c>
      <c r="B1979" s="24">
        <v>46</v>
      </c>
      <c r="C1979" s="24" t="s">
        <v>1139</v>
      </c>
      <c r="D1979" s="24">
        <v>2</v>
      </c>
      <c r="E1979" s="24">
        <v>550</v>
      </c>
      <c r="F1979" s="24" t="s">
        <v>208</v>
      </c>
      <c r="G1979" s="24" t="s">
        <v>12</v>
      </c>
      <c r="H1979" s="24" t="s">
        <v>13</v>
      </c>
      <c r="J1979" s="24">
        <v>1</v>
      </c>
      <c r="K1979" s="24">
        <v>1213</v>
      </c>
      <c r="L1979" s="32">
        <v>0.40625</v>
      </c>
      <c r="M1979" s="43">
        <v>0.43402777777777773</v>
      </c>
      <c r="N1979" s="33">
        <v>17.224775395588502</v>
      </c>
      <c r="Q1979" s="24">
        <v>302</v>
      </c>
      <c r="R1979" s="35">
        <f t="shared" si="120"/>
        <v>5201.8821694677272</v>
      </c>
      <c r="S1979" s="35">
        <f t="shared" si="123"/>
        <v>0</v>
      </c>
      <c r="U1979" s="36">
        <f t="shared" si="121"/>
        <v>2.7777777777777735E-2</v>
      </c>
      <c r="V1979" s="36">
        <f t="shared" si="122"/>
        <v>8.3888888888888751</v>
      </c>
      <c r="W1979" s="36"/>
      <c r="X1979" s="37"/>
    </row>
    <row r="1980" spans="1:24" x14ac:dyDescent="0.3">
      <c r="A1980" s="42">
        <v>9774</v>
      </c>
      <c r="B1980" s="24">
        <v>46</v>
      </c>
      <c r="C1980" s="24" t="s">
        <v>1139</v>
      </c>
      <c r="D1980" s="24">
        <v>2</v>
      </c>
      <c r="E1980" s="24">
        <v>550</v>
      </c>
      <c r="F1980" s="24" t="s">
        <v>208</v>
      </c>
      <c r="G1980" s="24" t="s">
        <v>12</v>
      </c>
      <c r="H1980" s="24" t="s">
        <v>13</v>
      </c>
      <c r="J1980" s="24">
        <v>1</v>
      </c>
      <c r="K1980" s="24">
        <v>1214</v>
      </c>
      <c r="L1980" s="32">
        <v>0.45833333333333331</v>
      </c>
      <c r="M1980" s="43">
        <v>0.4826388888888889</v>
      </c>
      <c r="N1980" s="33">
        <v>17.224775395588502</v>
      </c>
      <c r="Q1980" s="24">
        <v>302</v>
      </c>
      <c r="R1980" s="35">
        <f t="shared" si="120"/>
        <v>5201.8821694677272</v>
      </c>
      <c r="S1980" s="35">
        <f t="shared" si="123"/>
        <v>0</v>
      </c>
      <c r="U1980" s="36">
        <f t="shared" si="121"/>
        <v>2.430555555555558E-2</v>
      </c>
      <c r="V1980" s="36">
        <f t="shared" si="122"/>
        <v>7.3402777777777857</v>
      </c>
      <c r="W1980" s="36"/>
      <c r="X1980" s="37"/>
    </row>
    <row r="1981" spans="1:24" x14ac:dyDescent="0.3">
      <c r="A1981" s="42">
        <v>10054</v>
      </c>
      <c r="B1981" s="24">
        <v>46</v>
      </c>
      <c r="C1981" s="24" t="s">
        <v>1139</v>
      </c>
      <c r="D1981" s="24">
        <v>2</v>
      </c>
      <c r="E1981" s="24">
        <v>550</v>
      </c>
      <c r="F1981" s="24" t="s">
        <v>208</v>
      </c>
      <c r="G1981" s="24" t="s">
        <v>72</v>
      </c>
      <c r="H1981" s="24" t="s">
        <v>13</v>
      </c>
      <c r="J1981" s="24">
        <v>1</v>
      </c>
      <c r="K1981" s="24">
        <v>3111</v>
      </c>
      <c r="L1981" s="32">
        <v>0.54513888888888895</v>
      </c>
      <c r="M1981" s="43">
        <v>0.56944444444444442</v>
      </c>
      <c r="N1981" s="33">
        <v>17.224775395588502</v>
      </c>
      <c r="Q1981" s="24">
        <v>94</v>
      </c>
      <c r="R1981" s="35">
        <f t="shared" si="120"/>
        <v>1619.1288871853192</v>
      </c>
      <c r="S1981" s="35">
        <f t="shared" si="123"/>
        <v>0</v>
      </c>
      <c r="U1981" s="36">
        <f t="shared" si="121"/>
        <v>2.4305555555555469E-2</v>
      </c>
      <c r="V1981" s="36">
        <f t="shared" si="122"/>
        <v>2.2847222222222143</v>
      </c>
      <c r="W1981" s="36"/>
      <c r="X1981" s="37"/>
    </row>
    <row r="1982" spans="1:24" x14ac:dyDescent="0.3">
      <c r="A1982" s="42">
        <v>10131</v>
      </c>
      <c r="B1982" s="24">
        <v>46</v>
      </c>
      <c r="C1982" s="24" t="s">
        <v>1139</v>
      </c>
      <c r="D1982" s="24">
        <v>2</v>
      </c>
      <c r="E1982" s="24">
        <v>550</v>
      </c>
      <c r="F1982" s="24" t="s">
        <v>208</v>
      </c>
      <c r="G1982" s="24" t="s">
        <v>52</v>
      </c>
      <c r="H1982" s="24">
        <v>6</v>
      </c>
      <c r="J1982" s="24">
        <v>1</v>
      </c>
      <c r="K1982" s="24">
        <v>4290</v>
      </c>
      <c r="L1982" s="32">
        <v>0.54513888888888895</v>
      </c>
      <c r="M1982" s="43">
        <v>0.56944444444444442</v>
      </c>
      <c r="N1982" s="33">
        <v>17.224775395588502</v>
      </c>
      <c r="Q1982" s="24">
        <v>35</v>
      </c>
      <c r="R1982" s="35">
        <f t="shared" si="120"/>
        <v>602.86713884559754</v>
      </c>
      <c r="S1982" s="35">
        <f t="shared" si="123"/>
        <v>0</v>
      </c>
      <c r="U1982" s="36">
        <f t="shared" si="121"/>
        <v>2.4305555555555469E-2</v>
      </c>
      <c r="V1982" s="36">
        <f t="shared" si="122"/>
        <v>0.85069444444444142</v>
      </c>
      <c r="W1982" s="36"/>
      <c r="X1982" s="37"/>
    </row>
    <row r="1983" spans="1:24" x14ac:dyDescent="0.3">
      <c r="A1983" s="42">
        <v>9951</v>
      </c>
      <c r="B1983" s="24">
        <v>46</v>
      </c>
      <c r="C1983" s="24" t="s">
        <v>1139</v>
      </c>
      <c r="D1983" s="24">
        <v>2</v>
      </c>
      <c r="E1983" s="24">
        <v>551</v>
      </c>
      <c r="F1983" s="24" t="s">
        <v>247</v>
      </c>
      <c r="G1983" s="24" t="s">
        <v>12</v>
      </c>
      <c r="H1983" s="24" t="s">
        <v>15</v>
      </c>
      <c r="J1983" s="24">
        <v>1</v>
      </c>
      <c r="K1983" s="24">
        <v>2110</v>
      </c>
      <c r="L1983" s="32">
        <v>0.5</v>
      </c>
      <c r="M1983" s="43">
        <v>0.52083333333333337</v>
      </c>
      <c r="N1983" s="33">
        <v>15.600775395588499</v>
      </c>
      <c r="Q1983" s="24">
        <v>58</v>
      </c>
      <c r="R1983" s="35">
        <f t="shared" si="120"/>
        <v>904.84497294413291</v>
      </c>
      <c r="S1983" s="35">
        <f t="shared" si="123"/>
        <v>0</v>
      </c>
      <c r="U1983" s="36">
        <f t="shared" si="121"/>
        <v>2.083333333333337E-2</v>
      </c>
      <c r="V1983" s="36">
        <f t="shared" si="122"/>
        <v>1.2083333333333355</v>
      </c>
      <c r="W1983" s="36"/>
      <c r="X1983" s="37"/>
    </row>
    <row r="1984" spans="1:24" x14ac:dyDescent="0.3">
      <c r="A1984" s="42">
        <v>9952</v>
      </c>
      <c r="B1984" s="24">
        <v>46</v>
      </c>
      <c r="C1984" s="24" t="s">
        <v>1139</v>
      </c>
      <c r="D1984" s="24">
        <v>2</v>
      </c>
      <c r="E1984" s="24">
        <v>551</v>
      </c>
      <c r="F1984" s="24" t="s">
        <v>247</v>
      </c>
      <c r="G1984" s="24" t="s">
        <v>12</v>
      </c>
      <c r="H1984" s="24" t="s">
        <v>15</v>
      </c>
      <c r="J1984" s="24">
        <v>1</v>
      </c>
      <c r="K1984" s="24">
        <v>2112</v>
      </c>
      <c r="L1984" s="32">
        <v>0.75694444444444453</v>
      </c>
      <c r="M1984" s="43">
        <v>0.77777777777777779</v>
      </c>
      <c r="N1984" s="33">
        <v>15.600775395588499</v>
      </c>
      <c r="Q1984" s="24">
        <v>58</v>
      </c>
      <c r="R1984" s="35">
        <f t="shared" si="120"/>
        <v>904.84497294413291</v>
      </c>
      <c r="S1984" s="35">
        <f t="shared" si="123"/>
        <v>0</v>
      </c>
      <c r="U1984" s="36">
        <f t="shared" si="121"/>
        <v>2.0833333333333259E-2</v>
      </c>
      <c r="V1984" s="36">
        <f t="shared" si="122"/>
        <v>1.208333333333329</v>
      </c>
      <c r="W1984" s="36"/>
      <c r="X1984" s="37"/>
    </row>
    <row r="1985" spans="1:24" x14ac:dyDescent="0.3">
      <c r="A1985" s="42">
        <v>10231</v>
      </c>
      <c r="B1985" s="24">
        <v>46</v>
      </c>
      <c r="C1985" s="24" t="s">
        <v>1139</v>
      </c>
      <c r="D1985" s="24">
        <v>2</v>
      </c>
      <c r="E1985" s="24">
        <v>551</v>
      </c>
      <c r="F1985" s="24" t="s">
        <v>247</v>
      </c>
      <c r="G1985" s="24" t="s">
        <v>12</v>
      </c>
      <c r="H1985" s="24" t="s">
        <v>15</v>
      </c>
      <c r="J1985" s="24">
        <v>1</v>
      </c>
      <c r="K1985" s="24">
        <v>2113</v>
      </c>
      <c r="L1985" s="32">
        <v>0.92708333333333337</v>
      </c>
      <c r="M1985" s="43">
        <v>0.94444444444444453</v>
      </c>
      <c r="N1985" s="33">
        <v>15.600775395588499</v>
      </c>
      <c r="Q1985" s="24">
        <v>58</v>
      </c>
      <c r="R1985" s="35">
        <f t="shared" si="120"/>
        <v>904.84497294413291</v>
      </c>
      <c r="S1985" s="35">
        <f t="shared" si="123"/>
        <v>0</v>
      </c>
      <c r="U1985" s="36">
        <f t="shared" si="121"/>
        <v>1.736111111111116E-2</v>
      </c>
      <c r="V1985" s="36">
        <f t="shared" si="122"/>
        <v>1.0069444444444473</v>
      </c>
      <c r="W1985" s="36"/>
      <c r="X1985" s="37"/>
    </row>
    <row r="1986" spans="1:24" x14ac:dyDescent="0.3">
      <c r="A1986" s="42">
        <v>10101</v>
      </c>
      <c r="B1986" s="24">
        <v>46</v>
      </c>
      <c r="C1986" s="24" t="s">
        <v>1139</v>
      </c>
      <c r="D1986" s="24">
        <v>2</v>
      </c>
      <c r="E1986" s="24">
        <v>566</v>
      </c>
      <c r="F1986" s="24" t="s">
        <v>267</v>
      </c>
      <c r="G1986" s="24" t="s">
        <v>52</v>
      </c>
      <c r="H1986" s="44" t="s">
        <v>1146</v>
      </c>
      <c r="I1986" s="44"/>
      <c r="J1986" s="24">
        <v>1</v>
      </c>
      <c r="K1986" s="24">
        <v>2495</v>
      </c>
      <c r="L1986" s="32">
        <v>0.55208333333333337</v>
      </c>
      <c r="M1986" s="43">
        <v>0.57291666666666663</v>
      </c>
      <c r="N1986" s="33">
        <v>15.1602994094655</v>
      </c>
      <c r="Q1986" s="24">
        <v>173</v>
      </c>
      <c r="R1986" s="35">
        <f t="shared" ref="R1986:R2049" si="124">+N1986*Q1986</f>
        <v>2622.7317978375313</v>
      </c>
      <c r="S1986" s="35">
        <f t="shared" si="123"/>
        <v>0</v>
      </c>
      <c r="U1986" s="36">
        <f t="shared" ref="U1986:U2049" si="125">+M1986-L1986</f>
        <v>2.0833333333333259E-2</v>
      </c>
      <c r="V1986" s="36">
        <f t="shared" ref="V1986:V2049" si="126">+U1986*Q1986</f>
        <v>3.6041666666666536</v>
      </c>
      <c r="W1986" s="36"/>
      <c r="X1986" s="37"/>
    </row>
    <row r="1987" spans="1:24" x14ac:dyDescent="0.3">
      <c r="A1987" s="42">
        <v>12444</v>
      </c>
      <c r="B1987" s="24">
        <v>46</v>
      </c>
      <c r="C1987" s="24" t="s">
        <v>1139</v>
      </c>
      <c r="D1987" s="24">
        <v>2</v>
      </c>
      <c r="E1987" s="24">
        <v>566</v>
      </c>
      <c r="F1987" s="24" t="s">
        <v>267</v>
      </c>
      <c r="G1987" s="24" t="s">
        <v>52</v>
      </c>
      <c r="H1987" s="24">
        <v>3</v>
      </c>
      <c r="J1987" s="24">
        <v>1</v>
      </c>
      <c r="K1987" s="24">
        <v>5857</v>
      </c>
      <c r="L1987" s="32">
        <v>0.71180555555555547</v>
      </c>
      <c r="M1987" s="43">
        <v>0.73263888888888884</v>
      </c>
      <c r="N1987" s="33">
        <v>15.1602994094655</v>
      </c>
      <c r="Q1987" s="24">
        <v>36</v>
      </c>
      <c r="R1987" s="35">
        <f t="shared" si="124"/>
        <v>545.77077874075803</v>
      </c>
      <c r="S1987" s="35">
        <f t="shared" ref="S1987:S2050" si="127">+O1987*Q1987</f>
        <v>0</v>
      </c>
      <c r="U1987" s="36">
        <f t="shared" si="125"/>
        <v>2.083333333333337E-2</v>
      </c>
      <c r="V1987" s="36">
        <f t="shared" si="126"/>
        <v>0.75000000000000133</v>
      </c>
      <c r="W1987" s="36"/>
      <c r="X1987" s="37"/>
    </row>
    <row r="1988" spans="1:24" x14ac:dyDescent="0.3">
      <c r="A1988" s="42">
        <v>9781</v>
      </c>
      <c r="B1988" s="24">
        <v>46</v>
      </c>
      <c r="C1988" s="24" t="s">
        <v>1139</v>
      </c>
      <c r="D1988" s="24">
        <v>2</v>
      </c>
      <c r="E1988" s="24">
        <v>568</v>
      </c>
      <c r="F1988" s="24" t="s">
        <v>212</v>
      </c>
      <c r="G1988" s="24" t="s">
        <v>12</v>
      </c>
      <c r="H1988" s="24" t="s">
        <v>13</v>
      </c>
      <c r="J1988" s="24">
        <v>1</v>
      </c>
      <c r="K1988" s="24">
        <v>1239</v>
      </c>
      <c r="L1988" s="32">
        <v>0.2638888888888889</v>
      </c>
      <c r="M1988" s="43">
        <v>0.27430555555555552</v>
      </c>
      <c r="N1988" s="33">
        <v>8.6239059204391708</v>
      </c>
      <c r="Q1988" s="24">
        <v>302</v>
      </c>
      <c r="R1988" s="35">
        <f t="shared" si="124"/>
        <v>2604.4195879726294</v>
      </c>
      <c r="S1988" s="35">
        <f t="shared" si="127"/>
        <v>0</v>
      </c>
      <c r="U1988" s="36">
        <f t="shared" si="125"/>
        <v>1.041666666666663E-2</v>
      </c>
      <c r="V1988" s="36">
        <f t="shared" si="126"/>
        <v>3.1458333333333224</v>
      </c>
      <c r="W1988" s="36"/>
      <c r="X1988" s="37"/>
    </row>
    <row r="1989" spans="1:24" x14ac:dyDescent="0.3">
      <c r="A1989" s="42">
        <v>17636</v>
      </c>
      <c r="B1989" s="24">
        <v>46</v>
      </c>
      <c r="C1989" s="24" t="s">
        <v>1139</v>
      </c>
      <c r="D1989" s="24">
        <v>2</v>
      </c>
      <c r="E1989" s="24">
        <v>568</v>
      </c>
      <c r="F1989" s="24" t="s">
        <v>212</v>
      </c>
      <c r="G1989" s="24" t="s">
        <v>52</v>
      </c>
      <c r="H1989" s="44" t="s">
        <v>1146</v>
      </c>
      <c r="I1989" s="44"/>
      <c r="J1989" s="24">
        <v>1</v>
      </c>
      <c r="K1989" s="24">
        <v>5790</v>
      </c>
      <c r="L1989" s="32">
        <v>0.31597222222222221</v>
      </c>
      <c r="M1989" s="43">
        <v>0.3263888888888889</v>
      </c>
      <c r="N1989" s="33">
        <v>8.6239059204391708</v>
      </c>
      <c r="Q1989" s="24">
        <v>173</v>
      </c>
      <c r="R1989" s="35">
        <f t="shared" si="124"/>
        <v>1491.9357242359765</v>
      </c>
      <c r="S1989" s="35">
        <f t="shared" si="127"/>
        <v>0</v>
      </c>
      <c r="U1989" s="36">
        <f t="shared" si="125"/>
        <v>1.0416666666666685E-2</v>
      </c>
      <c r="V1989" s="36">
        <f t="shared" si="126"/>
        <v>1.8020833333333366</v>
      </c>
      <c r="W1989" s="36"/>
      <c r="X1989" s="37"/>
    </row>
    <row r="1990" spans="1:24" x14ac:dyDescent="0.3">
      <c r="A1990" s="42">
        <v>9955</v>
      </c>
      <c r="B1990" s="24">
        <v>46</v>
      </c>
      <c r="C1990" s="24" t="s">
        <v>1139</v>
      </c>
      <c r="D1990" s="24">
        <v>2</v>
      </c>
      <c r="E1990" s="24">
        <v>568</v>
      </c>
      <c r="F1990" s="24" t="s">
        <v>212</v>
      </c>
      <c r="G1990" s="24" t="s">
        <v>12</v>
      </c>
      <c r="H1990" s="24" t="s">
        <v>15</v>
      </c>
      <c r="J1990" s="24">
        <v>1</v>
      </c>
      <c r="K1990" s="24">
        <v>2126</v>
      </c>
      <c r="L1990" s="32">
        <v>0.375</v>
      </c>
      <c r="M1990" s="43">
        <v>0.38541666666666669</v>
      </c>
      <c r="N1990" s="33">
        <v>8.6239059204391708</v>
      </c>
      <c r="Q1990" s="24">
        <v>58</v>
      </c>
      <c r="R1990" s="35">
        <f t="shared" si="124"/>
        <v>500.18654338547191</v>
      </c>
      <c r="S1990" s="35">
        <f t="shared" si="127"/>
        <v>0</v>
      </c>
      <c r="U1990" s="36">
        <f t="shared" si="125"/>
        <v>1.0416666666666685E-2</v>
      </c>
      <c r="V1990" s="36">
        <f t="shared" si="126"/>
        <v>0.60416666666666774</v>
      </c>
      <c r="W1990" s="36"/>
      <c r="X1990" s="37"/>
    </row>
    <row r="1991" spans="1:24" x14ac:dyDescent="0.3">
      <c r="A1991" s="42">
        <v>13772</v>
      </c>
      <c r="B1991" s="24">
        <v>46</v>
      </c>
      <c r="C1991" s="24" t="s">
        <v>1139</v>
      </c>
      <c r="D1991" s="24">
        <v>2</v>
      </c>
      <c r="E1991" s="24">
        <v>568</v>
      </c>
      <c r="F1991" s="24" t="s">
        <v>212</v>
      </c>
      <c r="G1991" s="24" t="s">
        <v>12</v>
      </c>
      <c r="H1991" s="24" t="s">
        <v>15</v>
      </c>
      <c r="J1991" s="24">
        <v>1</v>
      </c>
      <c r="K1991" s="24">
        <v>2383</v>
      </c>
      <c r="L1991" s="32">
        <v>0.71527777777777779</v>
      </c>
      <c r="M1991" s="43">
        <v>0.72569444444444453</v>
      </c>
      <c r="N1991" s="33">
        <v>8.6239059204391708</v>
      </c>
      <c r="Q1991" s="24">
        <v>58</v>
      </c>
      <c r="R1991" s="35">
        <f t="shared" si="124"/>
        <v>500.18654338547191</v>
      </c>
      <c r="S1991" s="35">
        <f t="shared" si="127"/>
        <v>0</v>
      </c>
      <c r="U1991" s="36">
        <f t="shared" si="125"/>
        <v>1.0416666666666741E-2</v>
      </c>
      <c r="V1991" s="36">
        <f t="shared" si="126"/>
        <v>0.60416666666667096</v>
      </c>
      <c r="W1991" s="36"/>
      <c r="X1991" s="37"/>
    </row>
    <row r="1992" spans="1:24" x14ac:dyDescent="0.3">
      <c r="A1992" s="42">
        <v>17929</v>
      </c>
      <c r="B1992" s="24">
        <v>46</v>
      </c>
      <c r="C1992" s="24" t="s">
        <v>1139</v>
      </c>
      <c r="D1992" s="24">
        <v>2</v>
      </c>
      <c r="E1992" s="24">
        <v>569</v>
      </c>
      <c r="F1992" s="24" t="s">
        <v>213</v>
      </c>
      <c r="G1992" s="24" t="s">
        <v>52</v>
      </c>
      <c r="H1992" s="44" t="s">
        <v>1146</v>
      </c>
      <c r="I1992" s="44"/>
      <c r="J1992" s="24">
        <v>1</v>
      </c>
      <c r="K1992" s="24">
        <v>17929</v>
      </c>
      <c r="L1992" s="32">
        <v>0.28125</v>
      </c>
      <c r="M1992" s="43">
        <v>0.2951388888888889</v>
      </c>
      <c r="N1992" s="33">
        <v>10.2479059204392</v>
      </c>
      <c r="Q1992" s="24">
        <v>173</v>
      </c>
      <c r="R1992" s="35">
        <f t="shared" si="124"/>
        <v>1772.8877242359815</v>
      </c>
      <c r="S1992" s="35">
        <f t="shared" si="127"/>
        <v>0</v>
      </c>
      <c r="U1992" s="36">
        <f t="shared" si="125"/>
        <v>1.3888888888888895E-2</v>
      </c>
      <c r="V1992" s="36">
        <f t="shared" si="126"/>
        <v>2.402777777777779</v>
      </c>
      <c r="W1992" s="36"/>
      <c r="X1992" s="37"/>
    </row>
    <row r="1993" spans="1:24" x14ac:dyDescent="0.3">
      <c r="A1993" s="42">
        <v>9782</v>
      </c>
      <c r="B1993" s="24">
        <v>46</v>
      </c>
      <c r="C1993" s="24" t="s">
        <v>1139</v>
      </c>
      <c r="D1993" s="24">
        <v>2</v>
      </c>
      <c r="E1993" s="24">
        <v>569</v>
      </c>
      <c r="F1993" s="24" t="s">
        <v>213</v>
      </c>
      <c r="G1993" s="24" t="s">
        <v>72</v>
      </c>
      <c r="H1993" s="24" t="s">
        <v>13</v>
      </c>
      <c r="J1993" s="24">
        <v>1</v>
      </c>
      <c r="K1993" s="24">
        <v>1240</v>
      </c>
      <c r="L1993" s="32">
        <v>0.33333333333333331</v>
      </c>
      <c r="M1993" s="43">
        <v>0.34722222222222227</v>
      </c>
      <c r="N1993" s="33">
        <v>10.2479059204392</v>
      </c>
      <c r="Q1993" s="24">
        <v>94</v>
      </c>
      <c r="R1993" s="35">
        <f t="shared" si="124"/>
        <v>963.30315652128479</v>
      </c>
      <c r="S1993" s="35">
        <f t="shared" si="127"/>
        <v>0</v>
      </c>
      <c r="U1993" s="36">
        <f t="shared" si="125"/>
        <v>1.3888888888888951E-2</v>
      </c>
      <c r="V1993" s="36">
        <f t="shared" si="126"/>
        <v>1.3055555555555614</v>
      </c>
      <c r="W1993" s="36"/>
      <c r="X1993" s="37"/>
    </row>
    <row r="1994" spans="1:24" x14ac:dyDescent="0.3">
      <c r="A1994" s="42">
        <v>10194</v>
      </c>
      <c r="B1994" s="24">
        <v>46</v>
      </c>
      <c r="C1994" s="24" t="s">
        <v>1139</v>
      </c>
      <c r="D1994" s="24">
        <v>2</v>
      </c>
      <c r="E1994" s="24">
        <v>569</v>
      </c>
      <c r="F1994" s="24" t="s">
        <v>213</v>
      </c>
      <c r="G1994" s="24" t="s">
        <v>52</v>
      </c>
      <c r="H1994" s="24">
        <v>6</v>
      </c>
      <c r="J1994" s="24">
        <v>1</v>
      </c>
      <c r="K1994" s="24">
        <v>10194</v>
      </c>
      <c r="L1994" s="32">
        <v>0.33333333333333331</v>
      </c>
      <c r="M1994" s="43">
        <v>0.34722222222222227</v>
      </c>
      <c r="N1994" s="33">
        <v>10.2479059204392</v>
      </c>
      <c r="Q1994" s="24">
        <v>35</v>
      </c>
      <c r="R1994" s="35">
        <f t="shared" si="124"/>
        <v>358.67670721537201</v>
      </c>
      <c r="S1994" s="35">
        <f t="shared" si="127"/>
        <v>0</v>
      </c>
      <c r="U1994" s="36">
        <f t="shared" si="125"/>
        <v>1.3888888888888951E-2</v>
      </c>
      <c r="V1994" s="36">
        <f t="shared" si="126"/>
        <v>0.48611111111111327</v>
      </c>
      <c r="W1994" s="36"/>
      <c r="X1994" s="37"/>
    </row>
    <row r="1995" spans="1:24" x14ac:dyDescent="0.3">
      <c r="A1995" s="42">
        <v>10195</v>
      </c>
      <c r="B1995" s="24">
        <v>46</v>
      </c>
      <c r="C1995" s="24" t="s">
        <v>1139</v>
      </c>
      <c r="D1995" s="24">
        <v>2</v>
      </c>
      <c r="E1995" s="24">
        <v>569</v>
      </c>
      <c r="F1995" s="24" t="s">
        <v>213</v>
      </c>
      <c r="G1995" s="24" t="s">
        <v>52</v>
      </c>
      <c r="H1995" s="44" t="s">
        <v>1146</v>
      </c>
      <c r="I1995" s="44"/>
      <c r="J1995" s="24">
        <v>1</v>
      </c>
      <c r="K1995" s="24">
        <v>5393</v>
      </c>
      <c r="L1995" s="32">
        <v>0.34375</v>
      </c>
      <c r="M1995" s="43">
        <v>0.3576388888888889</v>
      </c>
      <c r="N1995" s="33">
        <v>10.2479059204392</v>
      </c>
      <c r="Q1995" s="24">
        <v>173</v>
      </c>
      <c r="R1995" s="35">
        <f t="shared" si="124"/>
        <v>1772.8877242359815</v>
      </c>
      <c r="S1995" s="35">
        <f t="shared" si="127"/>
        <v>0</v>
      </c>
      <c r="U1995" s="36">
        <f t="shared" si="125"/>
        <v>1.3888888888888895E-2</v>
      </c>
      <c r="V1995" s="36">
        <f t="shared" si="126"/>
        <v>2.402777777777779</v>
      </c>
      <c r="W1995" s="36"/>
      <c r="X1995" s="37"/>
    </row>
    <row r="1996" spans="1:24" x14ac:dyDescent="0.3">
      <c r="A1996" s="42">
        <v>9783</v>
      </c>
      <c r="B1996" s="24">
        <v>46</v>
      </c>
      <c r="C1996" s="24" t="s">
        <v>1139</v>
      </c>
      <c r="D1996" s="24">
        <v>2</v>
      </c>
      <c r="E1996" s="24">
        <v>569</v>
      </c>
      <c r="F1996" s="24" t="s">
        <v>213</v>
      </c>
      <c r="G1996" s="24" t="s">
        <v>12</v>
      </c>
      <c r="H1996" s="24" t="s">
        <v>13</v>
      </c>
      <c r="J1996" s="24">
        <v>1</v>
      </c>
      <c r="K1996" s="24">
        <v>1241</v>
      </c>
      <c r="L1996" s="32">
        <v>0.4513888888888889</v>
      </c>
      <c r="M1996" s="43">
        <v>0.46527777777777773</v>
      </c>
      <c r="N1996" s="33">
        <v>10.2479059204392</v>
      </c>
      <c r="Q1996" s="24">
        <v>302</v>
      </c>
      <c r="R1996" s="35">
        <f t="shared" si="124"/>
        <v>3094.8675879726384</v>
      </c>
      <c r="S1996" s="35">
        <f t="shared" si="127"/>
        <v>0</v>
      </c>
      <c r="U1996" s="36">
        <f t="shared" si="125"/>
        <v>1.388888888888884E-2</v>
      </c>
      <c r="V1996" s="36">
        <f t="shared" si="126"/>
        <v>4.1944444444444295</v>
      </c>
      <c r="W1996" s="36"/>
      <c r="X1996" s="37"/>
    </row>
    <row r="1997" spans="1:24" x14ac:dyDescent="0.3">
      <c r="A1997" s="42">
        <v>10166</v>
      </c>
      <c r="B1997" s="24">
        <v>46</v>
      </c>
      <c r="C1997" s="24" t="s">
        <v>1139</v>
      </c>
      <c r="D1997" s="24">
        <v>2</v>
      </c>
      <c r="E1997" s="24">
        <v>569</v>
      </c>
      <c r="F1997" s="24" t="s">
        <v>213</v>
      </c>
      <c r="G1997" s="24" t="s">
        <v>19</v>
      </c>
      <c r="H1997" s="24" t="s">
        <v>20</v>
      </c>
      <c r="J1997" s="24">
        <v>1</v>
      </c>
      <c r="K1997" s="24">
        <v>4570</v>
      </c>
      <c r="L1997" s="32">
        <v>0.45833333333333331</v>
      </c>
      <c r="M1997" s="43">
        <v>0.47222222222222227</v>
      </c>
      <c r="N1997" s="33">
        <v>10.2479059204392</v>
      </c>
      <c r="Q1997" s="24">
        <v>5</v>
      </c>
      <c r="R1997" s="35">
        <f t="shared" si="124"/>
        <v>51.239529602196001</v>
      </c>
      <c r="S1997" s="35">
        <f t="shared" si="127"/>
        <v>0</v>
      </c>
      <c r="U1997" s="36">
        <f t="shared" si="125"/>
        <v>1.3888888888888951E-2</v>
      </c>
      <c r="V1997" s="36">
        <f t="shared" si="126"/>
        <v>6.9444444444444753E-2</v>
      </c>
      <c r="W1997" s="36"/>
      <c r="X1997" s="37"/>
    </row>
    <row r="1998" spans="1:24" x14ac:dyDescent="0.3">
      <c r="A1998" s="42">
        <v>10193</v>
      </c>
      <c r="B1998" s="24">
        <v>46</v>
      </c>
      <c r="C1998" s="24" t="s">
        <v>1139</v>
      </c>
      <c r="D1998" s="24">
        <v>2</v>
      </c>
      <c r="E1998" s="24">
        <v>569</v>
      </c>
      <c r="F1998" s="24" t="s">
        <v>213</v>
      </c>
      <c r="G1998" s="24" t="s">
        <v>12</v>
      </c>
      <c r="H1998" s="24" t="s">
        <v>13</v>
      </c>
      <c r="J1998" s="24">
        <v>1</v>
      </c>
      <c r="K1998" s="24">
        <v>1242</v>
      </c>
      <c r="L1998" s="32">
        <v>0.4861111111111111</v>
      </c>
      <c r="M1998" s="43">
        <v>0.5</v>
      </c>
      <c r="N1998" s="33">
        <v>10.2479059204392</v>
      </c>
      <c r="Q1998" s="24">
        <v>302</v>
      </c>
      <c r="R1998" s="35">
        <f t="shared" si="124"/>
        <v>3094.8675879726384</v>
      </c>
      <c r="S1998" s="35">
        <f t="shared" si="127"/>
        <v>0</v>
      </c>
      <c r="U1998" s="36">
        <f t="shared" si="125"/>
        <v>1.3888888888888895E-2</v>
      </c>
      <c r="V1998" s="36">
        <f t="shared" si="126"/>
        <v>4.1944444444444464</v>
      </c>
      <c r="W1998" s="36"/>
      <c r="X1998" s="37"/>
    </row>
    <row r="1999" spans="1:24" x14ac:dyDescent="0.3">
      <c r="A1999" s="42">
        <v>9784</v>
      </c>
      <c r="B1999" s="24">
        <v>46</v>
      </c>
      <c r="C1999" s="24" t="s">
        <v>1139</v>
      </c>
      <c r="D1999" s="24">
        <v>2</v>
      </c>
      <c r="E1999" s="24">
        <v>569</v>
      </c>
      <c r="F1999" s="24" t="s">
        <v>213</v>
      </c>
      <c r="G1999" s="24" t="s">
        <v>12</v>
      </c>
      <c r="H1999" s="24" t="s">
        <v>13</v>
      </c>
      <c r="J1999" s="24">
        <v>1</v>
      </c>
      <c r="K1999" s="24">
        <v>1243</v>
      </c>
      <c r="L1999" s="32">
        <v>0.51041666666666663</v>
      </c>
      <c r="M1999" s="43">
        <v>0.52430555555555558</v>
      </c>
      <c r="N1999" s="33">
        <v>10.2479059204392</v>
      </c>
      <c r="Q1999" s="24">
        <v>302</v>
      </c>
      <c r="R1999" s="35">
        <f t="shared" si="124"/>
        <v>3094.8675879726384</v>
      </c>
      <c r="S1999" s="35">
        <f t="shared" si="127"/>
        <v>0</v>
      </c>
      <c r="U1999" s="36">
        <f t="shared" si="125"/>
        <v>1.3888888888888951E-2</v>
      </c>
      <c r="V1999" s="36">
        <f t="shared" si="126"/>
        <v>4.1944444444444633</v>
      </c>
      <c r="W1999" s="36"/>
      <c r="X1999" s="37"/>
    </row>
    <row r="2000" spans="1:24" x14ac:dyDescent="0.3">
      <c r="A2000" s="42">
        <v>18779</v>
      </c>
      <c r="B2000" s="24">
        <v>46</v>
      </c>
      <c r="C2000" s="24" t="s">
        <v>1139</v>
      </c>
      <c r="D2000" s="24">
        <v>2</v>
      </c>
      <c r="E2000" s="24">
        <v>569</v>
      </c>
      <c r="F2000" s="24" t="s">
        <v>213</v>
      </c>
      <c r="G2000" s="24" t="s">
        <v>52</v>
      </c>
      <c r="H2000" s="44" t="s">
        <v>1146</v>
      </c>
      <c r="I2000" s="44"/>
      <c r="J2000" s="24">
        <v>1</v>
      </c>
      <c r="K2000" s="24">
        <v>1244</v>
      </c>
      <c r="L2000" s="32">
        <v>0.5625</v>
      </c>
      <c r="M2000" s="43">
        <v>0.57638888888888895</v>
      </c>
      <c r="N2000" s="33">
        <v>10.2479059204392</v>
      </c>
      <c r="Q2000" s="24">
        <v>173</v>
      </c>
      <c r="R2000" s="35">
        <f t="shared" si="124"/>
        <v>1772.8877242359815</v>
      </c>
      <c r="S2000" s="35">
        <f t="shared" si="127"/>
        <v>0</v>
      </c>
      <c r="U2000" s="36">
        <f t="shared" si="125"/>
        <v>1.3888888888888951E-2</v>
      </c>
      <c r="V2000" s="36">
        <f t="shared" si="126"/>
        <v>2.4027777777777883</v>
      </c>
      <c r="W2000" s="36"/>
      <c r="X2000" s="37"/>
    </row>
    <row r="2001" spans="1:24" x14ac:dyDescent="0.3">
      <c r="A2001" s="42">
        <v>10167</v>
      </c>
      <c r="B2001" s="24">
        <v>46</v>
      </c>
      <c r="C2001" s="24" t="s">
        <v>1139</v>
      </c>
      <c r="D2001" s="24">
        <v>2</v>
      </c>
      <c r="E2001" s="24">
        <v>569</v>
      </c>
      <c r="F2001" s="24" t="s">
        <v>213</v>
      </c>
      <c r="G2001" s="24" t="s">
        <v>19</v>
      </c>
      <c r="H2001" s="24" t="s">
        <v>20</v>
      </c>
      <c r="J2001" s="24">
        <v>1</v>
      </c>
      <c r="K2001" s="24">
        <v>4571</v>
      </c>
      <c r="L2001" s="32">
        <v>0.61111111111111105</v>
      </c>
      <c r="M2001" s="43">
        <v>0.625</v>
      </c>
      <c r="N2001" s="33">
        <v>10.2479059204392</v>
      </c>
      <c r="Q2001" s="24">
        <v>5</v>
      </c>
      <c r="R2001" s="35">
        <f t="shared" si="124"/>
        <v>51.239529602196001</v>
      </c>
      <c r="S2001" s="35">
        <f t="shared" si="127"/>
        <v>0</v>
      </c>
      <c r="U2001" s="36">
        <f t="shared" si="125"/>
        <v>1.3888888888888951E-2</v>
      </c>
      <c r="V2001" s="36">
        <f t="shared" si="126"/>
        <v>6.9444444444444753E-2</v>
      </c>
      <c r="W2001" s="36"/>
      <c r="X2001" s="37"/>
    </row>
    <row r="2002" spans="1:24" x14ac:dyDescent="0.3">
      <c r="A2002" s="42">
        <v>10022</v>
      </c>
      <c r="B2002" s="24">
        <v>46</v>
      </c>
      <c r="C2002" s="24" t="s">
        <v>1139</v>
      </c>
      <c r="D2002" s="24">
        <v>2</v>
      </c>
      <c r="E2002" s="24">
        <v>569</v>
      </c>
      <c r="F2002" s="24" t="s">
        <v>213</v>
      </c>
      <c r="G2002" s="24" t="s">
        <v>12</v>
      </c>
      <c r="H2002" s="24" t="s">
        <v>15</v>
      </c>
      <c r="J2002" s="24">
        <v>1</v>
      </c>
      <c r="K2002" s="24">
        <v>2384</v>
      </c>
      <c r="L2002" s="32">
        <v>0.64583333333333337</v>
      </c>
      <c r="M2002" s="43">
        <v>0.65972222222222221</v>
      </c>
      <c r="N2002" s="33">
        <v>10.2479059204392</v>
      </c>
      <c r="Q2002" s="24">
        <v>58</v>
      </c>
      <c r="R2002" s="35">
        <f t="shared" si="124"/>
        <v>594.37854338547356</v>
      </c>
      <c r="S2002" s="35">
        <f t="shared" si="127"/>
        <v>0</v>
      </c>
      <c r="U2002" s="36">
        <f t="shared" si="125"/>
        <v>1.388888888888884E-2</v>
      </c>
      <c r="V2002" s="36">
        <f t="shared" si="126"/>
        <v>0.80555555555555269</v>
      </c>
      <c r="W2002" s="36"/>
      <c r="X2002" s="37"/>
    </row>
    <row r="2003" spans="1:24" x14ac:dyDescent="0.3">
      <c r="A2003" s="42">
        <v>10168</v>
      </c>
      <c r="B2003" s="24">
        <v>46</v>
      </c>
      <c r="C2003" s="24" t="s">
        <v>1139</v>
      </c>
      <c r="D2003" s="24">
        <v>2</v>
      </c>
      <c r="E2003" s="24">
        <v>569</v>
      </c>
      <c r="F2003" s="24" t="s">
        <v>213</v>
      </c>
      <c r="G2003" s="24" t="s">
        <v>19</v>
      </c>
      <c r="H2003" s="24" t="s">
        <v>20</v>
      </c>
      <c r="J2003" s="24">
        <v>1</v>
      </c>
      <c r="K2003" s="24">
        <v>4572</v>
      </c>
      <c r="L2003" s="32">
        <v>0.6875</v>
      </c>
      <c r="M2003" s="43">
        <v>0.70138888888888884</v>
      </c>
      <c r="N2003" s="33">
        <v>10.2479059204392</v>
      </c>
      <c r="Q2003" s="24">
        <v>5</v>
      </c>
      <c r="R2003" s="35">
        <f t="shared" si="124"/>
        <v>51.239529602196001</v>
      </c>
      <c r="S2003" s="35">
        <f t="shared" si="127"/>
        <v>0</v>
      </c>
      <c r="U2003" s="36">
        <f t="shared" si="125"/>
        <v>1.388888888888884E-2</v>
      </c>
      <c r="V2003" s="36">
        <f t="shared" si="126"/>
        <v>6.9444444444444198E-2</v>
      </c>
      <c r="W2003" s="36"/>
      <c r="X2003" s="37"/>
    </row>
    <row r="2004" spans="1:24" x14ac:dyDescent="0.3">
      <c r="A2004" s="42">
        <v>18800</v>
      </c>
      <c r="B2004" s="24">
        <v>46</v>
      </c>
      <c r="C2004" s="24" t="s">
        <v>1139</v>
      </c>
      <c r="D2004" s="24">
        <v>2</v>
      </c>
      <c r="E2004" s="24">
        <v>569</v>
      </c>
      <c r="F2004" s="24" t="s">
        <v>213</v>
      </c>
      <c r="G2004" s="24" t="s">
        <v>52</v>
      </c>
      <c r="H2004" s="24">
        <v>5</v>
      </c>
      <c r="J2004" s="24">
        <v>1</v>
      </c>
      <c r="K2004" s="24">
        <v>18800</v>
      </c>
      <c r="L2004" s="32">
        <v>0.71527777777777779</v>
      </c>
      <c r="M2004" s="43">
        <v>0.72916666666666663</v>
      </c>
      <c r="N2004" s="33">
        <v>10.2479059204392</v>
      </c>
      <c r="Q2004" s="24">
        <v>34</v>
      </c>
      <c r="R2004" s="35">
        <f t="shared" si="124"/>
        <v>348.42880129493278</v>
      </c>
      <c r="S2004" s="35">
        <f t="shared" si="127"/>
        <v>0</v>
      </c>
      <c r="U2004" s="36">
        <f t="shared" si="125"/>
        <v>1.388888888888884E-2</v>
      </c>
      <c r="V2004" s="36">
        <f t="shared" si="126"/>
        <v>0.47222222222222054</v>
      </c>
      <c r="W2004" s="36"/>
      <c r="X2004" s="37"/>
    </row>
    <row r="2005" spans="1:24" x14ac:dyDescent="0.3">
      <c r="A2005" s="42">
        <v>13642</v>
      </c>
      <c r="B2005" s="24">
        <v>46</v>
      </c>
      <c r="C2005" s="24" t="s">
        <v>1139</v>
      </c>
      <c r="D2005" s="24">
        <v>2</v>
      </c>
      <c r="E2005" s="24">
        <v>569</v>
      </c>
      <c r="F2005" s="24" t="s">
        <v>213</v>
      </c>
      <c r="G2005" s="24" t="s">
        <v>12</v>
      </c>
      <c r="H2005" s="24" t="s">
        <v>13</v>
      </c>
      <c r="J2005" s="24">
        <v>1</v>
      </c>
      <c r="K2005" s="24">
        <v>1245</v>
      </c>
      <c r="L2005" s="32">
        <v>0.75</v>
      </c>
      <c r="M2005" s="43">
        <v>0.76388888888888884</v>
      </c>
      <c r="N2005" s="33">
        <v>10.2479059204392</v>
      </c>
      <c r="Q2005" s="24">
        <v>302</v>
      </c>
      <c r="R2005" s="35">
        <f t="shared" si="124"/>
        <v>3094.8675879726384</v>
      </c>
      <c r="S2005" s="35">
        <f t="shared" si="127"/>
        <v>0</v>
      </c>
      <c r="U2005" s="36">
        <f t="shared" si="125"/>
        <v>1.388888888888884E-2</v>
      </c>
      <c r="V2005" s="36">
        <f t="shared" si="126"/>
        <v>4.1944444444444295</v>
      </c>
      <c r="W2005" s="36"/>
      <c r="X2005" s="37"/>
    </row>
    <row r="2006" spans="1:24" x14ac:dyDescent="0.3">
      <c r="A2006" s="42">
        <v>10059</v>
      </c>
      <c r="B2006" s="24">
        <v>46</v>
      </c>
      <c r="C2006" s="24" t="s">
        <v>1139</v>
      </c>
      <c r="D2006" s="24">
        <v>2</v>
      </c>
      <c r="E2006" s="24">
        <v>569</v>
      </c>
      <c r="F2006" s="24" t="s">
        <v>213</v>
      </c>
      <c r="G2006" s="24" t="s">
        <v>12</v>
      </c>
      <c r="H2006" s="24" t="s">
        <v>15</v>
      </c>
      <c r="J2006" s="24">
        <v>1</v>
      </c>
      <c r="K2006" s="24">
        <v>3136</v>
      </c>
      <c r="L2006" s="32">
        <v>0.76041666666666663</v>
      </c>
      <c r="M2006" s="43">
        <v>0.77430555555555547</v>
      </c>
      <c r="N2006" s="33">
        <v>10.2479059204392</v>
      </c>
      <c r="Q2006" s="24">
        <v>58</v>
      </c>
      <c r="R2006" s="35">
        <f t="shared" si="124"/>
        <v>594.37854338547356</v>
      </c>
      <c r="S2006" s="35">
        <f t="shared" si="127"/>
        <v>0</v>
      </c>
      <c r="U2006" s="36">
        <f t="shared" si="125"/>
        <v>1.388888888888884E-2</v>
      </c>
      <c r="V2006" s="36">
        <f t="shared" si="126"/>
        <v>0.80555555555555269</v>
      </c>
      <c r="W2006" s="36"/>
      <c r="X2006" s="37"/>
    </row>
    <row r="2007" spans="1:24" x14ac:dyDescent="0.3">
      <c r="A2007" s="42">
        <v>12475</v>
      </c>
      <c r="B2007" s="24">
        <v>46</v>
      </c>
      <c r="C2007" s="24" t="s">
        <v>1139</v>
      </c>
      <c r="D2007" s="24">
        <v>2</v>
      </c>
      <c r="E2007" s="24">
        <v>569</v>
      </c>
      <c r="F2007" s="24" t="s">
        <v>213</v>
      </c>
      <c r="G2007" s="24" t="s">
        <v>12</v>
      </c>
      <c r="H2007" s="24" t="s">
        <v>13</v>
      </c>
      <c r="J2007" s="24">
        <v>1</v>
      </c>
      <c r="K2007" s="24">
        <v>1218</v>
      </c>
      <c r="L2007" s="32">
        <v>0.78125</v>
      </c>
      <c r="M2007" s="43">
        <v>0.79513888888888884</v>
      </c>
      <c r="N2007" s="33">
        <v>10.2479059204392</v>
      </c>
      <c r="Q2007" s="24">
        <v>302</v>
      </c>
      <c r="R2007" s="35">
        <f t="shared" si="124"/>
        <v>3094.8675879726384</v>
      </c>
      <c r="S2007" s="35">
        <f t="shared" si="127"/>
        <v>0</v>
      </c>
      <c r="U2007" s="36">
        <f t="shared" si="125"/>
        <v>1.388888888888884E-2</v>
      </c>
      <c r="V2007" s="36">
        <f t="shared" si="126"/>
        <v>4.1944444444444295</v>
      </c>
      <c r="W2007" s="36"/>
      <c r="X2007" s="37"/>
    </row>
    <row r="2008" spans="1:24" x14ac:dyDescent="0.3">
      <c r="A2008" s="42">
        <v>10169</v>
      </c>
      <c r="B2008" s="24">
        <v>46</v>
      </c>
      <c r="C2008" s="24" t="s">
        <v>1139</v>
      </c>
      <c r="D2008" s="24">
        <v>2</v>
      </c>
      <c r="E2008" s="24">
        <v>569</v>
      </c>
      <c r="F2008" s="24" t="s">
        <v>213</v>
      </c>
      <c r="G2008" s="24" t="s">
        <v>19</v>
      </c>
      <c r="H2008" s="24" t="s">
        <v>20</v>
      </c>
      <c r="J2008" s="24">
        <v>1</v>
      </c>
      <c r="K2008" s="24">
        <v>4573</v>
      </c>
      <c r="L2008" s="32">
        <v>0.79166666666666663</v>
      </c>
      <c r="M2008" s="43">
        <v>0.80555555555555547</v>
      </c>
      <c r="N2008" s="33">
        <v>10.2479059204392</v>
      </c>
      <c r="Q2008" s="24">
        <v>5</v>
      </c>
      <c r="R2008" s="35">
        <f t="shared" si="124"/>
        <v>51.239529602196001</v>
      </c>
      <c r="S2008" s="35">
        <f t="shared" si="127"/>
        <v>0</v>
      </c>
      <c r="U2008" s="36">
        <f t="shared" si="125"/>
        <v>1.388888888888884E-2</v>
      </c>
      <c r="V2008" s="36">
        <f t="shared" si="126"/>
        <v>6.9444444444444198E-2</v>
      </c>
      <c r="W2008" s="36"/>
      <c r="X2008" s="37"/>
    </row>
    <row r="2009" spans="1:24" x14ac:dyDescent="0.3">
      <c r="A2009" s="42">
        <v>9786</v>
      </c>
      <c r="B2009" s="24">
        <v>46</v>
      </c>
      <c r="C2009" s="24" t="s">
        <v>1139</v>
      </c>
      <c r="D2009" s="24">
        <v>2</v>
      </c>
      <c r="E2009" s="24">
        <v>569</v>
      </c>
      <c r="F2009" s="24" t="s">
        <v>213</v>
      </c>
      <c r="G2009" s="24" t="s">
        <v>12</v>
      </c>
      <c r="H2009" s="24" t="s">
        <v>13</v>
      </c>
      <c r="J2009" s="24">
        <v>1</v>
      </c>
      <c r="K2009" s="24">
        <v>1246</v>
      </c>
      <c r="L2009" s="32">
        <v>0.8125</v>
      </c>
      <c r="M2009" s="43">
        <v>0.82638888888888884</v>
      </c>
      <c r="N2009" s="33">
        <v>10.2479059204392</v>
      </c>
      <c r="Q2009" s="24">
        <v>302</v>
      </c>
      <c r="R2009" s="35">
        <f t="shared" si="124"/>
        <v>3094.8675879726384</v>
      </c>
      <c r="S2009" s="35">
        <f t="shared" si="127"/>
        <v>0</v>
      </c>
      <c r="U2009" s="36">
        <f t="shared" si="125"/>
        <v>1.388888888888884E-2</v>
      </c>
      <c r="V2009" s="36">
        <f t="shared" si="126"/>
        <v>4.1944444444444295</v>
      </c>
      <c r="W2009" s="36"/>
      <c r="X2009" s="37"/>
    </row>
    <row r="2010" spans="1:24" x14ac:dyDescent="0.3">
      <c r="A2010" s="42">
        <v>10023</v>
      </c>
      <c r="B2010" s="24">
        <v>46</v>
      </c>
      <c r="C2010" s="24" t="s">
        <v>1139</v>
      </c>
      <c r="D2010" s="24">
        <v>2</v>
      </c>
      <c r="E2010" s="24">
        <v>569</v>
      </c>
      <c r="F2010" s="24" t="s">
        <v>213</v>
      </c>
      <c r="G2010" s="24" t="s">
        <v>12</v>
      </c>
      <c r="H2010" s="24" t="s">
        <v>15</v>
      </c>
      <c r="J2010" s="24">
        <v>1</v>
      </c>
      <c r="K2010" s="24">
        <v>2385</v>
      </c>
      <c r="L2010" s="32">
        <v>0.82638888888888884</v>
      </c>
      <c r="M2010" s="43">
        <v>0.84027777777777779</v>
      </c>
      <c r="N2010" s="33">
        <v>10.2479059204392</v>
      </c>
      <c r="Q2010" s="24">
        <v>58</v>
      </c>
      <c r="R2010" s="35">
        <f t="shared" si="124"/>
        <v>594.37854338547356</v>
      </c>
      <c r="S2010" s="35">
        <f t="shared" si="127"/>
        <v>0</v>
      </c>
      <c r="U2010" s="36">
        <f t="shared" si="125"/>
        <v>1.3888888888888951E-2</v>
      </c>
      <c r="V2010" s="36">
        <f t="shared" si="126"/>
        <v>0.80555555555555913</v>
      </c>
      <c r="W2010" s="36"/>
      <c r="X2010" s="37"/>
    </row>
    <row r="2011" spans="1:24" x14ac:dyDescent="0.3">
      <c r="A2011" s="42">
        <v>9787</v>
      </c>
      <c r="B2011" s="24">
        <v>46</v>
      </c>
      <c r="C2011" s="24" t="s">
        <v>1139</v>
      </c>
      <c r="D2011" s="24">
        <v>2</v>
      </c>
      <c r="E2011" s="24">
        <v>569</v>
      </c>
      <c r="F2011" s="24" t="s">
        <v>213</v>
      </c>
      <c r="G2011" s="24" t="s">
        <v>12</v>
      </c>
      <c r="H2011" s="24" t="s">
        <v>13</v>
      </c>
      <c r="J2011" s="24">
        <v>1</v>
      </c>
      <c r="K2011" s="24">
        <v>1247</v>
      </c>
      <c r="L2011" s="32">
        <v>0.85416666666666663</v>
      </c>
      <c r="M2011" s="43">
        <v>0.86805555555555547</v>
      </c>
      <c r="N2011" s="33">
        <v>10.2479059204392</v>
      </c>
      <c r="Q2011" s="24">
        <v>302</v>
      </c>
      <c r="R2011" s="35">
        <f t="shared" si="124"/>
        <v>3094.8675879726384</v>
      </c>
      <c r="S2011" s="35">
        <f t="shared" si="127"/>
        <v>0</v>
      </c>
      <c r="U2011" s="36">
        <f t="shared" si="125"/>
        <v>1.388888888888884E-2</v>
      </c>
      <c r="V2011" s="36">
        <f t="shared" si="126"/>
        <v>4.1944444444444295</v>
      </c>
      <c r="W2011" s="36"/>
      <c r="X2011" s="37"/>
    </row>
    <row r="2012" spans="1:24" x14ac:dyDescent="0.3">
      <c r="A2012" s="42">
        <v>12483</v>
      </c>
      <c r="B2012" s="24">
        <v>46</v>
      </c>
      <c r="C2012" s="24" t="s">
        <v>1139</v>
      </c>
      <c r="D2012" s="24">
        <v>2</v>
      </c>
      <c r="E2012" s="24">
        <v>578</v>
      </c>
      <c r="F2012" s="24" t="s">
        <v>669</v>
      </c>
      <c r="G2012" s="24" t="s">
        <v>12</v>
      </c>
      <c r="H2012" s="24" t="s">
        <v>13</v>
      </c>
      <c r="J2012" s="24">
        <v>1</v>
      </c>
      <c r="K2012" s="24">
        <v>4295</v>
      </c>
      <c r="L2012" s="32">
        <v>0.59375</v>
      </c>
      <c r="M2012" s="43">
        <v>0.61805555555555558</v>
      </c>
      <c r="N2012" s="33">
        <v>13.011539807329999</v>
      </c>
      <c r="Q2012" s="24">
        <v>302</v>
      </c>
      <c r="R2012" s="35">
        <f t="shared" si="124"/>
        <v>3929.4850218136598</v>
      </c>
      <c r="S2012" s="35">
        <f t="shared" si="127"/>
        <v>0</v>
      </c>
      <c r="U2012" s="36">
        <f t="shared" si="125"/>
        <v>2.430555555555558E-2</v>
      </c>
      <c r="V2012" s="36">
        <f t="shared" si="126"/>
        <v>7.3402777777777857</v>
      </c>
      <c r="W2012" s="36"/>
      <c r="X2012" s="37"/>
    </row>
    <row r="2013" spans="1:24" x14ac:dyDescent="0.3">
      <c r="A2013" s="42">
        <v>10097</v>
      </c>
      <c r="B2013" s="24">
        <v>46</v>
      </c>
      <c r="C2013" s="24" t="s">
        <v>1139</v>
      </c>
      <c r="D2013" s="24">
        <v>1</v>
      </c>
      <c r="E2013" s="24">
        <v>609</v>
      </c>
      <c r="F2013" s="24" t="s">
        <v>265</v>
      </c>
      <c r="G2013" s="24" t="s">
        <v>12</v>
      </c>
      <c r="H2013" s="24" t="s">
        <v>13</v>
      </c>
      <c r="J2013" s="24">
        <v>1</v>
      </c>
      <c r="K2013" s="24">
        <v>1319</v>
      </c>
      <c r="L2013" s="32">
        <v>0.61458333333333337</v>
      </c>
      <c r="M2013" s="43">
        <v>0.64236111111111105</v>
      </c>
      <c r="N2013" s="33">
        <v>19.033267965235801</v>
      </c>
      <c r="Q2013" s="24">
        <v>302</v>
      </c>
      <c r="R2013" s="35">
        <f t="shared" si="124"/>
        <v>5748.0469255012122</v>
      </c>
      <c r="S2013" s="35">
        <f t="shared" si="127"/>
        <v>0</v>
      </c>
      <c r="U2013" s="36">
        <f t="shared" si="125"/>
        <v>2.7777777777777679E-2</v>
      </c>
      <c r="V2013" s="36">
        <f t="shared" si="126"/>
        <v>8.3888888888888591</v>
      </c>
      <c r="W2013" s="36"/>
      <c r="X2013" s="37"/>
    </row>
    <row r="2014" spans="1:24" x14ac:dyDescent="0.3">
      <c r="A2014" s="42">
        <v>10173</v>
      </c>
      <c r="B2014" s="24">
        <v>46</v>
      </c>
      <c r="C2014" s="24" t="s">
        <v>1139</v>
      </c>
      <c r="D2014" s="24">
        <v>1</v>
      </c>
      <c r="E2014" s="24">
        <v>610</v>
      </c>
      <c r="F2014" s="24" t="s">
        <v>278</v>
      </c>
      <c r="G2014" s="24" t="s">
        <v>12</v>
      </c>
      <c r="H2014" s="24" t="s">
        <v>13</v>
      </c>
      <c r="J2014" s="24">
        <v>1</v>
      </c>
      <c r="K2014" s="24">
        <v>1316</v>
      </c>
      <c r="L2014" s="32">
        <v>0.37152777777777773</v>
      </c>
      <c r="M2014" s="43">
        <v>0.39583333333333331</v>
      </c>
      <c r="N2014" s="33">
        <v>17.668238087040301</v>
      </c>
      <c r="Q2014" s="24">
        <v>302</v>
      </c>
      <c r="R2014" s="35">
        <f t="shared" si="124"/>
        <v>5335.8079022861712</v>
      </c>
      <c r="S2014" s="35">
        <f t="shared" si="127"/>
        <v>0</v>
      </c>
      <c r="U2014" s="36">
        <f t="shared" si="125"/>
        <v>2.430555555555558E-2</v>
      </c>
      <c r="V2014" s="36">
        <f t="shared" si="126"/>
        <v>7.3402777777777857</v>
      </c>
      <c r="W2014" s="36"/>
      <c r="X2014" s="37"/>
    </row>
    <row r="2015" spans="1:24" x14ac:dyDescent="0.3">
      <c r="A2015" s="42">
        <v>10157</v>
      </c>
      <c r="B2015" s="24">
        <v>46</v>
      </c>
      <c r="C2015" s="24" t="s">
        <v>1139</v>
      </c>
      <c r="D2015" s="24">
        <v>1</v>
      </c>
      <c r="E2015" s="24">
        <v>611</v>
      </c>
      <c r="F2015" s="24" t="s">
        <v>220</v>
      </c>
      <c r="G2015" s="24" t="s">
        <v>19</v>
      </c>
      <c r="H2015" s="24" t="s">
        <v>20</v>
      </c>
      <c r="J2015" s="24">
        <v>1</v>
      </c>
      <c r="K2015" s="24">
        <v>4561</v>
      </c>
      <c r="L2015" s="32">
        <v>0.33333333333333331</v>
      </c>
      <c r="M2015" s="43">
        <v>0.3576388888888889</v>
      </c>
      <c r="N2015" s="33">
        <v>17.459037571397399</v>
      </c>
      <c r="Q2015" s="24">
        <v>5</v>
      </c>
      <c r="R2015" s="35">
        <f t="shared" si="124"/>
        <v>87.295187856986999</v>
      </c>
      <c r="S2015" s="35">
        <f t="shared" si="127"/>
        <v>0</v>
      </c>
      <c r="U2015" s="36">
        <f t="shared" si="125"/>
        <v>2.430555555555558E-2</v>
      </c>
      <c r="V2015" s="36">
        <f t="shared" si="126"/>
        <v>0.1215277777777779</v>
      </c>
      <c r="W2015" s="36"/>
      <c r="X2015" s="37"/>
    </row>
    <row r="2016" spans="1:24" x14ac:dyDescent="0.3">
      <c r="A2016" s="42">
        <v>9825</v>
      </c>
      <c r="B2016" s="24">
        <v>46</v>
      </c>
      <c r="C2016" s="24" t="s">
        <v>1139</v>
      </c>
      <c r="D2016" s="24">
        <v>1</v>
      </c>
      <c r="E2016" s="24">
        <v>611</v>
      </c>
      <c r="F2016" s="24" t="s">
        <v>220</v>
      </c>
      <c r="G2016" s="24" t="s">
        <v>12</v>
      </c>
      <c r="H2016" s="24" t="s">
        <v>13</v>
      </c>
      <c r="J2016" s="24">
        <v>1</v>
      </c>
      <c r="K2016" s="24">
        <v>1317</v>
      </c>
      <c r="L2016" s="32">
        <v>0.40972222222222227</v>
      </c>
      <c r="M2016" s="43">
        <v>0.43402777777777773</v>
      </c>
      <c r="N2016" s="33">
        <v>17.459037571397399</v>
      </c>
      <c r="Q2016" s="24">
        <v>302</v>
      </c>
      <c r="R2016" s="35">
        <f t="shared" si="124"/>
        <v>5272.6293465620147</v>
      </c>
      <c r="S2016" s="35">
        <f t="shared" si="127"/>
        <v>0</v>
      </c>
      <c r="U2016" s="36">
        <f t="shared" si="125"/>
        <v>2.4305555555555469E-2</v>
      </c>
      <c r="V2016" s="36">
        <f t="shared" si="126"/>
        <v>7.3402777777777519</v>
      </c>
      <c r="W2016" s="36"/>
      <c r="X2016" s="37"/>
    </row>
    <row r="2017" spans="1:24" x14ac:dyDescent="0.3">
      <c r="A2017" s="42">
        <v>9966</v>
      </c>
      <c r="B2017" s="24">
        <v>46</v>
      </c>
      <c r="C2017" s="24" t="s">
        <v>1139</v>
      </c>
      <c r="D2017" s="24">
        <v>1</v>
      </c>
      <c r="E2017" s="24">
        <v>611</v>
      </c>
      <c r="F2017" s="24" t="s">
        <v>220</v>
      </c>
      <c r="G2017" s="24" t="s">
        <v>12</v>
      </c>
      <c r="H2017" s="24" t="s">
        <v>15</v>
      </c>
      <c r="J2017" s="24">
        <v>1</v>
      </c>
      <c r="K2017" s="24">
        <v>2147</v>
      </c>
      <c r="L2017" s="32">
        <v>0.44791666666666669</v>
      </c>
      <c r="M2017" s="43">
        <v>0.47222222222222227</v>
      </c>
      <c r="N2017" s="33">
        <v>17.459037571397399</v>
      </c>
      <c r="Q2017" s="24">
        <v>58</v>
      </c>
      <c r="R2017" s="35">
        <f t="shared" si="124"/>
        <v>1012.6241791410491</v>
      </c>
      <c r="S2017" s="35">
        <f t="shared" si="127"/>
        <v>0</v>
      </c>
      <c r="U2017" s="36">
        <f t="shared" si="125"/>
        <v>2.430555555555558E-2</v>
      </c>
      <c r="V2017" s="36">
        <f t="shared" si="126"/>
        <v>1.4097222222222237</v>
      </c>
      <c r="W2017" s="36"/>
      <c r="X2017" s="37"/>
    </row>
    <row r="2018" spans="1:24" x14ac:dyDescent="0.3">
      <c r="A2018" s="42">
        <v>9826</v>
      </c>
      <c r="B2018" s="24">
        <v>46</v>
      </c>
      <c r="C2018" s="24" t="s">
        <v>1139</v>
      </c>
      <c r="D2018" s="24">
        <v>1</v>
      </c>
      <c r="E2018" s="24">
        <v>611</v>
      </c>
      <c r="F2018" s="24" t="s">
        <v>220</v>
      </c>
      <c r="G2018" s="24" t="s">
        <v>12</v>
      </c>
      <c r="H2018" s="24" t="s">
        <v>13</v>
      </c>
      <c r="J2018" s="24">
        <v>1</v>
      </c>
      <c r="K2018" s="24">
        <v>1318</v>
      </c>
      <c r="L2018" s="32">
        <v>0.51388888888888895</v>
      </c>
      <c r="M2018" s="43">
        <v>0.53819444444444442</v>
      </c>
      <c r="N2018" s="33">
        <v>17.459037571397399</v>
      </c>
      <c r="Q2018" s="24">
        <v>302</v>
      </c>
      <c r="R2018" s="35">
        <f t="shared" si="124"/>
        <v>5272.6293465620147</v>
      </c>
      <c r="S2018" s="35">
        <f t="shared" si="127"/>
        <v>0</v>
      </c>
      <c r="U2018" s="36">
        <f t="shared" si="125"/>
        <v>2.4305555555555469E-2</v>
      </c>
      <c r="V2018" s="36">
        <f t="shared" si="126"/>
        <v>7.3402777777777519</v>
      </c>
      <c r="W2018" s="36"/>
      <c r="X2018" s="37"/>
    </row>
    <row r="2019" spans="1:24" x14ac:dyDescent="0.3">
      <c r="A2019" s="42">
        <v>9828</v>
      </c>
      <c r="B2019" s="24">
        <v>46</v>
      </c>
      <c r="C2019" s="24" t="s">
        <v>1139</v>
      </c>
      <c r="D2019" s="24">
        <v>1</v>
      </c>
      <c r="E2019" s="24">
        <v>611</v>
      </c>
      <c r="F2019" s="24" t="s">
        <v>220</v>
      </c>
      <c r="G2019" s="24" t="s">
        <v>12</v>
      </c>
      <c r="H2019" s="24" t="s">
        <v>13</v>
      </c>
      <c r="J2019" s="24">
        <v>1</v>
      </c>
      <c r="K2019" s="24">
        <v>1321</v>
      </c>
      <c r="L2019" s="32">
        <v>0.82638888888888884</v>
      </c>
      <c r="M2019" s="43">
        <v>0.85069444444444453</v>
      </c>
      <c r="N2019" s="33">
        <v>17.459037571397399</v>
      </c>
      <c r="Q2019" s="24">
        <v>302</v>
      </c>
      <c r="R2019" s="35">
        <f t="shared" si="124"/>
        <v>5272.6293465620147</v>
      </c>
      <c r="S2019" s="35">
        <f t="shared" si="127"/>
        <v>0</v>
      </c>
      <c r="U2019" s="36">
        <f t="shared" si="125"/>
        <v>2.4305555555555691E-2</v>
      </c>
      <c r="V2019" s="36">
        <f t="shared" si="126"/>
        <v>7.3402777777778185</v>
      </c>
      <c r="W2019" s="36"/>
      <c r="X2019" s="37"/>
    </row>
    <row r="2020" spans="1:24" x14ac:dyDescent="0.3">
      <c r="A2020" s="42">
        <v>9967</v>
      </c>
      <c r="B2020" s="24">
        <v>46</v>
      </c>
      <c r="C2020" s="24" t="s">
        <v>1139</v>
      </c>
      <c r="D2020" s="24">
        <v>1</v>
      </c>
      <c r="E2020" s="24">
        <v>611</v>
      </c>
      <c r="F2020" s="24" t="s">
        <v>220</v>
      </c>
      <c r="G2020" s="24" t="s">
        <v>12</v>
      </c>
      <c r="H2020" s="24" t="s">
        <v>15</v>
      </c>
      <c r="J2020" s="24">
        <v>1</v>
      </c>
      <c r="K2020" s="24">
        <v>2148</v>
      </c>
      <c r="L2020" s="32">
        <v>0.84027777777777779</v>
      </c>
      <c r="M2020" s="43">
        <v>0.86458333333333337</v>
      </c>
      <c r="N2020" s="33">
        <v>17.459037571397399</v>
      </c>
      <c r="Q2020" s="24">
        <v>58</v>
      </c>
      <c r="R2020" s="35">
        <f t="shared" si="124"/>
        <v>1012.6241791410491</v>
      </c>
      <c r="S2020" s="35">
        <f t="shared" si="127"/>
        <v>0</v>
      </c>
      <c r="U2020" s="36">
        <f t="shared" si="125"/>
        <v>2.430555555555558E-2</v>
      </c>
      <c r="V2020" s="36">
        <f t="shared" si="126"/>
        <v>1.4097222222222237</v>
      </c>
      <c r="W2020" s="36"/>
      <c r="X2020" s="37"/>
    </row>
    <row r="2021" spans="1:24" x14ac:dyDescent="0.3">
      <c r="A2021" s="42">
        <v>18778</v>
      </c>
      <c r="B2021" s="24">
        <v>46</v>
      </c>
      <c r="C2021" s="24" t="s">
        <v>1139</v>
      </c>
      <c r="D2021" s="24">
        <v>1</v>
      </c>
      <c r="E2021" s="24">
        <v>612</v>
      </c>
      <c r="F2021" s="24" t="s">
        <v>222</v>
      </c>
      <c r="G2021" s="24" t="s">
        <v>52</v>
      </c>
      <c r="H2021" s="44" t="s">
        <v>1146</v>
      </c>
      <c r="I2021" s="44"/>
      <c r="J2021" s="24">
        <v>1</v>
      </c>
      <c r="K2021" s="24">
        <v>2394</v>
      </c>
      <c r="L2021" s="32">
        <v>0.31597222222222221</v>
      </c>
      <c r="M2021" s="43">
        <v>0.3263888888888889</v>
      </c>
      <c r="N2021" s="33">
        <v>9.0090047826201491</v>
      </c>
      <c r="Q2021" s="24">
        <v>173</v>
      </c>
      <c r="R2021" s="35">
        <f t="shared" si="124"/>
        <v>1558.5578273932858</v>
      </c>
      <c r="S2021" s="35">
        <f t="shared" si="127"/>
        <v>0</v>
      </c>
      <c r="U2021" s="36">
        <f t="shared" si="125"/>
        <v>1.0416666666666685E-2</v>
      </c>
      <c r="V2021" s="36">
        <f t="shared" si="126"/>
        <v>1.8020833333333366</v>
      </c>
      <c r="W2021" s="36"/>
      <c r="X2021" s="37"/>
    </row>
    <row r="2022" spans="1:24" x14ac:dyDescent="0.3">
      <c r="A2022" s="42">
        <v>9830</v>
      </c>
      <c r="B2022" s="24">
        <v>46</v>
      </c>
      <c r="C2022" s="24" t="s">
        <v>1139</v>
      </c>
      <c r="D2022" s="24">
        <v>1</v>
      </c>
      <c r="E2022" s="24">
        <v>612</v>
      </c>
      <c r="F2022" s="24" t="s">
        <v>222</v>
      </c>
      <c r="G2022" s="24" t="s">
        <v>52</v>
      </c>
      <c r="H2022" s="44" t="s">
        <v>1146</v>
      </c>
      <c r="I2022" s="44"/>
      <c r="J2022" s="24">
        <v>1</v>
      </c>
      <c r="K2022" s="24">
        <v>1323</v>
      </c>
      <c r="L2022" s="32">
        <v>0.53819444444444442</v>
      </c>
      <c r="M2022" s="43">
        <v>0.54861111111111105</v>
      </c>
      <c r="N2022" s="33">
        <v>9.0090047826201491</v>
      </c>
      <c r="Q2022" s="24">
        <v>173</v>
      </c>
      <c r="R2022" s="35">
        <f t="shared" si="124"/>
        <v>1558.5578273932858</v>
      </c>
      <c r="S2022" s="35">
        <f t="shared" si="127"/>
        <v>0</v>
      </c>
      <c r="U2022" s="36">
        <f t="shared" si="125"/>
        <v>1.041666666666663E-2</v>
      </c>
      <c r="V2022" s="36">
        <f t="shared" si="126"/>
        <v>1.8020833333333268</v>
      </c>
      <c r="W2022" s="36"/>
      <c r="X2022" s="37"/>
    </row>
    <row r="2023" spans="1:24" x14ac:dyDescent="0.3">
      <c r="A2023" s="42">
        <v>9831</v>
      </c>
      <c r="B2023" s="24">
        <v>46</v>
      </c>
      <c r="C2023" s="24" t="s">
        <v>1139</v>
      </c>
      <c r="D2023" s="24">
        <v>1</v>
      </c>
      <c r="E2023" s="24">
        <v>612</v>
      </c>
      <c r="F2023" s="24" t="s">
        <v>222</v>
      </c>
      <c r="G2023" s="24" t="s">
        <v>12</v>
      </c>
      <c r="H2023" s="24" t="s">
        <v>13</v>
      </c>
      <c r="J2023" s="24">
        <v>1</v>
      </c>
      <c r="K2023" s="24">
        <v>1324</v>
      </c>
      <c r="L2023" s="32">
        <v>0.70486111111111116</v>
      </c>
      <c r="M2023" s="43">
        <v>0.71527777777777779</v>
      </c>
      <c r="N2023" s="33">
        <v>9.0090047826201491</v>
      </c>
      <c r="Q2023" s="24">
        <v>302</v>
      </c>
      <c r="R2023" s="35">
        <f t="shared" si="124"/>
        <v>2720.7194443512849</v>
      </c>
      <c r="S2023" s="35">
        <f t="shared" si="127"/>
        <v>0</v>
      </c>
      <c r="U2023" s="36">
        <f t="shared" si="125"/>
        <v>1.041666666666663E-2</v>
      </c>
      <c r="V2023" s="36">
        <f t="shared" si="126"/>
        <v>3.1458333333333224</v>
      </c>
      <c r="W2023" s="36"/>
      <c r="X2023" s="37"/>
    </row>
    <row r="2024" spans="1:24" x14ac:dyDescent="0.3">
      <c r="A2024" s="42">
        <v>18796</v>
      </c>
      <c r="B2024" s="24">
        <v>46</v>
      </c>
      <c r="C2024" s="24" t="s">
        <v>1139</v>
      </c>
      <c r="D2024" s="24">
        <v>1</v>
      </c>
      <c r="E2024" s="24">
        <v>612</v>
      </c>
      <c r="F2024" s="24" t="s">
        <v>222</v>
      </c>
      <c r="G2024" s="24" t="s">
        <v>12</v>
      </c>
      <c r="H2024" s="24" t="s">
        <v>15</v>
      </c>
      <c r="J2024" s="24">
        <v>1</v>
      </c>
      <c r="K2024" s="24">
        <v>2400</v>
      </c>
      <c r="L2024" s="32">
        <v>0.70486111111111116</v>
      </c>
      <c r="M2024" s="43">
        <v>0.71527777777777779</v>
      </c>
      <c r="N2024" s="33">
        <v>9.0090047826201491</v>
      </c>
      <c r="Q2024" s="24">
        <v>58</v>
      </c>
      <c r="R2024" s="35">
        <f t="shared" si="124"/>
        <v>522.5222773919686</v>
      </c>
      <c r="S2024" s="35">
        <f t="shared" si="127"/>
        <v>0</v>
      </c>
      <c r="U2024" s="36">
        <f t="shared" si="125"/>
        <v>1.041666666666663E-2</v>
      </c>
      <c r="V2024" s="36">
        <f t="shared" si="126"/>
        <v>0.60416666666666452</v>
      </c>
      <c r="W2024" s="36"/>
      <c r="X2024" s="37"/>
    </row>
    <row r="2025" spans="1:24" x14ac:dyDescent="0.3">
      <c r="A2025" s="42">
        <v>9968</v>
      </c>
      <c r="B2025" s="24">
        <v>46</v>
      </c>
      <c r="C2025" s="24" t="s">
        <v>1139</v>
      </c>
      <c r="D2025" s="24">
        <v>1</v>
      </c>
      <c r="E2025" s="24">
        <v>612</v>
      </c>
      <c r="F2025" s="24" t="s">
        <v>222</v>
      </c>
      <c r="G2025" s="24" t="s">
        <v>12</v>
      </c>
      <c r="H2025" s="24" t="s">
        <v>15</v>
      </c>
      <c r="J2025" s="24">
        <v>1</v>
      </c>
      <c r="K2025" s="24">
        <v>2151</v>
      </c>
      <c r="L2025" s="32">
        <v>0.80902777777777779</v>
      </c>
      <c r="M2025" s="43">
        <v>0.81944444444444453</v>
      </c>
      <c r="N2025" s="33">
        <v>9.0090047826201491</v>
      </c>
      <c r="Q2025" s="24">
        <v>58</v>
      </c>
      <c r="R2025" s="35">
        <f t="shared" si="124"/>
        <v>522.5222773919686</v>
      </c>
      <c r="S2025" s="35">
        <f t="shared" si="127"/>
        <v>0</v>
      </c>
      <c r="U2025" s="36">
        <f t="shared" si="125"/>
        <v>1.0416666666666741E-2</v>
      </c>
      <c r="V2025" s="36">
        <f t="shared" si="126"/>
        <v>0.60416666666667096</v>
      </c>
      <c r="W2025" s="36"/>
      <c r="X2025" s="37"/>
    </row>
    <row r="2026" spans="1:24" x14ac:dyDescent="0.3">
      <c r="A2026" s="42">
        <v>12476</v>
      </c>
      <c r="B2026" s="24">
        <v>46</v>
      </c>
      <c r="C2026" s="24" t="s">
        <v>1139</v>
      </c>
      <c r="D2026" s="24">
        <v>1</v>
      </c>
      <c r="E2026" s="24">
        <v>612</v>
      </c>
      <c r="F2026" s="24" t="s">
        <v>222</v>
      </c>
      <c r="G2026" s="24" t="s">
        <v>12</v>
      </c>
      <c r="H2026" s="24" t="s">
        <v>13</v>
      </c>
      <c r="J2026" s="24">
        <v>1</v>
      </c>
      <c r="K2026" s="24">
        <v>1335</v>
      </c>
      <c r="L2026" s="32">
        <v>0.84027777777777779</v>
      </c>
      <c r="M2026" s="43">
        <v>0.85069444444444453</v>
      </c>
      <c r="N2026" s="33">
        <v>9.0090047826201491</v>
      </c>
      <c r="Q2026" s="24">
        <v>302</v>
      </c>
      <c r="R2026" s="35">
        <f t="shared" si="124"/>
        <v>2720.7194443512849</v>
      </c>
      <c r="S2026" s="35">
        <f t="shared" si="127"/>
        <v>0</v>
      </c>
      <c r="U2026" s="36">
        <f t="shared" si="125"/>
        <v>1.0416666666666741E-2</v>
      </c>
      <c r="V2026" s="36">
        <f t="shared" si="126"/>
        <v>3.1458333333333557</v>
      </c>
      <c r="W2026" s="36"/>
      <c r="X2026" s="37"/>
    </row>
    <row r="2027" spans="1:24" x14ac:dyDescent="0.3">
      <c r="A2027" s="42">
        <v>9832</v>
      </c>
      <c r="B2027" s="24">
        <v>46</v>
      </c>
      <c r="C2027" s="24" t="s">
        <v>1139</v>
      </c>
      <c r="D2027" s="24">
        <v>1</v>
      </c>
      <c r="E2027" s="24">
        <v>613</v>
      </c>
      <c r="F2027" s="24" t="s">
        <v>223</v>
      </c>
      <c r="G2027" s="24" t="s">
        <v>12</v>
      </c>
      <c r="H2027" s="24" t="s">
        <v>13</v>
      </c>
      <c r="J2027" s="24">
        <v>1</v>
      </c>
      <c r="K2027" s="24">
        <v>1325</v>
      </c>
      <c r="L2027" s="32">
        <v>0.21527777777777779</v>
      </c>
      <c r="M2027" s="43">
        <v>0.23263888888888887</v>
      </c>
      <c r="N2027" s="33">
        <v>15.8320375713974</v>
      </c>
      <c r="Q2027" s="24">
        <v>302</v>
      </c>
      <c r="R2027" s="35">
        <f t="shared" si="124"/>
        <v>4781.2753465620144</v>
      </c>
      <c r="S2027" s="35">
        <f t="shared" si="127"/>
        <v>0</v>
      </c>
      <c r="U2027" s="36">
        <f t="shared" si="125"/>
        <v>1.7361111111111077E-2</v>
      </c>
      <c r="V2027" s="36">
        <f t="shared" si="126"/>
        <v>5.2430555555555456</v>
      </c>
      <c r="W2027" s="36"/>
      <c r="X2027" s="37"/>
    </row>
    <row r="2028" spans="1:24" x14ac:dyDescent="0.3">
      <c r="A2028" s="42">
        <v>9969</v>
      </c>
      <c r="B2028" s="24">
        <v>46</v>
      </c>
      <c r="C2028" s="24" t="s">
        <v>1139</v>
      </c>
      <c r="D2028" s="24">
        <v>1</v>
      </c>
      <c r="E2028" s="24">
        <v>613</v>
      </c>
      <c r="F2028" s="24" t="s">
        <v>223</v>
      </c>
      <c r="G2028" s="24" t="s">
        <v>12</v>
      </c>
      <c r="H2028" s="24" t="s">
        <v>15</v>
      </c>
      <c r="J2028" s="24">
        <v>1</v>
      </c>
      <c r="K2028" s="24">
        <v>2152</v>
      </c>
      <c r="L2028" s="32">
        <v>0.21527777777777779</v>
      </c>
      <c r="M2028" s="43">
        <v>0.23263888888888887</v>
      </c>
      <c r="N2028" s="33">
        <v>15.8320375713974</v>
      </c>
      <c r="Q2028" s="24">
        <v>58</v>
      </c>
      <c r="R2028" s="35">
        <f t="shared" si="124"/>
        <v>918.25817914104925</v>
      </c>
      <c r="S2028" s="35">
        <f t="shared" si="127"/>
        <v>0</v>
      </c>
      <c r="U2028" s="36">
        <f t="shared" si="125"/>
        <v>1.7361111111111077E-2</v>
      </c>
      <c r="V2028" s="36">
        <f t="shared" si="126"/>
        <v>1.0069444444444424</v>
      </c>
      <c r="W2028" s="36"/>
      <c r="X2028" s="37"/>
    </row>
    <row r="2029" spans="1:24" x14ac:dyDescent="0.3">
      <c r="A2029" s="42">
        <v>9970</v>
      </c>
      <c r="B2029" s="24">
        <v>46</v>
      </c>
      <c r="C2029" s="24" t="s">
        <v>1139</v>
      </c>
      <c r="D2029" s="24">
        <v>1</v>
      </c>
      <c r="E2029" s="24">
        <v>613</v>
      </c>
      <c r="F2029" s="24" t="s">
        <v>223</v>
      </c>
      <c r="G2029" s="24" t="s">
        <v>12</v>
      </c>
      <c r="H2029" s="24" t="s">
        <v>15</v>
      </c>
      <c r="J2029" s="24">
        <v>1</v>
      </c>
      <c r="K2029" s="24">
        <v>2153</v>
      </c>
      <c r="L2029" s="32">
        <v>0.54513888888888895</v>
      </c>
      <c r="M2029" s="43">
        <v>0.5625</v>
      </c>
      <c r="N2029" s="33">
        <v>15.8320375713974</v>
      </c>
      <c r="Q2029" s="24">
        <v>58</v>
      </c>
      <c r="R2029" s="35">
        <f t="shared" si="124"/>
        <v>918.25817914104925</v>
      </c>
      <c r="S2029" s="35">
        <f t="shared" si="127"/>
        <v>0</v>
      </c>
      <c r="U2029" s="36">
        <f t="shared" si="125"/>
        <v>1.7361111111111049E-2</v>
      </c>
      <c r="V2029" s="36">
        <f t="shared" si="126"/>
        <v>1.0069444444444409</v>
      </c>
      <c r="W2029" s="36"/>
      <c r="X2029" s="37"/>
    </row>
    <row r="2030" spans="1:24" x14ac:dyDescent="0.3">
      <c r="A2030" s="42">
        <v>10183</v>
      </c>
      <c r="B2030" s="24">
        <v>46</v>
      </c>
      <c r="C2030" s="24" t="s">
        <v>1139</v>
      </c>
      <c r="D2030" s="24">
        <v>1</v>
      </c>
      <c r="E2030" s="24">
        <v>613</v>
      </c>
      <c r="F2030" s="24" t="s">
        <v>223</v>
      </c>
      <c r="G2030" s="24" t="s">
        <v>12</v>
      </c>
      <c r="H2030" s="24" t="s">
        <v>13</v>
      </c>
      <c r="J2030" s="24">
        <v>1</v>
      </c>
      <c r="K2030" s="24">
        <v>2467</v>
      </c>
      <c r="L2030" s="32">
        <v>0.54513888888888895</v>
      </c>
      <c r="M2030" s="43">
        <v>0.5625</v>
      </c>
      <c r="N2030" s="33">
        <v>15.8320375713974</v>
      </c>
      <c r="Q2030" s="24">
        <v>302</v>
      </c>
      <c r="R2030" s="35">
        <f t="shared" si="124"/>
        <v>4781.2753465620144</v>
      </c>
      <c r="S2030" s="35">
        <f t="shared" si="127"/>
        <v>0</v>
      </c>
      <c r="U2030" s="36">
        <f t="shared" si="125"/>
        <v>1.7361111111111049E-2</v>
      </c>
      <c r="V2030" s="36">
        <f t="shared" si="126"/>
        <v>5.2430555555555367</v>
      </c>
      <c r="W2030" s="36"/>
      <c r="X2030" s="37"/>
    </row>
    <row r="2031" spans="1:24" x14ac:dyDescent="0.3">
      <c r="A2031" s="42">
        <v>9833</v>
      </c>
      <c r="B2031" s="24">
        <v>46</v>
      </c>
      <c r="C2031" s="24" t="s">
        <v>1139</v>
      </c>
      <c r="D2031" s="24">
        <v>1</v>
      </c>
      <c r="E2031" s="24">
        <v>613</v>
      </c>
      <c r="F2031" s="24" t="s">
        <v>223</v>
      </c>
      <c r="G2031" s="24" t="s">
        <v>12</v>
      </c>
      <c r="H2031" s="24" t="s">
        <v>13</v>
      </c>
      <c r="J2031" s="24">
        <v>1</v>
      </c>
      <c r="K2031" s="24">
        <v>1329</v>
      </c>
      <c r="L2031" s="32">
        <v>0.88194444444444453</v>
      </c>
      <c r="M2031" s="43">
        <v>0.89930555555555547</v>
      </c>
      <c r="N2031" s="33">
        <v>15.8320375713974</v>
      </c>
      <c r="Q2031" s="24">
        <v>302</v>
      </c>
      <c r="R2031" s="35">
        <f t="shared" si="124"/>
        <v>4781.2753465620144</v>
      </c>
      <c r="S2031" s="35">
        <f t="shared" si="127"/>
        <v>0</v>
      </c>
      <c r="U2031" s="36">
        <f t="shared" si="125"/>
        <v>1.7361111111110938E-2</v>
      </c>
      <c r="V2031" s="36">
        <f t="shared" si="126"/>
        <v>5.2430555555555038</v>
      </c>
      <c r="W2031" s="36"/>
      <c r="X2031" s="37"/>
    </row>
    <row r="2032" spans="1:24" x14ac:dyDescent="0.3">
      <c r="A2032" s="42">
        <v>9971</v>
      </c>
      <c r="B2032" s="24">
        <v>46</v>
      </c>
      <c r="C2032" s="24" t="s">
        <v>1139</v>
      </c>
      <c r="D2032" s="24">
        <v>1</v>
      </c>
      <c r="E2032" s="24">
        <v>613</v>
      </c>
      <c r="F2032" s="24" t="s">
        <v>223</v>
      </c>
      <c r="G2032" s="24" t="s">
        <v>12</v>
      </c>
      <c r="H2032" s="24" t="s">
        <v>15</v>
      </c>
      <c r="J2032" s="24">
        <v>1</v>
      </c>
      <c r="K2032" s="24">
        <v>2154</v>
      </c>
      <c r="L2032" s="32">
        <v>0.88194444444444453</v>
      </c>
      <c r="M2032" s="43">
        <v>0.89930555555555547</v>
      </c>
      <c r="N2032" s="33">
        <v>15.8320375713974</v>
      </c>
      <c r="Q2032" s="24">
        <v>58</v>
      </c>
      <c r="R2032" s="35">
        <f t="shared" si="124"/>
        <v>918.25817914104925</v>
      </c>
      <c r="S2032" s="35">
        <f t="shared" si="127"/>
        <v>0</v>
      </c>
      <c r="U2032" s="36">
        <f t="shared" si="125"/>
        <v>1.7361111111110938E-2</v>
      </c>
      <c r="V2032" s="36">
        <f t="shared" si="126"/>
        <v>1.0069444444444344</v>
      </c>
      <c r="W2032" s="36"/>
      <c r="X2032" s="37"/>
    </row>
    <row r="2033" spans="1:24" x14ac:dyDescent="0.3">
      <c r="A2033" s="42">
        <v>9834</v>
      </c>
      <c r="B2033" s="24">
        <v>46</v>
      </c>
      <c r="C2033" s="24" t="s">
        <v>1139</v>
      </c>
      <c r="D2033" s="24">
        <v>1</v>
      </c>
      <c r="E2033" s="24">
        <v>616</v>
      </c>
      <c r="F2033" s="24" t="s">
        <v>221</v>
      </c>
      <c r="G2033" s="24" t="s">
        <v>12</v>
      </c>
      <c r="H2033" s="24" t="s">
        <v>13</v>
      </c>
      <c r="J2033" s="24">
        <v>1</v>
      </c>
      <c r="K2033" s="24">
        <v>1330</v>
      </c>
      <c r="L2033" s="32">
        <v>0.24305555555555555</v>
      </c>
      <c r="M2033" s="43">
        <v>0.25694444444444448</v>
      </c>
      <c r="N2033" s="33">
        <v>10.6360047826201</v>
      </c>
      <c r="Q2033" s="24">
        <v>302</v>
      </c>
      <c r="R2033" s="35">
        <f t="shared" si="124"/>
        <v>3212.0734443512702</v>
      </c>
      <c r="S2033" s="35">
        <f t="shared" si="127"/>
        <v>0</v>
      </c>
      <c r="U2033" s="36">
        <f t="shared" si="125"/>
        <v>1.3888888888888923E-2</v>
      </c>
      <c r="V2033" s="36">
        <f t="shared" si="126"/>
        <v>4.1944444444444544</v>
      </c>
      <c r="W2033" s="36"/>
      <c r="X2033" s="37"/>
    </row>
    <row r="2034" spans="1:24" x14ac:dyDescent="0.3">
      <c r="A2034" s="42">
        <v>9829</v>
      </c>
      <c r="B2034" s="24">
        <v>46</v>
      </c>
      <c r="C2034" s="24" t="s">
        <v>1139</v>
      </c>
      <c r="D2034" s="24">
        <v>1</v>
      </c>
      <c r="E2034" s="24">
        <v>616</v>
      </c>
      <c r="F2034" s="24" t="s">
        <v>221</v>
      </c>
      <c r="G2034" s="24" t="s">
        <v>72</v>
      </c>
      <c r="H2034" s="24" t="s">
        <v>13</v>
      </c>
      <c r="J2034" s="24">
        <v>1</v>
      </c>
      <c r="K2034" s="24">
        <v>1322</v>
      </c>
      <c r="L2034" s="32">
        <v>0.31944444444444448</v>
      </c>
      <c r="M2034" s="43">
        <v>0.33333333333333331</v>
      </c>
      <c r="N2034" s="33">
        <v>10.6360047826201</v>
      </c>
      <c r="Q2034" s="24">
        <v>94</v>
      </c>
      <c r="R2034" s="35">
        <f t="shared" si="124"/>
        <v>999.78444956628937</v>
      </c>
      <c r="S2034" s="35">
        <f t="shared" si="127"/>
        <v>0</v>
      </c>
      <c r="U2034" s="36">
        <f t="shared" si="125"/>
        <v>1.388888888888884E-2</v>
      </c>
      <c r="V2034" s="36">
        <f t="shared" si="126"/>
        <v>1.3055555555555509</v>
      </c>
      <c r="W2034" s="36"/>
      <c r="X2034" s="37"/>
    </row>
    <row r="2035" spans="1:24" x14ac:dyDescent="0.3">
      <c r="A2035" s="42">
        <v>10111</v>
      </c>
      <c r="B2035" s="24">
        <v>46</v>
      </c>
      <c r="C2035" s="24" t="s">
        <v>1139</v>
      </c>
      <c r="D2035" s="24">
        <v>1</v>
      </c>
      <c r="E2035" s="24">
        <v>616</v>
      </c>
      <c r="F2035" s="24" t="s">
        <v>221</v>
      </c>
      <c r="G2035" s="24" t="s">
        <v>52</v>
      </c>
      <c r="H2035" s="24">
        <v>6</v>
      </c>
      <c r="J2035" s="24">
        <v>1</v>
      </c>
      <c r="K2035" s="24">
        <v>4260</v>
      </c>
      <c r="L2035" s="32">
        <v>0.31944444444444448</v>
      </c>
      <c r="M2035" s="43">
        <v>0.33333333333333331</v>
      </c>
      <c r="N2035" s="33">
        <v>10.6360047826201</v>
      </c>
      <c r="Q2035" s="24">
        <v>35</v>
      </c>
      <c r="R2035" s="35">
        <f t="shared" si="124"/>
        <v>372.26016739170348</v>
      </c>
      <c r="S2035" s="35">
        <f t="shared" si="127"/>
        <v>0</v>
      </c>
      <c r="U2035" s="36">
        <f t="shared" si="125"/>
        <v>1.388888888888884E-2</v>
      </c>
      <c r="V2035" s="36">
        <f t="shared" si="126"/>
        <v>0.48611111111110938</v>
      </c>
      <c r="W2035" s="36"/>
      <c r="X2035" s="37"/>
    </row>
    <row r="2036" spans="1:24" x14ac:dyDescent="0.3">
      <c r="A2036" s="42">
        <v>17637</v>
      </c>
      <c r="B2036" s="24">
        <v>46</v>
      </c>
      <c r="C2036" s="24" t="s">
        <v>1139</v>
      </c>
      <c r="D2036" s="24">
        <v>1</v>
      </c>
      <c r="E2036" s="24">
        <v>616</v>
      </c>
      <c r="F2036" s="24" t="s">
        <v>221</v>
      </c>
      <c r="G2036" s="24" t="s">
        <v>52</v>
      </c>
      <c r="H2036" s="44" t="s">
        <v>1146</v>
      </c>
      <c r="I2036" s="44"/>
      <c r="J2036" s="24">
        <v>1</v>
      </c>
      <c r="K2036" s="24">
        <v>17637</v>
      </c>
      <c r="L2036" s="32">
        <v>0.3298611111111111</v>
      </c>
      <c r="M2036" s="43">
        <v>0.34375</v>
      </c>
      <c r="N2036" s="33">
        <v>10.6360047826201</v>
      </c>
      <c r="Q2036" s="24">
        <v>173</v>
      </c>
      <c r="R2036" s="35">
        <f t="shared" si="124"/>
        <v>1840.0288273932774</v>
      </c>
      <c r="S2036" s="35">
        <f t="shared" si="127"/>
        <v>0</v>
      </c>
      <c r="U2036" s="36">
        <f t="shared" si="125"/>
        <v>1.3888888888888895E-2</v>
      </c>
      <c r="V2036" s="36">
        <f t="shared" si="126"/>
        <v>2.402777777777779</v>
      </c>
      <c r="W2036" s="36"/>
      <c r="X2036" s="37"/>
    </row>
    <row r="2037" spans="1:24" x14ac:dyDescent="0.3">
      <c r="A2037" s="42">
        <v>10136</v>
      </c>
      <c r="B2037" s="24">
        <v>46</v>
      </c>
      <c r="C2037" s="24" t="s">
        <v>1139</v>
      </c>
      <c r="D2037" s="24">
        <v>1</v>
      </c>
      <c r="E2037" s="24">
        <v>616</v>
      </c>
      <c r="F2037" s="24" t="s">
        <v>221</v>
      </c>
      <c r="G2037" s="24" t="s">
        <v>12</v>
      </c>
      <c r="H2037" s="24" t="s">
        <v>15</v>
      </c>
      <c r="J2037" s="24">
        <v>1</v>
      </c>
      <c r="K2037" s="24">
        <v>2149</v>
      </c>
      <c r="L2037" s="32">
        <v>0.35416666666666669</v>
      </c>
      <c r="M2037" s="43">
        <v>0.36805555555555558</v>
      </c>
      <c r="N2037" s="33">
        <v>10.6360047826201</v>
      </c>
      <c r="Q2037" s="24">
        <v>58</v>
      </c>
      <c r="R2037" s="35">
        <f t="shared" si="124"/>
        <v>616.88827739196586</v>
      </c>
      <c r="S2037" s="35">
        <f t="shared" si="127"/>
        <v>0</v>
      </c>
      <c r="U2037" s="36">
        <f t="shared" si="125"/>
        <v>1.3888888888888895E-2</v>
      </c>
      <c r="V2037" s="36">
        <f t="shared" si="126"/>
        <v>0.80555555555555591</v>
      </c>
      <c r="W2037" s="36"/>
      <c r="X2037" s="37"/>
    </row>
    <row r="2038" spans="1:24" x14ac:dyDescent="0.3">
      <c r="A2038" s="42">
        <v>9835</v>
      </c>
      <c r="B2038" s="24">
        <v>46</v>
      </c>
      <c r="C2038" s="24" t="s">
        <v>1139</v>
      </c>
      <c r="D2038" s="24">
        <v>1</v>
      </c>
      <c r="E2038" s="24">
        <v>616</v>
      </c>
      <c r="F2038" s="24" t="s">
        <v>221</v>
      </c>
      <c r="G2038" s="24" t="s">
        <v>12</v>
      </c>
      <c r="H2038" s="24" t="s">
        <v>13</v>
      </c>
      <c r="J2038" s="24">
        <v>1</v>
      </c>
      <c r="K2038" s="24">
        <v>1331</v>
      </c>
      <c r="L2038" s="32">
        <v>0.43402777777777773</v>
      </c>
      <c r="M2038" s="43">
        <v>0.44791666666666669</v>
      </c>
      <c r="N2038" s="33">
        <v>10.6360047826201</v>
      </c>
      <c r="Q2038" s="24">
        <v>302</v>
      </c>
      <c r="R2038" s="35">
        <f t="shared" si="124"/>
        <v>3212.0734443512702</v>
      </c>
      <c r="S2038" s="35">
        <f t="shared" si="127"/>
        <v>0</v>
      </c>
      <c r="U2038" s="36">
        <f t="shared" si="125"/>
        <v>1.3888888888888951E-2</v>
      </c>
      <c r="V2038" s="36">
        <f t="shared" si="126"/>
        <v>4.1944444444444633</v>
      </c>
      <c r="W2038" s="36"/>
      <c r="X2038" s="37"/>
    </row>
    <row r="2039" spans="1:24" x14ac:dyDescent="0.3">
      <c r="A2039" s="42">
        <v>10158</v>
      </c>
      <c r="B2039" s="24">
        <v>46</v>
      </c>
      <c r="C2039" s="24" t="s">
        <v>1139</v>
      </c>
      <c r="D2039" s="24">
        <v>1</v>
      </c>
      <c r="E2039" s="24">
        <v>616</v>
      </c>
      <c r="F2039" s="24" t="s">
        <v>221</v>
      </c>
      <c r="G2039" s="24" t="s">
        <v>19</v>
      </c>
      <c r="H2039" s="24" t="s">
        <v>20</v>
      </c>
      <c r="J2039" s="24">
        <v>1</v>
      </c>
      <c r="K2039" s="24">
        <v>4562</v>
      </c>
      <c r="L2039" s="32">
        <v>0.43402777777777773</v>
      </c>
      <c r="M2039" s="43">
        <v>0.44791666666666669</v>
      </c>
      <c r="N2039" s="33">
        <v>10.6360047826201</v>
      </c>
      <c r="Q2039" s="24">
        <v>5</v>
      </c>
      <c r="R2039" s="35">
        <f t="shared" si="124"/>
        <v>53.180023913100499</v>
      </c>
      <c r="S2039" s="35">
        <f t="shared" si="127"/>
        <v>0</v>
      </c>
      <c r="U2039" s="36">
        <f t="shared" si="125"/>
        <v>1.3888888888888951E-2</v>
      </c>
      <c r="V2039" s="36">
        <f t="shared" si="126"/>
        <v>6.9444444444444753E-2</v>
      </c>
      <c r="W2039" s="36"/>
      <c r="X2039" s="37"/>
    </row>
    <row r="2040" spans="1:24" x14ac:dyDescent="0.3">
      <c r="A2040" s="42">
        <v>9836</v>
      </c>
      <c r="B2040" s="24">
        <v>46</v>
      </c>
      <c r="C2040" s="24" t="s">
        <v>1139</v>
      </c>
      <c r="D2040" s="24">
        <v>1</v>
      </c>
      <c r="E2040" s="24">
        <v>616</v>
      </c>
      <c r="F2040" s="24" t="s">
        <v>221</v>
      </c>
      <c r="G2040" s="24" t="s">
        <v>12</v>
      </c>
      <c r="H2040" s="24" t="s">
        <v>13</v>
      </c>
      <c r="J2040" s="24">
        <v>1</v>
      </c>
      <c r="K2040" s="24">
        <v>1332</v>
      </c>
      <c r="L2040" s="32">
        <v>0.46527777777777773</v>
      </c>
      <c r="M2040" s="43">
        <v>0.47916666666666669</v>
      </c>
      <c r="N2040" s="33">
        <v>10.6360047826201</v>
      </c>
      <c r="Q2040" s="24">
        <v>302</v>
      </c>
      <c r="R2040" s="35">
        <f t="shared" si="124"/>
        <v>3212.0734443512702</v>
      </c>
      <c r="S2040" s="35">
        <f t="shared" si="127"/>
        <v>0</v>
      </c>
      <c r="U2040" s="36">
        <f t="shared" si="125"/>
        <v>1.3888888888888951E-2</v>
      </c>
      <c r="V2040" s="36">
        <f t="shared" si="126"/>
        <v>4.1944444444444633</v>
      </c>
      <c r="W2040" s="36"/>
      <c r="X2040" s="37"/>
    </row>
    <row r="2041" spans="1:24" x14ac:dyDescent="0.3">
      <c r="A2041" s="42">
        <v>9837</v>
      </c>
      <c r="B2041" s="24">
        <v>46</v>
      </c>
      <c r="C2041" s="24" t="s">
        <v>1139</v>
      </c>
      <c r="D2041" s="24">
        <v>1</v>
      </c>
      <c r="E2041" s="24">
        <v>616</v>
      </c>
      <c r="F2041" s="24" t="s">
        <v>221</v>
      </c>
      <c r="G2041" s="24" t="s">
        <v>12</v>
      </c>
      <c r="H2041" s="24" t="s">
        <v>13</v>
      </c>
      <c r="J2041" s="24">
        <v>1</v>
      </c>
      <c r="K2041" s="24">
        <v>1333</v>
      </c>
      <c r="L2041" s="32">
        <v>0.49305555555555558</v>
      </c>
      <c r="M2041" s="43">
        <v>0.50694444444444442</v>
      </c>
      <c r="N2041" s="33">
        <v>10.6360047826201</v>
      </c>
      <c r="Q2041" s="24">
        <v>302</v>
      </c>
      <c r="R2041" s="35">
        <f t="shared" si="124"/>
        <v>3212.0734443512702</v>
      </c>
      <c r="S2041" s="35">
        <f t="shared" si="127"/>
        <v>0</v>
      </c>
      <c r="U2041" s="36">
        <f t="shared" si="125"/>
        <v>1.388888888888884E-2</v>
      </c>
      <c r="V2041" s="36">
        <f t="shared" si="126"/>
        <v>4.1944444444444295</v>
      </c>
      <c r="W2041" s="36"/>
      <c r="X2041" s="37"/>
    </row>
    <row r="2042" spans="1:24" x14ac:dyDescent="0.3">
      <c r="A2042" s="42">
        <v>10159</v>
      </c>
      <c r="B2042" s="24">
        <v>46</v>
      </c>
      <c r="C2042" s="24" t="s">
        <v>1139</v>
      </c>
      <c r="D2042" s="24">
        <v>1</v>
      </c>
      <c r="E2042" s="24">
        <v>616</v>
      </c>
      <c r="F2042" s="24" t="s">
        <v>221</v>
      </c>
      <c r="G2042" s="24" t="s">
        <v>19</v>
      </c>
      <c r="H2042" s="24" t="s">
        <v>20</v>
      </c>
      <c r="J2042" s="24">
        <v>1</v>
      </c>
      <c r="K2042" s="24">
        <v>4563</v>
      </c>
      <c r="L2042" s="32">
        <v>0.59722222222222221</v>
      </c>
      <c r="M2042" s="43">
        <v>0.61111111111111105</v>
      </c>
      <c r="N2042" s="33">
        <v>10.6360047826201</v>
      </c>
      <c r="Q2042" s="24">
        <v>5</v>
      </c>
      <c r="R2042" s="35">
        <f t="shared" si="124"/>
        <v>53.180023913100499</v>
      </c>
      <c r="S2042" s="35">
        <f t="shared" si="127"/>
        <v>0</v>
      </c>
      <c r="U2042" s="36">
        <f t="shared" si="125"/>
        <v>1.388888888888884E-2</v>
      </c>
      <c r="V2042" s="36">
        <f t="shared" si="126"/>
        <v>6.9444444444444198E-2</v>
      </c>
      <c r="W2042" s="36"/>
      <c r="X2042" s="37"/>
    </row>
    <row r="2043" spans="1:24" x14ac:dyDescent="0.3">
      <c r="A2043" s="42">
        <v>10191</v>
      </c>
      <c r="B2043" s="24">
        <v>46</v>
      </c>
      <c r="C2043" s="24" t="s">
        <v>1139</v>
      </c>
      <c r="D2043" s="24">
        <v>1</v>
      </c>
      <c r="E2043" s="24">
        <v>616</v>
      </c>
      <c r="F2043" s="24" t="s">
        <v>221</v>
      </c>
      <c r="G2043" s="24" t="s">
        <v>12</v>
      </c>
      <c r="H2043" s="24" t="s">
        <v>15</v>
      </c>
      <c r="J2043" s="24">
        <v>1</v>
      </c>
      <c r="K2043" s="24">
        <v>2150</v>
      </c>
      <c r="L2043" s="32">
        <v>0.61805555555555558</v>
      </c>
      <c r="M2043" s="43">
        <v>0.63194444444444442</v>
      </c>
      <c r="N2043" s="33">
        <v>10.6360047826201</v>
      </c>
      <c r="Q2043" s="24">
        <v>58</v>
      </c>
      <c r="R2043" s="35">
        <f t="shared" si="124"/>
        <v>616.88827739196586</v>
      </c>
      <c r="S2043" s="35">
        <f t="shared" si="127"/>
        <v>0</v>
      </c>
      <c r="U2043" s="36">
        <f t="shared" si="125"/>
        <v>1.388888888888884E-2</v>
      </c>
      <c r="V2043" s="36">
        <f t="shared" si="126"/>
        <v>0.80555555555555269</v>
      </c>
      <c r="W2043" s="36"/>
      <c r="X2043" s="37"/>
    </row>
    <row r="2044" spans="1:24" x14ac:dyDescent="0.3">
      <c r="A2044" s="42">
        <v>10160</v>
      </c>
      <c r="B2044" s="24">
        <v>46</v>
      </c>
      <c r="C2044" s="24" t="s">
        <v>1139</v>
      </c>
      <c r="D2044" s="24">
        <v>1</v>
      </c>
      <c r="E2044" s="24">
        <v>616</v>
      </c>
      <c r="F2044" s="24" t="s">
        <v>221</v>
      </c>
      <c r="G2044" s="24" t="s">
        <v>19</v>
      </c>
      <c r="H2044" s="24" t="s">
        <v>20</v>
      </c>
      <c r="J2044" s="24">
        <v>1</v>
      </c>
      <c r="K2044" s="24">
        <v>4564</v>
      </c>
      <c r="L2044" s="32">
        <v>0.66666666666666663</v>
      </c>
      <c r="M2044" s="43">
        <v>0.68055555555555547</v>
      </c>
      <c r="N2044" s="33">
        <v>10.6360047826201</v>
      </c>
      <c r="Q2044" s="24">
        <v>5</v>
      </c>
      <c r="R2044" s="35">
        <f t="shared" si="124"/>
        <v>53.180023913100499</v>
      </c>
      <c r="S2044" s="35">
        <f t="shared" si="127"/>
        <v>0</v>
      </c>
      <c r="U2044" s="36">
        <f t="shared" si="125"/>
        <v>1.388888888888884E-2</v>
      </c>
      <c r="V2044" s="36">
        <f t="shared" si="126"/>
        <v>6.9444444444444198E-2</v>
      </c>
      <c r="W2044" s="36"/>
      <c r="X2044" s="37"/>
    </row>
    <row r="2045" spans="1:24" x14ac:dyDescent="0.3">
      <c r="A2045" s="42">
        <v>10026</v>
      </c>
      <c r="B2045" s="24">
        <v>46</v>
      </c>
      <c r="C2045" s="24" t="s">
        <v>1139</v>
      </c>
      <c r="D2045" s="24">
        <v>1</v>
      </c>
      <c r="E2045" s="24">
        <v>616</v>
      </c>
      <c r="F2045" s="24" t="s">
        <v>221</v>
      </c>
      <c r="G2045" s="24" t="s">
        <v>12</v>
      </c>
      <c r="H2045" s="24" t="s">
        <v>15</v>
      </c>
      <c r="J2045" s="24">
        <v>1</v>
      </c>
      <c r="K2045" s="24">
        <v>2401</v>
      </c>
      <c r="L2045" s="32">
        <v>0.73958333333333337</v>
      </c>
      <c r="M2045" s="43">
        <v>0.75347222222222221</v>
      </c>
      <c r="N2045" s="33">
        <v>10.6360047826201</v>
      </c>
      <c r="Q2045" s="24">
        <v>58</v>
      </c>
      <c r="R2045" s="35">
        <f t="shared" si="124"/>
        <v>616.88827739196586</v>
      </c>
      <c r="S2045" s="35">
        <f t="shared" si="127"/>
        <v>0</v>
      </c>
      <c r="U2045" s="36">
        <f t="shared" si="125"/>
        <v>1.388888888888884E-2</v>
      </c>
      <c r="V2045" s="36">
        <f t="shared" si="126"/>
        <v>0.80555555555555269</v>
      </c>
      <c r="W2045" s="36"/>
      <c r="X2045" s="37"/>
    </row>
    <row r="2046" spans="1:24" x14ac:dyDescent="0.3">
      <c r="A2046" s="42">
        <v>9827</v>
      </c>
      <c r="B2046" s="24">
        <v>46</v>
      </c>
      <c r="C2046" s="24" t="s">
        <v>1139</v>
      </c>
      <c r="D2046" s="24">
        <v>1</v>
      </c>
      <c r="E2046" s="24">
        <v>616</v>
      </c>
      <c r="F2046" s="24" t="s">
        <v>221</v>
      </c>
      <c r="G2046" s="24" t="s">
        <v>12</v>
      </c>
      <c r="H2046" s="24" t="s">
        <v>13</v>
      </c>
      <c r="J2046" s="24">
        <v>1</v>
      </c>
      <c r="K2046" s="24">
        <v>1320</v>
      </c>
      <c r="L2046" s="32">
        <v>0.75347222222222221</v>
      </c>
      <c r="M2046" s="43">
        <v>0.76736111111111116</v>
      </c>
      <c r="N2046" s="33">
        <v>10.6360047826201</v>
      </c>
      <c r="Q2046" s="24">
        <v>302</v>
      </c>
      <c r="R2046" s="35">
        <f t="shared" si="124"/>
        <v>3212.0734443512702</v>
      </c>
      <c r="S2046" s="35">
        <f t="shared" si="127"/>
        <v>0</v>
      </c>
      <c r="U2046" s="36">
        <f t="shared" si="125"/>
        <v>1.3888888888888951E-2</v>
      </c>
      <c r="V2046" s="36">
        <f t="shared" si="126"/>
        <v>4.1944444444444633</v>
      </c>
      <c r="W2046" s="36"/>
      <c r="X2046" s="37"/>
    </row>
    <row r="2047" spans="1:24" x14ac:dyDescent="0.3">
      <c r="A2047" s="42">
        <v>10161</v>
      </c>
      <c r="B2047" s="24">
        <v>46</v>
      </c>
      <c r="C2047" s="24" t="s">
        <v>1139</v>
      </c>
      <c r="D2047" s="24">
        <v>1</v>
      </c>
      <c r="E2047" s="24">
        <v>616</v>
      </c>
      <c r="F2047" s="24" t="s">
        <v>221</v>
      </c>
      <c r="G2047" s="24" t="s">
        <v>19</v>
      </c>
      <c r="H2047" s="24" t="s">
        <v>20</v>
      </c>
      <c r="J2047" s="24">
        <v>1</v>
      </c>
      <c r="K2047" s="24">
        <v>10161</v>
      </c>
      <c r="L2047" s="32">
        <v>0.77083333333333337</v>
      </c>
      <c r="M2047" s="43">
        <v>0.78472222222222221</v>
      </c>
      <c r="N2047" s="33">
        <v>10.6360047826201</v>
      </c>
      <c r="Q2047" s="24">
        <v>5</v>
      </c>
      <c r="R2047" s="35">
        <f t="shared" si="124"/>
        <v>53.180023913100499</v>
      </c>
      <c r="S2047" s="35">
        <f t="shared" si="127"/>
        <v>0</v>
      </c>
      <c r="U2047" s="36">
        <f t="shared" si="125"/>
        <v>1.388888888888884E-2</v>
      </c>
      <c r="V2047" s="36">
        <f t="shared" si="126"/>
        <v>6.9444444444444198E-2</v>
      </c>
      <c r="W2047" s="36"/>
      <c r="X2047" s="37"/>
    </row>
    <row r="2048" spans="1:24" x14ac:dyDescent="0.3">
      <c r="A2048" s="42">
        <v>10209</v>
      </c>
      <c r="B2048" s="24">
        <v>46</v>
      </c>
      <c r="C2048" s="24" t="s">
        <v>1139</v>
      </c>
      <c r="D2048" s="24">
        <v>1</v>
      </c>
      <c r="E2048" s="24">
        <v>616</v>
      </c>
      <c r="F2048" s="24" t="s">
        <v>221</v>
      </c>
      <c r="G2048" s="24" t="s">
        <v>12</v>
      </c>
      <c r="H2048" s="24" t="s">
        <v>13</v>
      </c>
      <c r="J2048" s="24">
        <v>1</v>
      </c>
      <c r="K2048" s="24">
        <v>1334</v>
      </c>
      <c r="L2048" s="32">
        <v>0.79861111111111116</v>
      </c>
      <c r="M2048" s="43">
        <v>0.8125</v>
      </c>
      <c r="N2048" s="33">
        <v>10.6360047826201</v>
      </c>
      <c r="Q2048" s="24">
        <v>302</v>
      </c>
      <c r="R2048" s="35">
        <f t="shared" si="124"/>
        <v>3212.0734443512702</v>
      </c>
      <c r="S2048" s="35">
        <f t="shared" si="127"/>
        <v>0</v>
      </c>
      <c r="U2048" s="36">
        <f t="shared" si="125"/>
        <v>1.388888888888884E-2</v>
      </c>
      <c r="V2048" s="36">
        <f t="shared" si="126"/>
        <v>4.1944444444444295</v>
      </c>
      <c r="W2048" s="36"/>
      <c r="X2048" s="37"/>
    </row>
    <row r="2049" spans="1:24" x14ac:dyDescent="0.3">
      <c r="A2049" s="42">
        <v>10181</v>
      </c>
      <c r="B2049" s="24">
        <v>46</v>
      </c>
      <c r="C2049" s="24" t="s">
        <v>1139</v>
      </c>
      <c r="D2049" s="24">
        <v>1</v>
      </c>
      <c r="E2049" s="24">
        <v>624</v>
      </c>
      <c r="F2049" s="24" t="s">
        <v>282</v>
      </c>
      <c r="G2049" s="24" t="s">
        <v>52</v>
      </c>
      <c r="H2049" s="44" t="s">
        <v>1146</v>
      </c>
      <c r="I2049" s="44"/>
      <c r="J2049" s="24">
        <v>1</v>
      </c>
      <c r="K2049" s="24">
        <v>1326</v>
      </c>
      <c r="L2049" s="32">
        <v>0.30902777777777779</v>
      </c>
      <c r="M2049" s="43">
        <v>0.3298611111111111</v>
      </c>
      <c r="N2049" s="33">
        <v>17.406267965235799</v>
      </c>
      <c r="Q2049" s="24">
        <v>173</v>
      </c>
      <c r="R2049" s="35">
        <f t="shared" si="124"/>
        <v>3011.2843579857931</v>
      </c>
      <c r="S2049" s="35">
        <f t="shared" si="127"/>
        <v>0</v>
      </c>
      <c r="U2049" s="36">
        <f t="shared" si="125"/>
        <v>2.0833333333333315E-2</v>
      </c>
      <c r="V2049" s="36">
        <f t="shared" si="126"/>
        <v>3.6041666666666634</v>
      </c>
      <c r="W2049" s="36"/>
      <c r="X2049" s="37"/>
    </row>
    <row r="2050" spans="1:24" x14ac:dyDescent="0.3">
      <c r="A2050" s="42">
        <v>14079</v>
      </c>
      <c r="B2050" s="24">
        <v>46</v>
      </c>
      <c r="C2050" s="24" t="s">
        <v>1139</v>
      </c>
      <c r="D2050" s="24">
        <v>1</v>
      </c>
      <c r="E2050" s="24">
        <v>866</v>
      </c>
      <c r="F2050" s="24" t="s">
        <v>241</v>
      </c>
      <c r="G2050" s="24" t="s">
        <v>52</v>
      </c>
      <c r="H2050" s="44" t="s">
        <v>1146</v>
      </c>
      <c r="I2050" s="44"/>
      <c r="J2050" s="24">
        <v>1</v>
      </c>
      <c r="K2050" s="24">
        <v>1501</v>
      </c>
      <c r="L2050" s="32">
        <v>0.30208333333333331</v>
      </c>
      <c r="M2050" s="43">
        <v>0.3263888888888889</v>
      </c>
      <c r="N2050" s="33">
        <v>19.982267965235799</v>
      </c>
      <c r="Q2050" s="24">
        <v>173</v>
      </c>
      <c r="R2050" s="35">
        <f t="shared" ref="R2050:R2115" si="128">+N2050*Q2050</f>
        <v>3456.9323579857933</v>
      </c>
      <c r="S2050" s="35">
        <f t="shared" si="127"/>
        <v>0</v>
      </c>
      <c r="U2050" s="36">
        <f t="shared" ref="U2050:U2115" si="129">+M2050-L2050</f>
        <v>2.430555555555558E-2</v>
      </c>
      <c r="V2050" s="36">
        <f t="shared" ref="V2050:V2115" si="130">+U2050*Q2050</f>
        <v>4.2048611111111152</v>
      </c>
      <c r="W2050" s="36"/>
      <c r="X2050" s="37"/>
    </row>
    <row r="2051" spans="1:24" x14ac:dyDescent="0.3">
      <c r="A2051" s="42">
        <v>12056</v>
      </c>
      <c r="B2051" s="24">
        <v>46</v>
      </c>
      <c r="C2051" s="24" t="s">
        <v>1139</v>
      </c>
      <c r="D2051" s="24">
        <v>2</v>
      </c>
      <c r="E2051" s="24">
        <v>950</v>
      </c>
      <c r="F2051" s="24" t="s">
        <v>652</v>
      </c>
      <c r="G2051" s="24" t="s">
        <v>52</v>
      </c>
      <c r="H2051" s="44" t="s">
        <v>1146</v>
      </c>
      <c r="I2051" s="44"/>
      <c r="J2051" s="24">
        <v>1</v>
      </c>
      <c r="K2051" s="24">
        <v>3109</v>
      </c>
      <c r="L2051" s="32">
        <v>0.55208333333333337</v>
      </c>
      <c r="M2051" s="43">
        <v>0.57291666666666663</v>
      </c>
      <c r="N2051" s="33">
        <v>15.649299409465501</v>
      </c>
      <c r="Q2051" s="24">
        <v>173</v>
      </c>
      <c r="R2051" s="35">
        <f t="shared" si="128"/>
        <v>2707.3287978375315</v>
      </c>
      <c r="S2051" s="35">
        <f t="shared" ref="S2051:S2114" si="131">+O2051*Q2051</f>
        <v>0</v>
      </c>
      <c r="U2051" s="36">
        <f t="shared" si="129"/>
        <v>2.0833333333333259E-2</v>
      </c>
      <c r="V2051" s="36">
        <f t="shared" si="130"/>
        <v>3.6041666666666536</v>
      </c>
      <c r="W2051" s="36"/>
      <c r="X2051" s="37"/>
    </row>
    <row r="2052" spans="1:24" x14ac:dyDescent="0.3">
      <c r="A2052" s="42">
        <v>12445</v>
      </c>
      <c r="B2052" s="24">
        <v>46</v>
      </c>
      <c r="C2052" s="24" t="s">
        <v>1139</v>
      </c>
      <c r="D2052" s="24">
        <v>2</v>
      </c>
      <c r="E2052" s="24">
        <v>950</v>
      </c>
      <c r="F2052" s="24" t="s">
        <v>652</v>
      </c>
      <c r="G2052" s="24" t="s">
        <v>52</v>
      </c>
      <c r="H2052" s="24">
        <v>35</v>
      </c>
      <c r="J2052" s="24">
        <v>1</v>
      </c>
      <c r="K2052" s="24">
        <v>2494</v>
      </c>
      <c r="L2052" s="32">
        <v>0.71180555555555547</v>
      </c>
      <c r="M2052" s="43">
        <v>0.73263888888888884</v>
      </c>
      <c r="N2052" s="33">
        <v>15.649299409465501</v>
      </c>
      <c r="Q2052" s="24">
        <v>70</v>
      </c>
      <c r="R2052" s="35">
        <f t="shared" si="128"/>
        <v>1095.450958662585</v>
      </c>
      <c r="S2052" s="35">
        <f t="shared" si="131"/>
        <v>0</v>
      </c>
      <c r="U2052" s="36">
        <f t="shared" si="129"/>
        <v>2.083333333333337E-2</v>
      </c>
      <c r="V2052" s="36">
        <f t="shared" si="130"/>
        <v>1.4583333333333359</v>
      </c>
      <c r="W2052" s="36"/>
      <c r="X2052" s="37"/>
    </row>
    <row r="2053" spans="1:24" x14ac:dyDescent="0.3">
      <c r="A2053" s="42">
        <v>10236</v>
      </c>
      <c r="B2053" s="24">
        <v>46</v>
      </c>
      <c r="C2053" s="24" t="s">
        <v>1139</v>
      </c>
      <c r="D2053" s="24">
        <v>2</v>
      </c>
      <c r="E2053" s="24">
        <v>973</v>
      </c>
      <c r="F2053" s="24" t="s">
        <v>292</v>
      </c>
      <c r="G2053" s="24" t="s">
        <v>12</v>
      </c>
      <c r="H2053" s="24" t="s">
        <v>15</v>
      </c>
      <c r="J2053" s="24">
        <v>1</v>
      </c>
      <c r="K2053" s="24">
        <v>2109</v>
      </c>
      <c r="L2053" s="32">
        <v>0.26041666666666669</v>
      </c>
      <c r="M2053" s="43">
        <v>0.27430555555555552</v>
      </c>
      <c r="N2053" s="33">
        <v>14.4657753955885</v>
      </c>
      <c r="Q2053" s="24">
        <v>58</v>
      </c>
      <c r="R2053" s="35">
        <f t="shared" si="128"/>
        <v>839.01497294413298</v>
      </c>
      <c r="S2053" s="35">
        <f t="shared" si="131"/>
        <v>0</v>
      </c>
      <c r="U2053" s="36">
        <f t="shared" si="129"/>
        <v>1.388888888888884E-2</v>
      </c>
      <c r="V2053" s="36">
        <f t="shared" si="130"/>
        <v>0.80555555555555269</v>
      </c>
      <c r="W2053" s="36"/>
      <c r="X2053" s="37"/>
    </row>
    <row r="2054" spans="1:24" x14ac:dyDescent="0.3">
      <c r="A2054" s="42">
        <v>11437</v>
      </c>
      <c r="B2054" s="24">
        <v>46</v>
      </c>
      <c r="C2054" s="24" t="s">
        <v>1139</v>
      </c>
      <c r="D2054" s="24">
        <v>2</v>
      </c>
      <c r="E2054" s="24">
        <v>973</v>
      </c>
      <c r="F2054" s="24" t="s">
        <v>292</v>
      </c>
      <c r="G2054" s="24" t="s">
        <v>52</v>
      </c>
      <c r="H2054" s="24">
        <v>6</v>
      </c>
      <c r="J2054" s="24">
        <v>1</v>
      </c>
      <c r="K2054" s="24">
        <v>1216</v>
      </c>
      <c r="L2054" s="32">
        <v>0.26041666666666669</v>
      </c>
      <c r="M2054" s="43">
        <v>0.27777777777777779</v>
      </c>
      <c r="N2054" s="33">
        <v>14.4657753955885</v>
      </c>
      <c r="Q2054" s="24">
        <v>35</v>
      </c>
      <c r="R2054" s="35">
        <f t="shared" si="128"/>
        <v>506.30213884559748</v>
      </c>
      <c r="S2054" s="35">
        <f t="shared" si="131"/>
        <v>0</v>
      </c>
      <c r="U2054" s="36">
        <f t="shared" si="129"/>
        <v>1.7361111111111105E-2</v>
      </c>
      <c r="V2054" s="36">
        <f t="shared" si="130"/>
        <v>0.60763888888888862</v>
      </c>
      <c r="W2054" s="36"/>
      <c r="X2054" s="37"/>
    </row>
    <row r="2055" spans="1:24" x14ac:dyDescent="0.3">
      <c r="A2055" s="42">
        <v>17750</v>
      </c>
      <c r="B2055" s="24">
        <v>46</v>
      </c>
      <c r="C2055" s="24" t="s">
        <v>1139</v>
      </c>
      <c r="D2055" s="24">
        <v>2</v>
      </c>
      <c r="E2055" s="24">
        <v>973</v>
      </c>
      <c r="F2055" s="24" t="s">
        <v>292</v>
      </c>
      <c r="G2055" s="24" t="s">
        <v>72</v>
      </c>
      <c r="H2055" s="24" t="s">
        <v>13</v>
      </c>
      <c r="J2055" s="24">
        <v>1</v>
      </c>
      <c r="K2055" s="24">
        <v>17750</v>
      </c>
      <c r="L2055" s="32">
        <v>0.26041666666666669</v>
      </c>
      <c r="M2055" s="43">
        <v>0.27777777777777779</v>
      </c>
      <c r="N2055" s="33">
        <v>14.4657753955885</v>
      </c>
      <c r="Q2055" s="24">
        <v>94</v>
      </c>
      <c r="R2055" s="35">
        <f t="shared" si="128"/>
        <v>1359.7828871853189</v>
      </c>
      <c r="S2055" s="35">
        <f t="shared" si="131"/>
        <v>0</v>
      </c>
      <c r="U2055" s="36">
        <f t="shared" si="129"/>
        <v>1.7361111111111105E-2</v>
      </c>
      <c r="V2055" s="36">
        <f t="shared" si="130"/>
        <v>1.6319444444444438</v>
      </c>
      <c r="W2055" s="36"/>
      <c r="X2055" s="37"/>
    </row>
    <row r="2056" spans="1:24" x14ac:dyDescent="0.3">
      <c r="A2056" s="42">
        <v>14065</v>
      </c>
      <c r="B2056" s="24">
        <v>46</v>
      </c>
      <c r="C2056" s="24" t="s">
        <v>1139</v>
      </c>
      <c r="D2056" s="24">
        <v>2</v>
      </c>
      <c r="E2056" s="24">
        <v>973</v>
      </c>
      <c r="F2056" s="24" t="s">
        <v>292</v>
      </c>
      <c r="G2056" s="24" t="s">
        <v>12</v>
      </c>
      <c r="H2056" s="24" t="s">
        <v>15</v>
      </c>
      <c r="J2056" s="24">
        <v>1</v>
      </c>
      <c r="K2056" s="24">
        <v>2111</v>
      </c>
      <c r="L2056" s="32">
        <v>0.59722222222222221</v>
      </c>
      <c r="M2056" s="43">
        <v>0.60763888888888895</v>
      </c>
      <c r="N2056" s="33">
        <v>14.4657753955885</v>
      </c>
      <c r="Q2056" s="24">
        <v>58</v>
      </c>
      <c r="R2056" s="35">
        <f t="shared" si="128"/>
        <v>839.01497294413298</v>
      </c>
      <c r="S2056" s="35">
        <f t="shared" si="131"/>
        <v>0</v>
      </c>
      <c r="U2056" s="36">
        <f t="shared" si="129"/>
        <v>1.0416666666666741E-2</v>
      </c>
      <c r="V2056" s="36">
        <f t="shared" si="130"/>
        <v>0.60416666666667096</v>
      </c>
      <c r="W2056" s="36"/>
      <c r="X2056" s="37"/>
    </row>
    <row r="2057" spans="1:24" x14ac:dyDescent="0.3">
      <c r="A2057" s="42">
        <v>13235</v>
      </c>
      <c r="B2057" s="24">
        <v>47</v>
      </c>
      <c r="C2057" s="24" t="s">
        <v>1139</v>
      </c>
      <c r="D2057" s="24">
        <v>2</v>
      </c>
      <c r="E2057" s="24">
        <v>567</v>
      </c>
      <c r="F2057" s="24" t="s">
        <v>695</v>
      </c>
      <c r="G2057" s="24" t="s">
        <v>12</v>
      </c>
      <c r="H2057" s="24" t="s">
        <v>13</v>
      </c>
      <c r="J2057" s="24">
        <v>1</v>
      </c>
      <c r="K2057" s="24">
        <v>1338</v>
      </c>
      <c r="L2057" s="32">
        <v>0.62847222222222221</v>
      </c>
      <c r="M2057" s="43">
        <v>0.64236111111111105</v>
      </c>
      <c r="N2057" s="33">
        <v>11.274938536989399</v>
      </c>
      <c r="Q2057" s="24">
        <v>302</v>
      </c>
      <c r="R2057" s="35">
        <f t="shared" si="128"/>
        <v>3405.0314381707985</v>
      </c>
      <c r="S2057" s="35">
        <f t="shared" si="131"/>
        <v>0</v>
      </c>
      <c r="U2057" s="36">
        <f t="shared" si="129"/>
        <v>1.388888888888884E-2</v>
      </c>
      <c r="V2057" s="36">
        <f t="shared" si="130"/>
        <v>4.1944444444444295</v>
      </c>
      <c r="W2057" s="36"/>
      <c r="X2057" s="37"/>
    </row>
    <row r="2058" spans="1:24" x14ac:dyDescent="0.3">
      <c r="A2058" s="42">
        <v>9819</v>
      </c>
      <c r="B2058" s="24">
        <v>47</v>
      </c>
      <c r="C2058" s="24" t="s">
        <v>1139</v>
      </c>
      <c r="D2058" s="24">
        <v>2</v>
      </c>
      <c r="E2058" s="24">
        <v>579</v>
      </c>
      <c r="F2058" s="24" t="s">
        <v>215</v>
      </c>
      <c r="G2058" s="24" t="s">
        <v>12</v>
      </c>
      <c r="H2058" s="24" t="s">
        <v>13</v>
      </c>
      <c r="J2058" s="24">
        <v>1</v>
      </c>
      <c r="K2058" s="24">
        <v>1289</v>
      </c>
      <c r="L2058" s="32">
        <v>0.52777777777777779</v>
      </c>
      <c r="M2058" s="43">
        <v>0.54166666666666663</v>
      </c>
      <c r="N2058" s="33">
        <v>14.9641797868104</v>
      </c>
      <c r="Q2058" s="24">
        <v>302</v>
      </c>
      <c r="R2058" s="35">
        <f t="shared" si="128"/>
        <v>4519.1822956167407</v>
      </c>
      <c r="S2058" s="35">
        <f t="shared" si="131"/>
        <v>0</v>
      </c>
      <c r="U2058" s="36">
        <f t="shared" si="129"/>
        <v>1.388888888888884E-2</v>
      </c>
      <c r="V2058" s="36">
        <f t="shared" si="130"/>
        <v>4.1944444444444295</v>
      </c>
      <c r="W2058" s="36"/>
      <c r="X2058" s="37"/>
    </row>
    <row r="2059" spans="1:24" x14ac:dyDescent="0.3">
      <c r="A2059" s="42">
        <v>14054</v>
      </c>
      <c r="B2059" s="24">
        <v>47</v>
      </c>
      <c r="C2059" s="24" t="s">
        <v>1139</v>
      </c>
      <c r="D2059" s="24">
        <v>2</v>
      </c>
      <c r="E2059" s="24">
        <v>579</v>
      </c>
      <c r="F2059" s="24" t="s">
        <v>215</v>
      </c>
      <c r="G2059" s="24" t="s">
        <v>52</v>
      </c>
      <c r="H2059" s="44" t="s">
        <v>1146</v>
      </c>
      <c r="I2059" s="44"/>
      <c r="J2059" s="24">
        <v>1</v>
      </c>
      <c r="K2059" s="24">
        <v>11457</v>
      </c>
      <c r="L2059" s="32">
        <v>0.59027777777777779</v>
      </c>
      <c r="M2059" s="43">
        <v>0.60763888888888895</v>
      </c>
      <c r="N2059" s="33">
        <v>14.9641797868104</v>
      </c>
      <c r="Q2059" s="24">
        <v>173</v>
      </c>
      <c r="R2059" s="35">
        <f t="shared" si="128"/>
        <v>2588.803103118199</v>
      </c>
      <c r="S2059" s="35">
        <f t="shared" si="131"/>
        <v>0</v>
      </c>
      <c r="U2059" s="36">
        <f t="shared" si="129"/>
        <v>1.736111111111116E-2</v>
      </c>
      <c r="V2059" s="36">
        <f t="shared" si="130"/>
        <v>3.0034722222222308</v>
      </c>
      <c r="W2059" s="36"/>
      <c r="X2059" s="37"/>
    </row>
    <row r="2060" spans="1:24" x14ac:dyDescent="0.3">
      <c r="A2060" s="42">
        <v>10224</v>
      </c>
      <c r="B2060" s="24">
        <v>47</v>
      </c>
      <c r="C2060" s="24" t="s">
        <v>1139</v>
      </c>
      <c r="D2060" s="24">
        <v>1</v>
      </c>
      <c r="E2060" s="24">
        <v>778</v>
      </c>
      <c r="F2060" s="24" t="s">
        <v>290</v>
      </c>
      <c r="G2060" s="24" t="s">
        <v>52</v>
      </c>
      <c r="H2060" s="44" t="s">
        <v>1146</v>
      </c>
      <c r="I2060" s="44"/>
      <c r="J2060" s="24">
        <v>1</v>
      </c>
      <c r="K2060" s="24">
        <v>1435</v>
      </c>
      <c r="L2060" s="32">
        <v>0.54861111111111105</v>
      </c>
      <c r="M2060" s="43">
        <v>0.59027777777777779</v>
      </c>
      <c r="N2060" s="33">
        <v>22.4781433681942</v>
      </c>
      <c r="Q2060" s="24">
        <v>173</v>
      </c>
      <c r="R2060" s="35">
        <f t="shared" si="128"/>
        <v>3888.7188026975964</v>
      </c>
      <c r="S2060" s="35">
        <f t="shared" si="131"/>
        <v>0</v>
      </c>
      <c r="U2060" s="36">
        <f t="shared" si="129"/>
        <v>4.1666666666666741E-2</v>
      </c>
      <c r="V2060" s="36">
        <f t="shared" si="130"/>
        <v>7.2083333333333464</v>
      </c>
      <c r="W2060" s="36"/>
      <c r="X2060" s="37"/>
    </row>
    <row r="2061" spans="1:24" x14ac:dyDescent="0.3">
      <c r="A2061" s="42">
        <v>11439</v>
      </c>
      <c r="B2061" s="24">
        <v>47</v>
      </c>
      <c r="C2061" s="24" t="s">
        <v>1139</v>
      </c>
      <c r="D2061" s="24">
        <v>1</v>
      </c>
      <c r="E2061" s="24">
        <v>891</v>
      </c>
      <c r="F2061" s="24" t="s">
        <v>632</v>
      </c>
      <c r="G2061" s="24" t="s">
        <v>52</v>
      </c>
      <c r="H2061" s="44" t="s">
        <v>1146</v>
      </c>
      <c r="I2061" s="44"/>
      <c r="J2061" s="24">
        <v>1</v>
      </c>
      <c r="K2061" s="24">
        <v>11439</v>
      </c>
      <c r="L2061" s="32">
        <v>0.26041666666666669</v>
      </c>
      <c r="M2061" s="43">
        <v>0.27430555555555552</v>
      </c>
      <c r="N2061" s="33">
        <v>14.8225848398439</v>
      </c>
      <c r="Q2061" s="24">
        <v>173</v>
      </c>
      <c r="R2061" s="35">
        <f t="shared" si="128"/>
        <v>2564.3071772929948</v>
      </c>
      <c r="S2061" s="35">
        <f t="shared" si="131"/>
        <v>0</v>
      </c>
      <c r="U2061" s="36">
        <f t="shared" si="129"/>
        <v>1.388888888888884E-2</v>
      </c>
      <c r="V2061" s="36">
        <f t="shared" si="130"/>
        <v>2.4027777777777692</v>
      </c>
      <c r="W2061" s="36"/>
      <c r="X2061" s="37"/>
    </row>
    <row r="2062" spans="1:24" x14ac:dyDescent="0.3">
      <c r="A2062" s="42">
        <v>18787</v>
      </c>
      <c r="B2062" s="24">
        <v>47</v>
      </c>
      <c r="C2062" s="24" t="s">
        <v>1139</v>
      </c>
      <c r="D2062" s="24">
        <v>2</v>
      </c>
      <c r="E2062" s="24">
        <v>956</v>
      </c>
      <c r="F2062" s="24" t="s">
        <v>229</v>
      </c>
      <c r="G2062" s="24" t="s">
        <v>52</v>
      </c>
      <c r="H2062" s="44" t="s">
        <v>1146</v>
      </c>
      <c r="I2062" s="44"/>
      <c r="J2062" s="24">
        <v>1</v>
      </c>
      <c r="K2062" s="24">
        <v>1437</v>
      </c>
      <c r="L2062" s="32">
        <v>0.2951388888888889</v>
      </c>
      <c r="M2062" s="43">
        <v>0.3125</v>
      </c>
      <c r="N2062" s="33">
        <v>18.092223763419</v>
      </c>
      <c r="Q2062" s="24">
        <v>173</v>
      </c>
      <c r="R2062" s="35">
        <f t="shared" si="128"/>
        <v>3129.9547110714871</v>
      </c>
      <c r="S2062" s="35">
        <f t="shared" si="131"/>
        <v>0</v>
      </c>
      <c r="U2062" s="36">
        <f t="shared" si="129"/>
        <v>1.7361111111111105E-2</v>
      </c>
      <c r="V2062" s="36">
        <f t="shared" si="130"/>
        <v>3.003472222222221</v>
      </c>
      <c r="W2062" s="36"/>
      <c r="X2062" s="37"/>
    </row>
    <row r="2063" spans="1:24" x14ac:dyDescent="0.3">
      <c r="A2063" s="42">
        <v>9761</v>
      </c>
      <c r="B2063" s="24">
        <v>48</v>
      </c>
      <c r="C2063" s="24" t="s">
        <v>1139</v>
      </c>
      <c r="D2063" s="24">
        <v>2</v>
      </c>
      <c r="E2063" s="24">
        <v>521</v>
      </c>
      <c r="F2063" s="24" t="s">
        <v>198</v>
      </c>
      <c r="G2063" s="24" t="s">
        <v>12</v>
      </c>
      <c r="H2063" s="24">
        <v>135</v>
      </c>
      <c r="J2063" s="24">
        <v>1</v>
      </c>
      <c r="K2063" s="24">
        <v>1171</v>
      </c>
      <c r="L2063" s="32">
        <v>0.50347222222222221</v>
      </c>
      <c r="M2063" s="43">
        <v>0.51736111111111105</v>
      </c>
      <c r="N2063" s="33">
        <v>9.5218198612604201</v>
      </c>
      <c r="Q2063" s="24">
        <v>149</v>
      </c>
      <c r="R2063" s="35">
        <f t="shared" si="128"/>
        <v>1418.7511593278025</v>
      </c>
      <c r="S2063" s="35">
        <f t="shared" si="131"/>
        <v>0</v>
      </c>
      <c r="U2063" s="36">
        <f t="shared" si="129"/>
        <v>1.388888888888884E-2</v>
      </c>
      <c r="V2063" s="36">
        <f t="shared" si="130"/>
        <v>2.0694444444444371</v>
      </c>
      <c r="W2063" s="36"/>
      <c r="X2063" s="37"/>
    </row>
    <row r="2064" spans="1:24" x14ac:dyDescent="0.3">
      <c r="A2064" s="42">
        <v>10037</v>
      </c>
      <c r="B2064" s="24">
        <v>48</v>
      </c>
      <c r="C2064" s="24" t="s">
        <v>1139</v>
      </c>
      <c r="D2064" s="24">
        <v>1</v>
      </c>
      <c r="E2064" s="24">
        <v>862</v>
      </c>
      <c r="F2064" s="24" t="s">
        <v>250</v>
      </c>
      <c r="G2064" s="24" t="s">
        <v>12</v>
      </c>
      <c r="H2064" s="24">
        <v>135</v>
      </c>
      <c r="J2064" s="24">
        <v>1</v>
      </c>
      <c r="K2064" s="24">
        <v>2437</v>
      </c>
      <c r="L2064" s="32">
        <v>0.48958333333333331</v>
      </c>
      <c r="M2064" s="43">
        <v>0.50347222222222221</v>
      </c>
      <c r="N2064" s="33">
        <v>9.7724557598392199</v>
      </c>
      <c r="Q2064" s="24">
        <v>149</v>
      </c>
      <c r="R2064" s="35">
        <f t="shared" si="128"/>
        <v>1456.0959082160437</v>
      </c>
      <c r="S2064" s="35">
        <f t="shared" si="131"/>
        <v>0</v>
      </c>
      <c r="U2064" s="36">
        <f t="shared" si="129"/>
        <v>1.3888888888888895E-2</v>
      </c>
      <c r="V2064" s="36">
        <f t="shared" si="130"/>
        <v>2.0694444444444455</v>
      </c>
      <c r="W2064" s="36"/>
      <c r="X2064" s="37"/>
    </row>
    <row r="2065" spans="1:24" x14ac:dyDescent="0.3">
      <c r="A2065" s="42">
        <v>10146</v>
      </c>
      <c r="B2065" s="24">
        <v>48</v>
      </c>
      <c r="C2065" s="24" t="s">
        <v>1139</v>
      </c>
      <c r="D2065" s="24">
        <v>2</v>
      </c>
      <c r="E2065" s="24">
        <v>3035</v>
      </c>
      <c r="F2065" s="24" t="s">
        <v>277</v>
      </c>
      <c r="G2065" s="24" t="s">
        <v>12</v>
      </c>
      <c r="H2065" s="24">
        <v>3</v>
      </c>
      <c r="J2065" s="24">
        <v>1</v>
      </c>
      <c r="K2065" s="24">
        <v>4369</v>
      </c>
      <c r="L2065" s="32">
        <v>0.36458333333333331</v>
      </c>
      <c r="M2065" s="43">
        <v>0.3888888888888889</v>
      </c>
      <c r="N2065" s="33">
        <v>16.576792253174801</v>
      </c>
      <c r="Q2065" s="24">
        <v>51</v>
      </c>
      <c r="R2065" s="35">
        <f t="shared" si="128"/>
        <v>845.41640491191492</v>
      </c>
      <c r="S2065" s="35">
        <f t="shared" si="131"/>
        <v>0</v>
      </c>
      <c r="T2065" s="35">
        <f>+P2065*Q2065</f>
        <v>0</v>
      </c>
      <c r="U2065" s="36">
        <f t="shared" si="129"/>
        <v>2.430555555555558E-2</v>
      </c>
      <c r="V2065" s="36">
        <f t="shared" si="130"/>
        <v>1.2395833333333346</v>
      </c>
      <c r="W2065" s="36"/>
      <c r="X2065" s="37"/>
    </row>
    <row r="2066" spans="1:24" x14ac:dyDescent="0.3">
      <c r="A2066" s="42">
        <v>17441</v>
      </c>
      <c r="B2066" s="24">
        <v>48</v>
      </c>
      <c r="C2066" s="24" t="s">
        <v>1139</v>
      </c>
      <c r="D2066" s="24">
        <v>1</v>
      </c>
      <c r="E2066" s="24">
        <v>3036</v>
      </c>
      <c r="F2066" s="24" t="s">
        <v>276</v>
      </c>
      <c r="G2066" s="24" t="s">
        <v>12</v>
      </c>
      <c r="H2066" s="24">
        <v>3</v>
      </c>
      <c r="J2066" s="24">
        <v>1</v>
      </c>
      <c r="K2066" s="24">
        <v>17441</v>
      </c>
      <c r="L2066" s="32">
        <v>0.35069444444444442</v>
      </c>
      <c r="M2066" s="43">
        <v>0.36458333333333331</v>
      </c>
      <c r="N2066" s="33">
        <v>9.4481231067916198</v>
      </c>
      <c r="Q2066" s="24">
        <v>51</v>
      </c>
      <c r="R2066" s="35">
        <f t="shared" si="128"/>
        <v>481.85427844637263</v>
      </c>
      <c r="S2066" s="35">
        <f t="shared" si="131"/>
        <v>0</v>
      </c>
      <c r="T2066" s="35">
        <f>+P2066*Q2066</f>
        <v>0</v>
      </c>
      <c r="U2066" s="36">
        <f t="shared" si="129"/>
        <v>1.3888888888888895E-2</v>
      </c>
      <c r="V2066" s="36">
        <f t="shared" si="130"/>
        <v>0.7083333333333337</v>
      </c>
      <c r="W2066" s="36"/>
      <c r="X2066" s="37"/>
    </row>
    <row r="2067" spans="1:24" x14ac:dyDescent="0.3">
      <c r="A2067" s="42">
        <v>10146</v>
      </c>
      <c r="B2067" s="45">
        <v>48</v>
      </c>
      <c r="C2067" s="45" t="s">
        <v>1139</v>
      </c>
      <c r="D2067" s="45">
        <v>2</v>
      </c>
      <c r="E2067" s="45">
        <v>3035</v>
      </c>
      <c r="F2067" s="45" t="s">
        <v>277</v>
      </c>
      <c r="G2067" s="45" t="s">
        <v>12</v>
      </c>
      <c r="H2067" s="45">
        <v>15</v>
      </c>
      <c r="I2067" s="45"/>
      <c r="J2067" s="45">
        <v>8</v>
      </c>
      <c r="K2067" s="45">
        <v>4369</v>
      </c>
      <c r="L2067" s="46">
        <v>0.36458333333333331</v>
      </c>
      <c r="M2067" s="47">
        <v>0.3888888888888889</v>
      </c>
      <c r="N2067" s="48">
        <v>16.576792253174801</v>
      </c>
      <c r="O2067" s="48"/>
      <c r="P2067" s="48">
        <f>+N2067</f>
        <v>16.576792253174801</v>
      </c>
      <c r="Q2067" s="45">
        <v>98</v>
      </c>
      <c r="R2067" s="49">
        <f t="shared" si="128"/>
        <v>1624.5256408111304</v>
      </c>
      <c r="S2067" s="49">
        <f t="shared" si="131"/>
        <v>0</v>
      </c>
      <c r="T2067" s="49">
        <f>+P2067*Q2067</f>
        <v>1624.5256408111304</v>
      </c>
      <c r="U2067" s="50">
        <f t="shared" si="129"/>
        <v>2.430555555555558E-2</v>
      </c>
      <c r="V2067" s="50">
        <f t="shared" si="130"/>
        <v>2.3819444444444469</v>
      </c>
      <c r="W2067" s="50"/>
      <c r="X2067" s="37"/>
    </row>
    <row r="2068" spans="1:24" x14ac:dyDescent="0.3">
      <c r="A2068" s="42">
        <v>17441</v>
      </c>
      <c r="B2068" s="45">
        <v>48</v>
      </c>
      <c r="C2068" s="45" t="s">
        <v>1139</v>
      </c>
      <c r="D2068" s="45">
        <v>1</v>
      </c>
      <c r="E2068" s="45">
        <v>3036</v>
      </c>
      <c r="F2068" s="45" t="s">
        <v>276</v>
      </c>
      <c r="G2068" s="45" t="s">
        <v>12</v>
      </c>
      <c r="H2068" s="45">
        <v>15</v>
      </c>
      <c r="I2068" s="45"/>
      <c r="J2068" s="45">
        <v>8</v>
      </c>
      <c r="K2068" s="45">
        <v>17441</v>
      </c>
      <c r="L2068" s="46">
        <v>0.35069444444444442</v>
      </c>
      <c r="M2068" s="47">
        <v>0.36458333333333331</v>
      </c>
      <c r="N2068" s="48">
        <v>9.4481231067916198</v>
      </c>
      <c r="O2068" s="48"/>
      <c r="P2068" s="48">
        <f>+N2068</f>
        <v>9.4481231067916198</v>
      </c>
      <c r="Q2068" s="45">
        <v>98</v>
      </c>
      <c r="R2068" s="49">
        <f t="shared" si="128"/>
        <v>925.91606446557876</v>
      </c>
      <c r="S2068" s="49">
        <f t="shared" si="131"/>
        <v>0</v>
      </c>
      <c r="T2068" s="49">
        <f>+P2068*Q2068</f>
        <v>925.91606446557876</v>
      </c>
      <c r="U2068" s="50">
        <f t="shared" si="129"/>
        <v>1.3888888888888895E-2</v>
      </c>
      <c r="V2068" s="50">
        <f t="shared" si="130"/>
        <v>1.3611111111111116</v>
      </c>
      <c r="W2068" s="50"/>
      <c r="X2068" s="37"/>
    </row>
    <row r="2069" spans="1:24" x14ac:dyDescent="0.3">
      <c r="A2069" s="42">
        <v>14008</v>
      </c>
      <c r="B2069" s="24">
        <v>49</v>
      </c>
      <c r="C2069" s="24" t="s">
        <v>1139</v>
      </c>
      <c r="D2069" s="24">
        <v>2</v>
      </c>
      <c r="E2069" s="24">
        <v>438</v>
      </c>
      <c r="F2069" s="24" t="s">
        <v>729</v>
      </c>
      <c r="G2069" s="24" t="s">
        <v>52</v>
      </c>
      <c r="H2069" s="44" t="s">
        <v>1146</v>
      </c>
      <c r="I2069" s="44"/>
      <c r="J2069" s="24">
        <v>1</v>
      </c>
      <c r="K2069" s="24">
        <v>14008</v>
      </c>
      <c r="L2069" s="32">
        <v>0.56944444444444442</v>
      </c>
      <c r="M2069" s="43">
        <v>0.59722222222222221</v>
      </c>
      <c r="N2069" s="33">
        <v>24.430800498882402</v>
      </c>
      <c r="Q2069" s="24">
        <v>173</v>
      </c>
      <c r="R2069" s="35">
        <f t="shared" si="128"/>
        <v>4226.5284863066554</v>
      </c>
      <c r="S2069" s="35">
        <f t="shared" si="131"/>
        <v>0</v>
      </c>
      <c r="U2069" s="36">
        <f t="shared" si="129"/>
        <v>2.777777777777779E-2</v>
      </c>
      <c r="V2069" s="36">
        <f t="shared" si="130"/>
        <v>4.805555555555558</v>
      </c>
      <c r="W2069" s="36"/>
      <c r="X2069" s="37"/>
    </row>
    <row r="2070" spans="1:24" x14ac:dyDescent="0.3">
      <c r="A2070" s="42">
        <v>13779</v>
      </c>
      <c r="B2070" s="24">
        <v>49</v>
      </c>
      <c r="C2070" s="24" t="s">
        <v>1139</v>
      </c>
      <c r="D2070" s="24">
        <v>2</v>
      </c>
      <c r="E2070" s="24">
        <v>438</v>
      </c>
      <c r="F2070" s="24" t="s">
        <v>729</v>
      </c>
      <c r="G2070" s="24" t="s">
        <v>12</v>
      </c>
      <c r="H2070" s="24" t="s">
        <v>15</v>
      </c>
      <c r="J2070" s="24">
        <v>1</v>
      </c>
      <c r="K2070" s="24">
        <v>13779</v>
      </c>
      <c r="L2070" s="32">
        <v>0.79513888888888884</v>
      </c>
      <c r="M2070" s="43">
        <v>0.82291666666666663</v>
      </c>
      <c r="N2070" s="33">
        <v>24.430800498882402</v>
      </c>
      <c r="Q2070" s="24">
        <v>58</v>
      </c>
      <c r="R2070" s="35">
        <f t="shared" si="128"/>
        <v>1416.9864289351792</v>
      </c>
      <c r="S2070" s="35">
        <f t="shared" si="131"/>
        <v>0</v>
      </c>
      <c r="U2070" s="36">
        <f t="shared" si="129"/>
        <v>2.777777777777779E-2</v>
      </c>
      <c r="V2070" s="36">
        <f t="shared" si="130"/>
        <v>1.6111111111111118</v>
      </c>
      <c r="W2070" s="36"/>
      <c r="X2070" s="37"/>
    </row>
    <row r="2071" spans="1:24" x14ac:dyDescent="0.3">
      <c r="A2071" s="42">
        <v>14032</v>
      </c>
      <c r="B2071" s="24">
        <v>49</v>
      </c>
      <c r="C2071" s="24" t="s">
        <v>1139</v>
      </c>
      <c r="D2071" s="24">
        <v>1</v>
      </c>
      <c r="E2071" s="24">
        <v>440</v>
      </c>
      <c r="F2071" s="24" t="s">
        <v>730</v>
      </c>
      <c r="G2071" s="24" t="s">
        <v>12</v>
      </c>
      <c r="H2071" s="24" t="s">
        <v>15</v>
      </c>
      <c r="J2071" s="24">
        <v>1</v>
      </c>
      <c r="K2071" s="24">
        <v>13965</v>
      </c>
      <c r="L2071" s="32">
        <v>0.38541666666666669</v>
      </c>
      <c r="M2071" s="43">
        <v>0.41319444444444442</v>
      </c>
      <c r="N2071" s="33">
        <v>24.823037679421301</v>
      </c>
      <c r="Q2071" s="24">
        <v>58</v>
      </c>
      <c r="R2071" s="35">
        <f t="shared" si="128"/>
        <v>1439.7361854064354</v>
      </c>
      <c r="S2071" s="35">
        <f t="shared" si="131"/>
        <v>0</v>
      </c>
      <c r="U2071" s="36">
        <f t="shared" si="129"/>
        <v>2.7777777777777735E-2</v>
      </c>
      <c r="V2071" s="36">
        <f t="shared" si="130"/>
        <v>1.6111111111111085</v>
      </c>
      <c r="W2071" s="36"/>
      <c r="X2071" s="37"/>
    </row>
    <row r="2072" spans="1:24" x14ac:dyDescent="0.3">
      <c r="A2072" s="42">
        <v>14009</v>
      </c>
      <c r="B2072" s="24">
        <v>49</v>
      </c>
      <c r="C2072" s="24" t="s">
        <v>1139</v>
      </c>
      <c r="D2072" s="24">
        <v>1</v>
      </c>
      <c r="E2072" s="24">
        <v>440</v>
      </c>
      <c r="F2072" s="24" t="s">
        <v>730</v>
      </c>
      <c r="G2072" s="24" t="s">
        <v>52</v>
      </c>
      <c r="H2072" s="44" t="s">
        <v>1146</v>
      </c>
      <c r="I2072" s="44"/>
      <c r="J2072" s="24">
        <v>1</v>
      </c>
      <c r="K2072" s="24">
        <v>14009</v>
      </c>
      <c r="L2072" s="32">
        <v>0.59722222222222221</v>
      </c>
      <c r="M2072" s="43">
        <v>0.625</v>
      </c>
      <c r="N2072" s="33">
        <v>24.823037679421301</v>
      </c>
      <c r="Q2072" s="24">
        <v>173</v>
      </c>
      <c r="R2072" s="35">
        <f t="shared" si="128"/>
        <v>4294.3855185398852</v>
      </c>
      <c r="S2072" s="35">
        <f t="shared" si="131"/>
        <v>0</v>
      </c>
      <c r="U2072" s="36">
        <f t="shared" si="129"/>
        <v>2.777777777777779E-2</v>
      </c>
      <c r="V2072" s="36">
        <f t="shared" si="130"/>
        <v>4.805555555555558</v>
      </c>
      <c r="W2072" s="36"/>
      <c r="X2072" s="37"/>
    </row>
    <row r="2073" spans="1:24" x14ac:dyDescent="0.3">
      <c r="A2073" s="42">
        <v>13785</v>
      </c>
      <c r="B2073" s="24">
        <v>49</v>
      </c>
      <c r="C2073" s="24" t="s">
        <v>1139</v>
      </c>
      <c r="D2073" s="24">
        <v>1</v>
      </c>
      <c r="E2073" s="24">
        <v>440</v>
      </c>
      <c r="F2073" s="24" t="s">
        <v>730</v>
      </c>
      <c r="G2073" s="24" t="s">
        <v>12</v>
      </c>
      <c r="H2073" s="24" t="s">
        <v>15</v>
      </c>
      <c r="J2073" s="24">
        <v>1</v>
      </c>
      <c r="K2073" s="24">
        <v>2170</v>
      </c>
      <c r="L2073" s="32">
        <v>0.63194444444444442</v>
      </c>
      <c r="M2073" s="43">
        <v>0.65972222222222221</v>
      </c>
      <c r="N2073" s="33">
        <v>24.823037679421301</v>
      </c>
      <c r="Q2073" s="24">
        <v>58</v>
      </c>
      <c r="R2073" s="35">
        <f t="shared" si="128"/>
        <v>1439.7361854064354</v>
      </c>
      <c r="S2073" s="35">
        <f t="shared" si="131"/>
        <v>0</v>
      </c>
      <c r="U2073" s="36">
        <f t="shared" si="129"/>
        <v>2.777777777777779E-2</v>
      </c>
      <c r="V2073" s="36">
        <f t="shared" si="130"/>
        <v>1.6111111111111118</v>
      </c>
      <c r="W2073" s="36"/>
      <c r="X2073" s="37"/>
    </row>
    <row r="2074" spans="1:24" x14ac:dyDescent="0.3">
      <c r="A2074" s="42">
        <v>14053</v>
      </c>
      <c r="B2074" s="24">
        <v>49</v>
      </c>
      <c r="C2074" s="24" t="s">
        <v>1139</v>
      </c>
      <c r="D2074" s="24">
        <v>1</v>
      </c>
      <c r="E2074" s="24">
        <v>516</v>
      </c>
      <c r="F2074" s="24" t="s">
        <v>281</v>
      </c>
      <c r="G2074" s="24" t="s">
        <v>52</v>
      </c>
      <c r="H2074" s="44" t="s">
        <v>1146</v>
      </c>
      <c r="I2074" s="44"/>
      <c r="J2074" s="24">
        <v>1</v>
      </c>
      <c r="K2074" s="24">
        <v>1490</v>
      </c>
      <c r="L2074" s="32">
        <v>0.28819444444444448</v>
      </c>
      <c r="M2074" s="43">
        <v>0.3298611111111111</v>
      </c>
      <c r="N2074" s="33">
        <v>26.351407010308002</v>
      </c>
      <c r="Q2074" s="24">
        <v>173</v>
      </c>
      <c r="R2074" s="35">
        <f t="shared" si="128"/>
        <v>4558.7934127832841</v>
      </c>
      <c r="S2074" s="35">
        <f t="shared" si="131"/>
        <v>0</v>
      </c>
      <c r="U2074" s="36">
        <f t="shared" si="129"/>
        <v>4.166666666666663E-2</v>
      </c>
      <c r="V2074" s="36">
        <f t="shared" si="130"/>
        <v>7.2083333333333268</v>
      </c>
      <c r="W2074" s="36"/>
      <c r="X2074" s="37"/>
    </row>
    <row r="2075" spans="1:24" x14ac:dyDescent="0.3">
      <c r="A2075" s="42">
        <v>10080</v>
      </c>
      <c r="B2075" s="24">
        <v>49</v>
      </c>
      <c r="C2075" s="24" t="s">
        <v>1139</v>
      </c>
      <c r="D2075" s="24">
        <v>2</v>
      </c>
      <c r="E2075" s="24">
        <v>519</v>
      </c>
      <c r="F2075" s="24" t="s">
        <v>251</v>
      </c>
      <c r="G2075" s="24" t="s">
        <v>72</v>
      </c>
      <c r="H2075" s="24" t="s">
        <v>13</v>
      </c>
      <c r="J2075" s="24">
        <v>1</v>
      </c>
      <c r="K2075" s="24">
        <v>3736</v>
      </c>
      <c r="L2075" s="32">
        <v>0.25694444444444448</v>
      </c>
      <c r="M2075" s="43">
        <v>0.2951388888888889</v>
      </c>
      <c r="N2075" s="33">
        <v>32.065039598622299</v>
      </c>
      <c r="Q2075" s="24">
        <v>94</v>
      </c>
      <c r="R2075" s="35">
        <f t="shared" si="128"/>
        <v>3014.1137222704961</v>
      </c>
      <c r="S2075" s="35">
        <f t="shared" si="131"/>
        <v>0</v>
      </c>
      <c r="U2075" s="36">
        <f t="shared" si="129"/>
        <v>3.819444444444442E-2</v>
      </c>
      <c r="V2075" s="36">
        <f t="shared" si="130"/>
        <v>3.5902777777777755</v>
      </c>
      <c r="W2075" s="36"/>
      <c r="X2075" s="37"/>
    </row>
    <row r="2076" spans="1:24" x14ac:dyDescent="0.3">
      <c r="A2076" s="42">
        <v>10118</v>
      </c>
      <c r="B2076" s="24">
        <v>49</v>
      </c>
      <c r="C2076" s="24" t="s">
        <v>1139</v>
      </c>
      <c r="D2076" s="24">
        <v>2</v>
      </c>
      <c r="E2076" s="24">
        <v>519</v>
      </c>
      <c r="F2076" s="24" t="s">
        <v>251</v>
      </c>
      <c r="G2076" s="24" t="s">
        <v>52</v>
      </c>
      <c r="H2076" s="24">
        <v>6</v>
      </c>
      <c r="J2076" s="24">
        <v>1</v>
      </c>
      <c r="K2076" s="24">
        <v>4271</v>
      </c>
      <c r="L2076" s="32">
        <v>0.25694444444444448</v>
      </c>
      <c r="M2076" s="43">
        <v>0.2951388888888889</v>
      </c>
      <c r="N2076" s="33">
        <v>32.065039598622299</v>
      </c>
      <c r="Q2076" s="24">
        <v>35</v>
      </c>
      <c r="R2076" s="35">
        <f t="shared" si="128"/>
        <v>1122.2763859517804</v>
      </c>
      <c r="S2076" s="35">
        <f t="shared" si="131"/>
        <v>0</v>
      </c>
      <c r="U2076" s="36">
        <f t="shared" si="129"/>
        <v>3.819444444444442E-2</v>
      </c>
      <c r="V2076" s="36">
        <f t="shared" si="130"/>
        <v>1.3368055555555547</v>
      </c>
      <c r="W2076" s="36"/>
      <c r="X2076" s="37"/>
    </row>
    <row r="2077" spans="1:24" x14ac:dyDescent="0.3">
      <c r="A2077" s="42">
        <v>10047</v>
      </c>
      <c r="B2077" s="24">
        <v>49</v>
      </c>
      <c r="C2077" s="24" t="s">
        <v>1139</v>
      </c>
      <c r="D2077" s="24">
        <v>2</v>
      </c>
      <c r="E2077" s="24">
        <v>519</v>
      </c>
      <c r="F2077" s="24" t="s">
        <v>251</v>
      </c>
      <c r="G2077" s="24" t="s">
        <v>52</v>
      </c>
      <c r="H2077" s="44" t="s">
        <v>1146</v>
      </c>
      <c r="I2077" s="44"/>
      <c r="J2077" s="24">
        <v>1</v>
      </c>
      <c r="K2077" s="24">
        <v>2500</v>
      </c>
      <c r="L2077" s="32">
        <v>0.27083333333333331</v>
      </c>
      <c r="M2077" s="43">
        <v>0.30902777777777779</v>
      </c>
      <c r="N2077" s="33">
        <v>32.065039598622299</v>
      </c>
      <c r="Q2077" s="24">
        <v>173</v>
      </c>
      <c r="R2077" s="35">
        <f t="shared" si="128"/>
        <v>5547.2518505616581</v>
      </c>
      <c r="S2077" s="35">
        <f t="shared" si="131"/>
        <v>0</v>
      </c>
      <c r="U2077" s="36">
        <f t="shared" si="129"/>
        <v>3.8194444444444475E-2</v>
      </c>
      <c r="V2077" s="36">
        <f t="shared" si="130"/>
        <v>6.6076388888888946</v>
      </c>
      <c r="W2077" s="36"/>
      <c r="X2077" s="37"/>
    </row>
    <row r="2078" spans="1:24" x14ac:dyDescent="0.3">
      <c r="A2078" s="42">
        <v>14028</v>
      </c>
      <c r="B2078" s="24">
        <v>49</v>
      </c>
      <c r="C2078" s="24" t="s">
        <v>1139</v>
      </c>
      <c r="D2078" s="24">
        <v>2</v>
      </c>
      <c r="E2078" s="24">
        <v>519</v>
      </c>
      <c r="F2078" s="24" t="s">
        <v>251</v>
      </c>
      <c r="G2078" s="24" t="s">
        <v>12</v>
      </c>
      <c r="H2078" s="24" t="s">
        <v>15</v>
      </c>
      <c r="J2078" s="24">
        <v>1</v>
      </c>
      <c r="K2078" s="24">
        <v>2096</v>
      </c>
      <c r="L2078" s="32">
        <v>0.31597222222222221</v>
      </c>
      <c r="M2078" s="43">
        <v>0.35416666666666669</v>
      </c>
      <c r="N2078" s="33">
        <v>32.065039598622299</v>
      </c>
      <c r="Q2078" s="24">
        <v>58</v>
      </c>
      <c r="R2078" s="35">
        <f t="shared" si="128"/>
        <v>1859.7722967200934</v>
      </c>
      <c r="S2078" s="35">
        <f t="shared" si="131"/>
        <v>0</v>
      </c>
      <c r="U2078" s="36">
        <f t="shared" si="129"/>
        <v>3.8194444444444475E-2</v>
      </c>
      <c r="V2078" s="36">
        <f t="shared" si="130"/>
        <v>2.2152777777777795</v>
      </c>
      <c r="W2078" s="36"/>
      <c r="X2078" s="37"/>
    </row>
    <row r="2079" spans="1:24" x14ac:dyDescent="0.3">
      <c r="A2079" s="42">
        <v>14011</v>
      </c>
      <c r="B2079" s="24">
        <v>49</v>
      </c>
      <c r="C2079" s="24" t="s">
        <v>1139</v>
      </c>
      <c r="D2079" s="24">
        <v>2</v>
      </c>
      <c r="E2079" s="24">
        <v>519</v>
      </c>
      <c r="F2079" s="24" t="s">
        <v>251</v>
      </c>
      <c r="G2079" s="24" t="s">
        <v>52</v>
      </c>
      <c r="H2079" s="44" t="s">
        <v>1146</v>
      </c>
      <c r="I2079" s="44"/>
      <c r="J2079" s="24">
        <v>1</v>
      </c>
      <c r="K2079" s="24">
        <v>2540</v>
      </c>
      <c r="L2079" s="32">
        <v>0.4236111111111111</v>
      </c>
      <c r="M2079" s="43">
        <v>0.45833333333333331</v>
      </c>
      <c r="N2079" s="33">
        <v>32.065039598622299</v>
      </c>
      <c r="Q2079" s="24">
        <v>173</v>
      </c>
      <c r="R2079" s="35">
        <f t="shared" si="128"/>
        <v>5547.2518505616581</v>
      </c>
      <c r="S2079" s="35">
        <f t="shared" si="131"/>
        <v>0</v>
      </c>
      <c r="U2079" s="36">
        <f t="shared" si="129"/>
        <v>3.472222222222221E-2</v>
      </c>
      <c r="V2079" s="36">
        <f t="shared" si="130"/>
        <v>6.006944444444442</v>
      </c>
      <c r="W2079" s="36"/>
      <c r="X2079" s="37"/>
    </row>
    <row r="2080" spans="1:24" x14ac:dyDescent="0.3">
      <c r="A2080" s="42">
        <v>13763</v>
      </c>
      <c r="B2080" s="24">
        <v>49</v>
      </c>
      <c r="C2080" s="24" t="s">
        <v>1139</v>
      </c>
      <c r="D2080" s="24">
        <v>2</v>
      </c>
      <c r="E2080" s="24">
        <v>519</v>
      </c>
      <c r="F2080" s="24" t="s">
        <v>251</v>
      </c>
      <c r="G2080" s="24" t="s">
        <v>72</v>
      </c>
      <c r="H2080" s="24" t="s">
        <v>13</v>
      </c>
      <c r="J2080" s="24">
        <v>1</v>
      </c>
      <c r="K2080" s="24">
        <v>13763</v>
      </c>
      <c r="L2080" s="32">
        <v>0.53125</v>
      </c>
      <c r="M2080" s="43">
        <v>0.56944444444444442</v>
      </c>
      <c r="N2080" s="33">
        <v>32.065039598622299</v>
      </c>
      <c r="Q2080" s="24">
        <v>94</v>
      </c>
      <c r="R2080" s="35">
        <f t="shared" si="128"/>
        <v>3014.1137222704961</v>
      </c>
      <c r="S2080" s="35">
        <f t="shared" si="131"/>
        <v>0</v>
      </c>
      <c r="U2080" s="36">
        <f t="shared" si="129"/>
        <v>3.819444444444442E-2</v>
      </c>
      <c r="V2080" s="36">
        <f t="shared" si="130"/>
        <v>3.5902777777777755</v>
      </c>
      <c r="W2080" s="36"/>
      <c r="X2080" s="37"/>
    </row>
    <row r="2081" spans="1:24" x14ac:dyDescent="0.3">
      <c r="A2081" s="42">
        <v>13983</v>
      </c>
      <c r="B2081" s="24">
        <v>49</v>
      </c>
      <c r="C2081" s="24" t="s">
        <v>1139</v>
      </c>
      <c r="D2081" s="24">
        <v>2</v>
      </c>
      <c r="E2081" s="24">
        <v>519</v>
      </c>
      <c r="F2081" s="24" t="s">
        <v>251</v>
      </c>
      <c r="G2081" s="24" t="s">
        <v>52</v>
      </c>
      <c r="H2081" s="24">
        <v>6</v>
      </c>
      <c r="J2081" s="24">
        <v>1</v>
      </c>
      <c r="K2081" s="24">
        <v>13983</v>
      </c>
      <c r="L2081" s="32">
        <v>0.53125</v>
      </c>
      <c r="M2081" s="43">
        <v>0.56944444444444442</v>
      </c>
      <c r="N2081" s="33">
        <v>32.065039598622299</v>
      </c>
      <c r="Q2081" s="24">
        <v>35</v>
      </c>
      <c r="R2081" s="35">
        <f t="shared" si="128"/>
        <v>1122.2763859517804</v>
      </c>
      <c r="S2081" s="35">
        <f t="shared" si="131"/>
        <v>0</v>
      </c>
      <c r="U2081" s="36">
        <f t="shared" si="129"/>
        <v>3.819444444444442E-2</v>
      </c>
      <c r="V2081" s="36">
        <f t="shared" si="130"/>
        <v>1.3368055555555547</v>
      </c>
      <c r="W2081" s="36"/>
      <c r="X2081" s="37"/>
    </row>
    <row r="2082" spans="1:24" x14ac:dyDescent="0.3">
      <c r="A2082" s="42">
        <v>13776</v>
      </c>
      <c r="B2082" s="24">
        <v>49</v>
      </c>
      <c r="C2082" s="24" t="s">
        <v>1139</v>
      </c>
      <c r="D2082" s="24">
        <v>2</v>
      </c>
      <c r="E2082" s="24">
        <v>519</v>
      </c>
      <c r="F2082" s="24" t="s">
        <v>251</v>
      </c>
      <c r="G2082" s="24" t="s">
        <v>12</v>
      </c>
      <c r="H2082" s="24" t="s">
        <v>15</v>
      </c>
      <c r="J2082" s="24">
        <v>1</v>
      </c>
      <c r="K2082" s="24">
        <v>2097</v>
      </c>
      <c r="L2082" s="32">
        <v>0.56944444444444442</v>
      </c>
      <c r="M2082" s="43">
        <v>0.60416666666666663</v>
      </c>
      <c r="N2082" s="33">
        <v>32.065039598622299</v>
      </c>
      <c r="Q2082" s="24">
        <v>58</v>
      </c>
      <c r="R2082" s="35">
        <f t="shared" si="128"/>
        <v>1859.7722967200934</v>
      </c>
      <c r="S2082" s="35">
        <f t="shared" si="131"/>
        <v>0</v>
      </c>
      <c r="U2082" s="36">
        <f t="shared" si="129"/>
        <v>3.472222222222221E-2</v>
      </c>
      <c r="V2082" s="36">
        <f t="shared" si="130"/>
        <v>2.0138888888888884</v>
      </c>
      <c r="W2082" s="36"/>
      <c r="X2082" s="37"/>
    </row>
    <row r="2083" spans="1:24" x14ac:dyDescent="0.3">
      <c r="A2083" s="42">
        <v>14018</v>
      </c>
      <c r="B2083" s="24">
        <v>49</v>
      </c>
      <c r="C2083" s="24" t="s">
        <v>1139</v>
      </c>
      <c r="D2083" s="24">
        <v>2</v>
      </c>
      <c r="E2083" s="24">
        <v>519</v>
      </c>
      <c r="F2083" s="24" t="s">
        <v>251</v>
      </c>
      <c r="G2083" s="24" t="s">
        <v>52</v>
      </c>
      <c r="H2083" s="44" t="s">
        <v>1146</v>
      </c>
      <c r="I2083" s="44"/>
      <c r="J2083" s="24">
        <v>1</v>
      </c>
      <c r="K2083" s="24">
        <v>14018</v>
      </c>
      <c r="L2083" s="32">
        <v>0.61458333333333337</v>
      </c>
      <c r="M2083" s="43">
        <v>0.65277777777777779</v>
      </c>
      <c r="N2083" s="33">
        <v>32.065039598622299</v>
      </c>
      <c r="Q2083" s="24">
        <v>173</v>
      </c>
      <c r="R2083" s="35">
        <f t="shared" si="128"/>
        <v>5547.2518505616581</v>
      </c>
      <c r="S2083" s="35">
        <f t="shared" si="131"/>
        <v>0</v>
      </c>
      <c r="U2083" s="36">
        <f t="shared" si="129"/>
        <v>3.819444444444442E-2</v>
      </c>
      <c r="V2083" s="36">
        <f t="shared" si="130"/>
        <v>6.6076388888888848</v>
      </c>
      <c r="W2083" s="36"/>
      <c r="X2083" s="37"/>
    </row>
    <row r="2084" spans="1:24" x14ac:dyDescent="0.3">
      <c r="A2084" s="42">
        <v>14016</v>
      </c>
      <c r="B2084" s="24">
        <v>49</v>
      </c>
      <c r="C2084" s="24" t="s">
        <v>1139</v>
      </c>
      <c r="D2084" s="24">
        <v>2</v>
      </c>
      <c r="E2084" s="24">
        <v>519</v>
      </c>
      <c r="F2084" s="24" t="s">
        <v>251</v>
      </c>
      <c r="G2084" s="24" t="s">
        <v>52</v>
      </c>
      <c r="H2084" s="24">
        <v>6</v>
      </c>
      <c r="J2084" s="24">
        <v>1</v>
      </c>
      <c r="K2084" s="24">
        <v>1167</v>
      </c>
      <c r="L2084" s="32">
        <v>0.63541666666666663</v>
      </c>
      <c r="M2084" s="43">
        <v>0.67361111111111116</v>
      </c>
      <c r="N2084" s="33">
        <v>32.065039598622299</v>
      </c>
      <c r="Q2084" s="24">
        <v>35</v>
      </c>
      <c r="R2084" s="35">
        <f t="shared" si="128"/>
        <v>1122.2763859517804</v>
      </c>
      <c r="S2084" s="35">
        <f t="shared" si="131"/>
        <v>0</v>
      </c>
      <c r="U2084" s="36">
        <f t="shared" si="129"/>
        <v>3.8194444444444531E-2</v>
      </c>
      <c r="V2084" s="36">
        <f t="shared" si="130"/>
        <v>1.3368055555555585</v>
      </c>
      <c r="W2084" s="36"/>
      <c r="X2084" s="37"/>
    </row>
    <row r="2085" spans="1:24" x14ac:dyDescent="0.3">
      <c r="A2085" s="42">
        <v>14017</v>
      </c>
      <c r="B2085" s="24">
        <v>49</v>
      </c>
      <c r="C2085" s="24" t="s">
        <v>1139</v>
      </c>
      <c r="D2085" s="24">
        <v>2</v>
      </c>
      <c r="E2085" s="24">
        <v>519</v>
      </c>
      <c r="F2085" s="24" t="s">
        <v>251</v>
      </c>
      <c r="G2085" s="24" t="s">
        <v>72</v>
      </c>
      <c r="H2085" s="24" t="s">
        <v>13</v>
      </c>
      <c r="J2085" s="24">
        <v>1</v>
      </c>
      <c r="K2085" s="24">
        <v>14017</v>
      </c>
      <c r="L2085" s="32">
        <v>0.63541666666666663</v>
      </c>
      <c r="M2085" s="43">
        <v>0.67361111111111116</v>
      </c>
      <c r="N2085" s="33">
        <v>32.065039598622299</v>
      </c>
      <c r="Q2085" s="24">
        <v>94</v>
      </c>
      <c r="R2085" s="35">
        <f t="shared" si="128"/>
        <v>3014.1137222704961</v>
      </c>
      <c r="S2085" s="35">
        <f t="shared" si="131"/>
        <v>0</v>
      </c>
      <c r="U2085" s="36">
        <f t="shared" si="129"/>
        <v>3.8194444444444531E-2</v>
      </c>
      <c r="V2085" s="36">
        <f t="shared" si="130"/>
        <v>3.5902777777777857</v>
      </c>
      <c r="W2085" s="36"/>
      <c r="X2085" s="37"/>
    </row>
    <row r="2086" spans="1:24" x14ac:dyDescent="0.3">
      <c r="A2086" s="42">
        <v>14019</v>
      </c>
      <c r="B2086" s="24">
        <v>49</v>
      </c>
      <c r="C2086" s="24" t="s">
        <v>1139</v>
      </c>
      <c r="D2086" s="24">
        <v>2</v>
      </c>
      <c r="E2086" s="24">
        <v>519</v>
      </c>
      <c r="F2086" s="24" t="s">
        <v>251</v>
      </c>
      <c r="G2086" s="24" t="s">
        <v>12</v>
      </c>
      <c r="H2086" s="24" t="s">
        <v>13</v>
      </c>
      <c r="J2086" s="24">
        <v>1</v>
      </c>
      <c r="K2086" s="24">
        <v>13764</v>
      </c>
      <c r="L2086" s="32">
        <v>0.78472222222222221</v>
      </c>
      <c r="M2086" s="43">
        <v>0.82638888888888884</v>
      </c>
      <c r="N2086" s="33">
        <v>32.065039598622299</v>
      </c>
      <c r="Q2086" s="24">
        <v>302</v>
      </c>
      <c r="R2086" s="35">
        <f t="shared" si="128"/>
        <v>9683.6419587839337</v>
      </c>
      <c r="S2086" s="35">
        <f t="shared" si="131"/>
        <v>0</v>
      </c>
      <c r="U2086" s="36">
        <f t="shared" si="129"/>
        <v>4.166666666666663E-2</v>
      </c>
      <c r="V2086" s="36">
        <f t="shared" si="130"/>
        <v>12.583333333333321</v>
      </c>
      <c r="W2086" s="36"/>
      <c r="X2086" s="37"/>
    </row>
    <row r="2087" spans="1:24" x14ac:dyDescent="0.3">
      <c r="A2087" s="42">
        <v>13778</v>
      </c>
      <c r="B2087" s="24">
        <v>49</v>
      </c>
      <c r="C2087" s="24" t="s">
        <v>1139</v>
      </c>
      <c r="D2087" s="24">
        <v>2</v>
      </c>
      <c r="E2087" s="24">
        <v>519</v>
      </c>
      <c r="F2087" s="24" t="s">
        <v>251</v>
      </c>
      <c r="G2087" s="24" t="s">
        <v>12</v>
      </c>
      <c r="H2087" s="24" t="s">
        <v>15</v>
      </c>
      <c r="J2087" s="24">
        <v>1</v>
      </c>
      <c r="K2087" s="24">
        <v>13778</v>
      </c>
      <c r="L2087" s="32">
        <v>0.82638888888888884</v>
      </c>
      <c r="M2087" s="43">
        <v>0.86458333333333337</v>
      </c>
      <c r="N2087" s="33">
        <v>32.065039598622299</v>
      </c>
      <c r="Q2087" s="24">
        <v>58</v>
      </c>
      <c r="R2087" s="35">
        <f t="shared" si="128"/>
        <v>1859.7722967200934</v>
      </c>
      <c r="S2087" s="35">
        <f t="shared" si="131"/>
        <v>0</v>
      </c>
      <c r="U2087" s="36">
        <f t="shared" si="129"/>
        <v>3.8194444444444531E-2</v>
      </c>
      <c r="V2087" s="36">
        <f t="shared" si="130"/>
        <v>2.215277777777783</v>
      </c>
      <c r="W2087" s="36"/>
      <c r="X2087" s="37"/>
    </row>
    <row r="2088" spans="1:24" x14ac:dyDescent="0.3">
      <c r="A2088" s="42">
        <v>13762</v>
      </c>
      <c r="B2088" s="24">
        <v>49</v>
      </c>
      <c r="C2088" s="24" t="s">
        <v>1139</v>
      </c>
      <c r="D2088" s="24">
        <v>2</v>
      </c>
      <c r="E2088" s="24">
        <v>519</v>
      </c>
      <c r="F2088" s="24" t="s">
        <v>251</v>
      </c>
      <c r="G2088" s="24" t="s">
        <v>12</v>
      </c>
      <c r="H2088" s="24" t="s">
        <v>13</v>
      </c>
      <c r="J2088" s="24">
        <v>1</v>
      </c>
      <c r="K2088" s="24">
        <v>13762</v>
      </c>
      <c r="L2088" s="32">
        <v>0.83333333333333337</v>
      </c>
      <c r="M2088" s="43">
        <v>0.87152777777777779</v>
      </c>
      <c r="N2088" s="33">
        <v>32.065039598622299</v>
      </c>
      <c r="Q2088" s="24">
        <v>302</v>
      </c>
      <c r="R2088" s="35">
        <f t="shared" si="128"/>
        <v>9683.6419587839337</v>
      </c>
      <c r="S2088" s="35">
        <f t="shared" si="131"/>
        <v>0</v>
      </c>
      <c r="U2088" s="36">
        <f t="shared" si="129"/>
        <v>3.819444444444442E-2</v>
      </c>
      <c r="V2088" s="36">
        <f t="shared" si="130"/>
        <v>11.534722222222214</v>
      </c>
      <c r="W2088" s="36"/>
      <c r="X2088" s="37"/>
    </row>
    <row r="2089" spans="1:24" x14ac:dyDescent="0.3">
      <c r="A2089" s="42">
        <v>10085</v>
      </c>
      <c r="B2089" s="24">
        <v>49</v>
      </c>
      <c r="C2089" s="24" t="s">
        <v>1139</v>
      </c>
      <c r="D2089" s="24">
        <v>2</v>
      </c>
      <c r="E2089" s="24">
        <v>599</v>
      </c>
      <c r="F2089" s="24" t="s">
        <v>259</v>
      </c>
      <c r="G2089" s="24" t="s">
        <v>72</v>
      </c>
      <c r="H2089" s="24" t="s">
        <v>13</v>
      </c>
      <c r="J2089" s="24">
        <v>1</v>
      </c>
      <c r="K2089" s="24">
        <v>3732</v>
      </c>
      <c r="L2089" s="32">
        <v>0.55208333333333337</v>
      </c>
      <c r="M2089" s="43">
        <v>0.58680555555555558</v>
      </c>
      <c r="N2089" s="33">
        <v>26.876777781327402</v>
      </c>
      <c r="Q2089" s="24">
        <v>94</v>
      </c>
      <c r="R2089" s="35">
        <f t="shared" si="128"/>
        <v>2526.4171114447759</v>
      </c>
      <c r="S2089" s="35">
        <f t="shared" si="131"/>
        <v>0</v>
      </c>
      <c r="U2089" s="36">
        <f t="shared" si="129"/>
        <v>3.472222222222221E-2</v>
      </c>
      <c r="V2089" s="36">
        <f t="shared" si="130"/>
        <v>3.2638888888888875</v>
      </c>
      <c r="W2089" s="36"/>
      <c r="X2089" s="37"/>
    </row>
    <row r="2090" spans="1:24" x14ac:dyDescent="0.3">
      <c r="A2090" s="42">
        <v>10217</v>
      </c>
      <c r="B2090" s="24">
        <v>49</v>
      </c>
      <c r="C2090" s="24" t="s">
        <v>1139</v>
      </c>
      <c r="D2090" s="24">
        <v>2</v>
      </c>
      <c r="E2090" s="24">
        <v>599</v>
      </c>
      <c r="F2090" s="24" t="s">
        <v>259</v>
      </c>
      <c r="G2090" s="24" t="s">
        <v>52</v>
      </c>
      <c r="H2090" s="24">
        <v>6</v>
      </c>
      <c r="J2090" s="24">
        <v>1</v>
      </c>
      <c r="K2090" s="24">
        <v>10217</v>
      </c>
      <c r="L2090" s="32">
        <v>0.55208333333333337</v>
      </c>
      <c r="M2090" s="43">
        <v>0.58680555555555558</v>
      </c>
      <c r="N2090" s="33">
        <v>26.876777781327402</v>
      </c>
      <c r="Q2090" s="24">
        <v>35</v>
      </c>
      <c r="R2090" s="35">
        <f t="shared" si="128"/>
        <v>940.68722234645907</v>
      </c>
      <c r="S2090" s="35">
        <f t="shared" si="131"/>
        <v>0</v>
      </c>
      <c r="U2090" s="36">
        <f t="shared" si="129"/>
        <v>3.472222222222221E-2</v>
      </c>
      <c r="V2090" s="36">
        <f t="shared" si="130"/>
        <v>1.2152777777777772</v>
      </c>
      <c r="W2090" s="36"/>
      <c r="X2090" s="37"/>
    </row>
    <row r="2091" spans="1:24" x14ac:dyDescent="0.3">
      <c r="A2091" s="42">
        <v>9823</v>
      </c>
      <c r="B2091" s="24">
        <v>49</v>
      </c>
      <c r="C2091" s="24" t="s">
        <v>1139</v>
      </c>
      <c r="D2091" s="24">
        <v>2</v>
      </c>
      <c r="E2091" s="24">
        <v>600</v>
      </c>
      <c r="F2091" s="24" t="s">
        <v>218</v>
      </c>
      <c r="G2091" s="24" t="s">
        <v>52</v>
      </c>
      <c r="H2091" s="44" t="s">
        <v>1146</v>
      </c>
      <c r="I2091" s="44"/>
      <c r="J2091" s="24">
        <v>1</v>
      </c>
      <c r="K2091" s="24">
        <v>1313</v>
      </c>
      <c r="L2091" s="32">
        <v>0.58333333333333337</v>
      </c>
      <c r="M2091" s="43">
        <v>0.625</v>
      </c>
      <c r="N2091" s="33">
        <v>31.7363533164716</v>
      </c>
      <c r="Q2091" s="24">
        <v>173</v>
      </c>
      <c r="R2091" s="35">
        <f t="shared" si="128"/>
        <v>5490.3891237495873</v>
      </c>
      <c r="S2091" s="35">
        <f t="shared" si="131"/>
        <v>0</v>
      </c>
      <c r="U2091" s="36">
        <f t="shared" si="129"/>
        <v>4.166666666666663E-2</v>
      </c>
      <c r="V2091" s="36">
        <f t="shared" si="130"/>
        <v>7.2083333333333268</v>
      </c>
      <c r="W2091" s="36"/>
      <c r="X2091" s="37"/>
    </row>
    <row r="2092" spans="1:24" x14ac:dyDescent="0.3">
      <c r="A2092" s="42">
        <v>12881</v>
      </c>
      <c r="B2092" s="24">
        <v>49</v>
      </c>
      <c r="C2092" s="24" t="s">
        <v>1139</v>
      </c>
      <c r="D2092" s="24">
        <v>1</v>
      </c>
      <c r="E2092" s="24">
        <v>601</v>
      </c>
      <c r="F2092" s="24" t="s">
        <v>688</v>
      </c>
      <c r="G2092" s="24" t="s">
        <v>52</v>
      </c>
      <c r="H2092" s="44" t="s">
        <v>1146</v>
      </c>
      <c r="I2092" s="44"/>
      <c r="J2092" s="24">
        <v>1</v>
      </c>
      <c r="K2092" s="24">
        <v>1504</v>
      </c>
      <c r="L2092" s="32">
        <v>0.4861111111111111</v>
      </c>
      <c r="M2092" s="43">
        <v>0.51388888888888895</v>
      </c>
      <c r="N2092" s="33">
        <v>25.798877718767301</v>
      </c>
      <c r="Q2092" s="24">
        <v>173</v>
      </c>
      <c r="R2092" s="35">
        <f t="shared" si="128"/>
        <v>4463.2058453467434</v>
      </c>
      <c r="S2092" s="35">
        <f t="shared" si="131"/>
        <v>0</v>
      </c>
      <c r="U2092" s="36">
        <f t="shared" si="129"/>
        <v>2.7777777777777846E-2</v>
      </c>
      <c r="V2092" s="36">
        <f t="shared" si="130"/>
        <v>4.8055555555555669</v>
      </c>
      <c r="W2092" s="36"/>
      <c r="X2092" s="37"/>
    </row>
    <row r="2093" spans="1:24" x14ac:dyDescent="0.3">
      <c r="A2093" s="42">
        <v>18785</v>
      </c>
      <c r="B2093" s="24">
        <v>49</v>
      </c>
      <c r="C2093" s="24" t="s">
        <v>1139</v>
      </c>
      <c r="D2093" s="24">
        <v>2</v>
      </c>
      <c r="E2093" s="24">
        <v>602</v>
      </c>
      <c r="F2093" s="24" t="s">
        <v>238</v>
      </c>
      <c r="G2093" s="24" t="s">
        <v>52</v>
      </c>
      <c r="H2093" s="44" t="s">
        <v>1146</v>
      </c>
      <c r="I2093" s="44"/>
      <c r="J2093" s="24">
        <v>1</v>
      </c>
      <c r="K2093" s="24">
        <v>1491</v>
      </c>
      <c r="L2093" s="32">
        <v>0.23611111111111113</v>
      </c>
      <c r="M2093" s="43">
        <v>0.24652777777777779</v>
      </c>
      <c r="N2093" s="33">
        <v>11.160036804947101</v>
      </c>
      <c r="Q2093" s="24">
        <v>173</v>
      </c>
      <c r="R2093" s="35">
        <f t="shared" si="128"/>
        <v>1930.6863672558484</v>
      </c>
      <c r="S2093" s="35">
        <f t="shared" si="131"/>
        <v>0</v>
      </c>
      <c r="U2093" s="36">
        <f t="shared" si="129"/>
        <v>1.0416666666666657E-2</v>
      </c>
      <c r="V2093" s="36">
        <f t="shared" si="130"/>
        <v>1.8020833333333317</v>
      </c>
      <c r="W2093" s="36"/>
      <c r="X2093" s="37"/>
    </row>
    <row r="2094" spans="1:24" x14ac:dyDescent="0.3">
      <c r="A2094" s="42">
        <v>14051</v>
      </c>
      <c r="B2094" s="24">
        <v>49</v>
      </c>
      <c r="C2094" s="24" t="s">
        <v>1139</v>
      </c>
      <c r="D2094" s="24">
        <v>2</v>
      </c>
      <c r="E2094" s="24">
        <v>602</v>
      </c>
      <c r="F2094" s="24" t="s">
        <v>238</v>
      </c>
      <c r="G2094" s="24" t="s">
        <v>52</v>
      </c>
      <c r="H2094" s="44" t="s">
        <v>1146</v>
      </c>
      <c r="I2094" s="44"/>
      <c r="J2094" s="24">
        <v>1</v>
      </c>
      <c r="K2094" s="24">
        <v>1492</v>
      </c>
      <c r="L2094" s="32">
        <v>0.2638888888888889</v>
      </c>
      <c r="M2094" s="43">
        <v>0.27777777777777779</v>
      </c>
      <c r="N2094" s="33">
        <v>11.160036804947101</v>
      </c>
      <c r="Q2094" s="24">
        <v>173</v>
      </c>
      <c r="R2094" s="35">
        <f t="shared" si="128"/>
        <v>1930.6863672558484</v>
      </c>
      <c r="S2094" s="35">
        <f t="shared" si="131"/>
        <v>0</v>
      </c>
      <c r="U2094" s="36">
        <f t="shared" si="129"/>
        <v>1.3888888888888895E-2</v>
      </c>
      <c r="V2094" s="36">
        <f t="shared" si="130"/>
        <v>2.402777777777779</v>
      </c>
      <c r="W2094" s="36"/>
      <c r="X2094" s="37"/>
    </row>
    <row r="2095" spans="1:24" x14ac:dyDescent="0.3">
      <c r="A2095" s="42">
        <v>10084</v>
      </c>
      <c r="B2095" s="24">
        <v>49</v>
      </c>
      <c r="C2095" s="24" t="s">
        <v>1139</v>
      </c>
      <c r="D2095" s="24">
        <v>2</v>
      </c>
      <c r="E2095" s="24">
        <v>602</v>
      </c>
      <c r="F2095" s="24" t="s">
        <v>238</v>
      </c>
      <c r="G2095" s="24" t="s">
        <v>72</v>
      </c>
      <c r="H2095" s="24" t="s">
        <v>13</v>
      </c>
      <c r="J2095" s="24">
        <v>1</v>
      </c>
      <c r="K2095" s="24">
        <v>3990</v>
      </c>
      <c r="L2095" s="32">
        <v>0.2951388888888889</v>
      </c>
      <c r="M2095" s="43">
        <v>0.30902777777777779</v>
      </c>
      <c r="N2095" s="33">
        <v>11.160036804947101</v>
      </c>
      <c r="Q2095" s="24">
        <v>94</v>
      </c>
      <c r="R2095" s="35">
        <f t="shared" si="128"/>
        <v>1049.0434596650275</v>
      </c>
      <c r="S2095" s="35">
        <f t="shared" si="131"/>
        <v>0</v>
      </c>
      <c r="U2095" s="36">
        <f t="shared" si="129"/>
        <v>1.3888888888888895E-2</v>
      </c>
      <c r="V2095" s="36">
        <f t="shared" si="130"/>
        <v>1.3055555555555562</v>
      </c>
      <c r="W2095" s="36"/>
      <c r="X2095" s="37"/>
    </row>
    <row r="2096" spans="1:24" x14ac:dyDescent="0.3">
      <c r="A2096" s="42">
        <v>10215</v>
      </c>
      <c r="B2096" s="24">
        <v>49</v>
      </c>
      <c r="C2096" s="24" t="s">
        <v>1139</v>
      </c>
      <c r="D2096" s="24">
        <v>2</v>
      </c>
      <c r="E2096" s="24">
        <v>602</v>
      </c>
      <c r="F2096" s="24" t="s">
        <v>238</v>
      </c>
      <c r="G2096" s="24" t="s">
        <v>52</v>
      </c>
      <c r="H2096" s="24">
        <v>6</v>
      </c>
      <c r="J2096" s="24">
        <v>1</v>
      </c>
      <c r="K2096" s="24">
        <v>10215</v>
      </c>
      <c r="L2096" s="32">
        <v>0.2951388888888889</v>
      </c>
      <c r="M2096" s="43">
        <v>0.30902777777777779</v>
      </c>
      <c r="N2096" s="33">
        <v>11.160036804947101</v>
      </c>
      <c r="Q2096" s="24">
        <v>35</v>
      </c>
      <c r="R2096" s="35">
        <f t="shared" si="128"/>
        <v>390.60128817314853</v>
      </c>
      <c r="S2096" s="35">
        <f t="shared" si="131"/>
        <v>0</v>
      </c>
      <c r="U2096" s="36">
        <f t="shared" si="129"/>
        <v>1.3888888888888895E-2</v>
      </c>
      <c r="V2096" s="36">
        <f t="shared" si="130"/>
        <v>0.48611111111111133</v>
      </c>
      <c r="W2096" s="36"/>
      <c r="X2096" s="37"/>
    </row>
    <row r="2097" spans="1:24" x14ac:dyDescent="0.3">
      <c r="A2097" s="42">
        <v>10079</v>
      </c>
      <c r="B2097" s="24">
        <v>49</v>
      </c>
      <c r="C2097" s="24" t="s">
        <v>1139</v>
      </c>
      <c r="D2097" s="24">
        <v>2</v>
      </c>
      <c r="E2097" s="24">
        <v>602</v>
      </c>
      <c r="F2097" s="24" t="s">
        <v>238</v>
      </c>
      <c r="G2097" s="24" t="s">
        <v>72</v>
      </c>
      <c r="H2097" s="24" t="s">
        <v>13</v>
      </c>
      <c r="J2097" s="24">
        <v>1</v>
      </c>
      <c r="K2097" s="24">
        <v>3733</v>
      </c>
      <c r="L2097" s="32">
        <v>0.56944444444444442</v>
      </c>
      <c r="M2097" s="43">
        <v>0.58333333333333337</v>
      </c>
      <c r="N2097" s="33">
        <v>11.160036804947101</v>
      </c>
      <c r="Q2097" s="24">
        <v>94</v>
      </c>
      <c r="R2097" s="35">
        <f t="shared" si="128"/>
        <v>1049.0434596650275</v>
      </c>
      <c r="S2097" s="35">
        <f t="shared" si="131"/>
        <v>0</v>
      </c>
      <c r="U2097" s="36">
        <f t="shared" si="129"/>
        <v>1.3888888888888951E-2</v>
      </c>
      <c r="V2097" s="36">
        <f t="shared" si="130"/>
        <v>1.3055555555555614</v>
      </c>
      <c r="W2097" s="36"/>
      <c r="X2097" s="37"/>
    </row>
    <row r="2098" spans="1:24" x14ac:dyDescent="0.3">
      <c r="A2098" s="42">
        <v>10218</v>
      </c>
      <c r="B2098" s="24">
        <v>49</v>
      </c>
      <c r="C2098" s="24" t="s">
        <v>1139</v>
      </c>
      <c r="D2098" s="24">
        <v>2</v>
      </c>
      <c r="E2098" s="24">
        <v>602</v>
      </c>
      <c r="F2098" s="24" t="s">
        <v>238</v>
      </c>
      <c r="G2098" s="24" t="s">
        <v>52</v>
      </c>
      <c r="H2098" s="24">
        <v>6</v>
      </c>
      <c r="J2098" s="24">
        <v>1</v>
      </c>
      <c r="K2098" s="24">
        <v>10218</v>
      </c>
      <c r="L2098" s="32">
        <v>0.56944444444444442</v>
      </c>
      <c r="M2098" s="43">
        <v>0.58333333333333337</v>
      </c>
      <c r="N2098" s="33">
        <v>11.160036804947101</v>
      </c>
      <c r="Q2098" s="24">
        <v>35</v>
      </c>
      <c r="R2098" s="35">
        <f t="shared" si="128"/>
        <v>390.60128817314853</v>
      </c>
      <c r="S2098" s="35">
        <f t="shared" si="131"/>
        <v>0</v>
      </c>
      <c r="U2098" s="36">
        <f t="shared" si="129"/>
        <v>1.3888888888888951E-2</v>
      </c>
      <c r="V2098" s="36">
        <f t="shared" si="130"/>
        <v>0.48611111111111327</v>
      </c>
      <c r="W2098" s="36"/>
      <c r="X2098" s="37"/>
    </row>
    <row r="2099" spans="1:24" x14ac:dyDescent="0.3">
      <c r="A2099" s="42">
        <v>14034</v>
      </c>
      <c r="B2099" s="24">
        <v>49</v>
      </c>
      <c r="C2099" s="24" t="s">
        <v>1139</v>
      </c>
      <c r="D2099" s="24">
        <v>2</v>
      </c>
      <c r="E2099" s="24">
        <v>602</v>
      </c>
      <c r="F2099" s="24" t="s">
        <v>238</v>
      </c>
      <c r="G2099" s="24" t="s">
        <v>52</v>
      </c>
      <c r="H2099" s="44" t="s">
        <v>1146</v>
      </c>
      <c r="I2099" s="44"/>
      <c r="J2099" s="24">
        <v>1</v>
      </c>
      <c r="K2099" s="24">
        <v>14034</v>
      </c>
      <c r="L2099" s="32">
        <v>0.61458333333333337</v>
      </c>
      <c r="M2099" s="43">
        <v>0.62847222222222221</v>
      </c>
      <c r="N2099" s="33">
        <v>11.160036804947101</v>
      </c>
      <c r="Q2099" s="24">
        <v>173</v>
      </c>
      <c r="R2099" s="35">
        <f t="shared" si="128"/>
        <v>1930.6863672558484</v>
      </c>
      <c r="S2099" s="35">
        <f t="shared" si="131"/>
        <v>0</v>
      </c>
      <c r="U2099" s="36">
        <f t="shared" si="129"/>
        <v>1.388888888888884E-2</v>
      </c>
      <c r="V2099" s="36">
        <f t="shared" si="130"/>
        <v>2.4027777777777692</v>
      </c>
      <c r="W2099" s="36"/>
      <c r="X2099" s="37"/>
    </row>
    <row r="2100" spans="1:24" x14ac:dyDescent="0.3">
      <c r="A2100" s="42">
        <v>10086</v>
      </c>
      <c r="B2100" s="24">
        <v>49</v>
      </c>
      <c r="C2100" s="24" t="s">
        <v>1139</v>
      </c>
      <c r="D2100" s="24">
        <v>1</v>
      </c>
      <c r="E2100" s="24">
        <v>603</v>
      </c>
      <c r="F2100" s="24" t="s">
        <v>197</v>
      </c>
      <c r="G2100" s="24" t="s">
        <v>72</v>
      </c>
      <c r="H2100" s="24" t="s">
        <v>13</v>
      </c>
      <c r="J2100" s="24">
        <v>1</v>
      </c>
      <c r="K2100" s="24">
        <v>3293</v>
      </c>
      <c r="L2100" s="32">
        <v>0.24652777777777779</v>
      </c>
      <c r="M2100" s="43">
        <v>0.25694444444444448</v>
      </c>
      <c r="N2100" s="33">
        <v>8.5238623659489807</v>
      </c>
      <c r="Q2100" s="24">
        <v>94</v>
      </c>
      <c r="R2100" s="35">
        <f t="shared" si="128"/>
        <v>801.24306239920418</v>
      </c>
      <c r="S2100" s="35">
        <f t="shared" si="131"/>
        <v>0</v>
      </c>
      <c r="U2100" s="36">
        <f t="shared" si="129"/>
        <v>1.0416666666666685E-2</v>
      </c>
      <c r="V2100" s="36">
        <f t="shared" si="130"/>
        <v>0.97916666666666841</v>
      </c>
      <c r="W2100" s="36"/>
      <c r="X2100" s="37"/>
    </row>
    <row r="2101" spans="1:24" x14ac:dyDescent="0.3">
      <c r="A2101" s="42">
        <v>10116</v>
      </c>
      <c r="B2101" s="24">
        <v>49</v>
      </c>
      <c r="C2101" s="24" t="s">
        <v>1139</v>
      </c>
      <c r="D2101" s="24">
        <v>1</v>
      </c>
      <c r="E2101" s="24">
        <v>603</v>
      </c>
      <c r="F2101" s="24" t="s">
        <v>197</v>
      </c>
      <c r="G2101" s="24" t="s">
        <v>52</v>
      </c>
      <c r="H2101" s="24">
        <v>6</v>
      </c>
      <c r="J2101" s="24">
        <v>1</v>
      </c>
      <c r="K2101" s="24">
        <v>4269</v>
      </c>
      <c r="L2101" s="32">
        <v>0.24652777777777779</v>
      </c>
      <c r="M2101" s="43">
        <v>0.25694444444444448</v>
      </c>
      <c r="N2101" s="33">
        <v>8.5238623659489807</v>
      </c>
      <c r="Q2101" s="24">
        <v>35</v>
      </c>
      <c r="R2101" s="35">
        <f t="shared" si="128"/>
        <v>298.33518280821431</v>
      </c>
      <c r="S2101" s="35">
        <f t="shared" si="131"/>
        <v>0</v>
      </c>
      <c r="U2101" s="36">
        <f t="shared" si="129"/>
        <v>1.0416666666666685E-2</v>
      </c>
      <c r="V2101" s="36">
        <f t="shared" si="130"/>
        <v>0.36458333333333398</v>
      </c>
      <c r="W2101" s="36"/>
      <c r="X2101" s="37"/>
    </row>
    <row r="2102" spans="1:24" x14ac:dyDescent="0.3">
      <c r="A2102" s="42">
        <v>14026</v>
      </c>
      <c r="B2102" s="24">
        <v>49</v>
      </c>
      <c r="C2102" s="24" t="s">
        <v>1139</v>
      </c>
      <c r="D2102" s="24">
        <v>1</v>
      </c>
      <c r="E2102" s="24">
        <v>603</v>
      </c>
      <c r="F2102" s="24" t="s">
        <v>197</v>
      </c>
      <c r="G2102" s="24" t="s">
        <v>12</v>
      </c>
      <c r="H2102" s="24" t="s">
        <v>15</v>
      </c>
      <c r="J2102" s="24">
        <v>1</v>
      </c>
      <c r="K2102" s="24">
        <v>2118</v>
      </c>
      <c r="L2102" s="32">
        <v>0.30555555555555552</v>
      </c>
      <c r="M2102" s="43">
        <v>0.31597222222222221</v>
      </c>
      <c r="N2102" s="33">
        <v>8.5238623659489807</v>
      </c>
      <c r="Q2102" s="24">
        <v>58</v>
      </c>
      <c r="R2102" s="35">
        <f t="shared" si="128"/>
        <v>494.38401722504091</v>
      </c>
      <c r="S2102" s="35">
        <f t="shared" si="131"/>
        <v>0</v>
      </c>
      <c r="U2102" s="36">
        <f t="shared" si="129"/>
        <v>1.0416666666666685E-2</v>
      </c>
      <c r="V2102" s="36">
        <f t="shared" si="130"/>
        <v>0.60416666666666774</v>
      </c>
      <c r="W2102" s="36"/>
      <c r="X2102" s="37"/>
    </row>
    <row r="2103" spans="1:24" x14ac:dyDescent="0.3">
      <c r="A2103" s="42">
        <v>14027</v>
      </c>
      <c r="B2103" s="24">
        <v>49</v>
      </c>
      <c r="C2103" s="24" t="s">
        <v>1139</v>
      </c>
      <c r="D2103" s="24">
        <v>1</v>
      </c>
      <c r="E2103" s="24">
        <v>604</v>
      </c>
      <c r="F2103" s="24" t="s">
        <v>244</v>
      </c>
      <c r="G2103" s="24" t="s">
        <v>12</v>
      </c>
      <c r="H2103" s="24" t="s">
        <v>15</v>
      </c>
      <c r="J2103" s="24">
        <v>1</v>
      </c>
      <c r="K2103" s="24">
        <v>2214</v>
      </c>
      <c r="L2103" s="32">
        <v>0.54513888888888895</v>
      </c>
      <c r="M2103" s="43">
        <v>0.55902777777777779</v>
      </c>
      <c r="N2103" s="33">
        <v>8.6812727580053295</v>
      </c>
      <c r="Q2103" s="24">
        <v>58</v>
      </c>
      <c r="R2103" s="35">
        <f t="shared" si="128"/>
        <v>503.51381996430911</v>
      </c>
      <c r="S2103" s="35">
        <f t="shared" si="131"/>
        <v>0</v>
      </c>
      <c r="U2103" s="36">
        <f t="shared" si="129"/>
        <v>1.388888888888884E-2</v>
      </c>
      <c r="V2103" s="36">
        <f t="shared" si="130"/>
        <v>0.80555555555555269</v>
      </c>
      <c r="W2103" s="36"/>
      <c r="X2103" s="37"/>
    </row>
    <row r="2104" spans="1:24" x14ac:dyDescent="0.3">
      <c r="A2104" s="42">
        <v>14012</v>
      </c>
      <c r="B2104" s="24">
        <v>49</v>
      </c>
      <c r="C2104" s="24" t="s">
        <v>1139</v>
      </c>
      <c r="D2104" s="24">
        <v>2</v>
      </c>
      <c r="E2104" s="24">
        <v>606</v>
      </c>
      <c r="F2104" s="24" t="s">
        <v>742</v>
      </c>
      <c r="G2104" s="24" t="s">
        <v>52</v>
      </c>
      <c r="H2104" s="44" t="s">
        <v>1146</v>
      </c>
      <c r="I2104" s="44"/>
      <c r="J2104" s="24">
        <v>1</v>
      </c>
      <c r="K2104" s="24">
        <v>1493</v>
      </c>
      <c r="L2104" s="32">
        <v>0.51388888888888895</v>
      </c>
      <c r="M2104" s="43">
        <v>0.54166666666666663</v>
      </c>
      <c r="N2104" s="33">
        <v>25.382449039386199</v>
      </c>
      <c r="Q2104" s="24">
        <v>173</v>
      </c>
      <c r="R2104" s="35">
        <f t="shared" si="128"/>
        <v>4391.163683813812</v>
      </c>
      <c r="S2104" s="35">
        <f t="shared" si="131"/>
        <v>0</v>
      </c>
      <c r="U2104" s="36">
        <f t="shared" si="129"/>
        <v>2.7777777777777679E-2</v>
      </c>
      <c r="V2104" s="36">
        <f t="shared" si="130"/>
        <v>4.8055555555555385</v>
      </c>
      <c r="W2104" s="36"/>
      <c r="X2104" s="37"/>
    </row>
    <row r="2105" spans="1:24" x14ac:dyDescent="0.3">
      <c r="A2105" s="42">
        <v>14010</v>
      </c>
      <c r="B2105" s="24">
        <v>49</v>
      </c>
      <c r="C2105" s="24" t="s">
        <v>1139</v>
      </c>
      <c r="D2105" s="24">
        <v>1</v>
      </c>
      <c r="E2105" s="24">
        <v>648</v>
      </c>
      <c r="F2105" s="24" t="s">
        <v>226</v>
      </c>
      <c r="G2105" s="24" t="s">
        <v>52</v>
      </c>
      <c r="H2105" s="44" t="s">
        <v>1146</v>
      </c>
      <c r="I2105" s="44"/>
      <c r="J2105" s="24">
        <v>1</v>
      </c>
      <c r="K2105" s="24">
        <v>1390</v>
      </c>
      <c r="L2105" s="32">
        <v>0.3888888888888889</v>
      </c>
      <c r="M2105" s="43">
        <v>0.4236111111111111</v>
      </c>
      <c r="N2105" s="33">
        <v>32.375687229609397</v>
      </c>
      <c r="Q2105" s="24">
        <v>173</v>
      </c>
      <c r="R2105" s="35">
        <f t="shared" si="128"/>
        <v>5600.9938907224259</v>
      </c>
      <c r="S2105" s="35">
        <f t="shared" si="131"/>
        <v>0</v>
      </c>
      <c r="U2105" s="36">
        <f t="shared" si="129"/>
        <v>3.472222222222221E-2</v>
      </c>
      <c r="V2105" s="36">
        <f t="shared" si="130"/>
        <v>6.006944444444442</v>
      </c>
      <c r="W2105" s="36"/>
      <c r="X2105" s="37"/>
    </row>
    <row r="2106" spans="1:24" x14ac:dyDescent="0.3">
      <c r="A2106" s="42">
        <v>10041</v>
      </c>
      <c r="B2106" s="24">
        <v>49</v>
      </c>
      <c r="C2106" s="24" t="s">
        <v>1139</v>
      </c>
      <c r="D2106" s="24">
        <v>1</v>
      </c>
      <c r="E2106" s="24">
        <v>648</v>
      </c>
      <c r="F2106" s="24" t="s">
        <v>226</v>
      </c>
      <c r="G2106" s="24" t="s">
        <v>72</v>
      </c>
      <c r="H2106" s="24" t="s">
        <v>13</v>
      </c>
      <c r="J2106" s="24">
        <v>1</v>
      </c>
      <c r="K2106" s="24">
        <v>2471</v>
      </c>
      <c r="L2106" s="32">
        <v>0.4861111111111111</v>
      </c>
      <c r="M2106" s="43">
        <v>0.52430555555555558</v>
      </c>
      <c r="N2106" s="33">
        <v>32.375687229609397</v>
      </c>
      <c r="Q2106" s="24">
        <v>94</v>
      </c>
      <c r="R2106" s="35">
        <f t="shared" si="128"/>
        <v>3043.3145995832833</v>
      </c>
      <c r="S2106" s="35">
        <f t="shared" si="131"/>
        <v>0</v>
      </c>
      <c r="U2106" s="36">
        <f t="shared" si="129"/>
        <v>3.8194444444444475E-2</v>
      </c>
      <c r="V2106" s="36">
        <f t="shared" si="130"/>
        <v>3.5902777777777808</v>
      </c>
      <c r="W2106" s="36"/>
      <c r="X2106" s="37"/>
    </row>
    <row r="2107" spans="1:24" x14ac:dyDescent="0.3">
      <c r="A2107" s="42">
        <v>10126</v>
      </c>
      <c r="B2107" s="24">
        <v>49</v>
      </c>
      <c r="C2107" s="24" t="s">
        <v>1139</v>
      </c>
      <c r="D2107" s="24">
        <v>1</v>
      </c>
      <c r="E2107" s="24">
        <v>648</v>
      </c>
      <c r="F2107" s="24" t="s">
        <v>226</v>
      </c>
      <c r="G2107" s="24" t="s">
        <v>52</v>
      </c>
      <c r="H2107" s="24">
        <v>6</v>
      </c>
      <c r="J2107" s="24">
        <v>1</v>
      </c>
      <c r="K2107" s="24">
        <v>4284</v>
      </c>
      <c r="L2107" s="32">
        <v>0.4861111111111111</v>
      </c>
      <c r="M2107" s="43">
        <v>0.52430555555555558</v>
      </c>
      <c r="N2107" s="33">
        <v>32.375687229609397</v>
      </c>
      <c r="Q2107" s="24">
        <v>35</v>
      </c>
      <c r="R2107" s="35">
        <f t="shared" si="128"/>
        <v>1133.149053036329</v>
      </c>
      <c r="S2107" s="35">
        <f t="shared" si="131"/>
        <v>0</v>
      </c>
      <c r="U2107" s="36">
        <f t="shared" si="129"/>
        <v>3.8194444444444475E-2</v>
      </c>
      <c r="V2107" s="36">
        <f t="shared" si="130"/>
        <v>1.3368055555555567</v>
      </c>
      <c r="W2107" s="36"/>
      <c r="X2107" s="37"/>
    </row>
    <row r="2108" spans="1:24" x14ac:dyDescent="0.3">
      <c r="A2108" s="42">
        <v>13783</v>
      </c>
      <c r="B2108" s="24">
        <v>49</v>
      </c>
      <c r="C2108" s="24" t="s">
        <v>1139</v>
      </c>
      <c r="D2108" s="24">
        <v>1</v>
      </c>
      <c r="E2108" s="24">
        <v>648</v>
      </c>
      <c r="F2108" s="24" t="s">
        <v>226</v>
      </c>
      <c r="G2108" s="24" t="s">
        <v>12</v>
      </c>
      <c r="H2108" s="24" t="s">
        <v>15</v>
      </c>
      <c r="J2108" s="24">
        <v>1</v>
      </c>
      <c r="K2108" s="24">
        <v>13783</v>
      </c>
      <c r="L2108" s="32">
        <v>0.53472222222222221</v>
      </c>
      <c r="M2108" s="43">
        <v>0.56944444444444442</v>
      </c>
      <c r="N2108" s="33">
        <v>32.375687229609397</v>
      </c>
      <c r="Q2108" s="24">
        <v>58</v>
      </c>
      <c r="R2108" s="35">
        <f t="shared" si="128"/>
        <v>1877.789859317345</v>
      </c>
      <c r="S2108" s="35">
        <f t="shared" si="131"/>
        <v>0</v>
      </c>
      <c r="U2108" s="36">
        <f t="shared" si="129"/>
        <v>3.472222222222221E-2</v>
      </c>
      <c r="V2108" s="36">
        <f t="shared" si="130"/>
        <v>2.0138888888888884</v>
      </c>
      <c r="W2108" s="36"/>
      <c r="X2108" s="37"/>
    </row>
    <row r="2109" spans="1:24" x14ac:dyDescent="0.3">
      <c r="A2109" s="42">
        <v>14015</v>
      </c>
      <c r="B2109" s="24">
        <v>49</v>
      </c>
      <c r="C2109" s="24" t="s">
        <v>1139</v>
      </c>
      <c r="D2109" s="24">
        <v>1</v>
      </c>
      <c r="E2109" s="24">
        <v>648</v>
      </c>
      <c r="F2109" s="24" t="s">
        <v>226</v>
      </c>
      <c r="G2109" s="24" t="s">
        <v>52</v>
      </c>
      <c r="H2109" s="44" t="s">
        <v>1146</v>
      </c>
      <c r="I2109" s="44"/>
      <c r="J2109" s="24">
        <v>1</v>
      </c>
      <c r="K2109" s="24">
        <v>1388</v>
      </c>
      <c r="L2109" s="32">
        <v>0.57638888888888895</v>
      </c>
      <c r="M2109" s="43">
        <v>0.61458333333333337</v>
      </c>
      <c r="N2109" s="33">
        <v>32.375687229609397</v>
      </c>
      <c r="Q2109" s="24">
        <v>173</v>
      </c>
      <c r="R2109" s="35">
        <f t="shared" si="128"/>
        <v>5600.9938907224259</v>
      </c>
      <c r="S2109" s="35">
        <f t="shared" si="131"/>
        <v>0</v>
      </c>
      <c r="U2109" s="36">
        <f t="shared" si="129"/>
        <v>3.819444444444442E-2</v>
      </c>
      <c r="V2109" s="36">
        <f t="shared" si="130"/>
        <v>6.6076388888888848</v>
      </c>
      <c r="W2109" s="36"/>
      <c r="X2109" s="37"/>
    </row>
    <row r="2110" spans="1:24" x14ac:dyDescent="0.3">
      <c r="A2110" s="42">
        <v>10042</v>
      </c>
      <c r="B2110" s="24">
        <v>49</v>
      </c>
      <c r="C2110" s="24" t="s">
        <v>1139</v>
      </c>
      <c r="D2110" s="24">
        <v>1</v>
      </c>
      <c r="E2110" s="24">
        <v>648</v>
      </c>
      <c r="F2110" s="24" t="s">
        <v>226</v>
      </c>
      <c r="G2110" s="24" t="s">
        <v>72</v>
      </c>
      <c r="H2110" s="24" t="s">
        <v>13</v>
      </c>
      <c r="J2110" s="24">
        <v>1</v>
      </c>
      <c r="K2110" s="24">
        <v>2473</v>
      </c>
      <c r="L2110" s="32">
        <v>0.59722222222222221</v>
      </c>
      <c r="M2110" s="43">
        <v>0.63541666666666663</v>
      </c>
      <c r="N2110" s="33">
        <v>32.375687229609397</v>
      </c>
      <c r="Q2110" s="24">
        <v>94</v>
      </c>
      <c r="R2110" s="35">
        <f t="shared" si="128"/>
        <v>3043.3145995832833</v>
      </c>
      <c r="S2110" s="35">
        <f t="shared" si="131"/>
        <v>0</v>
      </c>
      <c r="U2110" s="36">
        <f t="shared" si="129"/>
        <v>3.819444444444442E-2</v>
      </c>
      <c r="V2110" s="36">
        <f t="shared" si="130"/>
        <v>3.5902777777777755</v>
      </c>
      <c r="W2110" s="36"/>
      <c r="X2110" s="37"/>
    </row>
    <row r="2111" spans="1:24" x14ac:dyDescent="0.3">
      <c r="A2111" s="42">
        <v>10133</v>
      </c>
      <c r="B2111" s="24">
        <v>49</v>
      </c>
      <c r="C2111" s="24" t="s">
        <v>1139</v>
      </c>
      <c r="D2111" s="24">
        <v>1</v>
      </c>
      <c r="E2111" s="24">
        <v>648</v>
      </c>
      <c r="F2111" s="24" t="s">
        <v>226</v>
      </c>
      <c r="G2111" s="24" t="s">
        <v>52</v>
      </c>
      <c r="H2111" s="24">
        <v>6</v>
      </c>
      <c r="J2111" s="24">
        <v>1</v>
      </c>
      <c r="K2111" s="24">
        <v>4296</v>
      </c>
      <c r="L2111" s="32">
        <v>0.59722222222222221</v>
      </c>
      <c r="M2111" s="43">
        <v>0.63541666666666663</v>
      </c>
      <c r="N2111" s="33">
        <v>32.375687229609397</v>
      </c>
      <c r="Q2111" s="24">
        <v>35</v>
      </c>
      <c r="R2111" s="35">
        <f t="shared" si="128"/>
        <v>1133.149053036329</v>
      </c>
      <c r="S2111" s="35">
        <f t="shared" si="131"/>
        <v>0</v>
      </c>
      <c r="U2111" s="36">
        <f t="shared" si="129"/>
        <v>3.819444444444442E-2</v>
      </c>
      <c r="V2111" s="36">
        <f t="shared" si="130"/>
        <v>1.3368055555555547</v>
      </c>
      <c r="W2111" s="36"/>
      <c r="X2111" s="37"/>
    </row>
    <row r="2112" spans="1:24" x14ac:dyDescent="0.3">
      <c r="A2112" s="42">
        <v>9872</v>
      </c>
      <c r="B2112" s="24">
        <v>49</v>
      </c>
      <c r="C2112" s="24" t="s">
        <v>1139</v>
      </c>
      <c r="D2112" s="24">
        <v>1</v>
      </c>
      <c r="E2112" s="24">
        <v>648</v>
      </c>
      <c r="F2112" s="24" t="s">
        <v>226</v>
      </c>
      <c r="G2112" s="24" t="s">
        <v>12</v>
      </c>
      <c r="H2112" s="24" t="s">
        <v>13</v>
      </c>
      <c r="J2112" s="24">
        <v>1</v>
      </c>
      <c r="K2112" s="24">
        <v>1389</v>
      </c>
      <c r="L2112" s="32">
        <v>0.73958333333333337</v>
      </c>
      <c r="M2112" s="43">
        <v>0.77777777777777779</v>
      </c>
      <c r="N2112" s="33">
        <v>32.375687229609397</v>
      </c>
      <c r="Q2112" s="24">
        <v>302</v>
      </c>
      <c r="R2112" s="35">
        <f t="shared" si="128"/>
        <v>9777.4575433420378</v>
      </c>
      <c r="S2112" s="35">
        <f t="shared" si="131"/>
        <v>0</v>
      </c>
      <c r="U2112" s="36">
        <f t="shared" si="129"/>
        <v>3.819444444444442E-2</v>
      </c>
      <c r="V2112" s="36">
        <f t="shared" si="130"/>
        <v>11.534722222222214</v>
      </c>
      <c r="W2112" s="36"/>
      <c r="X2112" s="37"/>
    </row>
    <row r="2113" spans="1:24" x14ac:dyDescent="0.3">
      <c r="A2113" s="42">
        <v>13786</v>
      </c>
      <c r="B2113" s="24">
        <v>49</v>
      </c>
      <c r="C2113" s="24" t="s">
        <v>1139</v>
      </c>
      <c r="D2113" s="24">
        <v>1</v>
      </c>
      <c r="E2113" s="24">
        <v>648</v>
      </c>
      <c r="F2113" s="24" t="s">
        <v>226</v>
      </c>
      <c r="G2113" s="24" t="s">
        <v>12</v>
      </c>
      <c r="H2113" s="24" t="s">
        <v>15</v>
      </c>
      <c r="J2113" s="24">
        <v>1</v>
      </c>
      <c r="K2113" s="24">
        <v>2212</v>
      </c>
      <c r="L2113" s="32">
        <v>0.78819444444444453</v>
      </c>
      <c r="M2113" s="43">
        <v>0.82638888888888884</v>
      </c>
      <c r="N2113" s="33">
        <v>32.375687229609397</v>
      </c>
      <c r="Q2113" s="24">
        <v>58</v>
      </c>
      <c r="R2113" s="35">
        <f t="shared" si="128"/>
        <v>1877.789859317345</v>
      </c>
      <c r="S2113" s="35">
        <f t="shared" si="131"/>
        <v>0</v>
      </c>
      <c r="U2113" s="36">
        <f t="shared" si="129"/>
        <v>3.8194444444444309E-2</v>
      </c>
      <c r="V2113" s="36">
        <f t="shared" si="130"/>
        <v>2.2152777777777697</v>
      </c>
      <c r="W2113" s="36"/>
      <c r="X2113" s="37"/>
    </row>
    <row r="2114" spans="1:24" x14ac:dyDescent="0.3">
      <c r="A2114" s="42">
        <v>10072</v>
      </c>
      <c r="B2114" s="24">
        <v>49</v>
      </c>
      <c r="C2114" s="24" t="s">
        <v>1139</v>
      </c>
      <c r="D2114" s="24">
        <v>1</v>
      </c>
      <c r="E2114" s="24">
        <v>860</v>
      </c>
      <c r="F2114" s="24" t="s">
        <v>258</v>
      </c>
      <c r="G2114" s="24" t="s">
        <v>72</v>
      </c>
      <c r="H2114" s="24" t="s">
        <v>13</v>
      </c>
      <c r="J2114" s="24">
        <v>1</v>
      </c>
      <c r="K2114" s="24">
        <v>3296</v>
      </c>
      <c r="L2114" s="32">
        <v>0.32291666666666669</v>
      </c>
      <c r="M2114" s="43">
        <v>0.3611111111111111</v>
      </c>
      <c r="N2114" s="33">
        <v>25.268001968360199</v>
      </c>
      <c r="Q2114" s="24">
        <v>94</v>
      </c>
      <c r="R2114" s="35">
        <f t="shared" si="128"/>
        <v>2375.1921850258586</v>
      </c>
      <c r="S2114" s="35">
        <f t="shared" si="131"/>
        <v>0</v>
      </c>
      <c r="U2114" s="36">
        <f t="shared" si="129"/>
        <v>3.819444444444442E-2</v>
      </c>
      <c r="V2114" s="36">
        <f t="shared" si="130"/>
        <v>3.5902777777777755</v>
      </c>
      <c r="W2114" s="36"/>
      <c r="X2114" s="37"/>
    </row>
    <row r="2115" spans="1:24" x14ac:dyDescent="0.3">
      <c r="A2115" s="42">
        <v>10216</v>
      </c>
      <c r="B2115" s="24">
        <v>49</v>
      </c>
      <c r="C2115" s="24" t="s">
        <v>1139</v>
      </c>
      <c r="D2115" s="24">
        <v>1</v>
      </c>
      <c r="E2115" s="24">
        <v>860</v>
      </c>
      <c r="F2115" s="24" t="s">
        <v>258</v>
      </c>
      <c r="G2115" s="24" t="s">
        <v>52</v>
      </c>
      <c r="H2115" s="24">
        <v>6</v>
      </c>
      <c r="J2115" s="24">
        <v>1</v>
      </c>
      <c r="K2115" s="24">
        <v>10216</v>
      </c>
      <c r="L2115" s="32">
        <v>0.32291666666666669</v>
      </c>
      <c r="M2115" s="43">
        <v>0.3611111111111111</v>
      </c>
      <c r="N2115" s="33">
        <v>25.268001968360199</v>
      </c>
      <c r="Q2115" s="24">
        <v>35</v>
      </c>
      <c r="R2115" s="35">
        <f t="shared" si="128"/>
        <v>884.38006889260691</v>
      </c>
      <c r="S2115" s="35">
        <f t="shared" ref="S2115:S2180" si="132">+O2115*Q2115</f>
        <v>0</v>
      </c>
      <c r="U2115" s="36">
        <f t="shared" si="129"/>
        <v>3.819444444444442E-2</v>
      </c>
      <c r="V2115" s="36">
        <f t="shared" si="130"/>
        <v>1.3368055555555547</v>
      </c>
      <c r="W2115" s="36"/>
      <c r="X2115" s="37"/>
    </row>
    <row r="2116" spans="1:24" x14ac:dyDescent="0.3">
      <c r="A2116" s="42">
        <v>14029</v>
      </c>
      <c r="B2116" s="24">
        <v>49</v>
      </c>
      <c r="C2116" s="24" t="s">
        <v>1139</v>
      </c>
      <c r="D2116" s="24">
        <v>2</v>
      </c>
      <c r="E2116" s="24">
        <v>861</v>
      </c>
      <c r="F2116" s="24" t="s">
        <v>743</v>
      </c>
      <c r="G2116" s="24" t="s">
        <v>12</v>
      </c>
      <c r="H2116" s="24" t="s">
        <v>15</v>
      </c>
      <c r="J2116" s="24">
        <v>1</v>
      </c>
      <c r="K2116" s="24">
        <v>2210</v>
      </c>
      <c r="L2116" s="32">
        <v>0.53125</v>
      </c>
      <c r="M2116" s="43">
        <v>0.54513888888888895</v>
      </c>
      <c r="N2116" s="33">
        <v>10.208388264443199</v>
      </c>
      <c r="Q2116" s="24">
        <v>58</v>
      </c>
      <c r="R2116" s="35">
        <f t="shared" ref="R2116:R2179" si="133">+N2116*Q2116</f>
        <v>592.08651933770557</v>
      </c>
      <c r="S2116" s="35">
        <f t="shared" si="132"/>
        <v>0</v>
      </c>
      <c r="U2116" s="36">
        <f t="shared" ref="U2116:U2179" si="134">+M2116-L2116</f>
        <v>1.3888888888888951E-2</v>
      </c>
      <c r="V2116" s="36">
        <f t="shared" ref="V2116:V2179" si="135">+U2116*Q2116</f>
        <v>0.80555555555555913</v>
      </c>
      <c r="W2116" s="36"/>
      <c r="X2116" s="37"/>
    </row>
    <row r="2117" spans="1:24" x14ac:dyDescent="0.3">
      <c r="A2117" s="42">
        <v>18773</v>
      </c>
      <c r="B2117" s="24">
        <v>49</v>
      </c>
      <c r="C2117" s="24" t="s">
        <v>1139</v>
      </c>
      <c r="D2117" s="24">
        <v>1</v>
      </c>
      <c r="E2117" s="24">
        <v>867</v>
      </c>
      <c r="F2117" s="24" t="s">
        <v>242</v>
      </c>
      <c r="G2117" s="24" t="s">
        <v>52</v>
      </c>
      <c r="H2117" s="44" t="s">
        <v>1146</v>
      </c>
      <c r="I2117" s="44"/>
      <c r="J2117" s="24">
        <v>1</v>
      </c>
      <c r="K2117" s="24">
        <v>1502</v>
      </c>
      <c r="L2117" s="32">
        <v>0.23263888888888887</v>
      </c>
      <c r="M2117" s="43">
        <v>0.24652777777777779</v>
      </c>
      <c r="N2117" s="33">
        <v>16.057310105623401</v>
      </c>
      <c r="Q2117" s="24">
        <v>173</v>
      </c>
      <c r="R2117" s="35">
        <f t="shared" si="133"/>
        <v>2777.9146482728484</v>
      </c>
      <c r="S2117" s="35">
        <f t="shared" si="132"/>
        <v>0</v>
      </c>
      <c r="U2117" s="36">
        <f t="shared" si="134"/>
        <v>1.3888888888888923E-2</v>
      </c>
      <c r="V2117" s="36">
        <f t="shared" si="135"/>
        <v>2.4027777777777835</v>
      </c>
      <c r="W2117" s="36"/>
      <c r="X2117" s="37"/>
    </row>
    <row r="2118" spans="1:24" x14ac:dyDescent="0.3">
      <c r="A2118" s="42">
        <v>18775</v>
      </c>
      <c r="B2118" s="24">
        <v>49</v>
      </c>
      <c r="C2118" s="24" t="s">
        <v>1139</v>
      </c>
      <c r="D2118" s="24">
        <v>1</v>
      </c>
      <c r="E2118" s="24">
        <v>867</v>
      </c>
      <c r="F2118" s="24" t="s">
        <v>242</v>
      </c>
      <c r="G2118" s="24" t="s">
        <v>52</v>
      </c>
      <c r="H2118" s="44" t="s">
        <v>1146</v>
      </c>
      <c r="I2118" s="44"/>
      <c r="J2118" s="24">
        <v>1</v>
      </c>
      <c r="K2118" s="24">
        <v>3110</v>
      </c>
      <c r="L2118" s="32">
        <v>0.26041666666666669</v>
      </c>
      <c r="M2118" s="43">
        <v>0.27777777777777779</v>
      </c>
      <c r="N2118" s="33">
        <v>16.057310105623401</v>
      </c>
      <c r="Q2118" s="24">
        <v>173</v>
      </c>
      <c r="R2118" s="35">
        <f t="shared" si="133"/>
        <v>2777.9146482728484</v>
      </c>
      <c r="S2118" s="35">
        <f t="shared" si="132"/>
        <v>0</v>
      </c>
      <c r="U2118" s="36">
        <f t="shared" si="134"/>
        <v>1.7361111111111105E-2</v>
      </c>
      <c r="V2118" s="36">
        <f t="shared" si="135"/>
        <v>3.003472222222221</v>
      </c>
      <c r="W2118" s="36"/>
      <c r="X2118" s="37"/>
    </row>
    <row r="2119" spans="1:24" x14ac:dyDescent="0.3">
      <c r="A2119" s="42">
        <v>10070</v>
      </c>
      <c r="B2119" s="24">
        <v>49</v>
      </c>
      <c r="C2119" s="24" t="s">
        <v>1139</v>
      </c>
      <c r="D2119" s="24">
        <v>1</v>
      </c>
      <c r="E2119" s="24">
        <v>867</v>
      </c>
      <c r="F2119" s="24" t="s">
        <v>242</v>
      </c>
      <c r="G2119" s="24" t="s">
        <v>72</v>
      </c>
      <c r="H2119" s="24" t="s">
        <v>13</v>
      </c>
      <c r="J2119" s="24">
        <v>1</v>
      </c>
      <c r="K2119" s="24">
        <v>3294</v>
      </c>
      <c r="L2119" s="32">
        <v>0.2951388888888889</v>
      </c>
      <c r="M2119" s="43">
        <v>0.30902777777777779</v>
      </c>
      <c r="N2119" s="33">
        <v>16.057310105623401</v>
      </c>
      <c r="Q2119" s="24">
        <v>94</v>
      </c>
      <c r="R2119" s="35">
        <f t="shared" si="133"/>
        <v>1509.3871499285997</v>
      </c>
      <c r="S2119" s="35">
        <f t="shared" si="132"/>
        <v>0</v>
      </c>
      <c r="U2119" s="36">
        <f t="shared" si="134"/>
        <v>1.3888888888888895E-2</v>
      </c>
      <c r="V2119" s="36">
        <f t="shared" si="135"/>
        <v>1.3055555555555562</v>
      </c>
      <c r="W2119" s="36"/>
      <c r="X2119" s="37"/>
    </row>
    <row r="2120" spans="1:24" x14ac:dyDescent="0.3">
      <c r="A2120" s="42">
        <v>10121</v>
      </c>
      <c r="B2120" s="24">
        <v>49</v>
      </c>
      <c r="C2120" s="24" t="s">
        <v>1139</v>
      </c>
      <c r="D2120" s="24">
        <v>1</v>
      </c>
      <c r="E2120" s="24">
        <v>867</v>
      </c>
      <c r="F2120" s="24" t="s">
        <v>242</v>
      </c>
      <c r="G2120" s="24" t="s">
        <v>52</v>
      </c>
      <c r="H2120" s="24">
        <v>6</v>
      </c>
      <c r="J2120" s="24">
        <v>1</v>
      </c>
      <c r="K2120" s="24">
        <v>4274</v>
      </c>
      <c r="L2120" s="32">
        <v>0.2951388888888889</v>
      </c>
      <c r="M2120" s="43">
        <v>0.30902777777777779</v>
      </c>
      <c r="N2120" s="33">
        <v>16.057310105623401</v>
      </c>
      <c r="Q2120" s="24">
        <v>35</v>
      </c>
      <c r="R2120" s="35">
        <f t="shared" si="133"/>
        <v>562.00585369681903</v>
      </c>
      <c r="S2120" s="35">
        <f t="shared" si="132"/>
        <v>0</v>
      </c>
      <c r="U2120" s="36">
        <f t="shared" si="134"/>
        <v>1.3888888888888895E-2</v>
      </c>
      <c r="V2120" s="36">
        <f t="shared" si="135"/>
        <v>0.48611111111111133</v>
      </c>
      <c r="W2120" s="36"/>
      <c r="X2120" s="37"/>
    </row>
    <row r="2121" spans="1:24" x14ac:dyDescent="0.3">
      <c r="A2121" s="42">
        <v>9941</v>
      </c>
      <c r="B2121" s="24">
        <v>49</v>
      </c>
      <c r="C2121" s="24" t="s">
        <v>1139</v>
      </c>
      <c r="D2121" s="24">
        <v>1</v>
      </c>
      <c r="E2121" s="24">
        <v>867</v>
      </c>
      <c r="F2121" s="24" t="s">
        <v>242</v>
      </c>
      <c r="G2121" s="24" t="s">
        <v>12</v>
      </c>
      <c r="H2121" s="24" t="s">
        <v>13</v>
      </c>
      <c r="J2121" s="24">
        <v>1</v>
      </c>
      <c r="K2121" s="24">
        <v>1506</v>
      </c>
      <c r="L2121" s="32">
        <v>0.79166666666666663</v>
      </c>
      <c r="M2121" s="43">
        <v>0.80902777777777779</v>
      </c>
      <c r="N2121" s="33">
        <v>16.057310105623401</v>
      </c>
      <c r="Q2121" s="24">
        <v>302</v>
      </c>
      <c r="R2121" s="35">
        <f t="shared" si="133"/>
        <v>4849.3076518982671</v>
      </c>
      <c r="S2121" s="35">
        <f t="shared" si="132"/>
        <v>0</v>
      </c>
      <c r="U2121" s="36">
        <f t="shared" si="134"/>
        <v>1.736111111111116E-2</v>
      </c>
      <c r="V2121" s="36">
        <f t="shared" si="135"/>
        <v>5.2430555555555705</v>
      </c>
      <c r="W2121" s="36"/>
      <c r="X2121" s="37"/>
    </row>
    <row r="2122" spans="1:24" x14ac:dyDescent="0.3">
      <c r="A2122" s="42">
        <v>18786</v>
      </c>
      <c r="B2122" s="24">
        <v>49</v>
      </c>
      <c r="C2122" s="24" t="s">
        <v>1139</v>
      </c>
      <c r="D2122" s="24">
        <v>1</v>
      </c>
      <c r="E2122" s="24">
        <v>869</v>
      </c>
      <c r="F2122" s="24" t="s">
        <v>243</v>
      </c>
      <c r="G2122" s="24" t="s">
        <v>52</v>
      </c>
      <c r="H2122" s="44" t="s">
        <v>1146</v>
      </c>
      <c r="I2122" s="44"/>
      <c r="J2122" s="24">
        <v>1</v>
      </c>
      <c r="K2122" s="24">
        <v>1508</v>
      </c>
      <c r="L2122" s="32">
        <v>0.24652777777777779</v>
      </c>
      <c r="M2122" s="43">
        <v>0.27083333333333331</v>
      </c>
      <c r="N2122" s="33">
        <v>15.258082268847501</v>
      </c>
      <c r="Q2122" s="24">
        <v>173</v>
      </c>
      <c r="R2122" s="35">
        <f t="shared" si="133"/>
        <v>2639.6482325106176</v>
      </c>
      <c r="S2122" s="35">
        <f t="shared" si="132"/>
        <v>0</v>
      </c>
      <c r="U2122" s="36">
        <f t="shared" si="134"/>
        <v>2.4305555555555525E-2</v>
      </c>
      <c r="V2122" s="36">
        <f t="shared" si="135"/>
        <v>4.2048611111111054</v>
      </c>
      <c r="W2122" s="36"/>
      <c r="X2122" s="37"/>
    </row>
    <row r="2123" spans="1:24" x14ac:dyDescent="0.3">
      <c r="A2123" s="42">
        <v>9942</v>
      </c>
      <c r="B2123" s="24">
        <v>49</v>
      </c>
      <c r="C2123" s="24" t="s">
        <v>1139</v>
      </c>
      <c r="D2123" s="24">
        <v>1</v>
      </c>
      <c r="E2123" s="24">
        <v>869</v>
      </c>
      <c r="F2123" s="24" t="s">
        <v>243</v>
      </c>
      <c r="G2123" s="24" t="s">
        <v>12</v>
      </c>
      <c r="H2123" s="24" t="s">
        <v>13</v>
      </c>
      <c r="J2123" s="24">
        <v>1</v>
      </c>
      <c r="K2123" s="24">
        <v>1507</v>
      </c>
      <c r="L2123" s="32">
        <v>0.80902777777777779</v>
      </c>
      <c r="M2123" s="43">
        <v>0.83333333333333337</v>
      </c>
      <c r="N2123" s="33">
        <v>15.258082268847501</v>
      </c>
      <c r="Q2123" s="24">
        <v>302</v>
      </c>
      <c r="R2123" s="35">
        <f t="shared" si="133"/>
        <v>4607.9408451919453</v>
      </c>
      <c r="S2123" s="35">
        <f t="shared" si="132"/>
        <v>0</v>
      </c>
      <c r="U2123" s="36">
        <f t="shared" si="134"/>
        <v>2.430555555555558E-2</v>
      </c>
      <c r="V2123" s="36">
        <f t="shared" si="135"/>
        <v>7.3402777777777857</v>
      </c>
      <c r="W2123" s="36"/>
      <c r="X2123" s="37"/>
    </row>
    <row r="2124" spans="1:24" x14ac:dyDescent="0.3">
      <c r="A2124" s="42">
        <v>14052</v>
      </c>
      <c r="B2124" s="24">
        <v>49</v>
      </c>
      <c r="C2124" s="24" t="s">
        <v>1139</v>
      </c>
      <c r="D2124" s="24">
        <v>1</v>
      </c>
      <c r="E2124" s="24">
        <v>870</v>
      </c>
      <c r="F2124" s="24" t="s">
        <v>257</v>
      </c>
      <c r="G2124" s="24" t="s">
        <v>52</v>
      </c>
      <c r="H2124" s="44" t="s">
        <v>1146</v>
      </c>
      <c r="I2124" s="44"/>
      <c r="J2124" s="24">
        <v>1</v>
      </c>
      <c r="K2124" s="24">
        <v>1509</v>
      </c>
      <c r="L2124" s="32">
        <v>0.27777777777777779</v>
      </c>
      <c r="M2124" s="43">
        <v>0.28819444444444448</v>
      </c>
      <c r="N2124" s="33">
        <v>7.7054327186593303</v>
      </c>
      <c r="Q2124" s="24">
        <v>173</v>
      </c>
      <c r="R2124" s="35">
        <f t="shared" si="133"/>
        <v>1333.0398603280642</v>
      </c>
      <c r="S2124" s="35">
        <f t="shared" si="132"/>
        <v>0</v>
      </c>
      <c r="U2124" s="36">
        <f t="shared" si="134"/>
        <v>1.0416666666666685E-2</v>
      </c>
      <c r="V2124" s="36">
        <f t="shared" si="135"/>
        <v>1.8020833333333366</v>
      </c>
      <c r="W2124" s="36"/>
      <c r="X2124" s="37"/>
    </row>
    <row r="2125" spans="1:24" x14ac:dyDescent="0.3">
      <c r="A2125" s="42">
        <v>10071</v>
      </c>
      <c r="B2125" s="24">
        <v>49</v>
      </c>
      <c r="C2125" s="24" t="s">
        <v>1139</v>
      </c>
      <c r="D2125" s="24">
        <v>1</v>
      </c>
      <c r="E2125" s="24">
        <v>870</v>
      </c>
      <c r="F2125" s="24" t="s">
        <v>257</v>
      </c>
      <c r="G2125" s="24" t="s">
        <v>72</v>
      </c>
      <c r="H2125" s="24" t="s">
        <v>13</v>
      </c>
      <c r="J2125" s="24">
        <v>1</v>
      </c>
      <c r="K2125" s="24">
        <v>3295</v>
      </c>
      <c r="L2125" s="32">
        <v>0.30902777777777779</v>
      </c>
      <c r="M2125" s="43">
        <v>0.32291666666666669</v>
      </c>
      <c r="N2125" s="33">
        <v>7.7054327186593303</v>
      </c>
      <c r="Q2125" s="24">
        <v>94</v>
      </c>
      <c r="R2125" s="35">
        <f t="shared" si="133"/>
        <v>724.31067555397703</v>
      </c>
      <c r="S2125" s="35">
        <f t="shared" si="132"/>
        <v>0</v>
      </c>
      <c r="U2125" s="36">
        <f t="shared" si="134"/>
        <v>1.3888888888888895E-2</v>
      </c>
      <c r="V2125" s="36">
        <f t="shared" si="135"/>
        <v>1.3055555555555562</v>
      </c>
      <c r="W2125" s="36"/>
      <c r="X2125" s="37"/>
    </row>
    <row r="2126" spans="1:24" x14ac:dyDescent="0.3">
      <c r="A2126" s="42">
        <v>10214</v>
      </c>
      <c r="B2126" s="24">
        <v>49</v>
      </c>
      <c r="C2126" s="24" t="s">
        <v>1139</v>
      </c>
      <c r="D2126" s="24">
        <v>1</v>
      </c>
      <c r="E2126" s="24">
        <v>870</v>
      </c>
      <c r="F2126" s="24" t="s">
        <v>257</v>
      </c>
      <c r="G2126" s="24" t="s">
        <v>52</v>
      </c>
      <c r="H2126" s="24">
        <v>6</v>
      </c>
      <c r="J2126" s="24">
        <v>1</v>
      </c>
      <c r="K2126" s="24">
        <v>10214</v>
      </c>
      <c r="L2126" s="32">
        <v>0.30902777777777779</v>
      </c>
      <c r="M2126" s="43">
        <v>0.32291666666666669</v>
      </c>
      <c r="N2126" s="33">
        <v>7.7054327186593303</v>
      </c>
      <c r="Q2126" s="24">
        <v>35</v>
      </c>
      <c r="R2126" s="35">
        <f t="shared" si="133"/>
        <v>269.69014515307657</v>
      </c>
      <c r="S2126" s="35">
        <f t="shared" si="132"/>
        <v>0</v>
      </c>
      <c r="U2126" s="36">
        <f t="shared" si="134"/>
        <v>1.3888888888888895E-2</v>
      </c>
      <c r="V2126" s="36">
        <f t="shared" si="135"/>
        <v>0.48611111111111133</v>
      </c>
      <c r="W2126" s="36"/>
      <c r="X2126" s="37"/>
    </row>
    <row r="2127" spans="1:24" x14ac:dyDescent="0.3">
      <c r="A2127" s="42">
        <v>10083</v>
      </c>
      <c r="B2127" s="24">
        <v>49</v>
      </c>
      <c r="C2127" s="24" t="s">
        <v>1139</v>
      </c>
      <c r="D2127" s="24">
        <v>1</v>
      </c>
      <c r="E2127" s="24">
        <v>870</v>
      </c>
      <c r="F2127" s="24" t="s">
        <v>257</v>
      </c>
      <c r="G2127" s="24" t="s">
        <v>72</v>
      </c>
      <c r="H2127" s="24" t="s">
        <v>13</v>
      </c>
      <c r="J2127" s="24">
        <v>1</v>
      </c>
      <c r="K2127" s="24">
        <v>3734</v>
      </c>
      <c r="L2127" s="32">
        <v>0.58333333333333337</v>
      </c>
      <c r="M2127" s="43">
        <v>0.59722222222222221</v>
      </c>
      <c r="N2127" s="33">
        <v>7.7054327186593303</v>
      </c>
      <c r="Q2127" s="24">
        <v>94</v>
      </c>
      <c r="R2127" s="35">
        <f t="shared" si="133"/>
        <v>724.31067555397703</v>
      </c>
      <c r="S2127" s="35">
        <f t="shared" si="132"/>
        <v>0</v>
      </c>
      <c r="U2127" s="36">
        <f t="shared" si="134"/>
        <v>1.388888888888884E-2</v>
      </c>
      <c r="V2127" s="36">
        <f t="shared" si="135"/>
        <v>1.3055555555555509</v>
      </c>
      <c r="W2127" s="36"/>
      <c r="X2127" s="37"/>
    </row>
    <row r="2128" spans="1:24" x14ac:dyDescent="0.3">
      <c r="A2128" s="42">
        <v>10219</v>
      </c>
      <c r="B2128" s="24">
        <v>49</v>
      </c>
      <c r="C2128" s="24" t="s">
        <v>1139</v>
      </c>
      <c r="D2128" s="24">
        <v>1</v>
      </c>
      <c r="E2128" s="24">
        <v>870</v>
      </c>
      <c r="F2128" s="24" t="s">
        <v>257</v>
      </c>
      <c r="G2128" s="24" t="s">
        <v>52</v>
      </c>
      <c r="H2128" s="24">
        <v>6</v>
      </c>
      <c r="J2128" s="24">
        <v>1</v>
      </c>
      <c r="K2128" s="24">
        <v>10219</v>
      </c>
      <c r="L2128" s="32">
        <v>0.58333333333333337</v>
      </c>
      <c r="M2128" s="43">
        <v>0.59722222222222221</v>
      </c>
      <c r="N2128" s="33">
        <v>7.7054327186593303</v>
      </c>
      <c r="Q2128" s="24">
        <v>35</v>
      </c>
      <c r="R2128" s="35">
        <f t="shared" si="133"/>
        <v>269.69014515307657</v>
      </c>
      <c r="S2128" s="35">
        <f t="shared" si="132"/>
        <v>0</v>
      </c>
      <c r="U2128" s="36">
        <f t="shared" si="134"/>
        <v>1.388888888888884E-2</v>
      </c>
      <c r="V2128" s="36">
        <f t="shared" si="135"/>
        <v>0.48611111111110938</v>
      </c>
      <c r="W2128" s="36"/>
      <c r="X2128" s="37"/>
    </row>
    <row r="2129" spans="1:24" x14ac:dyDescent="0.3">
      <c r="A2129" s="42">
        <v>18774</v>
      </c>
      <c r="B2129" s="24">
        <v>49</v>
      </c>
      <c r="C2129" s="24" t="s">
        <v>1139</v>
      </c>
      <c r="D2129" s="24">
        <v>2</v>
      </c>
      <c r="E2129" s="24">
        <v>871</v>
      </c>
      <c r="F2129" s="24" t="s">
        <v>245</v>
      </c>
      <c r="G2129" s="24" t="s">
        <v>52</v>
      </c>
      <c r="H2129" s="44" t="s">
        <v>1146</v>
      </c>
      <c r="I2129" s="44"/>
      <c r="J2129" s="24">
        <v>1</v>
      </c>
      <c r="K2129" s="24">
        <v>1513</v>
      </c>
      <c r="L2129" s="32">
        <v>0.24652777777777779</v>
      </c>
      <c r="M2129" s="43">
        <v>0.26041666666666669</v>
      </c>
      <c r="N2129" s="33">
        <v>15.294452324807301</v>
      </c>
      <c r="Q2129" s="24">
        <v>173</v>
      </c>
      <c r="R2129" s="35">
        <f t="shared" si="133"/>
        <v>2645.9402521916631</v>
      </c>
      <c r="S2129" s="35">
        <f t="shared" si="132"/>
        <v>0</v>
      </c>
      <c r="U2129" s="36">
        <f t="shared" si="134"/>
        <v>1.3888888888888895E-2</v>
      </c>
      <c r="V2129" s="36">
        <f t="shared" si="135"/>
        <v>2.402777777777779</v>
      </c>
      <c r="W2129" s="36"/>
      <c r="X2129" s="37"/>
    </row>
    <row r="2130" spans="1:24" x14ac:dyDescent="0.3">
      <c r="A2130" s="42">
        <v>14057</v>
      </c>
      <c r="B2130" s="24">
        <v>49</v>
      </c>
      <c r="C2130" s="24" t="s">
        <v>1139</v>
      </c>
      <c r="D2130" s="24">
        <v>2</v>
      </c>
      <c r="E2130" s="24">
        <v>871</v>
      </c>
      <c r="F2130" s="24" t="s">
        <v>245</v>
      </c>
      <c r="G2130" s="24" t="s">
        <v>52</v>
      </c>
      <c r="H2130" s="44" t="s">
        <v>1146</v>
      </c>
      <c r="I2130" s="44"/>
      <c r="J2130" s="24">
        <v>1</v>
      </c>
      <c r="K2130" s="24">
        <v>1514</v>
      </c>
      <c r="L2130" s="32">
        <v>0.27777777777777779</v>
      </c>
      <c r="M2130" s="43">
        <v>0.29166666666666669</v>
      </c>
      <c r="N2130" s="33">
        <v>15.294452324807301</v>
      </c>
      <c r="Q2130" s="24">
        <v>173</v>
      </c>
      <c r="R2130" s="35">
        <f t="shared" si="133"/>
        <v>2645.9402521916631</v>
      </c>
      <c r="S2130" s="35">
        <f t="shared" si="132"/>
        <v>0</v>
      </c>
      <c r="U2130" s="36">
        <f t="shared" si="134"/>
        <v>1.3888888888888895E-2</v>
      </c>
      <c r="V2130" s="36">
        <f t="shared" si="135"/>
        <v>2.402777777777779</v>
      </c>
      <c r="W2130" s="36"/>
      <c r="X2130" s="37"/>
    </row>
    <row r="2131" spans="1:24" x14ac:dyDescent="0.3">
      <c r="A2131" s="42">
        <v>10081</v>
      </c>
      <c r="B2131" s="24">
        <v>49</v>
      </c>
      <c r="C2131" s="24" t="s">
        <v>1139</v>
      </c>
      <c r="D2131" s="24">
        <v>2</v>
      </c>
      <c r="E2131" s="24">
        <v>871</v>
      </c>
      <c r="F2131" s="24" t="s">
        <v>245</v>
      </c>
      <c r="G2131" s="24" t="s">
        <v>72</v>
      </c>
      <c r="H2131" s="24" t="s">
        <v>13</v>
      </c>
      <c r="J2131" s="24">
        <v>1</v>
      </c>
      <c r="K2131" s="24">
        <v>3737</v>
      </c>
      <c r="L2131" s="32">
        <v>0.30902777777777779</v>
      </c>
      <c r="M2131" s="43">
        <v>0.3263888888888889</v>
      </c>
      <c r="N2131" s="33">
        <v>15.294452324807301</v>
      </c>
      <c r="Q2131" s="24">
        <v>94</v>
      </c>
      <c r="R2131" s="35">
        <f t="shared" si="133"/>
        <v>1437.6785185318863</v>
      </c>
      <c r="S2131" s="35">
        <f t="shared" si="132"/>
        <v>0</v>
      </c>
      <c r="U2131" s="36">
        <f t="shared" si="134"/>
        <v>1.7361111111111105E-2</v>
      </c>
      <c r="V2131" s="36">
        <f t="shared" si="135"/>
        <v>1.6319444444444438</v>
      </c>
      <c r="W2131" s="36"/>
      <c r="X2131" s="37"/>
    </row>
    <row r="2132" spans="1:24" x14ac:dyDescent="0.3">
      <c r="A2132" s="42">
        <v>10141</v>
      </c>
      <c r="B2132" s="24">
        <v>49</v>
      </c>
      <c r="C2132" s="24" t="s">
        <v>1139</v>
      </c>
      <c r="D2132" s="24">
        <v>2</v>
      </c>
      <c r="E2132" s="24">
        <v>871</v>
      </c>
      <c r="F2132" s="24" t="s">
        <v>245</v>
      </c>
      <c r="G2132" s="24" t="s">
        <v>52</v>
      </c>
      <c r="H2132" s="24">
        <v>6</v>
      </c>
      <c r="J2132" s="24">
        <v>1</v>
      </c>
      <c r="K2132" s="24">
        <v>4324</v>
      </c>
      <c r="L2132" s="32">
        <v>0.30902777777777779</v>
      </c>
      <c r="M2132" s="43">
        <v>0.3263888888888889</v>
      </c>
      <c r="N2132" s="33">
        <v>15.294452324807301</v>
      </c>
      <c r="Q2132" s="24">
        <v>35</v>
      </c>
      <c r="R2132" s="35">
        <f t="shared" si="133"/>
        <v>535.30583136825555</v>
      </c>
      <c r="S2132" s="35">
        <f t="shared" si="132"/>
        <v>0</v>
      </c>
      <c r="U2132" s="36">
        <f t="shared" si="134"/>
        <v>1.7361111111111105E-2</v>
      </c>
      <c r="V2132" s="36">
        <f t="shared" si="135"/>
        <v>0.60763888888888862</v>
      </c>
      <c r="W2132" s="36"/>
      <c r="X2132" s="37"/>
    </row>
    <row r="2133" spans="1:24" x14ac:dyDescent="0.3">
      <c r="A2133" s="42">
        <v>10198</v>
      </c>
      <c r="B2133" s="24">
        <v>50</v>
      </c>
      <c r="C2133" s="24" t="s">
        <v>1139</v>
      </c>
      <c r="D2133" s="24">
        <v>1</v>
      </c>
      <c r="E2133" s="24">
        <v>546</v>
      </c>
      <c r="F2133" s="24" t="s">
        <v>286</v>
      </c>
      <c r="G2133" s="24" t="s">
        <v>12</v>
      </c>
      <c r="H2133" s="24" t="s">
        <v>13</v>
      </c>
      <c r="J2133" s="24">
        <v>1</v>
      </c>
      <c r="K2133" s="24">
        <v>1256</v>
      </c>
      <c r="L2133" s="32">
        <v>0.27430555555555552</v>
      </c>
      <c r="M2133" s="43">
        <v>0.28819444444444448</v>
      </c>
      <c r="N2133" s="33">
        <v>9.67200850821086</v>
      </c>
      <c r="Q2133" s="24">
        <v>302</v>
      </c>
      <c r="R2133" s="35">
        <f t="shared" si="133"/>
        <v>2920.9465694796795</v>
      </c>
      <c r="S2133" s="35">
        <f t="shared" si="132"/>
        <v>0</v>
      </c>
      <c r="U2133" s="36">
        <f t="shared" si="134"/>
        <v>1.3888888888888951E-2</v>
      </c>
      <c r="V2133" s="36">
        <f t="shared" si="135"/>
        <v>4.1944444444444633</v>
      </c>
      <c r="W2133" s="36"/>
      <c r="X2133" s="37"/>
    </row>
    <row r="2134" spans="1:24" x14ac:dyDescent="0.3">
      <c r="A2134" s="42">
        <v>13979</v>
      </c>
      <c r="B2134" s="24">
        <v>50</v>
      </c>
      <c r="C2134" s="24" t="s">
        <v>1139</v>
      </c>
      <c r="D2134" s="24">
        <v>1</v>
      </c>
      <c r="E2134" s="24">
        <v>546</v>
      </c>
      <c r="F2134" s="24" t="s">
        <v>286</v>
      </c>
      <c r="G2134" s="24" t="s">
        <v>52</v>
      </c>
      <c r="H2134" s="44" t="s">
        <v>1146</v>
      </c>
      <c r="I2134" s="44"/>
      <c r="J2134" s="24">
        <v>1</v>
      </c>
      <c r="K2134" s="24">
        <v>13979</v>
      </c>
      <c r="L2134" s="32">
        <v>0.61111111111111105</v>
      </c>
      <c r="M2134" s="43">
        <v>0.625</v>
      </c>
      <c r="N2134" s="33">
        <v>9.67200850821086</v>
      </c>
      <c r="Q2134" s="24">
        <v>173</v>
      </c>
      <c r="R2134" s="35">
        <f t="shared" si="133"/>
        <v>1673.2574719204788</v>
      </c>
      <c r="S2134" s="35">
        <f t="shared" si="132"/>
        <v>0</v>
      </c>
      <c r="U2134" s="36">
        <f t="shared" si="134"/>
        <v>1.3888888888888951E-2</v>
      </c>
      <c r="V2134" s="36">
        <f t="shared" si="135"/>
        <v>2.4027777777777883</v>
      </c>
      <c r="W2134" s="36"/>
      <c r="X2134" s="37"/>
    </row>
    <row r="2135" spans="1:24" x14ac:dyDescent="0.3">
      <c r="A2135" s="42">
        <v>13978</v>
      </c>
      <c r="B2135" s="24">
        <v>50</v>
      </c>
      <c r="C2135" s="24" t="s">
        <v>1139</v>
      </c>
      <c r="D2135" s="24">
        <v>1</v>
      </c>
      <c r="E2135" s="24">
        <v>546</v>
      </c>
      <c r="F2135" s="24" t="s">
        <v>286</v>
      </c>
      <c r="G2135" s="24" t="s">
        <v>52</v>
      </c>
      <c r="H2135" s="24">
        <v>6</v>
      </c>
      <c r="J2135" s="24">
        <v>1</v>
      </c>
      <c r="K2135" s="24">
        <v>13978</v>
      </c>
      <c r="L2135" s="32">
        <v>0.61805555555555558</v>
      </c>
      <c r="M2135" s="43">
        <v>0.63194444444444442</v>
      </c>
      <c r="N2135" s="33">
        <v>9.67200850821086</v>
      </c>
      <c r="Q2135" s="24">
        <v>35</v>
      </c>
      <c r="R2135" s="35">
        <f t="shared" si="133"/>
        <v>338.52029778738012</v>
      </c>
      <c r="S2135" s="35">
        <f t="shared" si="132"/>
        <v>0</v>
      </c>
      <c r="U2135" s="36">
        <f t="shared" si="134"/>
        <v>1.388888888888884E-2</v>
      </c>
      <c r="V2135" s="36">
        <f t="shared" si="135"/>
        <v>0.48611111111110938</v>
      </c>
      <c r="W2135" s="36"/>
      <c r="X2135" s="37"/>
    </row>
    <row r="2136" spans="1:24" x14ac:dyDescent="0.3">
      <c r="A2136" s="42">
        <v>16871</v>
      </c>
      <c r="B2136" s="24">
        <v>50</v>
      </c>
      <c r="C2136" s="24" t="s">
        <v>1139</v>
      </c>
      <c r="D2136" s="24">
        <v>1</v>
      </c>
      <c r="E2136" s="24">
        <v>546</v>
      </c>
      <c r="F2136" s="24" t="s">
        <v>286</v>
      </c>
      <c r="G2136" s="24" t="s">
        <v>72</v>
      </c>
      <c r="H2136" s="24" t="s">
        <v>13</v>
      </c>
      <c r="J2136" s="24">
        <v>1</v>
      </c>
      <c r="K2136" s="24">
        <v>16871</v>
      </c>
      <c r="L2136" s="32">
        <v>0.61805555555555558</v>
      </c>
      <c r="M2136" s="43">
        <v>0.63194444444444442</v>
      </c>
      <c r="N2136" s="33">
        <v>9.67200850821086</v>
      </c>
      <c r="Q2136" s="24">
        <v>94</v>
      </c>
      <c r="R2136" s="35">
        <f t="shared" si="133"/>
        <v>909.16879977182089</v>
      </c>
      <c r="S2136" s="35">
        <f t="shared" si="132"/>
        <v>0</v>
      </c>
      <c r="U2136" s="36">
        <f t="shared" si="134"/>
        <v>1.388888888888884E-2</v>
      </c>
      <c r="V2136" s="36">
        <f t="shared" si="135"/>
        <v>1.3055555555555509</v>
      </c>
      <c r="W2136" s="36"/>
      <c r="X2136" s="37"/>
    </row>
    <row r="2137" spans="1:24" x14ac:dyDescent="0.3">
      <c r="A2137" s="42">
        <v>13174</v>
      </c>
      <c r="B2137" s="24">
        <v>50</v>
      </c>
      <c r="C2137" s="24" t="s">
        <v>1139</v>
      </c>
      <c r="D2137" s="24">
        <v>1</v>
      </c>
      <c r="E2137" s="24">
        <v>575</v>
      </c>
      <c r="F2137" s="24" t="s">
        <v>214</v>
      </c>
      <c r="G2137" s="24" t="s">
        <v>52</v>
      </c>
      <c r="H2137" s="24">
        <v>6</v>
      </c>
      <c r="J2137" s="24">
        <v>1</v>
      </c>
      <c r="K2137" s="24">
        <v>13174</v>
      </c>
      <c r="L2137" s="32">
        <v>0.35416666666666669</v>
      </c>
      <c r="M2137" s="43">
        <v>0.3611111111111111</v>
      </c>
      <c r="N2137" s="33">
        <v>4.4374614773811798</v>
      </c>
      <c r="Q2137" s="24">
        <v>35</v>
      </c>
      <c r="R2137" s="35">
        <f t="shared" si="133"/>
        <v>155.3111517083413</v>
      </c>
      <c r="S2137" s="35">
        <f t="shared" si="132"/>
        <v>0</v>
      </c>
      <c r="U2137" s="36">
        <f t="shared" si="134"/>
        <v>6.9444444444444198E-3</v>
      </c>
      <c r="V2137" s="36">
        <f t="shared" si="135"/>
        <v>0.24305555555555469</v>
      </c>
      <c r="W2137" s="36"/>
      <c r="X2137" s="37"/>
    </row>
    <row r="2138" spans="1:24" x14ac:dyDescent="0.3">
      <c r="A2138" s="42">
        <v>17763</v>
      </c>
      <c r="B2138" s="24">
        <v>50</v>
      </c>
      <c r="C2138" s="24" t="s">
        <v>1139</v>
      </c>
      <c r="D2138" s="24">
        <v>1</v>
      </c>
      <c r="E2138" s="24">
        <v>575</v>
      </c>
      <c r="F2138" s="24" t="s">
        <v>214</v>
      </c>
      <c r="G2138" s="24" t="s">
        <v>72</v>
      </c>
      <c r="H2138" s="24" t="s">
        <v>13</v>
      </c>
      <c r="J2138" s="24">
        <v>1</v>
      </c>
      <c r="K2138" s="24">
        <v>17763</v>
      </c>
      <c r="L2138" s="32">
        <v>0.35416666666666669</v>
      </c>
      <c r="M2138" s="43">
        <v>0.3611111111111111</v>
      </c>
      <c r="N2138" s="33">
        <v>4.4374614773811798</v>
      </c>
      <c r="Q2138" s="24">
        <v>94</v>
      </c>
      <c r="R2138" s="35">
        <f t="shared" si="133"/>
        <v>417.12137887383091</v>
      </c>
      <c r="S2138" s="35">
        <f t="shared" si="132"/>
        <v>0</v>
      </c>
      <c r="U2138" s="36">
        <f t="shared" si="134"/>
        <v>6.9444444444444198E-3</v>
      </c>
      <c r="V2138" s="36">
        <f t="shared" si="135"/>
        <v>0.65277777777777546</v>
      </c>
      <c r="W2138" s="36"/>
      <c r="X2138" s="37"/>
    </row>
    <row r="2139" spans="1:24" x14ac:dyDescent="0.3">
      <c r="A2139" s="42">
        <v>13175</v>
      </c>
      <c r="B2139" s="24">
        <v>50</v>
      </c>
      <c r="C2139" s="24" t="s">
        <v>1139</v>
      </c>
      <c r="D2139" s="24">
        <v>1</v>
      </c>
      <c r="E2139" s="24">
        <v>575</v>
      </c>
      <c r="F2139" s="24" t="s">
        <v>214</v>
      </c>
      <c r="G2139" s="24" t="s">
        <v>12</v>
      </c>
      <c r="H2139" s="24" t="s">
        <v>13</v>
      </c>
      <c r="J2139" s="24">
        <v>1</v>
      </c>
      <c r="K2139" s="24">
        <v>1258</v>
      </c>
      <c r="L2139" s="32">
        <v>0.42708333333333331</v>
      </c>
      <c r="M2139" s="43">
        <v>0.43402777777777773</v>
      </c>
      <c r="N2139" s="33">
        <v>4.4374614773811798</v>
      </c>
      <c r="Q2139" s="24">
        <v>302</v>
      </c>
      <c r="R2139" s="35">
        <f t="shared" si="133"/>
        <v>1340.1133661691163</v>
      </c>
      <c r="S2139" s="35">
        <f t="shared" si="132"/>
        <v>0</v>
      </c>
      <c r="U2139" s="36">
        <f t="shared" si="134"/>
        <v>6.9444444444444198E-3</v>
      </c>
      <c r="V2139" s="36">
        <f t="shared" si="135"/>
        <v>2.0972222222222148</v>
      </c>
      <c r="W2139" s="36"/>
      <c r="X2139" s="37"/>
    </row>
    <row r="2140" spans="1:24" x14ac:dyDescent="0.3">
      <c r="A2140" s="42">
        <v>18782</v>
      </c>
      <c r="B2140" s="24">
        <v>50</v>
      </c>
      <c r="C2140" s="24" t="s">
        <v>1139</v>
      </c>
      <c r="D2140" s="24">
        <v>1</v>
      </c>
      <c r="E2140" s="24">
        <v>575</v>
      </c>
      <c r="F2140" s="24" t="s">
        <v>214</v>
      </c>
      <c r="G2140" s="24" t="s">
        <v>12</v>
      </c>
      <c r="H2140" s="24" t="s">
        <v>13</v>
      </c>
      <c r="J2140" s="24">
        <v>1</v>
      </c>
      <c r="K2140" s="24">
        <v>1259</v>
      </c>
      <c r="L2140" s="32">
        <v>0.54166666666666663</v>
      </c>
      <c r="M2140" s="43">
        <v>0.54861111111111105</v>
      </c>
      <c r="N2140" s="33">
        <v>4.4374614773811798</v>
      </c>
      <c r="Q2140" s="24">
        <v>302</v>
      </c>
      <c r="R2140" s="35">
        <f t="shared" si="133"/>
        <v>1340.1133661691163</v>
      </c>
      <c r="S2140" s="35">
        <f t="shared" si="132"/>
        <v>0</v>
      </c>
      <c r="U2140" s="36">
        <f t="shared" si="134"/>
        <v>6.9444444444444198E-3</v>
      </c>
      <c r="V2140" s="36">
        <f t="shared" si="135"/>
        <v>2.0972222222222148</v>
      </c>
      <c r="W2140" s="36"/>
      <c r="X2140" s="37"/>
    </row>
    <row r="2141" spans="1:24" x14ac:dyDescent="0.3">
      <c r="A2141" s="42">
        <v>9792</v>
      </c>
      <c r="B2141" s="24">
        <v>50</v>
      </c>
      <c r="C2141" s="24" t="s">
        <v>1139</v>
      </c>
      <c r="D2141" s="24">
        <v>1</v>
      </c>
      <c r="E2141" s="24">
        <v>575</v>
      </c>
      <c r="F2141" s="24" t="s">
        <v>214</v>
      </c>
      <c r="G2141" s="24" t="s">
        <v>52</v>
      </c>
      <c r="H2141" s="44" t="s">
        <v>1146</v>
      </c>
      <c r="I2141" s="44"/>
      <c r="J2141" s="24">
        <v>1</v>
      </c>
      <c r="K2141" s="24">
        <v>1260</v>
      </c>
      <c r="L2141" s="32">
        <v>0.57638888888888895</v>
      </c>
      <c r="M2141" s="43">
        <v>0.58333333333333337</v>
      </c>
      <c r="N2141" s="33">
        <v>4.4374614773811798</v>
      </c>
      <c r="Q2141" s="24">
        <v>173</v>
      </c>
      <c r="R2141" s="35">
        <f t="shared" si="133"/>
        <v>767.68083558694411</v>
      </c>
      <c r="S2141" s="35">
        <f t="shared" si="132"/>
        <v>0</v>
      </c>
      <c r="U2141" s="36">
        <f t="shared" si="134"/>
        <v>6.9444444444444198E-3</v>
      </c>
      <c r="V2141" s="36">
        <f t="shared" si="135"/>
        <v>1.2013888888888846</v>
      </c>
      <c r="W2141" s="36"/>
      <c r="X2141" s="37"/>
    </row>
    <row r="2142" spans="1:24" x14ac:dyDescent="0.3">
      <c r="A2142" s="42">
        <v>13982</v>
      </c>
      <c r="B2142" s="24">
        <v>50</v>
      </c>
      <c r="C2142" s="24" t="s">
        <v>1139</v>
      </c>
      <c r="D2142" s="24">
        <v>1</v>
      </c>
      <c r="E2142" s="24">
        <v>575</v>
      </c>
      <c r="F2142" s="24" t="s">
        <v>214</v>
      </c>
      <c r="G2142" s="24" t="s">
        <v>52</v>
      </c>
      <c r="H2142" s="44" t="s">
        <v>1146</v>
      </c>
      <c r="I2142" s="44"/>
      <c r="J2142" s="24">
        <v>1</v>
      </c>
      <c r="K2142" s="24">
        <v>13982</v>
      </c>
      <c r="L2142" s="32">
        <v>0.59722222222222221</v>
      </c>
      <c r="M2142" s="43">
        <v>0.60416666666666663</v>
      </c>
      <c r="N2142" s="33">
        <v>4.4374614773811798</v>
      </c>
      <c r="Q2142" s="24">
        <v>173</v>
      </c>
      <c r="R2142" s="35">
        <f t="shared" si="133"/>
        <v>767.68083558694411</v>
      </c>
      <c r="S2142" s="35">
        <f t="shared" si="132"/>
        <v>0</v>
      </c>
      <c r="U2142" s="36">
        <f t="shared" si="134"/>
        <v>6.9444444444444198E-3</v>
      </c>
      <c r="V2142" s="36">
        <f t="shared" si="135"/>
        <v>1.2013888888888846</v>
      </c>
      <c r="W2142" s="36"/>
      <c r="X2142" s="37"/>
    </row>
    <row r="2143" spans="1:24" x14ac:dyDescent="0.3">
      <c r="A2143" s="42">
        <v>13980</v>
      </c>
      <c r="B2143" s="24">
        <v>50</v>
      </c>
      <c r="C2143" s="24" t="s">
        <v>1139</v>
      </c>
      <c r="D2143" s="24">
        <v>1</v>
      </c>
      <c r="E2143" s="24">
        <v>575</v>
      </c>
      <c r="F2143" s="24" t="s">
        <v>214</v>
      </c>
      <c r="G2143" s="24" t="s">
        <v>72</v>
      </c>
      <c r="H2143" s="24" t="s">
        <v>13</v>
      </c>
      <c r="J2143" s="24">
        <v>1</v>
      </c>
      <c r="K2143" s="24">
        <v>1261</v>
      </c>
      <c r="L2143" s="32">
        <v>0.60416666666666663</v>
      </c>
      <c r="M2143" s="43">
        <v>0.61111111111111105</v>
      </c>
      <c r="N2143" s="33">
        <v>4.4374614773811798</v>
      </c>
      <c r="Q2143" s="24">
        <v>94</v>
      </c>
      <c r="R2143" s="35">
        <f t="shared" si="133"/>
        <v>417.12137887383091</v>
      </c>
      <c r="S2143" s="35">
        <f t="shared" si="132"/>
        <v>0</v>
      </c>
      <c r="U2143" s="36">
        <f t="shared" si="134"/>
        <v>6.9444444444444198E-3</v>
      </c>
      <c r="V2143" s="36">
        <f t="shared" si="135"/>
        <v>0.65277777777777546</v>
      </c>
      <c r="W2143" s="36"/>
      <c r="X2143" s="37"/>
    </row>
    <row r="2144" spans="1:24" x14ac:dyDescent="0.3">
      <c r="A2144" s="42">
        <v>13981</v>
      </c>
      <c r="B2144" s="24">
        <v>50</v>
      </c>
      <c r="C2144" s="24" t="s">
        <v>1139</v>
      </c>
      <c r="D2144" s="24">
        <v>1</v>
      </c>
      <c r="E2144" s="24">
        <v>575</v>
      </c>
      <c r="F2144" s="24" t="s">
        <v>214</v>
      </c>
      <c r="G2144" s="24" t="s">
        <v>52</v>
      </c>
      <c r="H2144" s="24">
        <v>6</v>
      </c>
      <c r="J2144" s="24">
        <v>1</v>
      </c>
      <c r="K2144" s="24">
        <v>13981</v>
      </c>
      <c r="L2144" s="32">
        <v>0.60416666666666663</v>
      </c>
      <c r="M2144" s="43">
        <v>0.61111111111111105</v>
      </c>
      <c r="N2144" s="33">
        <v>4.4374614773811798</v>
      </c>
      <c r="Q2144" s="24">
        <v>35</v>
      </c>
      <c r="R2144" s="35">
        <f t="shared" si="133"/>
        <v>155.3111517083413</v>
      </c>
      <c r="S2144" s="35">
        <f t="shared" si="132"/>
        <v>0</v>
      </c>
      <c r="U2144" s="36">
        <f t="shared" si="134"/>
        <v>6.9444444444444198E-3</v>
      </c>
      <c r="V2144" s="36">
        <f t="shared" si="135"/>
        <v>0.24305555555555469</v>
      </c>
      <c r="W2144" s="36"/>
      <c r="X2144" s="37"/>
    </row>
    <row r="2145" spans="1:24" x14ac:dyDescent="0.3">
      <c r="A2145" s="42">
        <v>13176</v>
      </c>
      <c r="B2145" s="24">
        <v>50</v>
      </c>
      <c r="C2145" s="24" t="s">
        <v>1139</v>
      </c>
      <c r="D2145" s="24">
        <v>1</v>
      </c>
      <c r="E2145" s="24">
        <v>575</v>
      </c>
      <c r="F2145" s="24" t="s">
        <v>214</v>
      </c>
      <c r="G2145" s="24" t="s">
        <v>12</v>
      </c>
      <c r="H2145" s="24" t="s">
        <v>13</v>
      </c>
      <c r="J2145" s="24">
        <v>1</v>
      </c>
      <c r="K2145" s="24">
        <v>1263</v>
      </c>
      <c r="L2145" s="32">
        <v>0.73958333333333337</v>
      </c>
      <c r="M2145" s="43">
        <v>0.74652777777777779</v>
      </c>
      <c r="N2145" s="33">
        <v>4.4374614773811798</v>
      </c>
      <c r="Q2145" s="24">
        <v>302</v>
      </c>
      <c r="R2145" s="35">
        <f t="shared" si="133"/>
        <v>1340.1133661691163</v>
      </c>
      <c r="S2145" s="35">
        <f t="shared" si="132"/>
        <v>0</v>
      </c>
      <c r="U2145" s="36">
        <f t="shared" si="134"/>
        <v>6.9444444444444198E-3</v>
      </c>
      <c r="V2145" s="36">
        <f t="shared" si="135"/>
        <v>2.0972222222222148</v>
      </c>
      <c r="W2145" s="36"/>
      <c r="X2145" s="37"/>
    </row>
    <row r="2146" spans="1:24" x14ac:dyDescent="0.3">
      <c r="A2146" s="42">
        <v>13944</v>
      </c>
      <c r="B2146" s="24">
        <v>50</v>
      </c>
      <c r="C2146" s="24" t="s">
        <v>1139</v>
      </c>
      <c r="D2146" s="24">
        <v>1</v>
      </c>
      <c r="E2146" s="24">
        <v>575</v>
      </c>
      <c r="F2146" s="24" t="s">
        <v>214</v>
      </c>
      <c r="G2146" s="24" t="s">
        <v>12</v>
      </c>
      <c r="H2146" s="24" t="s">
        <v>13</v>
      </c>
      <c r="J2146" s="24">
        <v>1</v>
      </c>
      <c r="K2146" s="24">
        <v>1265</v>
      </c>
      <c r="L2146" s="32">
        <v>0.80555555555555547</v>
      </c>
      <c r="M2146" s="43">
        <v>0.8125</v>
      </c>
      <c r="N2146" s="33">
        <v>4.4374614773811798</v>
      </c>
      <c r="Q2146" s="24">
        <v>302</v>
      </c>
      <c r="R2146" s="35">
        <f t="shared" si="133"/>
        <v>1340.1133661691163</v>
      </c>
      <c r="S2146" s="35">
        <f t="shared" si="132"/>
        <v>0</v>
      </c>
      <c r="U2146" s="36">
        <f t="shared" si="134"/>
        <v>6.9444444444445308E-3</v>
      </c>
      <c r="V2146" s="36">
        <f t="shared" si="135"/>
        <v>2.0972222222222481</v>
      </c>
      <c r="W2146" s="36"/>
      <c r="X2146" s="37"/>
    </row>
    <row r="2147" spans="1:24" x14ac:dyDescent="0.3">
      <c r="A2147" s="42">
        <v>10090</v>
      </c>
      <c r="B2147" s="24">
        <v>50</v>
      </c>
      <c r="C2147" s="24" t="s">
        <v>1139</v>
      </c>
      <c r="D2147" s="24">
        <v>2</v>
      </c>
      <c r="E2147" s="24">
        <v>614</v>
      </c>
      <c r="F2147" s="24" t="s">
        <v>261</v>
      </c>
      <c r="G2147" s="24" t="s">
        <v>12</v>
      </c>
      <c r="H2147" s="24">
        <v>26</v>
      </c>
      <c r="J2147" s="24">
        <v>1</v>
      </c>
      <c r="K2147" s="24">
        <v>4140</v>
      </c>
      <c r="L2147" s="32">
        <v>0.41111111111111115</v>
      </c>
      <c r="M2147" s="43">
        <v>0.4201388888888889</v>
      </c>
      <c r="N2147" s="33">
        <v>5.1675781176759301</v>
      </c>
      <c r="Q2147" s="24">
        <v>101</v>
      </c>
      <c r="R2147" s="35">
        <f t="shared" si="133"/>
        <v>521.92538988526894</v>
      </c>
      <c r="S2147" s="35">
        <f t="shared" si="132"/>
        <v>0</v>
      </c>
      <c r="U2147" s="36">
        <f t="shared" si="134"/>
        <v>9.0277777777777457E-3</v>
      </c>
      <c r="V2147" s="36">
        <f t="shared" si="135"/>
        <v>0.91180555555555232</v>
      </c>
      <c r="W2147" s="36"/>
      <c r="X2147" s="37"/>
    </row>
    <row r="2148" spans="1:24" x14ac:dyDescent="0.3">
      <c r="A2148" s="42">
        <v>10092</v>
      </c>
      <c r="B2148" s="24">
        <v>50</v>
      </c>
      <c r="C2148" s="24" t="s">
        <v>1139</v>
      </c>
      <c r="D2148" s="24">
        <v>2</v>
      </c>
      <c r="E2148" s="24">
        <v>614</v>
      </c>
      <c r="F2148" s="24" t="s">
        <v>261</v>
      </c>
      <c r="G2148" s="24" t="s">
        <v>12</v>
      </c>
      <c r="H2148" s="24">
        <v>26</v>
      </c>
      <c r="J2148" s="24">
        <v>1</v>
      </c>
      <c r="K2148" s="24">
        <v>4142</v>
      </c>
      <c r="L2148" s="32">
        <v>0.51874999999999993</v>
      </c>
      <c r="M2148" s="43">
        <v>0.52777777777777779</v>
      </c>
      <c r="N2148" s="33">
        <v>5.1675781176759301</v>
      </c>
      <c r="Q2148" s="24">
        <v>101</v>
      </c>
      <c r="R2148" s="35">
        <f t="shared" si="133"/>
        <v>521.92538988526894</v>
      </c>
      <c r="S2148" s="35">
        <f t="shared" si="132"/>
        <v>0</v>
      </c>
      <c r="U2148" s="36">
        <f t="shared" si="134"/>
        <v>9.0277777777778567E-3</v>
      </c>
      <c r="V2148" s="36">
        <f t="shared" si="135"/>
        <v>0.91180555555556353</v>
      </c>
      <c r="W2148" s="36"/>
      <c r="X2148" s="37"/>
    </row>
    <row r="2149" spans="1:24" x14ac:dyDescent="0.3">
      <c r="A2149" s="42">
        <v>10089</v>
      </c>
      <c r="B2149" s="24">
        <v>50</v>
      </c>
      <c r="C2149" s="24" t="s">
        <v>1139</v>
      </c>
      <c r="D2149" s="24">
        <v>1</v>
      </c>
      <c r="E2149" s="24">
        <v>615</v>
      </c>
      <c r="F2149" s="24" t="s">
        <v>260</v>
      </c>
      <c r="G2149" s="24" t="s">
        <v>12</v>
      </c>
      <c r="H2149" s="24">
        <v>26</v>
      </c>
      <c r="J2149" s="24">
        <v>1</v>
      </c>
      <c r="K2149" s="24">
        <v>2489</v>
      </c>
      <c r="L2149" s="32">
        <v>0.40277777777777773</v>
      </c>
      <c r="M2149" s="43">
        <v>0.41111111111111115</v>
      </c>
      <c r="N2149" s="33">
        <v>5.4753818494826998</v>
      </c>
      <c r="Q2149" s="24">
        <v>101</v>
      </c>
      <c r="R2149" s="35">
        <f t="shared" si="133"/>
        <v>553.01356679775267</v>
      </c>
      <c r="S2149" s="35">
        <f t="shared" si="132"/>
        <v>0</v>
      </c>
      <c r="U2149" s="36">
        <f t="shared" si="134"/>
        <v>8.3333333333334147E-3</v>
      </c>
      <c r="V2149" s="36">
        <f t="shared" si="135"/>
        <v>0.84166666666667489</v>
      </c>
      <c r="W2149" s="36"/>
      <c r="X2149" s="37"/>
    </row>
    <row r="2150" spans="1:24" x14ac:dyDescent="0.3">
      <c r="A2150" s="42">
        <v>10091</v>
      </c>
      <c r="B2150" s="24">
        <v>50</v>
      </c>
      <c r="C2150" s="24" t="s">
        <v>1139</v>
      </c>
      <c r="D2150" s="24">
        <v>1</v>
      </c>
      <c r="E2150" s="24">
        <v>615</v>
      </c>
      <c r="F2150" s="24" t="s">
        <v>260</v>
      </c>
      <c r="G2150" s="24" t="s">
        <v>12</v>
      </c>
      <c r="H2150" s="24">
        <v>26</v>
      </c>
      <c r="J2150" s="24">
        <v>1</v>
      </c>
      <c r="K2150" s="24">
        <v>3112</v>
      </c>
      <c r="L2150" s="32">
        <v>0.51041666666666663</v>
      </c>
      <c r="M2150" s="43">
        <v>0.51874999999999993</v>
      </c>
      <c r="N2150" s="33">
        <v>5.4753818494826998</v>
      </c>
      <c r="Q2150" s="24">
        <v>101</v>
      </c>
      <c r="R2150" s="35">
        <f t="shared" si="133"/>
        <v>553.01356679775267</v>
      </c>
      <c r="S2150" s="35">
        <f t="shared" si="132"/>
        <v>0</v>
      </c>
      <c r="U2150" s="36">
        <f t="shared" si="134"/>
        <v>8.3333333333333037E-3</v>
      </c>
      <c r="V2150" s="36">
        <f t="shared" si="135"/>
        <v>0.84166666666666368</v>
      </c>
      <c r="W2150" s="36"/>
      <c r="X2150" s="37"/>
    </row>
    <row r="2151" spans="1:24" x14ac:dyDescent="0.3">
      <c r="A2151" s="42">
        <v>10094</v>
      </c>
      <c r="B2151" s="24">
        <v>50</v>
      </c>
      <c r="C2151" s="24" t="s">
        <v>1139</v>
      </c>
      <c r="D2151" s="24">
        <v>2</v>
      </c>
      <c r="E2151" s="24">
        <v>617</v>
      </c>
      <c r="F2151" s="24" t="s">
        <v>263</v>
      </c>
      <c r="G2151" s="24" t="s">
        <v>52</v>
      </c>
      <c r="H2151" s="44" t="s">
        <v>1146</v>
      </c>
      <c r="I2151" s="44"/>
      <c r="J2151" s="24">
        <v>1</v>
      </c>
      <c r="K2151" s="24">
        <v>4144</v>
      </c>
      <c r="L2151" s="32">
        <v>0.31944444444444448</v>
      </c>
      <c r="M2151" s="43">
        <v>0.35416666666666669</v>
      </c>
      <c r="N2151" s="33">
        <v>20.4004055663844</v>
      </c>
      <c r="Q2151" s="24">
        <v>173</v>
      </c>
      <c r="R2151" s="35">
        <f t="shared" si="133"/>
        <v>3529.270162984501</v>
      </c>
      <c r="S2151" s="35">
        <f t="shared" si="132"/>
        <v>0</v>
      </c>
      <c r="U2151" s="36">
        <f t="shared" si="134"/>
        <v>3.472222222222221E-2</v>
      </c>
      <c r="V2151" s="36">
        <f t="shared" si="135"/>
        <v>6.006944444444442</v>
      </c>
      <c r="W2151" s="36"/>
      <c r="X2151" s="37"/>
    </row>
    <row r="2152" spans="1:24" x14ac:dyDescent="0.3">
      <c r="A2152" s="42">
        <v>10129</v>
      </c>
      <c r="B2152" s="24">
        <v>50</v>
      </c>
      <c r="C2152" s="24" t="s">
        <v>1139</v>
      </c>
      <c r="D2152" s="24">
        <v>2</v>
      </c>
      <c r="E2152" s="24">
        <v>618</v>
      </c>
      <c r="F2152" s="24" t="s">
        <v>273</v>
      </c>
      <c r="G2152" s="24" t="s">
        <v>52</v>
      </c>
      <c r="H2152" s="24">
        <v>6</v>
      </c>
      <c r="J2152" s="24">
        <v>1</v>
      </c>
      <c r="K2152" s="24">
        <v>4287</v>
      </c>
      <c r="L2152" s="32">
        <v>0.53125</v>
      </c>
      <c r="M2152" s="43">
        <v>0.5625</v>
      </c>
      <c r="N2152" s="33">
        <v>32.636405695798302</v>
      </c>
      <c r="Q2152" s="24">
        <v>35</v>
      </c>
      <c r="R2152" s="35">
        <f t="shared" si="133"/>
        <v>1142.2741993529405</v>
      </c>
      <c r="S2152" s="35">
        <f t="shared" si="132"/>
        <v>0</v>
      </c>
      <c r="U2152" s="36">
        <f t="shared" si="134"/>
        <v>3.125E-2</v>
      </c>
      <c r="V2152" s="36">
        <f t="shared" si="135"/>
        <v>1.09375</v>
      </c>
      <c r="W2152" s="36"/>
      <c r="X2152" s="37"/>
    </row>
    <row r="2153" spans="1:24" x14ac:dyDescent="0.3">
      <c r="A2153" s="42">
        <v>18449</v>
      </c>
      <c r="B2153" s="24">
        <v>50</v>
      </c>
      <c r="C2153" s="24" t="s">
        <v>1139</v>
      </c>
      <c r="D2153" s="24">
        <v>2</v>
      </c>
      <c r="E2153" s="24">
        <v>618</v>
      </c>
      <c r="F2153" s="24" t="s">
        <v>273</v>
      </c>
      <c r="G2153" s="24" t="s">
        <v>72</v>
      </c>
      <c r="H2153" s="24" t="s">
        <v>13</v>
      </c>
      <c r="J2153" s="24">
        <v>1</v>
      </c>
      <c r="K2153" s="24">
        <v>4146</v>
      </c>
      <c r="L2153" s="32">
        <v>0.53125</v>
      </c>
      <c r="M2153" s="43">
        <v>0.5625</v>
      </c>
      <c r="N2153" s="33">
        <v>32.636405695798302</v>
      </c>
      <c r="Q2153" s="24">
        <v>94</v>
      </c>
      <c r="R2153" s="35">
        <f t="shared" si="133"/>
        <v>3067.8221354050406</v>
      </c>
      <c r="S2153" s="35">
        <f t="shared" si="132"/>
        <v>0</v>
      </c>
      <c r="U2153" s="36">
        <f t="shared" si="134"/>
        <v>3.125E-2</v>
      </c>
      <c r="V2153" s="36">
        <f t="shared" si="135"/>
        <v>2.9375</v>
      </c>
      <c r="W2153" s="36"/>
      <c r="X2153" s="37"/>
    </row>
    <row r="2154" spans="1:24" x14ac:dyDescent="0.3">
      <c r="A2154" s="42">
        <v>10093</v>
      </c>
      <c r="B2154" s="24">
        <v>50</v>
      </c>
      <c r="C2154" s="24" t="s">
        <v>1139</v>
      </c>
      <c r="D2154" s="24">
        <v>1</v>
      </c>
      <c r="E2154" s="24">
        <v>619</v>
      </c>
      <c r="F2154" s="24" t="s">
        <v>262</v>
      </c>
      <c r="G2154" s="24" t="s">
        <v>52</v>
      </c>
      <c r="H2154" s="44" t="s">
        <v>1146</v>
      </c>
      <c r="I2154" s="44"/>
      <c r="J2154" s="24">
        <v>1</v>
      </c>
      <c r="K2154" s="24">
        <v>1336</v>
      </c>
      <c r="L2154" s="32">
        <v>0.2986111111111111</v>
      </c>
      <c r="M2154" s="43">
        <v>0.31944444444444448</v>
      </c>
      <c r="N2154" s="33">
        <v>20.607435610741501</v>
      </c>
      <c r="Q2154" s="24">
        <v>173</v>
      </c>
      <c r="R2154" s="35">
        <f t="shared" si="133"/>
        <v>3565.0863606582798</v>
      </c>
      <c r="S2154" s="35">
        <f t="shared" si="132"/>
        <v>0</v>
      </c>
      <c r="U2154" s="36">
        <f t="shared" si="134"/>
        <v>2.083333333333337E-2</v>
      </c>
      <c r="V2154" s="36">
        <f t="shared" si="135"/>
        <v>3.6041666666666732</v>
      </c>
      <c r="W2154" s="36"/>
      <c r="X2154" s="37"/>
    </row>
    <row r="2155" spans="1:24" x14ac:dyDescent="0.3">
      <c r="A2155" s="42">
        <v>10095</v>
      </c>
      <c r="B2155" s="24">
        <v>50</v>
      </c>
      <c r="C2155" s="24" t="s">
        <v>1139</v>
      </c>
      <c r="D2155" s="24">
        <v>1</v>
      </c>
      <c r="E2155" s="24">
        <v>620</v>
      </c>
      <c r="F2155" s="24" t="s">
        <v>264</v>
      </c>
      <c r="G2155" s="24" t="s">
        <v>72</v>
      </c>
      <c r="H2155" s="24" t="s">
        <v>13</v>
      </c>
      <c r="J2155" s="24">
        <v>1</v>
      </c>
      <c r="K2155" s="24">
        <v>4004</v>
      </c>
      <c r="L2155" s="32">
        <v>0.49305555555555558</v>
      </c>
      <c r="M2155" s="43">
        <v>0.52430555555555558</v>
      </c>
      <c r="N2155" s="33">
        <v>32.822871724188197</v>
      </c>
      <c r="Q2155" s="24">
        <v>94</v>
      </c>
      <c r="R2155" s="35">
        <f t="shared" si="133"/>
        <v>3085.3499420736903</v>
      </c>
      <c r="S2155" s="35">
        <f t="shared" si="132"/>
        <v>0</v>
      </c>
      <c r="U2155" s="36">
        <f t="shared" si="134"/>
        <v>3.125E-2</v>
      </c>
      <c r="V2155" s="36">
        <f t="shared" si="135"/>
        <v>2.9375</v>
      </c>
      <c r="W2155" s="36"/>
      <c r="X2155" s="37"/>
    </row>
    <row r="2156" spans="1:24" x14ac:dyDescent="0.3">
      <c r="A2156" s="42">
        <v>10127</v>
      </c>
      <c r="B2156" s="24">
        <v>50</v>
      </c>
      <c r="C2156" s="24" t="s">
        <v>1139</v>
      </c>
      <c r="D2156" s="24">
        <v>1</v>
      </c>
      <c r="E2156" s="24">
        <v>620</v>
      </c>
      <c r="F2156" s="24" t="s">
        <v>264</v>
      </c>
      <c r="G2156" s="24" t="s">
        <v>52</v>
      </c>
      <c r="H2156" s="24">
        <v>6</v>
      </c>
      <c r="J2156" s="24">
        <v>1</v>
      </c>
      <c r="K2156" s="24">
        <v>4285</v>
      </c>
      <c r="L2156" s="32">
        <v>0.49305555555555558</v>
      </c>
      <c r="M2156" s="43">
        <v>0.52430555555555558</v>
      </c>
      <c r="N2156" s="33">
        <v>32.822871724188197</v>
      </c>
      <c r="Q2156" s="24">
        <v>35</v>
      </c>
      <c r="R2156" s="35">
        <f t="shared" si="133"/>
        <v>1148.8005103465869</v>
      </c>
      <c r="S2156" s="35">
        <f t="shared" si="132"/>
        <v>0</v>
      </c>
      <c r="U2156" s="36">
        <f t="shared" si="134"/>
        <v>3.125E-2</v>
      </c>
      <c r="V2156" s="36">
        <f t="shared" si="135"/>
        <v>1.09375</v>
      </c>
      <c r="W2156" s="36"/>
      <c r="X2156" s="37"/>
    </row>
    <row r="2157" spans="1:24" x14ac:dyDescent="0.3">
      <c r="A2157" s="42">
        <v>10139</v>
      </c>
      <c r="B2157" s="24">
        <v>50</v>
      </c>
      <c r="C2157" s="24" t="s">
        <v>1139</v>
      </c>
      <c r="D2157" s="24">
        <v>1</v>
      </c>
      <c r="E2157" s="24">
        <v>620</v>
      </c>
      <c r="F2157" s="24" t="s">
        <v>264</v>
      </c>
      <c r="G2157" s="24" t="s">
        <v>52</v>
      </c>
      <c r="H2157" s="44" t="s">
        <v>1146</v>
      </c>
      <c r="I2157" s="44"/>
      <c r="J2157" s="24">
        <v>1</v>
      </c>
      <c r="K2157" s="24">
        <v>1337</v>
      </c>
      <c r="L2157" s="32">
        <v>0.50694444444444442</v>
      </c>
      <c r="M2157" s="43">
        <v>0.53819444444444442</v>
      </c>
      <c r="N2157" s="33">
        <v>32.822871724188197</v>
      </c>
      <c r="Q2157" s="24">
        <v>173</v>
      </c>
      <c r="R2157" s="35">
        <f t="shared" si="133"/>
        <v>5678.3568082845577</v>
      </c>
      <c r="S2157" s="35">
        <f t="shared" si="132"/>
        <v>0</v>
      </c>
      <c r="U2157" s="36">
        <f t="shared" si="134"/>
        <v>3.125E-2</v>
      </c>
      <c r="V2157" s="36">
        <f t="shared" si="135"/>
        <v>5.40625</v>
      </c>
      <c r="W2157" s="36"/>
      <c r="X2157" s="37"/>
    </row>
    <row r="2158" spans="1:24" x14ac:dyDescent="0.3">
      <c r="A2158" s="42">
        <v>10140</v>
      </c>
      <c r="B2158" s="24">
        <v>50</v>
      </c>
      <c r="C2158" s="24" t="s">
        <v>1139</v>
      </c>
      <c r="D2158" s="24">
        <v>2</v>
      </c>
      <c r="E2158" s="24">
        <v>621</v>
      </c>
      <c r="F2158" s="24" t="s">
        <v>274</v>
      </c>
      <c r="G2158" s="24" t="s">
        <v>52</v>
      </c>
      <c r="H2158" s="44" t="s">
        <v>1146</v>
      </c>
      <c r="I2158" s="44"/>
      <c r="J2158" s="24">
        <v>1</v>
      </c>
      <c r="K2158" s="24">
        <v>4148</v>
      </c>
      <c r="L2158" s="32">
        <v>0.54166666666666663</v>
      </c>
      <c r="M2158" s="43">
        <v>0.57638888888888895</v>
      </c>
      <c r="N2158" s="33">
        <v>35.927252044735397</v>
      </c>
      <c r="Q2158" s="24">
        <v>173</v>
      </c>
      <c r="R2158" s="35">
        <f t="shared" si="133"/>
        <v>6215.4146037392238</v>
      </c>
      <c r="S2158" s="35">
        <f t="shared" si="132"/>
        <v>0</v>
      </c>
      <c r="U2158" s="36">
        <f t="shared" si="134"/>
        <v>3.4722222222222321E-2</v>
      </c>
      <c r="V2158" s="36">
        <f t="shared" si="135"/>
        <v>6.0069444444444615</v>
      </c>
      <c r="W2158" s="36"/>
      <c r="X2158" s="37"/>
    </row>
    <row r="2159" spans="1:24" x14ac:dyDescent="0.3">
      <c r="A2159" s="42">
        <v>10199</v>
      </c>
      <c r="B2159" s="24">
        <v>50</v>
      </c>
      <c r="C2159" s="24" t="s">
        <v>1139</v>
      </c>
      <c r="D2159" s="24">
        <v>2</v>
      </c>
      <c r="E2159" s="24">
        <v>632</v>
      </c>
      <c r="F2159" s="24" t="s">
        <v>224</v>
      </c>
      <c r="G2159" s="24" t="s">
        <v>12</v>
      </c>
      <c r="H2159" s="24" t="s">
        <v>13</v>
      </c>
      <c r="J2159" s="24">
        <v>1</v>
      </c>
      <c r="K2159" s="24">
        <v>1386</v>
      </c>
      <c r="L2159" s="32">
        <v>0.28819444444444448</v>
      </c>
      <c r="M2159" s="43">
        <v>0.2951388888888889</v>
      </c>
      <c r="N2159" s="33">
        <v>4.1471003346573596</v>
      </c>
      <c r="Q2159" s="24">
        <v>302</v>
      </c>
      <c r="R2159" s="35">
        <f t="shared" si="133"/>
        <v>1252.4243010665225</v>
      </c>
      <c r="S2159" s="35">
        <f t="shared" si="132"/>
        <v>0</v>
      </c>
      <c r="U2159" s="36">
        <f t="shared" si="134"/>
        <v>6.9444444444444198E-3</v>
      </c>
      <c r="V2159" s="36">
        <f t="shared" si="135"/>
        <v>2.0972222222222148</v>
      </c>
      <c r="W2159" s="36"/>
      <c r="X2159" s="37"/>
    </row>
    <row r="2160" spans="1:24" x14ac:dyDescent="0.3">
      <c r="A2160" s="42">
        <v>13178</v>
      </c>
      <c r="B2160" s="24">
        <v>50</v>
      </c>
      <c r="C2160" s="24" t="s">
        <v>1139</v>
      </c>
      <c r="D2160" s="24">
        <v>2</v>
      </c>
      <c r="E2160" s="24">
        <v>632</v>
      </c>
      <c r="F2160" s="24" t="s">
        <v>224</v>
      </c>
      <c r="G2160" s="24" t="s">
        <v>52</v>
      </c>
      <c r="H2160" s="24">
        <v>6</v>
      </c>
      <c r="J2160" s="24">
        <v>1</v>
      </c>
      <c r="K2160" s="24">
        <v>13178</v>
      </c>
      <c r="L2160" s="32">
        <v>0.3611111111111111</v>
      </c>
      <c r="M2160" s="43">
        <v>0.36805555555555558</v>
      </c>
      <c r="N2160" s="33">
        <v>4.1471003346573596</v>
      </c>
      <c r="Q2160" s="24">
        <v>35</v>
      </c>
      <c r="R2160" s="35">
        <f t="shared" si="133"/>
        <v>145.14851171300759</v>
      </c>
      <c r="S2160" s="35">
        <f t="shared" si="132"/>
        <v>0</v>
      </c>
      <c r="U2160" s="36">
        <f t="shared" si="134"/>
        <v>6.9444444444444753E-3</v>
      </c>
      <c r="V2160" s="36">
        <f t="shared" si="135"/>
        <v>0.24305555555555663</v>
      </c>
      <c r="W2160" s="36"/>
      <c r="X2160" s="37"/>
    </row>
    <row r="2161" spans="1:24" x14ac:dyDescent="0.3">
      <c r="A2161" s="42">
        <v>17764</v>
      </c>
      <c r="B2161" s="24">
        <v>50</v>
      </c>
      <c r="C2161" s="24" t="s">
        <v>1139</v>
      </c>
      <c r="D2161" s="24">
        <v>2</v>
      </c>
      <c r="E2161" s="24">
        <v>632</v>
      </c>
      <c r="F2161" s="24" t="s">
        <v>224</v>
      </c>
      <c r="G2161" s="24" t="s">
        <v>72</v>
      </c>
      <c r="H2161" s="24" t="s">
        <v>13</v>
      </c>
      <c r="J2161" s="24">
        <v>1</v>
      </c>
      <c r="K2161" s="24">
        <v>17764</v>
      </c>
      <c r="L2161" s="32">
        <v>0.3611111111111111</v>
      </c>
      <c r="M2161" s="43">
        <v>0.36805555555555558</v>
      </c>
      <c r="N2161" s="33">
        <v>4.1471003346573596</v>
      </c>
      <c r="Q2161" s="24">
        <v>94</v>
      </c>
      <c r="R2161" s="35">
        <f t="shared" si="133"/>
        <v>389.82743145779182</v>
      </c>
      <c r="S2161" s="35">
        <f t="shared" si="132"/>
        <v>0</v>
      </c>
      <c r="U2161" s="36">
        <f t="shared" si="134"/>
        <v>6.9444444444444753E-3</v>
      </c>
      <c r="V2161" s="36">
        <f t="shared" si="135"/>
        <v>0.65277777777778068</v>
      </c>
      <c r="W2161" s="36"/>
      <c r="X2161" s="37"/>
    </row>
    <row r="2162" spans="1:24" x14ac:dyDescent="0.3">
      <c r="A2162" s="42">
        <v>13179</v>
      </c>
      <c r="B2162" s="24">
        <v>50</v>
      </c>
      <c r="C2162" s="24" t="s">
        <v>1139</v>
      </c>
      <c r="D2162" s="24">
        <v>2</v>
      </c>
      <c r="E2162" s="24">
        <v>632</v>
      </c>
      <c r="F2162" s="24" t="s">
        <v>224</v>
      </c>
      <c r="G2162" s="24" t="s">
        <v>12</v>
      </c>
      <c r="H2162" s="24" t="s">
        <v>13</v>
      </c>
      <c r="J2162" s="24">
        <v>1</v>
      </c>
      <c r="K2162" s="24">
        <v>1369</v>
      </c>
      <c r="L2162" s="32">
        <v>0.43402777777777773</v>
      </c>
      <c r="M2162" s="43">
        <v>0.44097222222222227</v>
      </c>
      <c r="N2162" s="33">
        <v>4.1471003346573596</v>
      </c>
      <c r="Q2162" s="24">
        <v>302</v>
      </c>
      <c r="R2162" s="35">
        <f t="shared" si="133"/>
        <v>1252.4243010665225</v>
      </c>
      <c r="S2162" s="35">
        <f t="shared" si="132"/>
        <v>0</v>
      </c>
      <c r="U2162" s="36">
        <f t="shared" si="134"/>
        <v>6.9444444444445308E-3</v>
      </c>
      <c r="V2162" s="36">
        <f t="shared" si="135"/>
        <v>2.0972222222222481</v>
      </c>
      <c r="W2162" s="36"/>
      <c r="X2162" s="37"/>
    </row>
    <row r="2163" spans="1:24" x14ac:dyDescent="0.3">
      <c r="A2163" s="42">
        <v>18783</v>
      </c>
      <c r="B2163" s="24">
        <v>50</v>
      </c>
      <c r="C2163" s="24" t="s">
        <v>1139</v>
      </c>
      <c r="D2163" s="24">
        <v>2</v>
      </c>
      <c r="E2163" s="24">
        <v>632</v>
      </c>
      <c r="F2163" s="24" t="s">
        <v>224</v>
      </c>
      <c r="G2163" s="24" t="s">
        <v>12</v>
      </c>
      <c r="H2163" s="24" t="s">
        <v>13</v>
      </c>
      <c r="J2163" s="24">
        <v>1</v>
      </c>
      <c r="K2163" s="24">
        <v>1370</v>
      </c>
      <c r="L2163" s="32">
        <v>0.54861111111111105</v>
      </c>
      <c r="M2163" s="43">
        <v>0.55555555555555558</v>
      </c>
      <c r="N2163" s="33">
        <v>4.1471003346573596</v>
      </c>
      <c r="Q2163" s="24">
        <v>302</v>
      </c>
      <c r="R2163" s="35">
        <f t="shared" si="133"/>
        <v>1252.4243010665225</v>
      </c>
      <c r="S2163" s="35">
        <f t="shared" si="132"/>
        <v>0</v>
      </c>
      <c r="U2163" s="36">
        <f t="shared" si="134"/>
        <v>6.9444444444445308E-3</v>
      </c>
      <c r="V2163" s="36">
        <f t="shared" si="135"/>
        <v>2.0972222222222481</v>
      </c>
      <c r="W2163" s="36"/>
      <c r="X2163" s="37"/>
    </row>
    <row r="2164" spans="1:24" x14ac:dyDescent="0.3">
      <c r="A2164" s="42">
        <v>9863</v>
      </c>
      <c r="B2164" s="24">
        <v>50</v>
      </c>
      <c r="C2164" s="24" t="s">
        <v>1139</v>
      </c>
      <c r="D2164" s="24">
        <v>2</v>
      </c>
      <c r="E2164" s="24">
        <v>632</v>
      </c>
      <c r="F2164" s="24" t="s">
        <v>224</v>
      </c>
      <c r="G2164" s="24" t="s">
        <v>52</v>
      </c>
      <c r="H2164" s="44" t="s">
        <v>1146</v>
      </c>
      <c r="I2164" s="44"/>
      <c r="J2164" s="24">
        <v>1</v>
      </c>
      <c r="K2164" s="24">
        <v>1371</v>
      </c>
      <c r="L2164" s="32">
        <v>0.58333333333333337</v>
      </c>
      <c r="M2164" s="43">
        <v>0.59027777777777779</v>
      </c>
      <c r="N2164" s="33">
        <v>4.1471003346573596</v>
      </c>
      <c r="Q2164" s="24">
        <v>173</v>
      </c>
      <c r="R2164" s="35">
        <f t="shared" si="133"/>
        <v>717.44835789572323</v>
      </c>
      <c r="S2164" s="35">
        <f t="shared" si="132"/>
        <v>0</v>
      </c>
      <c r="U2164" s="36">
        <f t="shared" si="134"/>
        <v>6.9444444444444198E-3</v>
      </c>
      <c r="V2164" s="36">
        <f t="shared" si="135"/>
        <v>1.2013888888888846</v>
      </c>
      <c r="W2164" s="36"/>
      <c r="X2164" s="37"/>
    </row>
    <row r="2165" spans="1:24" x14ac:dyDescent="0.3">
      <c r="A2165" s="42">
        <v>13976</v>
      </c>
      <c r="B2165" s="24">
        <v>50</v>
      </c>
      <c r="C2165" s="24" t="s">
        <v>1139</v>
      </c>
      <c r="D2165" s="24">
        <v>2</v>
      </c>
      <c r="E2165" s="24">
        <v>632</v>
      </c>
      <c r="F2165" s="24" t="s">
        <v>224</v>
      </c>
      <c r="G2165" s="24" t="s">
        <v>52</v>
      </c>
      <c r="H2165" s="44" t="s">
        <v>1146</v>
      </c>
      <c r="I2165" s="44"/>
      <c r="J2165" s="24">
        <v>1</v>
      </c>
      <c r="K2165" s="24">
        <v>13976</v>
      </c>
      <c r="L2165" s="32">
        <v>0.60416666666666663</v>
      </c>
      <c r="M2165" s="43">
        <v>0.61111111111111105</v>
      </c>
      <c r="N2165" s="33">
        <v>4.1471003346573596</v>
      </c>
      <c r="Q2165" s="24">
        <v>173</v>
      </c>
      <c r="R2165" s="35">
        <f t="shared" si="133"/>
        <v>717.44835789572323</v>
      </c>
      <c r="S2165" s="35">
        <f t="shared" si="132"/>
        <v>0</v>
      </c>
      <c r="U2165" s="36">
        <f t="shared" si="134"/>
        <v>6.9444444444444198E-3</v>
      </c>
      <c r="V2165" s="36">
        <f t="shared" si="135"/>
        <v>1.2013888888888846</v>
      </c>
      <c r="W2165" s="36"/>
      <c r="X2165" s="37"/>
    </row>
    <row r="2166" spans="1:24" x14ac:dyDescent="0.3">
      <c r="A2166" s="42">
        <v>13971</v>
      </c>
      <c r="B2166" s="24">
        <v>50</v>
      </c>
      <c r="C2166" s="24" t="s">
        <v>1139</v>
      </c>
      <c r="D2166" s="24">
        <v>2</v>
      </c>
      <c r="E2166" s="24">
        <v>632</v>
      </c>
      <c r="F2166" s="24" t="s">
        <v>224</v>
      </c>
      <c r="G2166" s="24" t="s">
        <v>72</v>
      </c>
      <c r="H2166" s="24" t="s">
        <v>13</v>
      </c>
      <c r="J2166" s="24">
        <v>1</v>
      </c>
      <c r="K2166" s="24">
        <v>1387</v>
      </c>
      <c r="L2166" s="32">
        <v>0.61111111111111105</v>
      </c>
      <c r="M2166" s="43">
        <v>0.61805555555555558</v>
      </c>
      <c r="N2166" s="33">
        <v>4.1471003346573596</v>
      </c>
      <c r="Q2166" s="24">
        <v>94</v>
      </c>
      <c r="R2166" s="35">
        <f t="shared" si="133"/>
        <v>389.82743145779182</v>
      </c>
      <c r="S2166" s="35">
        <f t="shared" si="132"/>
        <v>0</v>
      </c>
      <c r="U2166" s="36">
        <f t="shared" si="134"/>
        <v>6.9444444444445308E-3</v>
      </c>
      <c r="V2166" s="36">
        <f t="shared" si="135"/>
        <v>0.65277777777778589</v>
      </c>
      <c r="W2166" s="36"/>
      <c r="X2166" s="37"/>
    </row>
    <row r="2167" spans="1:24" x14ac:dyDescent="0.3">
      <c r="A2167" s="42">
        <v>13972</v>
      </c>
      <c r="B2167" s="24">
        <v>50</v>
      </c>
      <c r="C2167" s="24" t="s">
        <v>1139</v>
      </c>
      <c r="D2167" s="24">
        <v>2</v>
      </c>
      <c r="E2167" s="24">
        <v>632</v>
      </c>
      <c r="F2167" s="24" t="s">
        <v>224</v>
      </c>
      <c r="G2167" s="24" t="s">
        <v>52</v>
      </c>
      <c r="H2167" s="24">
        <v>6</v>
      </c>
      <c r="J2167" s="24">
        <v>1</v>
      </c>
      <c r="K2167" s="24">
        <v>13972</v>
      </c>
      <c r="L2167" s="32">
        <v>0.61111111111111105</v>
      </c>
      <c r="M2167" s="43">
        <v>0.61805555555555558</v>
      </c>
      <c r="N2167" s="33">
        <v>4.1471003346573596</v>
      </c>
      <c r="Q2167" s="24">
        <v>35</v>
      </c>
      <c r="R2167" s="35">
        <f t="shared" si="133"/>
        <v>145.14851171300759</v>
      </c>
      <c r="S2167" s="35">
        <f t="shared" si="132"/>
        <v>0</v>
      </c>
      <c r="U2167" s="36">
        <f t="shared" si="134"/>
        <v>6.9444444444445308E-3</v>
      </c>
      <c r="V2167" s="36">
        <f t="shared" si="135"/>
        <v>0.24305555555555858</v>
      </c>
      <c r="W2167" s="36"/>
      <c r="X2167" s="37"/>
    </row>
    <row r="2168" spans="1:24" x14ac:dyDescent="0.3">
      <c r="A2168" s="42">
        <v>13973</v>
      </c>
      <c r="B2168" s="24">
        <v>50</v>
      </c>
      <c r="C2168" s="24" t="s">
        <v>1139</v>
      </c>
      <c r="D2168" s="24">
        <v>2</v>
      </c>
      <c r="E2168" s="24">
        <v>632</v>
      </c>
      <c r="F2168" s="24" t="s">
        <v>224</v>
      </c>
      <c r="G2168" s="24" t="s">
        <v>52</v>
      </c>
      <c r="H2168" s="44" t="s">
        <v>1146</v>
      </c>
      <c r="I2168" s="44"/>
      <c r="J2168" s="24">
        <v>1</v>
      </c>
      <c r="K2168" s="24">
        <v>13973</v>
      </c>
      <c r="L2168" s="32">
        <v>0.625</v>
      </c>
      <c r="M2168" s="43">
        <v>0.63194444444444442</v>
      </c>
      <c r="N2168" s="33">
        <v>4.1471003346573596</v>
      </c>
      <c r="Q2168" s="24">
        <v>173</v>
      </c>
      <c r="R2168" s="35">
        <f t="shared" si="133"/>
        <v>717.44835789572323</v>
      </c>
      <c r="S2168" s="35">
        <f t="shared" si="132"/>
        <v>0</v>
      </c>
      <c r="U2168" s="36">
        <f t="shared" si="134"/>
        <v>6.9444444444444198E-3</v>
      </c>
      <c r="V2168" s="36">
        <f t="shared" si="135"/>
        <v>1.2013888888888846</v>
      </c>
      <c r="W2168" s="36"/>
      <c r="X2168" s="37"/>
    </row>
    <row r="2169" spans="1:24" x14ac:dyDescent="0.3">
      <c r="A2169" s="42">
        <v>13975</v>
      </c>
      <c r="B2169" s="24">
        <v>50</v>
      </c>
      <c r="C2169" s="24" t="s">
        <v>1139</v>
      </c>
      <c r="D2169" s="24">
        <v>2</v>
      </c>
      <c r="E2169" s="24">
        <v>632</v>
      </c>
      <c r="F2169" s="24" t="s">
        <v>224</v>
      </c>
      <c r="G2169" s="24" t="s">
        <v>52</v>
      </c>
      <c r="H2169" s="24">
        <v>6</v>
      </c>
      <c r="J2169" s="24">
        <v>1</v>
      </c>
      <c r="K2169" s="24">
        <v>13975</v>
      </c>
      <c r="L2169" s="32">
        <v>0.63194444444444442</v>
      </c>
      <c r="M2169" s="43">
        <v>0.63888888888888895</v>
      </c>
      <c r="N2169" s="33">
        <v>4.1471003346573596</v>
      </c>
      <c r="Q2169" s="24">
        <v>35</v>
      </c>
      <c r="R2169" s="35">
        <f t="shared" si="133"/>
        <v>145.14851171300759</v>
      </c>
      <c r="S2169" s="35">
        <f t="shared" si="132"/>
        <v>0</v>
      </c>
      <c r="U2169" s="36">
        <f t="shared" si="134"/>
        <v>6.9444444444445308E-3</v>
      </c>
      <c r="V2169" s="36">
        <f t="shared" si="135"/>
        <v>0.24305555555555858</v>
      </c>
      <c r="W2169" s="36"/>
      <c r="X2169" s="37"/>
    </row>
    <row r="2170" spans="1:24" x14ac:dyDescent="0.3">
      <c r="A2170" s="42">
        <v>16872</v>
      </c>
      <c r="B2170" s="24">
        <v>50</v>
      </c>
      <c r="C2170" s="24" t="s">
        <v>1139</v>
      </c>
      <c r="D2170" s="24">
        <v>2</v>
      </c>
      <c r="E2170" s="24">
        <v>632</v>
      </c>
      <c r="F2170" s="24" t="s">
        <v>224</v>
      </c>
      <c r="G2170" s="24" t="s">
        <v>72</v>
      </c>
      <c r="H2170" s="24" t="s">
        <v>13</v>
      </c>
      <c r="J2170" s="24">
        <v>1</v>
      </c>
      <c r="K2170" s="24">
        <v>16872</v>
      </c>
      <c r="L2170" s="32">
        <v>0.63194444444444442</v>
      </c>
      <c r="M2170" s="43">
        <v>0.63888888888888895</v>
      </c>
      <c r="N2170" s="33">
        <v>4.1471003346573596</v>
      </c>
      <c r="Q2170" s="24">
        <v>94</v>
      </c>
      <c r="R2170" s="35">
        <f t="shared" si="133"/>
        <v>389.82743145779182</v>
      </c>
      <c r="S2170" s="35">
        <f t="shared" si="132"/>
        <v>0</v>
      </c>
      <c r="U2170" s="36">
        <f t="shared" si="134"/>
        <v>6.9444444444445308E-3</v>
      </c>
      <c r="V2170" s="36">
        <f t="shared" si="135"/>
        <v>0.65277777777778589</v>
      </c>
      <c r="W2170" s="36"/>
      <c r="X2170" s="37"/>
    </row>
    <row r="2171" spans="1:24" x14ac:dyDescent="0.3">
      <c r="A2171" s="42">
        <v>9865</v>
      </c>
      <c r="B2171" s="24">
        <v>50</v>
      </c>
      <c r="C2171" s="24" t="s">
        <v>1139</v>
      </c>
      <c r="D2171" s="24">
        <v>2</v>
      </c>
      <c r="E2171" s="24">
        <v>632</v>
      </c>
      <c r="F2171" s="24" t="s">
        <v>224</v>
      </c>
      <c r="G2171" s="24" t="s">
        <v>12</v>
      </c>
      <c r="H2171" s="24" t="s">
        <v>13</v>
      </c>
      <c r="J2171" s="24">
        <v>1</v>
      </c>
      <c r="K2171" s="24">
        <v>1373</v>
      </c>
      <c r="L2171" s="32">
        <v>0.74652777777777779</v>
      </c>
      <c r="M2171" s="43">
        <v>0.75347222222222221</v>
      </c>
      <c r="N2171" s="33">
        <v>4.1471003346573596</v>
      </c>
      <c r="Q2171" s="24">
        <v>302</v>
      </c>
      <c r="R2171" s="35">
        <f t="shared" si="133"/>
        <v>1252.4243010665225</v>
      </c>
      <c r="S2171" s="35">
        <f t="shared" si="132"/>
        <v>0</v>
      </c>
      <c r="U2171" s="36">
        <f t="shared" si="134"/>
        <v>6.9444444444444198E-3</v>
      </c>
      <c r="V2171" s="36">
        <f t="shared" si="135"/>
        <v>2.0972222222222148</v>
      </c>
      <c r="W2171" s="36"/>
      <c r="X2171" s="37"/>
    </row>
    <row r="2172" spans="1:24" x14ac:dyDescent="0.3">
      <c r="A2172" s="42">
        <v>13946</v>
      </c>
      <c r="B2172" s="24">
        <v>50</v>
      </c>
      <c r="C2172" s="24" t="s">
        <v>1139</v>
      </c>
      <c r="D2172" s="24">
        <v>2</v>
      </c>
      <c r="E2172" s="24">
        <v>632</v>
      </c>
      <c r="F2172" s="24" t="s">
        <v>224</v>
      </c>
      <c r="G2172" s="24" t="s">
        <v>12</v>
      </c>
      <c r="H2172" s="24" t="s">
        <v>13</v>
      </c>
      <c r="J2172" s="24">
        <v>1</v>
      </c>
      <c r="K2172" s="24">
        <v>1375</v>
      </c>
      <c r="L2172" s="32">
        <v>0.8125</v>
      </c>
      <c r="M2172" s="43">
        <v>0.81944444444444453</v>
      </c>
      <c r="N2172" s="33">
        <v>4.1471003346573596</v>
      </c>
      <c r="Q2172" s="24">
        <v>302</v>
      </c>
      <c r="R2172" s="35">
        <f t="shared" si="133"/>
        <v>1252.4243010665225</v>
      </c>
      <c r="S2172" s="35">
        <f t="shared" si="132"/>
        <v>0</v>
      </c>
      <c r="U2172" s="36">
        <f t="shared" si="134"/>
        <v>6.9444444444445308E-3</v>
      </c>
      <c r="V2172" s="36">
        <f t="shared" si="135"/>
        <v>2.0972222222222481</v>
      </c>
      <c r="W2172" s="36"/>
      <c r="X2172" s="37"/>
    </row>
    <row r="2173" spans="1:24" x14ac:dyDescent="0.3">
      <c r="A2173" s="42">
        <v>13172</v>
      </c>
      <c r="B2173" s="45">
        <v>50</v>
      </c>
      <c r="C2173" s="45" t="s">
        <v>1139</v>
      </c>
      <c r="D2173" s="45">
        <v>1</v>
      </c>
      <c r="E2173" s="45">
        <v>3037</v>
      </c>
      <c r="F2173" s="45" t="s">
        <v>693</v>
      </c>
      <c r="G2173" s="45" t="s">
        <v>12</v>
      </c>
      <c r="H2173" s="45" t="s">
        <v>13</v>
      </c>
      <c r="I2173" s="45"/>
      <c r="J2173" s="45">
        <v>8</v>
      </c>
      <c r="K2173" s="45">
        <v>4366</v>
      </c>
      <c r="L2173" s="46">
        <v>0.35416666666666669</v>
      </c>
      <c r="M2173" s="47">
        <v>0.38541666666666669</v>
      </c>
      <c r="N2173" s="48">
        <v>32.822871724188197</v>
      </c>
      <c r="O2173" s="48"/>
      <c r="P2173" s="48">
        <f>+N2173</f>
        <v>32.822871724188197</v>
      </c>
      <c r="Q2173" s="45">
        <v>302</v>
      </c>
      <c r="R2173" s="49">
        <f t="shared" si="133"/>
        <v>9912.5072607048351</v>
      </c>
      <c r="S2173" s="49">
        <f t="shared" si="132"/>
        <v>0</v>
      </c>
      <c r="T2173" s="49">
        <f>+P2173*Q2173</f>
        <v>9912.5072607048351</v>
      </c>
      <c r="U2173" s="50">
        <f t="shared" si="134"/>
        <v>3.125E-2</v>
      </c>
      <c r="V2173" s="50">
        <f t="shared" si="135"/>
        <v>9.4375</v>
      </c>
      <c r="W2173" s="50"/>
      <c r="X2173" s="37"/>
    </row>
    <row r="2174" spans="1:24" x14ac:dyDescent="0.3">
      <c r="A2174" s="42">
        <v>10145</v>
      </c>
      <c r="B2174" s="45">
        <v>50</v>
      </c>
      <c r="C2174" s="45" t="s">
        <v>1139</v>
      </c>
      <c r="D2174" s="45">
        <v>2</v>
      </c>
      <c r="E2174" s="45">
        <v>3040</v>
      </c>
      <c r="F2174" s="45" t="s">
        <v>273</v>
      </c>
      <c r="G2174" s="45" t="s">
        <v>12</v>
      </c>
      <c r="H2174" s="45" t="s">
        <v>13</v>
      </c>
      <c r="I2174" s="45"/>
      <c r="J2174" s="45">
        <v>8</v>
      </c>
      <c r="K2174" s="45">
        <v>4367</v>
      </c>
      <c r="L2174" s="46">
        <v>0.38541666666666669</v>
      </c>
      <c r="M2174" s="47">
        <v>0.41666666666666669</v>
      </c>
      <c r="N2174" s="48">
        <v>32.636405695798302</v>
      </c>
      <c r="O2174" s="48"/>
      <c r="P2174" s="48">
        <f>+N2174</f>
        <v>32.636405695798302</v>
      </c>
      <c r="Q2174" s="45">
        <v>302</v>
      </c>
      <c r="R2174" s="49">
        <f t="shared" si="133"/>
        <v>9856.1945201310882</v>
      </c>
      <c r="S2174" s="49">
        <f t="shared" si="132"/>
        <v>0</v>
      </c>
      <c r="T2174" s="49">
        <f>+P2174*Q2174</f>
        <v>9856.1945201310882</v>
      </c>
      <c r="U2174" s="50">
        <f t="shared" si="134"/>
        <v>3.125E-2</v>
      </c>
      <c r="V2174" s="50">
        <f t="shared" si="135"/>
        <v>9.4375</v>
      </c>
      <c r="W2174" s="50"/>
      <c r="X2174" s="37"/>
    </row>
    <row r="2175" spans="1:24" x14ac:dyDescent="0.3">
      <c r="A2175" s="42">
        <v>10343</v>
      </c>
      <c r="B2175" s="24">
        <v>53</v>
      </c>
      <c r="C2175" s="24" t="s">
        <v>1139</v>
      </c>
      <c r="D2175" s="24">
        <v>0</v>
      </c>
      <c r="E2175" s="24">
        <v>625</v>
      </c>
      <c r="F2175" s="24" t="s">
        <v>316</v>
      </c>
      <c r="G2175" s="24" t="s">
        <v>12</v>
      </c>
      <c r="H2175" s="24" t="s">
        <v>13</v>
      </c>
      <c r="J2175" s="24">
        <v>1</v>
      </c>
      <c r="K2175" s="24">
        <v>1339</v>
      </c>
      <c r="L2175" s="32">
        <v>0.4826388888888889</v>
      </c>
      <c r="M2175" s="43">
        <v>0.49652777777777773</v>
      </c>
      <c r="N2175" s="33">
        <v>10.0449005260213</v>
      </c>
      <c r="Q2175" s="24">
        <v>302</v>
      </c>
      <c r="R2175" s="35">
        <f t="shared" si="133"/>
        <v>3033.5599588584323</v>
      </c>
      <c r="S2175" s="35">
        <f t="shared" si="132"/>
        <v>0</v>
      </c>
      <c r="U2175" s="36">
        <f t="shared" si="134"/>
        <v>1.388888888888884E-2</v>
      </c>
      <c r="V2175" s="36">
        <f t="shared" si="135"/>
        <v>4.1944444444444295</v>
      </c>
      <c r="W2175" s="36"/>
      <c r="X2175" s="37"/>
    </row>
    <row r="2176" spans="1:24" x14ac:dyDescent="0.3">
      <c r="A2176" s="42">
        <v>10210</v>
      </c>
      <c r="B2176" s="24">
        <v>54</v>
      </c>
      <c r="C2176" s="24" t="s">
        <v>1139</v>
      </c>
      <c r="D2176" s="24">
        <v>1</v>
      </c>
      <c r="E2176" s="24">
        <v>541</v>
      </c>
      <c r="F2176" s="24" t="s">
        <v>289</v>
      </c>
      <c r="G2176" s="24" t="s">
        <v>52</v>
      </c>
      <c r="H2176" s="44" t="s">
        <v>1146</v>
      </c>
      <c r="I2176" s="44"/>
      <c r="J2176" s="24">
        <v>1</v>
      </c>
      <c r="K2176" s="24">
        <v>3158</v>
      </c>
      <c r="L2176" s="32">
        <v>0.2986111111111111</v>
      </c>
      <c r="M2176" s="43">
        <v>0.31597222222222221</v>
      </c>
      <c r="N2176" s="33">
        <v>12.673217303031301</v>
      </c>
      <c r="Q2176" s="24">
        <v>173</v>
      </c>
      <c r="R2176" s="35">
        <f t="shared" si="133"/>
        <v>2192.4665934244149</v>
      </c>
      <c r="S2176" s="35">
        <f t="shared" si="132"/>
        <v>0</v>
      </c>
      <c r="U2176" s="36">
        <f t="shared" si="134"/>
        <v>1.7361111111111105E-2</v>
      </c>
      <c r="V2176" s="36">
        <f t="shared" si="135"/>
        <v>3.003472222222221</v>
      </c>
      <c r="W2176" s="36"/>
      <c r="X2176" s="37"/>
    </row>
    <row r="2177" spans="1:24" x14ac:dyDescent="0.3">
      <c r="A2177" s="42">
        <v>10196</v>
      </c>
      <c r="B2177" s="24">
        <v>54</v>
      </c>
      <c r="C2177" s="24" t="s">
        <v>1139</v>
      </c>
      <c r="D2177" s="24">
        <v>1</v>
      </c>
      <c r="E2177" s="24">
        <v>545</v>
      </c>
      <c r="F2177" s="24" t="s">
        <v>285</v>
      </c>
      <c r="G2177" s="24" t="s">
        <v>72</v>
      </c>
      <c r="H2177" s="24" t="s">
        <v>13</v>
      </c>
      <c r="J2177" s="24">
        <v>1</v>
      </c>
      <c r="K2177" s="24">
        <v>3159</v>
      </c>
      <c r="L2177" s="32">
        <v>0.30555555555555552</v>
      </c>
      <c r="M2177" s="43">
        <v>0.31597222222222221</v>
      </c>
      <c r="N2177" s="33">
        <v>10.479851732830999</v>
      </c>
      <c r="Q2177" s="24">
        <v>94</v>
      </c>
      <c r="R2177" s="35">
        <f t="shared" si="133"/>
        <v>985.10606288611393</v>
      </c>
      <c r="S2177" s="35">
        <f t="shared" si="132"/>
        <v>0</v>
      </c>
      <c r="U2177" s="36">
        <f t="shared" si="134"/>
        <v>1.0416666666666685E-2</v>
      </c>
      <c r="V2177" s="36">
        <f t="shared" si="135"/>
        <v>0.97916666666666841</v>
      </c>
      <c r="W2177" s="36"/>
      <c r="X2177" s="37"/>
    </row>
    <row r="2178" spans="1:24" x14ac:dyDescent="0.3">
      <c r="A2178" s="42">
        <v>10197</v>
      </c>
      <c r="B2178" s="24">
        <v>54</v>
      </c>
      <c r="C2178" s="24" t="s">
        <v>1139</v>
      </c>
      <c r="D2178" s="24">
        <v>1</v>
      </c>
      <c r="E2178" s="24">
        <v>545</v>
      </c>
      <c r="F2178" s="24" t="s">
        <v>285</v>
      </c>
      <c r="G2178" s="24" t="s">
        <v>52</v>
      </c>
      <c r="H2178" s="24">
        <v>6</v>
      </c>
      <c r="J2178" s="24">
        <v>1</v>
      </c>
      <c r="K2178" s="24">
        <v>4276</v>
      </c>
      <c r="L2178" s="32">
        <v>0.30555555555555552</v>
      </c>
      <c r="M2178" s="43">
        <v>0.31597222222222221</v>
      </c>
      <c r="N2178" s="33">
        <v>10.479851732830999</v>
      </c>
      <c r="Q2178" s="24">
        <v>35</v>
      </c>
      <c r="R2178" s="35">
        <f t="shared" si="133"/>
        <v>366.79481064908498</v>
      </c>
      <c r="S2178" s="35">
        <f t="shared" si="132"/>
        <v>0</v>
      </c>
      <c r="U2178" s="36">
        <f t="shared" si="134"/>
        <v>1.0416666666666685E-2</v>
      </c>
      <c r="V2178" s="36">
        <f t="shared" si="135"/>
        <v>0.36458333333333398</v>
      </c>
      <c r="W2178" s="36"/>
      <c r="X2178" s="37"/>
    </row>
    <row r="2179" spans="1:24" x14ac:dyDescent="0.3">
      <c r="A2179" s="42">
        <v>12496</v>
      </c>
      <c r="B2179" s="24">
        <v>54</v>
      </c>
      <c r="C2179" s="24" t="s">
        <v>1139</v>
      </c>
      <c r="D2179" s="24">
        <v>2</v>
      </c>
      <c r="E2179" s="24">
        <v>570</v>
      </c>
      <c r="F2179" s="24" t="s">
        <v>674</v>
      </c>
      <c r="G2179" s="24" t="s">
        <v>12</v>
      </c>
      <c r="H2179" s="24" t="s">
        <v>13</v>
      </c>
      <c r="J2179" s="24">
        <v>1</v>
      </c>
      <c r="K2179" s="24">
        <v>1248</v>
      </c>
      <c r="L2179" s="32">
        <v>0.71875</v>
      </c>
      <c r="M2179" s="43">
        <v>0.73263888888888884</v>
      </c>
      <c r="N2179" s="33">
        <v>11.707168554877001</v>
      </c>
      <c r="Q2179" s="24">
        <v>302</v>
      </c>
      <c r="R2179" s="35">
        <f t="shared" si="133"/>
        <v>3535.5649035728543</v>
      </c>
      <c r="S2179" s="35">
        <f t="shared" si="132"/>
        <v>0</v>
      </c>
      <c r="U2179" s="36">
        <f t="shared" si="134"/>
        <v>1.388888888888884E-2</v>
      </c>
      <c r="V2179" s="36">
        <f t="shared" si="135"/>
        <v>4.1944444444444295</v>
      </c>
      <c r="W2179" s="36"/>
      <c r="X2179" s="37"/>
    </row>
    <row r="2180" spans="1:24" x14ac:dyDescent="0.3">
      <c r="A2180" s="42">
        <v>17794</v>
      </c>
      <c r="B2180" s="24">
        <v>54</v>
      </c>
      <c r="C2180" s="24" t="s">
        <v>1139</v>
      </c>
      <c r="D2180" s="24">
        <v>2</v>
      </c>
      <c r="E2180" s="24">
        <v>572</v>
      </c>
      <c r="F2180" s="24" t="s">
        <v>287</v>
      </c>
      <c r="G2180" s="24" t="s">
        <v>72</v>
      </c>
      <c r="H2180" s="24" t="s">
        <v>13</v>
      </c>
      <c r="J2180" s="24">
        <v>1</v>
      </c>
      <c r="K2180" s="24">
        <v>17794</v>
      </c>
      <c r="L2180" s="32">
        <v>0.5625</v>
      </c>
      <c r="M2180" s="43">
        <v>0.57291666666666663</v>
      </c>
      <c r="N2180" s="33">
        <v>6.3423337557623896</v>
      </c>
      <c r="Q2180" s="24">
        <v>94</v>
      </c>
      <c r="R2180" s="35">
        <f t="shared" ref="R2180:R2243" si="136">+N2180*Q2180</f>
        <v>596.17937304166458</v>
      </c>
      <c r="S2180" s="35">
        <f t="shared" si="132"/>
        <v>0</v>
      </c>
      <c r="U2180" s="36">
        <f t="shared" ref="U2180:U2243" si="137">+M2180-L2180</f>
        <v>1.041666666666663E-2</v>
      </c>
      <c r="V2180" s="36">
        <f t="shared" ref="V2180:V2243" si="138">+U2180*Q2180</f>
        <v>0.97916666666666319</v>
      </c>
      <c r="W2180" s="36"/>
      <c r="X2180" s="37"/>
    </row>
    <row r="2181" spans="1:24" x14ac:dyDescent="0.3">
      <c r="A2181" s="42">
        <v>10200</v>
      </c>
      <c r="B2181" s="24">
        <v>54</v>
      </c>
      <c r="C2181" s="24" t="s">
        <v>1139</v>
      </c>
      <c r="D2181" s="24">
        <v>2</v>
      </c>
      <c r="E2181" s="24">
        <v>572</v>
      </c>
      <c r="F2181" s="24" t="s">
        <v>287</v>
      </c>
      <c r="G2181" s="24" t="s">
        <v>52</v>
      </c>
      <c r="H2181" s="24" t="s">
        <v>13</v>
      </c>
      <c r="J2181" s="24">
        <v>1</v>
      </c>
      <c r="K2181" s="24">
        <v>5832</v>
      </c>
      <c r="L2181" s="32">
        <v>0.56597222222222221</v>
      </c>
      <c r="M2181" s="43">
        <v>0.57638888888888895</v>
      </c>
      <c r="N2181" s="33">
        <v>6.3423337557623896</v>
      </c>
      <c r="Q2181" s="24">
        <v>208</v>
      </c>
      <c r="R2181" s="35">
        <f t="shared" si="136"/>
        <v>1319.2054211985769</v>
      </c>
      <c r="S2181" s="35">
        <f t="shared" ref="S2181:S2244" si="139">+O2181*Q2181</f>
        <v>0</v>
      </c>
      <c r="U2181" s="36">
        <f t="shared" si="137"/>
        <v>1.0416666666666741E-2</v>
      </c>
      <c r="V2181" s="36">
        <f t="shared" si="138"/>
        <v>2.1666666666666821</v>
      </c>
      <c r="W2181" s="36"/>
      <c r="X2181" s="37"/>
    </row>
    <row r="2182" spans="1:24" x14ac:dyDescent="0.3">
      <c r="A2182" s="42">
        <v>10184</v>
      </c>
      <c r="B2182" s="24">
        <v>54</v>
      </c>
      <c r="C2182" s="24" t="s">
        <v>1139</v>
      </c>
      <c r="D2182" s="24">
        <v>1</v>
      </c>
      <c r="E2182" s="24">
        <v>638</v>
      </c>
      <c r="F2182" s="24" t="s">
        <v>283</v>
      </c>
      <c r="G2182" s="24" t="s">
        <v>12</v>
      </c>
      <c r="H2182" s="24" t="s">
        <v>13</v>
      </c>
      <c r="J2182" s="24">
        <v>1</v>
      </c>
      <c r="K2182" s="24">
        <v>1381</v>
      </c>
      <c r="L2182" s="32">
        <v>0.57638888888888895</v>
      </c>
      <c r="M2182" s="43">
        <v>0.58680555555555558</v>
      </c>
      <c r="N2182" s="33">
        <v>6.4163035816185499</v>
      </c>
      <c r="Q2182" s="24">
        <v>302</v>
      </c>
      <c r="R2182" s="35">
        <f t="shared" si="136"/>
        <v>1937.7236816488021</v>
      </c>
      <c r="S2182" s="35">
        <f t="shared" si="139"/>
        <v>0</v>
      </c>
      <c r="U2182" s="36">
        <f t="shared" si="137"/>
        <v>1.041666666666663E-2</v>
      </c>
      <c r="V2182" s="36">
        <f t="shared" si="138"/>
        <v>3.1458333333333224</v>
      </c>
      <c r="W2182" s="36"/>
      <c r="X2182" s="37"/>
    </row>
    <row r="2183" spans="1:24" x14ac:dyDescent="0.3">
      <c r="A2183" s="42">
        <v>17629</v>
      </c>
      <c r="B2183" s="24">
        <v>55</v>
      </c>
      <c r="C2183" s="24" t="s">
        <v>1139</v>
      </c>
      <c r="D2183" s="24">
        <v>1</v>
      </c>
      <c r="E2183" s="24">
        <v>626</v>
      </c>
      <c r="F2183" s="24" t="s">
        <v>314</v>
      </c>
      <c r="G2183" s="24" t="s">
        <v>12</v>
      </c>
      <c r="H2183" s="24" t="s">
        <v>13</v>
      </c>
      <c r="J2183" s="24">
        <v>1</v>
      </c>
      <c r="K2183" s="24">
        <v>1340</v>
      </c>
      <c r="L2183" s="32">
        <v>0.26041666666666669</v>
      </c>
      <c r="M2183" s="43">
        <v>0.27777777777777779</v>
      </c>
      <c r="N2183" s="33">
        <v>16.063766443649801</v>
      </c>
      <c r="Q2183" s="24">
        <v>302</v>
      </c>
      <c r="R2183" s="35">
        <f t="shared" si="136"/>
        <v>4851.2574659822394</v>
      </c>
      <c r="S2183" s="35">
        <f t="shared" si="139"/>
        <v>0</v>
      </c>
      <c r="U2183" s="36">
        <f t="shared" si="137"/>
        <v>1.7361111111111105E-2</v>
      </c>
      <c r="V2183" s="36">
        <f t="shared" si="138"/>
        <v>5.2430555555555536</v>
      </c>
      <c r="W2183" s="36"/>
      <c r="X2183" s="37"/>
    </row>
    <row r="2184" spans="1:24" x14ac:dyDescent="0.3">
      <c r="A2184" s="42">
        <v>10336</v>
      </c>
      <c r="B2184" s="24">
        <v>55</v>
      </c>
      <c r="C2184" s="24" t="s">
        <v>1139</v>
      </c>
      <c r="D2184" s="24">
        <v>1</v>
      </c>
      <c r="E2184" s="24">
        <v>626</v>
      </c>
      <c r="F2184" s="24" t="s">
        <v>314</v>
      </c>
      <c r="G2184" s="24" t="s">
        <v>12</v>
      </c>
      <c r="H2184" s="24" t="s">
        <v>13</v>
      </c>
      <c r="J2184" s="24">
        <v>1</v>
      </c>
      <c r="K2184" s="24">
        <v>1341</v>
      </c>
      <c r="L2184" s="32">
        <v>0.39583333333333331</v>
      </c>
      <c r="M2184" s="43">
        <v>0.41319444444444442</v>
      </c>
      <c r="N2184" s="33">
        <v>16.063766443649801</v>
      </c>
      <c r="Q2184" s="24">
        <v>302</v>
      </c>
      <c r="R2184" s="35">
        <f t="shared" si="136"/>
        <v>4851.2574659822394</v>
      </c>
      <c r="S2184" s="35">
        <f t="shared" si="139"/>
        <v>0</v>
      </c>
      <c r="U2184" s="36">
        <f t="shared" si="137"/>
        <v>1.7361111111111105E-2</v>
      </c>
      <c r="V2184" s="36">
        <f t="shared" si="138"/>
        <v>5.2430555555555536</v>
      </c>
      <c r="W2184" s="36"/>
      <c r="X2184" s="37"/>
    </row>
    <row r="2185" spans="1:24" x14ac:dyDescent="0.3">
      <c r="A2185" s="42">
        <v>13936</v>
      </c>
      <c r="B2185" s="24">
        <v>55</v>
      </c>
      <c r="C2185" s="24" t="s">
        <v>1139</v>
      </c>
      <c r="D2185" s="24">
        <v>1</v>
      </c>
      <c r="E2185" s="24">
        <v>626</v>
      </c>
      <c r="F2185" s="24" t="s">
        <v>314</v>
      </c>
      <c r="G2185" s="24" t="s">
        <v>72</v>
      </c>
      <c r="H2185" s="24" t="s">
        <v>13</v>
      </c>
      <c r="J2185" s="24">
        <v>1</v>
      </c>
      <c r="K2185" s="24">
        <v>13936</v>
      </c>
      <c r="L2185" s="32">
        <v>0.56944444444444442</v>
      </c>
      <c r="M2185" s="43">
        <v>0.58680555555555558</v>
      </c>
      <c r="N2185" s="33">
        <v>16.063766443649801</v>
      </c>
      <c r="Q2185" s="24">
        <v>94</v>
      </c>
      <c r="R2185" s="35">
        <f t="shared" si="136"/>
        <v>1509.9940457030812</v>
      </c>
      <c r="S2185" s="35">
        <f t="shared" si="139"/>
        <v>0</v>
      </c>
      <c r="U2185" s="36">
        <f t="shared" si="137"/>
        <v>1.736111111111116E-2</v>
      </c>
      <c r="V2185" s="36">
        <f t="shared" si="138"/>
        <v>1.6319444444444491</v>
      </c>
      <c r="W2185" s="36"/>
      <c r="X2185" s="37"/>
    </row>
    <row r="2186" spans="1:24" x14ac:dyDescent="0.3">
      <c r="A2186" s="42">
        <v>14043</v>
      </c>
      <c r="B2186" s="24">
        <v>55</v>
      </c>
      <c r="C2186" s="24" t="s">
        <v>1139</v>
      </c>
      <c r="D2186" s="24">
        <v>1</v>
      </c>
      <c r="E2186" s="24">
        <v>626</v>
      </c>
      <c r="F2186" s="24" t="s">
        <v>314</v>
      </c>
      <c r="G2186" s="24" t="s">
        <v>52</v>
      </c>
      <c r="H2186" s="24">
        <v>6</v>
      </c>
      <c r="J2186" s="24">
        <v>1</v>
      </c>
      <c r="K2186" s="24">
        <v>14043</v>
      </c>
      <c r="L2186" s="32">
        <v>0.56944444444444442</v>
      </c>
      <c r="M2186" s="43">
        <v>0.58680555555555558</v>
      </c>
      <c r="N2186" s="33">
        <v>16.063766443649801</v>
      </c>
      <c r="Q2186" s="24">
        <v>35</v>
      </c>
      <c r="R2186" s="35">
        <f t="shared" si="136"/>
        <v>562.23182552774301</v>
      </c>
      <c r="S2186" s="35">
        <f t="shared" si="139"/>
        <v>0</v>
      </c>
      <c r="U2186" s="36">
        <f t="shared" si="137"/>
        <v>1.736111111111116E-2</v>
      </c>
      <c r="V2186" s="36">
        <f t="shared" si="138"/>
        <v>0.60763888888889062</v>
      </c>
      <c r="W2186" s="36"/>
      <c r="X2186" s="37"/>
    </row>
    <row r="2187" spans="1:24" x14ac:dyDescent="0.3">
      <c r="A2187" s="42">
        <v>10337</v>
      </c>
      <c r="B2187" s="24">
        <v>55</v>
      </c>
      <c r="C2187" s="24" t="s">
        <v>1139</v>
      </c>
      <c r="D2187" s="24">
        <v>1</v>
      </c>
      <c r="E2187" s="24">
        <v>626</v>
      </c>
      <c r="F2187" s="24" t="s">
        <v>314</v>
      </c>
      <c r="G2187" s="24" t="s">
        <v>52</v>
      </c>
      <c r="H2187" s="44" t="s">
        <v>1146</v>
      </c>
      <c r="I2187" s="44"/>
      <c r="J2187" s="24">
        <v>1</v>
      </c>
      <c r="K2187" s="24">
        <v>1342</v>
      </c>
      <c r="L2187" s="32">
        <v>0.57638888888888895</v>
      </c>
      <c r="M2187" s="43">
        <v>0.59375</v>
      </c>
      <c r="N2187" s="33">
        <v>16.063766443649801</v>
      </c>
      <c r="Q2187" s="24">
        <v>173</v>
      </c>
      <c r="R2187" s="35">
        <f t="shared" si="136"/>
        <v>2779.0315947514155</v>
      </c>
      <c r="S2187" s="35">
        <f t="shared" si="139"/>
        <v>0</v>
      </c>
      <c r="U2187" s="36">
        <f t="shared" si="137"/>
        <v>1.7361111111111049E-2</v>
      </c>
      <c r="V2187" s="36">
        <f t="shared" si="138"/>
        <v>3.0034722222222117</v>
      </c>
      <c r="W2187" s="36"/>
      <c r="X2187" s="37"/>
    </row>
    <row r="2188" spans="1:24" x14ac:dyDescent="0.3">
      <c r="A2188" s="42">
        <v>10338</v>
      </c>
      <c r="B2188" s="24">
        <v>55</v>
      </c>
      <c r="C2188" s="24" t="s">
        <v>1139</v>
      </c>
      <c r="D2188" s="24">
        <v>1</v>
      </c>
      <c r="E2188" s="24">
        <v>626</v>
      </c>
      <c r="F2188" s="24" t="s">
        <v>314</v>
      </c>
      <c r="G2188" s="24" t="s">
        <v>12</v>
      </c>
      <c r="H2188" s="24" t="s">
        <v>13</v>
      </c>
      <c r="J2188" s="24">
        <v>1</v>
      </c>
      <c r="K2188" s="24">
        <v>1343</v>
      </c>
      <c r="L2188" s="32">
        <v>0.75347222222222221</v>
      </c>
      <c r="M2188" s="43">
        <v>0.77083333333333337</v>
      </c>
      <c r="N2188" s="33">
        <v>16.063766443649801</v>
      </c>
      <c r="Q2188" s="24">
        <v>302</v>
      </c>
      <c r="R2188" s="35">
        <f t="shared" si="136"/>
        <v>4851.2574659822394</v>
      </c>
      <c r="S2188" s="35">
        <f t="shared" si="139"/>
        <v>0</v>
      </c>
      <c r="U2188" s="36">
        <f t="shared" si="137"/>
        <v>1.736111111111116E-2</v>
      </c>
      <c r="V2188" s="36">
        <f t="shared" si="138"/>
        <v>5.2430555555555705</v>
      </c>
      <c r="W2188" s="36"/>
      <c r="X2188" s="37"/>
    </row>
    <row r="2189" spans="1:24" x14ac:dyDescent="0.3">
      <c r="A2189" s="42">
        <v>17630</v>
      </c>
      <c r="B2189" s="24">
        <v>55</v>
      </c>
      <c r="C2189" s="24" t="s">
        <v>1139</v>
      </c>
      <c r="D2189" s="24">
        <v>2</v>
      </c>
      <c r="E2189" s="24">
        <v>635</v>
      </c>
      <c r="F2189" s="24" t="s">
        <v>315</v>
      </c>
      <c r="G2189" s="24" t="s">
        <v>12</v>
      </c>
      <c r="H2189" s="24" t="s">
        <v>13</v>
      </c>
      <c r="J2189" s="24">
        <v>1</v>
      </c>
      <c r="K2189" s="24">
        <v>1376</v>
      </c>
      <c r="L2189" s="32">
        <v>0.27777777777777779</v>
      </c>
      <c r="M2189" s="43">
        <v>0.2951388888888889</v>
      </c>
      <c r="N2189" s="33">
        <v>15.681021611247999</v>
      </c>
      <c r="Q2189" s="24">
        <v>302</v>
      </c>
      <c r="R2189" s="35">
        <f t="shared" si="136"/>
        <v>4735.6685265968954</v>
      </c>
      <c r="S2189" s="35">
        <f t="shared" si="139"/>
        <v>0</v>
      </c>
      <c r="U2189" s="36">
        <f t="shared" si="137"/>
        <v>1.7361111111111105E-2</v>
      </c>
      <c r="V2189" s="36">
        <f t="shared" si="138"/>
        <v>5.2430555555555536</v>
      </c>
      <c r="W2189" s="36"/>
      <c r="X2189" s="37"/>
    </row>
    <row r="2190" spans="1:24" x14ac:dyDescent="0.3">
      <c r="A2190" s="42">
        <v>10340</v>
      </c>
      <c r="B2190" s="24">
        <v>55</v>
      </c>
      <c r="C2190" s="24" t="s">
        <v>1139</v>
      </c>
      <c r="D2190" s="24">
        <v>2</v>
      </c>
      <c r="E2190" s="24">
        <v>635</v>
      </c>
      <c r="F2190" s="24" t="s">
        <v>315</v>
      </c>
      <c r="G2190" s="24" t="s">
        <v>12</v>
      </c>
      <c r="H2190" s="24" t="s">
        <v>13</v>
      </c>
      <c r="J2190" s="24">
        <v>1</v>
      </c>
      <c r="K2190" s="24">
        <v>1377</v>
      </c>
      <c r="L2190" s="32">
        <v>0.41319444444444442</v>
      </c>
      <c r="M2190" s="43">
        <v>0.43055555555555558</v>
      </c>
      <c r="N2190" s="33">
        <v>15.681021611247999</v>
      </c>
      <c r="Q2190" s="24">
        <v>302</v>
      </c>
      <c r="R2190" s="35">
        <f t="shared" si="136"/>
        <v>4735.6685265968954</v>
      </c>
      <c r="S2190" s="35">
        <f t="shared" si="139"/>
        <v>0</v>
      </c>
      <c r="U2190" s="36">
        <f t="shared" si="137"/>
        <v>1.736111111111116E-2</v>
      </c>
      <c r="V2190" s="36">
        <f t="shared" si="138"/>
        <v>5.2430555555555705</v>
      </c>
      <c r="W2190" s="36"/>
      <c r="X2190" s="37"/>
    </row>
    <row r="2191" spans="1:24" x14ac:dyDescent="0.3">
      <c r="A2191" s="42">
        <v>13937</v>
      </c>
      <c r="B2191" s="24">
        <v>55</v>
      </c>
      <c r="C2191" s="24" t="s">
        <v>1139</v>
      </c>
      <c r="D2191" s="24">
        <v>2</v>
      </c>
      <c r="E2191" s="24">
        <v>635</v>
      </c>
      <c r="F2191" s="24" t="s">
        <v>315</v>
      </c>
      <c r="G2191" s="24" t="s">
        <v>72</v>
      </c>
      <c r="H2191" s="24" t="s">
        <v>13</v>
      </c>
      <c r="J2191" s="24">
        <v>1</v>
      </c>
      <c r="K2191" s="24">
        <v>13937</v>
      </c>
      <c r="L2191" s="32">
        <v>0.58680555555555558</v>
      </c>
      <c r="M2191" s="43">
        <v>0.60416666666666663</v>
      </c>
      <c r="N2191" s="33">
        <v>15.681021611247999</v>
      </c>
      <c r="Q2191" s="24">
        <v>94</v>
      </c>
      <c r="R2191" s="35">
        <f t="shared" si="136"/>
        <v>1474.016031457312</v>
      </c>
      <c r="S2191" s="35">
        <f t="shared" si="139"/>
        <v>0</v>
      </c>
      <c r="U2191" s="36">
        <f t="shared" si="137"/>
        <v>1.7361111111111049E-2</v>
      </c>
      <c r="V2191" s="36">
        <f t="shared" si="138"/>
        <v>1.6319444444444386</v>
      </c>
      <c r="W2191" s="36"/>
      <c r="X2191" s="37"/>
    </row>
    <row r="2192" spans="1:24" x14ac:dyDescent="0.3">
      <c r="A2192" s="42">
        <v>14042</v>
      </c>
      <c r="B2192" s="24">
        <v>55</v>
      </c>
      <c r="C2192" s="24" t="s">
        <v>1139</v>
      </c>
      <c r="D2192" s="24">
        <v>2</v>
      </c>
      <c r="E2192" s="24">
        <v>635</v>
      </c>
      <c r="F2192" s="24" t="s">
        <v>315</v>
      </c>
      <c r="G2192" s="24" t="s">
        <v>52</v>
      </c>
      <c r="H2192" s="24">
        <v>6</v>
      </c>
      <c r="J2192" s="24">
        <v>1</v>
      </c>
      <c r="K2192" s="24">
        <v>14042</v>
      </c>
      <c r="L2192" s="32">
        <v>0.58680555555555558</v>
      </c>
      <c r="M2192" s="43">
        <v>0.60416666666666663</v>
      </c>
      <c r="N2192" s="33">
        <v>15.681021611247999</v>
      </c>
      <c r="Q2192" s="24">
        <v>35</v>
      </c>
      <c r="R2192" s="35">
        <f t="shared" si="136"/>
        <v>548.83575639367996</v>
      </c>
      <c r="S2192" s="35">
        <f t="shared" si="139"/>
        <v>0</v>
      </c>
      <c r="U2192" s="36">
        <f t="shared" si="137"/>
        <v>1.7361111111111049E-2</v>
      </c>
      <c r="V2192" s="36">
        <f t="shared" si="138"/>
        <v>0.60763888888888673</v>
      </c>
      <c r="W2192" s="36"/>
      <c r="X2192" s="37"/>
    </row>
    <row r="2193" spans="1:24" x14ac:dyDescent="0.3">
      <c r="A2193" s="42">
        <v>10341</v>
      </c>
      <c r="B2193" s="24">
        <v>55</v>
      </c>
      <c r="C2193" s="24" t="s">
        <v>1139</v>
      </c>
      <c r="D2193" s="24">
        <v>2</v>
      </c>
      <c r="E2193" s="24">
        <v>635</v>
      </c>
      <c r="F2193" s="24" t="s">
        <v>315</v>
      </c>
      <c r="G2193" s="24" t="s">
        <v>52</v>
      </c>
      <c r="H2193" s="44" t="s">
        <v>1146</v>
      </c>
      <c r="I2193" s="44"/>
      <c r="J2193" s="24">
        <v>1</v>
      </c>
      <c r="K2193" s="24">
        <v>1378</v>
      </c>
      <c r="L2193" s="32">
        <v>0.59375</v>
      </c>
      <c r="M2193" s="43">
        <v>0.61111111111111105</v>
      </c>
      <c r="N2193" s="33">
        <v>15.681021611247999</v>
      </c>
      <c r="Q2193" s="24">
        <v>173</v>
      </c>
      <c r="R2193" s="35">
        <f t="shared" si="136"/>
        <v>2712.8167387459039</v>
      </c>
      <c r="S2193" s="35">
        <f t="shared" si="139"/>
        <v>0</v>
      </c>
      <c r="U2193" s="36">
        <f t="shared" si="137"/>
        <v>1.7361111111111049E-2</v>
      </c>
      <c r="V2193" s="36">
        <f t="shared" si="138"/>
        <v>3.0034722222222117</v>
      </c>
      <c r="W2193" s="36"/>
      <c r="X2193" s="37"/>
    </row>
    <row r="2194" spans="1:24" x14ac:dyDescent="0.3">
      <c r="A2194" s="42">
        <v>10342</v>
      </c>
      <c r="B2194" s="24">
        <v>55</v>
      </c>
      <c r="C2194" s="24" t="s">
        <v>1139</v>
      </c>
      <c r="D2194" s="24">
        <v>2</v>
      </c>
      <c r="E2194" s="24">
        <v>635</v>
      </c>
      <c r="F2194" s="24" t="s">
        <v>315</v>
      </c>
      <c r="G2194" s="24" t="s">
        <v>12</v>
      </c>
      <c r="H2194" s="24" t="s">
        <v>13</v>
      </c>
      <c r="J2194" s="24">
        <v>1</v>
      </c>
      <c r="K2194" s="24">
        <v>1379</v>
      </c>
      <c r="L2194" s="32">
        <v>0.77083333333333337</v>
      </c>
      <c r="M2194" s="43">
        <v>0.78819444444444453</v>
      </c>
      <c r="N2194" s="33">
        <v>15.681021611247999</v>
      </c>
      <c r="Q2194" s="24">
        <v>302</v>
      </c>
      <c r="R2194" s="35">
        <f t="shared" si="136"/>
        <v>4735.6685265968954</v>
      </c>
      <c r="S2194" s="35">
        <f t="shared" si="139"/>
        <v>0</v>
      </c>
      <c r="U2194" s="36">
        <f t="shared" si="137"/>
        <v>1.736111111111116E-2</v>
      </c>
      <c r="V2194" s="36">
        <f t="shared" si="138"/>
        <v>5.2430555555555705</v>
      </c>
      <c r="W2194" s="36"/>
      <c r="X2194" s="37"/>
    </row>
    <row r="2195" spans="1:24" x14ac:dyDescent="0.3">
      <c r="A2195" s="42">
        <v>10105</v>
      </c>
      <c r="B2195" s="24">
        <v>57</v>
      </c>
      <c r="C2195" s="24" t="s">
        <v>1139</v>
      </c>
      <c r="D2195" s="24">
        <v>1</v>
      </c>
      <c r="E2195" s="24">
        <v>218</v>
      </c>
      <c r="F2195" s="24" t="s">
        <v>270</v>
      </c>
      <c r="G2195" s="24" t="s">
        <v>52</v>
      </c>
      <c r="H2195" s="44" t="s">
        <v>1146</v>
      </c>
      <c r="I2195" s="44"/>
      <c r="J2195" s="24">
        <v>1</v>
      </c>
      <c r="K2195" s="24">
        <v>2226</v>
      </c>
      <c r="L2195" s="32">
        <v>0.54861111111111105</v>
      </c>
      <c r="M2195" s="43">
        <v>0.59027777777777779</v>
      </c>
      <c r="N2195" s="33">
        <v>26.807355570550101</v>
      </c>
      <c r="Q2195" s="24">
        <v>173</v>
      </c>
      <c r="R2195" s="35">
        <f t="shared" si="136"/>
        <v>4637.6725137051671</v>
      </c>
      <c r="S2195" s="35">
        <f t="shared" si="139"/>
        <v>0</v>
      </c>
      <c r="U2195" s="36">
        <f t="shared" si="137"/>
        <v>4.1666666666666741E-2</v>
      </c>
      <c r="V2195" s="36">
        <f t="shared" si="138"/>
        <v>7.2083333333333464</v>
      </c>
      <c r="W2195" s="36"/>
      <c r="X2195" s="37"/>
    </row>
    <row r="2196" spans="1:24" x14ac:dyDescent="0.3">
      <c r="A2196" s="42">
        <v>17647</v>
      </c>
      <c r="B2196" s="24">
        <v>57</v>
      </c>
      <c r="C2196" s="24" t="s">
        <v>1139</v>
      </c>
      <c r="D2196" s="24">
        <v>1</v>
      </c>
      <c r="E2196" s="24">
        <v>552</v>
      </c>
      <c r="F2196" s="24" t="s">
        <v>209</v>
      </c>
      <c r="G2196" s="24" t="s">
        <v>12</v>
      </c>
      <c r="H2196" s="24" t="s">
        <v>13</v>
      </c>
      <c r="J2196" s="24">
        <v>1</v>
      </c>
      <c r="K2196" s="24">
        <v>1220</v>
      </c>
      <c r="L2196" s="32">
        <v>0.25347222222222221</v>
      </c>
      <c r="M2196" s="43">
        <v>0.28125</v>
      </c>
      <c r="N2196" s="33">
        <v>22.783525015847001</v>
      </c>
      <c r="Q2196" s="24">
        <v>302</v>
      </c>
      <c r="R2196" s="35">
        <f t="shared" si="136"/>
        <v>6880.6245547857943</v>
      </c>
      <c r="S2196" s="35">
        <f t="shared" si="139"/>
        <v>0</v>
      </c>
      <c r="U2196" s="36">
        <f t="shared" si="137"/>
        <v>2.777777777777779E-2</v>
      </c>
      <c r="V2196" s="36">
        <f t="shared" si="138"/>
        <v>8.3888888888888928</v>
      </c>
      <c r="W2196" s="36"/>
      <c r="X2196" s="37"/>
    </row>
    <row r="2197" spans="1:24" x14ac:dyDescent="0.3">
      <c r="A2197" s="42">
        <v>9777</v>
      </c>
      <c r="B2197" s="24">
        <v>57</v>
      </c>
      <c r="C2197" s="24" t="s">
        <v>1139</v>
      </c>
      <c r="D2197" s="24">
        <v>1</v>
      </c>
      <c r="E2197" s="24">
        <v>552</v>
      </c>
      <c r="F2197" s="24" t="s">
        <v>209</v>
      </c>
      <c r="G2197" s="24" t="s">
        <v>52</v>
      </c>
      <c r="H2197" s="44" t="s">
        <v>1146</v>
      </c>
      <c r="I2197" s="44"/>
      <c r="J2197" s="24">
        <v>1</v>
      </c>
      <c r="K2197" s="24">
        <v>1221</v>
      </c>
      <c r="L2197" s="32">
        <v>0.3611111111111111</v>
      </c>
      <c r="M2197" s="43">
        <v>0.3888888888888889</v>
      </c>
      <c r="N2197" s="33">
        <v>22.783525015847001</v>
      </c>
      <c r="Q2197" s="24">
        <v>173</v>
      </c>
      <c r="R2197" s="35">
        <f t="shared" si="136"/>
        <v>3941.5498277415313</v>
      </c>
      <c r="S2197" s="35">
        <f t="shared" si="139"/>
        <v>0</v>
      </c>
      <c r="U2197" s="36">
        <f t="shared" si="137"/>
        <v>2.777777777777779E-2</v>
      </c>
      <c r="V2197" s="36">
        <f t="shared" si="138"/>
        <v>4.805555555555558</v>
      </c>
      <c r="W2197" s="36"/>
      <c r="X2197" s="37"/>
    </row>
    <row r="2198" spans="1:24" x14ac:dyDescent="0.3">
      <c r="A2198" s="42">
        <v>9778</v>
      </c>
      <c r="B2198" s="24">
        <v>57</v>
      </c>
      <c r="C2198" s="24" t="s">
        <v>1139</v>
      </c>
      <c r="D2198" s="24">
        <v>1</v>
      </c>
      <c r="E2198" s="24">
        <v>552</v>
      </c>
      <c r="F2198" s="24" t="s">
        <v>209</v>
      </c>
      <c r="G2198" s="24" t="s">
        <v>12</v>
      </c>
      <c r="H2198" s="24" t="s">
        <v>13</v>
      </c>
      <c r="J2198" s="24">
        <v>1</v>
      </c>
      <c r="K2198" s="24">
        <v>1222</v>
      </c>
      <c r="L2198" s="32">
        <v>0.46527777777777773</v>
      </c>
      <c r="M2198" s="43">
        <v>0.49305555555555558</v>
      </c>
      <c r="N2198" s="33">
        <v>22.783525015847001</v>
      </c>
      <c r="Q2198" s="24">
        <v>302</v>
      </c>
      <c r="R2198" s="35">
        <f t="shared" si="136"/>
        <v>6880.6245547857943</v>
      </c>
      <c r="S2198" s="35">
        <f t="shared" si="139"/>
        <v>0</v>
      </c>
      <c r="U2198" s="36">
        <f t="shared" si="137"/>
        <v>2.7777777777777846E-2</v>
      </c>
      <c r="V2198" s="36">
        <f t="shared" si="138"/>
        <v>8.3888888888889088</v>
      </c>
      <c r="W2198" s="36"/>
      <c r="X2198" s="37"/>
    </row>
    <row r="2199" spans="1:24" x14ac:dyDescent="0.3">
      <c r="A2199" s="42">
        <v>10110</v>
      </c>
      <c r="B2199" s="24">
        <v>57</v>
      </c>
      <c r="C2199" s="24" t="s">
        <v>1139</v>
      </c>
      <c r="D2199" s="24">
        <v>1</v>
      </c>
      <c r="E2199" s="24">
        <v>552</v>
      </c>
      <c r="F2199" s="24" t="s">
        <v>209</v>
      </c>
      <c r="G2199" s="24" t="s">
        <v>72</v>
      </c>
      <c r="H2199" s="24" t="s">
        <v>13</v>
      </c>
      <c r="J2199" s="24">
        <v>1</v>
      </c>
      <c r="K2199" s="24">
        <v>2219</v>
      </c>
      <c r="L2199" s="32">
        <v>0.60069444444444442</v>
      </c>
      <c r="M2199" s="43">
        <v>0.62847222222222221</v>
      </c>
      <c r="N2199" s="33">
        <v>22.783525015847001</v>
      </c>
      <c r="Q2199" s="24">
        <v>94</v>
      </c>
      <c r="R2199" s="35">
        <f t="shared" si="136"/>
        <v>2141.6513514896183</v>
      </c>
      <c r="S2199" s="35">
        <f t="shared" si="139"/>
        <v>0</v>
      </c>
      <c r="U2199" s="36">
        <f t="shared" si="137"/>
        <v>2.777777777777779E-2</v>
      </c>
      <c r="V2199" s="36">
        <f t="shared" si="138"/>
        <v>2.6111111111111125</v>
      </c>
      <c r="W2199" s="36"/>
      <c r="X2199" s="37"/>
    </row>
    <row r="2200" spans="1:24" x14ac:dyDescent="0.3">
      <c r="A2200" s="42">
        <v>10134</v>
      </c>
      <c r="B2200" s="24">
        <v>57</v>
      </c>
      <c r="C2200" s="24" t="s">
        <v>1139</v>
      </c>
      <c r="D2200" s="24">
        <v>1</v>
      </c>
      <c r="E2200" s="24">
        <v>552</v>
      </c>
      <c r="F2200" s="24" t="s">
        <v>209</v>
      </c>
      <c r="G2200" s="24" t="s">
        <v>52</v>
      </c>
      <c r="H2200" s="24">
        <v>6</v>
      </c>
      <c r="J2200" s="24">
        <v>1</v>
      </c>
      <c r="K2200" s="24">
        <v>4297</v>
      </c>
      <c r="L2200" s="32">
        <v>0.60069444444444442</v>
      </c>
      <c r="M2200" s="43">
        <v>0.62847222222222221</v>
      </c>
      <c r="N2200" s="33">
        <v>22.783525015847001</v>
      </c>
      <c r="Q2200" s="24">
        <v>35</v>
      </c>
      <c r="R2200" s="35">
        <f t="shared" si="136"/>
        <v>797.42337555464508</v>
      </c>
      <c r="S2200" s="35">
        <f t="shared" si="139"/>
        <v>0</v>
      </c>
      <c r="U2200" s="36">
        <f t="shared" si="137"/>
        <v>2.777777777777779E-2</v>
      </c>
      <c r="V2200" s="36">
        <f t="shared" si="138"/>
        <v>0.97222222222222265</v>
      </c>
      <c r="W2200" s="36"/>
      <c r="X2200" s="37"/>
    </row>
    <row r="2201" spans="1:24" x14ac:dyDescent="0.3">
      <c r="A2201" s="42">
        <v>12426</v>
      </c>
      <c r="B2201" s="24">
        <v>57</v>
      </c>
      <c r="C2201" s="24" t="s">
        <v>1139</v>
      </c>
      <c r="D2201" s="24">
        <v>2</v>
      </c>
      <c r="E2201" s="24">
        <v>639</v>
      </c>
      <c r="F2201" s="24" t="s">
        <v>225</v>
      </c>
      <c r="G2201" s="24" t="s">
        <v>12</v>
      </c>
      <c r="H2201" s="24" t="s">
        <v>13</v>
      </c>
      <c r="J2201" s="24">
        <v>1</v>
      </c>
      <c r="K2201" s="24">
        <v>1382</v>
      </c>
      <c r="L2201" s="32">
        <v>0.29166666666666669</v>
      </c>
      <c r="M2201" s="43">
        <v>0.31944444444444448</v>
      </c>
      <c r="N2201" s="33">
        <v>22.201167699511799</v>
      </c>
      <c r="Q2201" s="24">
        <v>302</v>
      </c>
      <c r="R2201" s="35">
        <f t="shared" si="136"/>
        <v>6704.7526452525635</v>
      </c>
      <c r="S2201" s="35">
        <f t="shared" si="139"/>
        <v>0</v>
      </c>
      <c r="U2201" s="36">
        <f t="shared" si="137"/>
        <v>2.777777777777779E-2</v>
      </c>
      <c r="V2201" s="36">
        <f t="shared" si="138"/>
        <v>8.3888888888888928</v>
      </c>
      <c r="W2201" s="36"/>
      <c r="X2201" s="37"/>
    </row>
    <row r="2202" spans="1:24" x14ac:dyDescent="0.3">
      <c r="A2202" s="42">
        <v>9869</v>
      </c>
      <c r="B2202" s="24">
        <v>57</v>
      </c>
      <c r="C2202" s="24" t="s">
        <v>1139</v>
      </c>
      <c r="D2202" s="24">
        <v>2</v>
      </c>
      <c r="E2202" s="24">
        <v>639</v>
      </c>
      <c r="F2202" s="24" t="s">
        <v>225</v>
      </c>
      <c r="G2202" s="24" t="s">
        <v>52</v>
      </c>
      <c r="H2202" s="44" t="s">
        <v>1146</v>
      </c>
      <c r="I2202" s="44"/>
      <c r="J2202" s="24">
        <v>1</v>
      </c>
      <c r="K2202" s="24">
        <v>1383</v>
      </c>
      <c r="L2202" s="32">
        <v>0.3888888888888889</v>
      </c>
      <c r="M2202" s="43">
        <v>0.41666666666666669</v>
      </c>
      <c r="N2202" s="33">
        <v>22.201167699511799</v>
      </c>
      <c r="Q2202" s="24">
        <v>173</v>
      </c>
      <c r="R2202" s="35">
        <f t="shared" si="136"/>
        <v>3840.8020120155411</v>
      </c>
      <c r="S2202" s="35">
        <f t="shared" si="139"/>
        <v>0</v>
      </c>
      <c r="U2202" s="36">
        <f t="shared" si="137"/>
        <v>2.777777777777779E-2</v>
      </c>
      <c r="V2202" s="36">
        <f t="shared" si="138"/>
        <v>4.805555555555558</v>
      </c>
      <c r="W2202" s="36"/>
      <c r="X2202" s="37"/>
    </row>
    <row r="2203" spans="1:24" x14ac:dyDescent="0.3">
      <c r="A2203" s="42">
        <v>9870</v>
      </c>
      <c r="B2203" s="24">
        <v>57</v>
      </c>
      <c r="C2203" s="24" t="s">
        <v>1139</v>
      </c>
      <c r="D2203" s="24">
        <v>2</v>
      </c>
      <c r="E2203" s="24">
        <v>639</v>
      </c>
      <c r="F2203" s="24" t="s">
        <v>225</v>
      </c>
      <c r="G2203" s="24" t="s">
        <v>12</v>
      </c>
      <c r="H2203" s="24" t="s">
        <v>13</v>
      </c>
      <c r="J2203" s="24">
        <v>1</v>
      </c>
      <c r="K2203" s="24">
        <v>1384</v>
      </c>
      <c r="L2203" s="32">
        <v>0.49305555555555558</v>
      </c>
      <c r="M2203" s="43">
        <v>0.52083333333333337</v>
      </c>
      <c r="N2203" s="33">
        <v>22.201167699511799</v>
      </c>
      <c r="Q2203" s="24">
        <v>302</v>
      </c>
      <c r="R2203" s="35">
        <f t="shared" si="136"/>
        <v>6704.7526452525635</v>
      </c>
      <c r="S2203" s="35">
        <f t="shared" si="139"/>
        <v>0</v>
      </c>
      <c r="U2203" s="36">
        <f t="shared" si="137"/>
        <v>2.777777777777779E-2</v>
      </c>
      <c r="V2203" s="36">
        <f t="shared" si="138"/>
        <v>8.3888888888888928</v>
      </c>
      <c r="W2203" s="36"/>
      <c r="X2203" s="37"/>
    </row>
    <row r="2204" spans="1:24" x14ac:dyDescent="0.3">
      <c r="A2204" s="42">
        <v>18792</v>
      </c>
      <c r="B2204" s="24">
        <v>57</v>
      </c>
      <c r="C2204" s="24" t="s">
        <v>1139</v>
      </c>
      <c r="D2204" s="24">
        <v>2</v>
      </c>
      <c r="E2204" s="24">
        <v>639</v>
      </c>
      <c r="F2204" s="24" t="s">
        <v>225</v>
      </c>
      <c r="G2204" s="24" t="s">
        <v>52</v>
      </c>
      <c r="H2204" s="44" t="s">
        <v>1146</v>
      </c>
      <c r="I2204" s="44"/>
      <c r="J2204" s="24">
        <v>1</v>
      </c>
      <c r="K2204" s="24">
        <v>1385</v>
      </c>
      <c r="L2204" s="32">
        <v>0.60069444444444442</v>
      </c>
      <c r="M2204" s="43">
        <v>0.62847222222222221</v>
      </c>
      <c r="N2204" s="33">
        <v>22.201167699511799</v>
      </c>
      <c r="Q2204" s="24">
        <v>173</v>
      </c>
      <c r="R2204" s="35">
        <f t="shared" si="136"/>
        <v>3840.8020120155411</v>
      </c>
      <c r="S2204" s="35">
        <f t="shared" si="139"/>
        <v>0</v>
      </c>
      <c r="U2204" s="36">
        <f t="shared" si="137"/>
        <v>2.777777777777779E-2</v>
      </c>
      <c r="V2204" s="36">
        <f t="shared" si="138"/>
        <v>4.805555555555558</v>
      </c>
      <c r="W2204" s="36"/>
      <c r="X2204" s="37"/>
    </row>
    <row r="2205" spans="1:24" x14ac:dyDescent="0.3">
      <c r="A2205" s="42">
        <v>10020</v>
      </c>
      <c r="B2205" s="24">
        <v>57</v>
      </c>
      <c r="C2205" s="24" t="s">
        <v>1139</v>
      </c>
      <c r="D2205" s="24">
        <v>2</v>
      </c>
      <c r="E2205" s="24">
        <v>639</v>
      </c>
      <c r="F2205" s="24" t="s">
        <v>225</v>
      </c>
      <c r="G2205" s="24" t="s">
        <v>72</v>
      </c>
      <c r="H2205" s="24" t="s">
        <v>13</v>
      </c>
      <c r="J2205" s="24">
        <v>1</v>
      </c>
      <c r="K2205" s="24">
        <v>2224</v>
      </c>
      <c r="L2205" s="32">
        <v>0.62847222222222221</v>
      </c>
      <c r="M2205" s="43">
        <v>0.65625</v>
      </c>
      <c r="N2205" s="33">
        <v>22.201167699511799</v>
      </c>
      <c r="Q2205" s="24">
        <v>94</v>
      </c>
      <c r="R2205" s="35">
        <f t="shared" si="136"/>
        <v>2086.909763754109</v>
      </c>
      <c r="S2205" s="35">
        <f t="shared" si="139"/>
        <v>0</v>
      </c>
      <c r="U2205" s="36">
        <f t="shared" si="137"/>
        <v>2.777777777777779E-2</v>
      </c>
      <c r="V2205" s="36">
        <f t="shared" si="138"/>
        <v>2.6111111111111125</v>
      </c>
      <c r="W2205" s="36"/>
      <c r="X2205" s="37"/>
    </row>
    <row r="2206" spans="1:24" x14ac:dyDescent="0.3">
      <c r="A2206" s="42">
        <v>10135</v>
      </c>
      <c r="B2206" s="24">
        <v>57</v>
      </c>
      <c r="C2206" s="24" t="s">
        <v>1139</v>
      </c>
      <c r="D2206" s="24">
        <v>2</v>
      </c>
      <c r="E2206" s="24">
        <v>639</v>
      </c>
      <c r="F2206" s="24" t="s">
        <v>225</v>
      </c>
      <c r="G2206" s="24" t="s">
        <v>52</v>
      </c>
      <c r="H2206" s="24">
        <v>6</v>
      </c>
      <c r="J2206" s="24">
        <v>1</v>
      </c>
      <c r="K2206" s="24">
        <v>4299</v>
      </c>
      <c r="L2206" s="32">
        <v>0.62847222222222221</v>
      </c>
      <c r="M2206" s="43">
        <v>0.65625</v>
      </c>
      <c r="N2206" s="33">
        <v>22.201167699511799</v>
      </c>
      <c r="Q2206" s="24">
        <v>35</v>
      </c>
      <c r="R2206" s="35">
        <f t="shared" si="136"/>
        <v>777.04086948291297</v>
      </c>
      <c r="S2206" s="35">
        <f t="shared" si="139"/>
        <v>0</v>
      </c>
      <c r="U2206" s="36">
        <f t="shared" si="137"/>
        <v>2.777777777777779E-2</v>
      </c>
      <c r="V2206" s="36">
        <f t="shared" si="138"/>
        <v>0.97222222222222265</v>
      </c>
      <c r="W2206" s="36"/>
      <c r="X2206" s="37"/>
    </row>
    <row r="2207" spans="1:24" x14ac:dyDescent="0.3">
      <c r="A2207" s="42">
        <v>12462</v>
      </c>
      <c r="B2207" s="24">
        <v>57</v>
      </c>
      <c r="C2207" s="24" t="s">
        <v>1139</v>
      </c>
      <c r="D2207" s="24">
        <v>1</v>
      </c>
      <c r="E2207" s="24">
        <v>809</v>
      </c>
      <c r="F2207" s="24" t="s">
        <v>665</v>
      </c>
      <c r="G2207" s="24" t="s">
        <v>52</v>
      </c>
      <c r="H2207" s="24">
        <v>35</v>
      </c>
      <c r="J2207" s="24">
        <v>1</v>
      </c>
      <c r="K2207" s="24">
        <v>2227</v>
      </c>
      <c r="L2207" s="32">
        <v>0.70486111111111116</v>
      </c>
      <c r="M2207" s="43">
        <v>0.75694444444444453</v>
      </c>
      <c r="N2207" s="33">
        <v>36.582326692616398</v>
      </c>
      <c r="Q2207" s="24">
        <v>70</v>
      </c>
      <c r="R2207" s="35">
        <f t="shared" si="136"/>
        <v>2560.7628684831479</v>
      </c>
      <c r="S2207" s="35">
        <f t="shared" si="139"/>
        <v>0</v>
      </c>
      <c r="U2207" s="36">
        <f t="shared" si="137"/>
        <v>5.208333333333337E-2</v>
      </c>
      <c r="V2207" s="36">
        <f t="shared" si="138"/>
        <v>3.6458333333333357</v>
      </c>
      <c r="W2207" s="36"/>
      <c r="X2207" s="37"/>
    </row>
    <row r="2208" spans="1:24" x14ac:dyDescent="0.3">
      <c r="A2208" s="42">
        <v>10065</v>
      </c>
      <c r="B2208" s="24">
        <v>57</v>
      </c>
      <c r="C2208" s="24" t="s">
        <v>1139</v>
      </c>
      <c r="D2208" s="24">
        <v>1</v>
      </c>
      <c r="E2208" s="24">
        <v>859</v>
      </c>
      <c r="F2208" s="24" t="s">
        <v>237</v>
      </c>
      <c r="G2208" s="24" t="s">
        <v>72</v>
      </c>
      <c r="H2208" s="24" t="s">
        <v>13</v>
      </c>
      <c r="J2208" s="24">
        <v>1</v>
      </c>
      <c r="K2208" s="24">
        <v>2221</v>
      </c>
      <c r="L2208" s="32">
        <v>0.35416666666666669</v>
      </c>
      <c r="M2208" s="43">
        <v>0.38541666666666669</v>
      </c>
      <c r="N2208" s="33">
        <v>26.2474190894524</v>
      </c>
      <c r="Q2208" s="24">
        <v>94</v>
      </c>
      <c r="R2208" s="35">
        <f t="shared" si="136"/>
        <v>2467.2573944085257</v>
      </c>
      <c r="S2208" s="35">
        <f t="shared" si="139"/>
        <v>0</v>
      </c>
      <c r="U2208" s="36">
        <f t="shared" si="137"/>
        <v>3.125E-2</v>
      </c>
      <c r="V2208" s="36">
        <f t="shared" si="138"/>
        <v>2.9375</v>
      </c>
      <c r="W2208" s="36"/>
      <c r="X2208" s="37"/>
    </row>
    <row r="2209" spans="1:24" x14ac:dyDescent="0.3">
      <c r="A2209" s="42">
        <v>10124</v>
      </c>
      <c r="B2209" s="24">
        <v>57</v>
      </c>
      <c r="C2209" s="24" t="s">
        <v>1139</v>
      </c>
      <c r="D2209" s="24">
        <v>1</v>
      </c>
      <c r="E2209" s="24">
        <v>859</v>
      </c>
      <c r="F2209" s="24" t="s">
        <v>237</v>
      </c>
      <c r="G2209" s="24" t="s">
        <v>52</v>
      </c>
      <c r="H2209" s="24">
        <v>6</v>
      </c>
      <c r="J2209" s="24">
        <v>1</v>
      </c>
      <c r="K2209" s="24">
        <v>4281</v>
      </c>
      <c r="L2209" s="32">
        <v>0.35416666666666669</v>
      </c>
      <c r="M2209" s="43">
        <v>0.38541666666666669</v>
      </c>
      <c r="N2209" s="33">
        <v>26.2474190894524</v>
      </c>
      <c r="Q2209" s="24">
        <v>35</v>
      </c>
      <c r="R2209" s="35">
        <f t="shared" si="136"/>
        <v>918.65966813083401</v>
      </c>
      <c r="S2209" s="35">
        <f t="shared" si="139"/>
        <v>0</v>
      </c>
      <c r="U2209" s="36">
        <f t="shared" si="137"/>
        <v>3.125E-2</v>
      </c>
      <c r="V2209" s="36">
        <f t="shared" si="138"/>
        <v>1.09375</v>
      </c>
      <c r="W2209" s="36"/>
      <c r="X2209" s="37"/>
    </row>
    <row r="2210" spans="1:24" x14ac:dyDescent="0.3">
      <c r="A2210" s="42">
        <v>9932</v>
      </c>
      <c r="B2210" s="24">
        <v>57</v>
      </c>
      <c r="C2210" s="24" t="s">
        <v>1139</v>
      </c>
      <c r="D2210" s="24">
        <v>1</v>
      </c>
      <c r="E2210" s="24">
        <v>859</v>
      </c>
      <c r="F2210" s="24" t="s">
        <v>237</v>
      </c>
      <c r="G2210" s="24" t="s">
        <v>12</v>
      </c>
      <c r="H2210" s="24" t="s">
        <v>13</v>
      </c>
      <c r="J2210" s="24">
        <v>1</v>
      </c>
      <c r="K2210" s="24">
        <v>1489</v>
      </c>
      <c r="L2210" s="32">
        <v>0.72916666666666663</v>
      </c>
      <c r="M2210" s="43">
        <v>0.76041666666666663</v>
      </c>
      <c r="N2210" s="33">
        <v>26.2474190894524</v>
      </c>
      <c r="Q2210" s="24">
        <v>302</v>
      </c>
      <c r="R2210" s="35">
        <f t="shared" si="136"/>
        <v>7926.7205650146252</v>
      </c>
      <c r="S2210" s="35">
        <f t="shared" si="139"/>
        <v>0</v>
      </c>
      <c r="U2210" s="36">
        <f t="shared" si="137"/>
        <v>3.125E-2</v>
      </c>
      <c r="V2210" s="36">
        <f t="shared" si="138"/>
        <v>9.4375</v>
      </c>
      <c r="W2210" s="36"/>
      <c r="X2210" s="37"/>
    </row>
    <row r="2211" spans="1:24" x14ac:dyDescent="0.3">
      <c r="A2211" s="42">
        <v>10019</v>
      </c>
      <c r="B2211" s="24">
        <v>57</v>
      </c>
      <c r="C2211" s="24" t="s">
        <v>1139</v>
      </c>
      <c r="D2211" s="24">
        <v>2</v>
      </c>
      <c r="E2211" s="24">
        <v>865</v>
      </c>
      <c r="F2211" s="24" t="s">
        <v>240</v>
      </c>
      <c r="G2211" s="24" t="s">
        <v>72</v>
      </c>
      <c r="H2211" s="24" t="s">
        <v>13</v>
      </c>
      <c r="J2211" s="24">
        <v>1</v>
      </c>
      <c r="K2211" s="24">
        <v>2222</v>
      </c>
      <c r="L2211" s="32">
        <v>0.38541666666666669</v>
      </c>
      <c r="M2211" s="43">
        <v>0.41666666666666669</v>
      </c>
      <c r="N2211" s="33">
        <v>25.767189463950601</v>
      </c>
      <c r="Q2211" s="24">
        <v>94</v>
      </c>
      <c r="R2211" s="35">
        <f t="shared" si="136"/>
        <v>2422.1158096113563</v>
      </c>
      <c r="S2211" s="35">
        <f t="shared" si="139"/>
        <v>0</v>
      </c>
      <c r="U2211" s="36">
        <f t="shared" si="137"/>
        <v>3.125E-2</v>
      </c>
      <c r="V2211" s="36">
        <f t="shared" si="138"/>
        <v>2.9375</v>
      </c>
      <c r="W2211" s="36"/>
      <c r="X2211" s="37"/>
    </row>
    <row r="2212" spans="1:24" x14ac:dyDescent="0.3">
      <c r="A2212" s="42">
        <v>10125</v>
      </c>
      <c r="B2212" s="24">
        <v>57</v>
      </c>
      <c r="C2212" s="24" t="s">
        <v>1139</v>
      </c>
      <c r="D2212" s="24">
        <v>2</v>
      </c>
      <c r="E2212" s="24">
        <v>865</v>
      </c>
      <c r="F2212" s="24" t="s">
        <v>240</v>
      </c>
      <c r="G2212" s="24" t="s">
        <v>52</v>
      </c>
      <c r="H2212" s="24">
        <v>6</v>
      </c>
      <c r="J2212" s="24">
        <v>1</v>
      </c>
      <c r="K2212" s="24">
        <v>4283</v>
      </c>
      <c r="L2212" s="32">
        <v>0.38541666666666669</v>
      </c>
      <c r="M2212" s="43">
        <v>0.41666666666666669</v>
      </c>
      <c r="N2212" s="33">
        <v>25.767189463950601</v>
      </c>
      <c r="Q2212" s="24">
        <v>35</v>
      </c>
      <c r="R2212" s="35">
        <f t="shared" si="136"/>
        <v>901.85163123827101</v>
      </c>
      <c r="S2212" s="35">
        <f t="shared" si="139"/>
        <v>0</v>
      </c>
      <c r="U2212" s="36">
        <f t="shared" si="137"/>
        <v>3.125E-2</v>
      </c>
      <c r="V2212" s="36">
        <f t="shared" si="138"/>
        <v>1.09375</v>
      </c>
      <c r="W2212" s="36"/>
      <c r="X2212" s="37"/>
    </row>
    <row r="2213" spans="1:24" x14ac:dyDescent="0.3">
      <c r="A2213" s="42">
        <v>9938</v>
      </c>
      <c r="B2213" s="24">
        <v>57</v>
      </c>
      <c r="C2213" s="24" t="s">
        <v>1139</v>
      </c>
      <c r="D2213" s="24">
        <v>2</v>
      </c>
      <c r="E2213" s="24">
        <v>865</v>
      </c>
      <c r="F2213" s="24" t="s">
        <v>240</v>
      </c>
      <c r="G2213" s="24" t="s">
        <v>12</v>
      </c>
      <c r="H2213" s="24" t="s">
        <v>13</v>
      </c>
      <c r="J2213" s="24">
        <v>1</v>
      </c>
      <c r="K2213" s="24">
        <v>1500</v>
      </c>
      <c r="L2213" s="32">
        <v>0.76041666666666663</v>
      </c>
      <c r="M2213" s="43">
        <v>0.79166666666666663</v>
      </c>
      <c r="N2213" s="33">
        <v>25.767189463950601</v>
      </c>
      <c r="Q2213" s="24">
        <v>302</v>
      </c>
      <c r="R2213" s="35">
        <f t="shared" si="136"/>
        <v>7781.691218113081</v>
      </c>
      <c r="S2213" s="35">
        <f t="shared" si="139"/>
        <v>0</v>
      </c>
      <c r="U2213" s="36">
        <f t="shared" si="137"/>
        <v>3.125E-2</v>
      </c>
      <c r="V2213" s="36">
        <f t="shared" si="138"/>
        <v>9.4375</v>
      </c>
      <c r="W2213" s="36"/>
      <c r="X2213" s="37"/>
    </row>
    <row r="2214" spans="1:24" x14ac:dyDescent="0.3">
      <c r="A2214" s="42">
        <v>14033</v>
      </c>
      <c r="B2214" s="24">
        <v>58</v>
      </c>
      <c r="C2214" s="24" t="s">
        <v>1139</v>
      </c>
      <c r="D2214" s="24">
        <v>2</v>
      </c>
      <c r="E2214" s="24">
        <v>479</v>
      </c>
      <c r="F2214" s="24" t="s">
        <v>744</v>
      </c>
      <c r="G2214" s="24" t="s">
        <v>12</v>
      </c>
      <c r="H2214" s="24" t="s">
        <v>13</v>
      </c>
      <c r="J2214" s="24">
        <v>1</v>
      </c>
      <c r="K2214" s="24">
        <v>1482</v>
      </c>
      <c r="L2214" s="32">
        <v>0.75694444444444453</v>
      </c>
      <c r="M2214" s="43">
        <v>0.79166666666666663</v>
      </c>
      <c r="N2214" s="33">
        <v>29.747883376828401</v>
      </c>
      <c r="Q2214" s="24">
        <v>302</v>
      </c>
      <c r="R2214" s="35">
        <f t="shared" si="136"/>
        <v>8983.8607798021767</v>
      </c>
      <c r="S2214" s="35">
        <f t="shared" si="139"/>
        <v>0</v>
      </c>
      <c r="U2214" s="36">
        <f t="shared" si="137"/>
        <v>3.4722222222222099E-2</v>
      </c>
      <c r="V2214" s="36">
        <f t="shared" si="138"/>
        <v>10.486111111111073</v>
      </c>
      <c r="W2214" s="36"/>
      <c r="X2214" s="37"/>
    </row>
    <row r="2215" spans="1:24" x14ac:dyDescent="0.3">
      <c r="A2215" s="42">
        <v>17928</v>
      </c>
      <c r="B2215" s="24">
        <v>58</v>
      </c>
      <c r="C2215" s="24" t="s">
        <v>1139</v>
      </c>
      <c r="D2215" s="24">
        <v>1</v>
      </c>
      <c r="E2215" s="24">
        <v>623</v>
      </c>
      <c r="F2215" s="24" t="s">
        <v>284</v>
      </c>
      <c r="G2215" s="24" t="s">
        <v>12</v>
      </c>
      <c r="H2215" s="24" t="s">
        <v>13</v>
      </c>
      <c r="J2215" s="24">
        <v>1</v>
      </c>
      <c r="K2215" s="24">
        <v>17928</v>
      </c>
      <c r="L2215" s="32">
        <v>0.2951388888888889</v>
      </c>
      <c r="M2215" s="43">
        <v>0.33680555555555558</v>
      </c>
      <c r="N2215" s="33">
        <v>33.695956287744501</v>
      </c>
      <c r="Q2215" s="24">
        <v>302</v>
      </c>
      <c r="R2215" s="35">
        <f t="shared" si="136"/>
        <v>10176.17879889884</v>
      </c>
      <c r="S2215" s="35">
        <f t="shared" si="139"/>
        <v>0</v>
      </c>
      <c r="U2215" s="36">
        <f t="shared" si="137"/>
        <v>4.1666666666666685E-2</v>
      </c>
      <c r="V2215" s="36">
        <f t="shared" si="138"/>
        <v>12.583333333333339</v>
      </c>
      <c r="W2215" s="36"/>
      <c r="X2215" s="37"/>
    </row>
    <row r="2216" spans="1:24" x14ac:dyDescent="0.3">
      <c r="A2216" s="42">
        <v>10190</v>
      </c>
      <c r="B2216" s="24">
        <v>58</v>
      </c>
      <c r="C2216" s="24" t="s">
        <v>1139</v>
      </c>
      <c r="D2216" s="24">
        <v>1</v>
      </c>
      <c r="E2216" s="24">
        <v>623</v>
      </c>
      <c r="F2216" s="24" t="s">
        <v>284</v>
      </c>
      <c r="G2216" s="24" t="s">
        <v>12</v>
      </c>
      <c r="H2216" s="24" t="s">
        <v>13</v>
      </c>
      <c r="J2216" s="24">
        <v>1</v>
      </c>
      <c r="K2216" s="24">
        <v>1441</v>
      </c>
      <c r="L2216" s="32">
        <v>0.57638888888888895</v>
      </c>
      <c r="M2216" s="43">
        <v>0.61805555555555558</v>
      </c>
      <c r="N2216" s="33">
        <v>33.695956287744501</v>
      </c>
      <c r="Q2216" s="24">
        <v>302</v>
      </c>
      <c r="R2216" s="35">
        <f t="shared" si="136"/>
        <v>10176.17879889884</v>
      </c>
      <c r="S2216" s="35">
        <f t="shared" si="139"/>
        <v>0</v>
      </c>
      <c r="U2216" s="36">
        <f t="shared" si="137"/>
        <v>4.166666666666663E-2</v>
      </c>
      <c r="V2216" s="36">
        <f t="shared" si="138"/>
        <v>12.583333333333321</v>
      </c>
      <c r="W2216" s="36"/>
      <c r="X2216" s="37"/>
    </row>
    <row r="2217" spans="1:24" x14ac:dyDescent="0.3">
      <c r="A2217" s="42">
        <v>17640</v>
      </c>
      <c r="B2217" s="24">
        <v>58</v>
      </c>
      <c r="C2217" s="24" t="s">
        <v>1139</v>
      </c>
      <c r="D2217" s="24">
        <v>1</v>
      </c>
      <c r="E2217" s="24">
        <v>627</v>
      </c>
      <c r="F2217" s="24" t="s">
        <v>694</v>
      </c>
      <c r="G2217" s="24" t="s">
        <v>12</v>
      </c>
      <c r="H2217" s="24" t="s">
        <v>13</v>
      </c>
      <c r="J2217" s="24">
        <v>1</v>
      </c>
      <c r="K2217" s="24">
        <v>1442</v>
      </c>
      <c r="L2217" s="32">
        <v>0.65972222222222221</v>
      </c>
      <c r="M2217" s="43">
        <v>0.70486111111111116</v>
      </c>
      <c r="N2217" s="33">
        <v>34.984347737472802</v>
      </c>
      <c r="Q2217" s="24">
        <v>302</v>
      </c>
      <c r="R2217" s="35">
        <f t="shared" si="136"/>
        <v>10565.273016716787</v>
      </c>
      <c r="S2217" s="35">
        <f t="shared" si="139"/>
        <v>0</v>
      </c>
      <c r="U2217" s="36">
        <f t="shared" si="137"/>
        <v>4.5138888888888951E-2</v>
      </c>
      <c r="V2217" s="36">
        <f t="shared" si="138"/>
        <v>13.631944444444462</v>
      </c>
      <c r="W2217" s="36"/>
      <c r="X2217" s="37"/>
    </row>
    <row r="2218" spans="1:24" x14ac:dyDescent="0.3">
      <c r="A2218" s="42">
        <v>9995</v>
      </c>
      <c r="B2218" s="24">
        <v>58</v>
      </c>
      <c r="C2218" s="24" t="s">
        <v>1139</v>
      </c>
      <c r="D2218" s="24">
        <v>1</v>
      </c>
      <c r="E2218" s="24">
        <v>781</v>
      </c>
      <c r="F2218" s="24" t="s">
        <v>231</v>
      </c>
      <c r="G2218" s="24" t="s">
        <v>12</v>
      </c>
      <c r="H2218" s="24" t="s">
        <v>15</v>
      </c>
      <c r="J2218" s="24">
        <v>1</v>
      </c>
      <c r="K2218" s="24">
        <v>2190</v>
      </c>
      <c r="L2218" s="32">
        <v>0.29166666666666669</v>
      </c>
      <c r="M2218" s="43">
        <v>0.33333333333333331</v>
      </c>
      <c r="N2218" s="33">
        <v>33.486755772101603</v>
      </c>
      <c r="Q2218" s="24">
        <v>58</v>
      </c>
      <c r="R2218" s="35">
        <f t="shared" si="136"/>
        <v>1942.231834781893</v>
      </c>
      <c r="S2218" s="35">
        <f t="shared" si="139"/>
        <v>0</v>
      </c>
      <c r="U2218" s="36">
        <f t="shared" si="137"/>
        <v>4.166666666666663E-2</v>
      </c>
      <c r="V2218" s="36">
        <f t="shared" si="138"/>
        <v>2.4166666666666643</v>
      </c>
      <c r="W2218" s="36"/>
      <c r="X2218" s="37"/>
    </row>
    <row r="2219" spans="1:24" x14ac:dyDescent="0.3">
      <c r="A2219" s="42">
        <v>9996</v>
      </c>
      <c r="B2219" s="24">
        <v>58</v>
      </c>
      <c r="C2219" s="24" t="s">
        <v>1139</v>
      </c>
      <c r="D2219" s="24">
        <v>1</v>
      </c>
      <c r="E2219" s="24">
        <v>781</v>
      </c>
      <c r="F2219" s="24" t="s">
        <v>231</v>
      </c>
      <c r="G2219" s="24" t="s">
        <v>12</v>
      </c>
      <c r="H2219" s="24" t="s">
        <v>15</v>
      </c>
      <c r="J2219" s="24">
        <v>1</v>
      </c>
      <c r="K2219" s="24">
        <v>2191</v>
      </c>
      <c r="L2219" s="32">
        <v>0.40972222222222227</v>
      </c>
      <c r="M2219" s="43">
        <v>0.4513888888888889</v>
      </c>
      <c r="N2219" s="33">
        <v>33.486755772101603</v>
      </c>
      <c r="Q2219" s="24">
        <v>58</v>
      </c>
      <c r="R2219" s="35">
        <f t="shared" si="136"/>
        <v>1942.231834781893</v>
      </c>
      <c r="S2219" s="35">
        <f t="shared" si="139"/>
        <v>0</v>
      </c>
      <c r="U2219" s="36">
        <f t="shared" si="137"/>
        <v>4.166666666666663E-2</v>
      </c>
      <c r="V2219" s="36">
        <f t="shared" si="138"/>
        <v>2.4166666666666643</v>
      </c>
      <c r="W2219" s="36"/>
      <c r="X2219" s="37"/>
    </row>
    <row r="2220" spans="1:24" x14ac:dyDescent="0.3">
      <c r="A2220" s="42">
        <v>9904</v>
      </c>
      <c r="B2220" s="24">
        <v>58</v>
      </c>
      <c r="C2220" s="24" t="s">
        <v>1139</v>
      </c>
      <c r="D2220" s="24">
        <v>1</v>
      </c>
      <c r="E2220" s="24">
        <v>782</v>
      </c>
      <c r="F2220" s="24" t="s">
        <v>234</v>
      </c>
      <c r="G2220" s="24" t="s">
        <v>12</v>
      </c>
      <c r="H2220" s="24" t="s">
        <v>13</v>
      </c>
      <c r="J2220" s="24">
        <v>1</v>
      </c>
      <c r="K2220" s="24">
        <v>1445</v>
      </c>
      <c r="L2220" s="32">
        <v>0.2951388888888889</v>
      </c>
      <c r="M2220" s="43">
        <v>0.3263888888888889</v>
      </c>
      <c r="N2220" s="33">
        <v>36.524962101110702</v>
      </c>
      <c r="Q2220" s="24">
        <v>302</v>
      </c>
      <c r="R2220" s="35">
        <f t="shared" si="136"/>
        <v>11030.538554535433</v>
      </c>
      <c r="S2220" s="35">
        <f t="shared" si="139"/>
        <v>0</v>
      </c>
      <c r="U2220" s="36">
        <f t="shared" si="137"/>
        <v>3.125E-2</v>
      </c>
      <c r="V2220" s="36">
        <f t="shared" si="138"/>
        <v>9.4375</v>
      </c>
      <c r="W2220" s="36"/>
      <c r="X2220" s="37"/>
    </row>
    <row r="2221" spans="1:24" x14ac:dyDescent="0.3">
      <c r="A2221" s="42">
        <v>18547</v>
      </c>
      <c r="B2221" s="24">
        <v>58</v>
      </c>
      <c r="C2221" s="24" t="s">
        <v>1139</v>
      </c>
      <c r="D2221" s="24">
        <v>1</v>
      </c>
      <c r="E2221" s="24">
        <v>782</v>
      </c>
      <c r="F2221" s="24" t="s">
        <v>234</v>
      </c>
      <c r="G2221" s="24" t="s">
        <v>52</v>
      </c>
      <c r="H2221" s="44" t="s">
        <v>1146</v>
      </c>
      <c r="I2221" s="44"/>
      <c r="J2221" s="24">
        <v>1</v>
      </c>
      <c r="K2221" s="24">
        <v>18547</v>
      </c>
      <c r="L2221" s="32">
        <v>0.2951388888888889</v>
      </c>
      <c r="M2221" s="43">
        <v>0.3263888888888889</v>
      </c>
      <c r="N2221" s="33">
        <v>36.524962101110702</v>
      </c>
      <c r="Q2221" s="24">
        <v>173</v>
      </c>
      <c r="R2221" s="35">
        <f t="shared" si="136"/>
        <v>6318.8184434921513</v>
      </c>
      <c r="S2221" s="35">
        <f t="shared" si="139"/>
        <v>0</v>
      </c>
      <c r="U2221" s="36">
        <f t="shared" si="137"/>
        <v>3.125E-2</v>
      </c>
      <c r="V2221" s="36">
        <f t="shared" si="138"/>
        <v>5.40625</v>
      </c>
      <c r="W2221" s="36"/>
      <c r="X2221" s="37"/>
    </row>
    <row r="2222" spans="1:24" x14ac:dyDescent="0.3">
      <c r="A2222" s="42">
        <v>12548</v>
      </c>
      <c r="B2222" s="24">
        <v>58</v>
      </c>
      <c r="C2222" s="24" t="s">
        <v>1139</v>
      </c>
      <c r="D2222" s="24">
        <v>2</v>
      </c>
      <c r="E2222" s="24">
        <v>789</v>
      </c>
      <c r="F2222" s="24" t="s">
        <v>677</v>
      </c>
      <c r="G2222" s="24" t="s">
        <v>12</v>
      </c>
      <c r="H2222" s="24" t="s">
        <v>15</v>
      </c>
      <c r="J2222" s="24">
        <v>1</v>
      </c>
      <c r="K2222" s="24">
        <v>2207</v>
      </c>
      <c r="L2222" s="32">
        <v>0.34375</v>
      </c>
      <c r="M2222" s="43">
        <v>0.38541666666666669</v>
      </c>
      <c r="N2222" s="33">
        <v>33.400270008970999</v>
      </c>
      <c r="Q2222" s="24">
        <v>58</v>
      </c>
      <c r="R2222" s="35">
        <f t="shared" si="136"/>
        <v>1937.2156605203179</v>
      </c>
      <c r="S2222" s="35">
        <f t="shared" si="139"/>
        <v>0</v>
      </c>
      <c r="U2222" s="36">
        <f t="shared" si="137"/>
        <v>4.1666666666666685E-2</v>
      </c>
      <c r="V2222" s="36">
        <f t="shared" si="138"/>
        <v>2.4166666666666679</v>
      </c>
      <c r="W2222" s="36"/>
      <c r="X2222" s="37"/>
    </row>
    <row r="2223" spans="1:24" x14ac:dyDescent="0.3">
      <c r="A2223" s="42">
        <v>12544</v>
      </c>
      <c r="B2223" s="24">
        <v>58</v>
      </c>
      <c r="C2223" s="24" t="s">
        <v>1139</v>
      </c>
      <c r="D2223" s="24">
        <v>2</v>
      </c>
      <c r="E2223" s="24">
        <v>789</v>
      </c>
      <c r="F2223" s="24" t="s">
        <v>677</v>
      </c>
      <c r="G2223" s="24" t="s">
        <v>12</v>
      </c>
      <c r="H2223" s="24" t="s">
        <v>13</v>
      </c>
      <c r="J2223" s="24">
        <v>1</v>
      </c>
      <c r="K2223" s="24">
        <v>1477</v>
      </c>
      <c r="L2223" s="32">
        <v>0.34722222222222227</v>
      </c>
      <c r="M2223" s="43">
        <v>0.3888888888888889</v>
      </c>
      <c r="N2223" s="33">
        <v>33.400270008970999</v>
      </c>
      <c r="Q2223" s="24">
        <v>302</v>
      </c>
      <c r="R2223" s="35">
        <f t="shared" si="136"/>
        <v>10086.881542709241</v>
      </c>
      <c r="S2223" s="35">
        <f t="shared" si="139"/>
        <v>0</v>
      </c>
      <c r="U2223" s="36">
        <f t="shared" si="137"/>
        <v>4.166666666666663E-2</v>
      </c>
      <c r="V2223" s="36">
        <f t="shared" si="138"/>
        <v>12.583333333333321</v>
      </c>
      <c r="W2223" s="36"/>
      <c r="X2223" s="37"/>
    </row>
    <row r="2224" spans="1:24" x14ac:dyDescent="0.3">
      <c r="A2224" s="42">
        <v>12549</v>
      </c>
      <c r="B2224" s="24">
        <v>58</v>
      </c>
      <c r="C2224" s="24" t="s">
        <v>1139</v>
      </c>
      <c r="D2224" s="24">
        <v>2</v>
      </c>
      <c r="E2224" s="24">
        <v>789</v>
      </c>
      <c r="F2224" s="24" t="s">
        <v>677</v>
      </c>
      <c r="G2224" s="24" t="s">
        <v>12</v>
      </c>
      <c r="H2224" s="24" t="s">
        <v>15</v>
      </c>
      <c r="J2224" s="24">
        <v>1</v>
      </c>
      <c r="K2224" s="24">
        <v>2208</v>
      </c>
      <c r="L2224" s="32">
        <v>0.45833333333333331</v>
      </c>
      <c r="M2224" s="43">
        <v>0.5</v>
      </c>
      <c r="N2224" s="33">
        <v>33.400270008970999</v>
      </c>
      <c r="Q2224" s="24">
        <v>58</v>
      </c>
      <c r="R2224" s="35">
        <f t="shared" si="136"/>
        <v>1937.2156605203179</v>
      </c>
      <c r="S2224" s="35">
        <f t="shared" si="139"/>
        <v>0</v>
      </c>
      <c r="U2224" s="36">
        <f t="shared" si="137"/>
        <v>4.1666666666666685E-2</v>
      </c>
      <c r="V2224" s="36">
        <f t="shared" si="138"/>
        <v>2.4166666666666679</v>
      </c>
      <c r="W2224" s="36"/>
      <c r="X2224" s="37"/>
    </row>
    <row r="2225" spans="1:24" x14ac:dyDescent="0.3">
      <c r="A2225" s="42">
        <v>12545</v>
      </c>
      <c r="B2225" s="24">
        <v>58</v>
      </c>
      <c r="C2225" s="24" t="s">
        <v>1139</v>
      </c>
      <c r="D2225" s="24">
        <v>2</v>
      </c>
      <c r="E2225" s="24">
        <v>789</v>
      </c>
      <c r="F2225" s="24" t="s">
        <v>677</v>
      </c>
      <c r="G2225" s="24" t="s">
        <v>12</v>
      </c>
      <c r="H2225" s="24" t="s">
        <v>13</v>
      </c>
      <c r="J2225" s="24">
        <v>1</v>
      </c>
      <c r="K2225" s="24">
        <v>1478</v>
      </c>
      <c r="L2225" s="32">
        <v>0.55555555555555558</v>
      </c>
      <c r="M2225" s="43">
        <v>0.59722222222222221</v>
      </c>
      <c r="N2225" s="33">
        <v>33.400270008970999</v>
      </c>
      <c r="Q2225" s="24">
        <v>302</v>
      </c>
      <c r="R2225" s="35">
        <f t="shared" si="136"/>
        <v>10086.881542709241</v>
      </c>
      <c r="S2225" s="35">
        <f t="shared" si="139"/>
        <v>0</v>
      </c>
      <c r="U2225" s="36">
        <f t="shared" si="137"/>
        <v>4.166666666666663E-2</v>
      </c>
      <c r="V2225" s="36">
        <f t="shared" si="138"/>
        <v>12.583333333333321</v>
      </c>
      <c r="W2225" s="36"/>
      <c r="X2225" s="37"/>
    </row>
    <row r="2226" spans="1:24" x14ac:dyDescent="0.3">
      <c r="A2226" s="42">
        <v>18436</v>
      </c>
      <c r="B2226" s="24">
        <v>58</v>
      </c>
      <c r="C2226" s="24" t="s">
        <v>1139</v>
      </c>
      <c r="D2226" s="24">
        <v>2</v>
      </c>
      <c r="E2226" s="24">
        <v>789</v>
      </c>
      <c r="F2226" s="24" t="s">
        <v>677</v>
      </c>
      <c r="G2226" s="24" t="s">
        <v>72</v>
      </c>
      <c r="H2226" s="24" t="s">
        <v>13</v>
      </c>
      <c r="J2226" s="24">
        <v>1</v>
      </c>
      <c r="K2226" s="24">
        <v>18436</v>
      </c>
      <c r="L2226" s="32">
        <v>0.59722222222222221</v>
      </c>
      <c r="M2226" s="43">
        <v>0.63888888888888895</v>
      </c>
      <c r="N2226" s="33">
        <v>33.400270008970999</v>
      </c>
      <c r="Q2226" s="24">
        <v>94</v>
      </c>
      <c r="R2226" s="35">
        <f t="shared" si="136"/>
        <v>3139.6253808432739</v>
      </c>
      <c r="S2226" s="35">
        <f t="shared" si="139"/>
        <v>0</v>
      </c>
      <c r="U2226" s="36">
        <f t="shared" si="137"/>
        <v>4.1666666666666741E-2</v>
      </c>
      <c r="V2226" s="36">
        <f t="shared" si="138"/>
        <v>3.9166666666666736</v>
      </c>
      <c r="W2226" s="36"/>
      <c r="X2226" s="37"/>
    </row>
    <row r="2227" spans="1:24" x14ac:dyDescent="0.3">
      <c r="A2227" s="42">
        <v>18448</v>
      </c>
      <c r="B2227" s="24">
        <v>58</v>
      </c>
      <c r="C2227" s="24" t="s">
        <v>1139</v>
      </c>
      <c r="D2227" s="24">
        <v>2</v>
      </c>
      <c r="E2227" s="24">
        <v>789</v>
      </c>
      <c r="F2227" s="24" t="s">
        <v>677</v>
      </c>
      <c r="G2227" s="24" t="s">
        <v>52</v>
      </c>
      <c r="H2227" s="24">
        <v>6</v>
      </c>
      <c r="J2227" s="24">
        <v>1</v>
      </c>
      <c r="K2227" s="24">
        <v>18448</v>
      </c>
      <c r="L2227" s="32">
        <v>0.59722222222222221</v>
      </c>
      <c r="M2227" s="43">
        <v>0.63888888888888895</v>
      </c>
      <c r="N2227" s="33">
        <v>33.400270008970999</v>
      </c>
      <c r="Q2227" s="24">
        <v>35</v>
      </c>
      <c r="R2227" s="35">
        <f t="shared" si="136"/>
        <v>1169.0094503139849</v>
      </c>
      <c r="S2227" s="35">
        <f t="shared" si="139"/>
        <v>0</v>
      </c>
      <c r="U2227" s="36">
        <f t="shared" si="137"/>
        <v>4.1666666666666741E-2</v>
      </c>
      <c r="V2227" s="36">
        <f t="shared" si="138"/>
        <v>1.4583333333333359</v>
      </c>
      <c r="W2227" s="36"/>
      <c r="X2227" s="37"/>
    </row>
    <row r="2228" spans="1:24" x14ac:dyDescent="0.3">
      <c r="A2228" s="42">
        <v>17708</v>
      </c>
      <c r="B2228" s="24">
        <v>58</v>
      </c>
      <c r="C2228" s="24" t="s">
        <v>1139</v>
      </c>
      <c r="D2228" s="24">
        <v>2</v>
      </c>
      <c r="E2228" s="24">
        <v>789</v>
      </c>
      <c r="F2228" s="24" t="s">
        <v>677</v>
      </c>
      <c r="G2228" s="24" t="s">
        <v>52</v>
      </c>
      <c r="H2228" s="44" t="s">
        <v>1146</v>
      </c>
      <c r="I2228" s="44"/>
      <c r="J2228" s="24">
        <v>1</v>
      </c>
      <c r="K2228" s="24">
        <v>1479</v>
      </c>
      <c r="L2228" s="32">
        <v>0.60416666666666663</v>
      </c>
      <c r="M2228" s="43">
        <v>0.64583333333333337</v>
      </c>
      <c r="N2228" s="33">
        <v>33.400270008970999</v>
      </c>
      <c r="Q2228" s="24">
        <v>173</v>
      </c>
      <c r="R2228" s="35">
        <f t="shared" si="136"/>
        <v>5778.246711551983</v>
      </c>
      <c r="S2228" s="35">
        <f t="shared" si="139"/>
        <v>0</v>
      </c>
      <c r="U2228" s="36">
        <f t="shared" si="137"/>
        <v>4.1666666666666741E-2</v>
      </c>
      <c r="V2228" s="36">
        <f t="shared" si="138"/>
        <v>7.2083333333333464</v>
      </c>
      <c r="W2228" s="36"/>
      <c r="X2228" s="37"/>
    </row>
    <row r="2229" spans="1:24" x14ac:dyDescent="0.3">
      <c r="A2229" s="42">
        <v>12547</v>
      </c>
      <c r="B2229" s="24">
        <v>58</v>
      </c>
      <c r="C2229" s="24" t="s">
        <v>1139</v>
      </c>
      <c r="D2229" s="24">
        <v>2</v>
      </c>
      <c r="E2229" s="24">
        <v>789</v>
      </c>
      <c r="F2229" s="24" t="s">
        <v>677</v>
      </c>
      <c r="G2229" s="24" t="s">
        <v>12</v>
      </c>
      <c r="H2229" s="24" t="s">
        <v>13</v>
      </c>
      <c r="J2229" s="24">
        <v>1</v>
      </c>
      <c r="K2229" s="24">
        <v>1480</v>
      </c>
      <c r="L2229" s="32">
        <v>0.62152777777777779</v>
      </c>
      <c r="M2229" s="43">
        <v>0.66319444444444442</v>
      </c>
      <c r="N2229" s="33">
        <v>33.400270008970999</v>
      </c>
      <c r="Q2229" s="24">
        <v>302</v>
      </c>
      <c r="R2229" s="35">
        <f t="shared" si="136"/>
        <v>10086.881542709241</v>
      </c>
      <c r="S2229" s="35">
        <f t="shared" si="139"/>
        <v>0</v>
      </c>
      <c r="U2229" s="36">
        <f t="shared" si="137"/>
        <v>4.166666666666663E-2</v>
      </c>
      <c r="V2229" s="36">
        <f t="shared" si="138"/>
        <v>12.583333333333321</v>
      </c>
      <c r="W2229" s="36"/>
      <c r="X2229" s="37"/>
    </row>
    <row r="2230" spans="1:24" x14ac:dyDescent="0.3">
      <c r="A2230" s="42">
        <v>9929</v>
      </c>
      <c r="B2230" s="24">
        <v>58</v>
      </c>
      <c r="C2230" s="24" t="s">
        <v>1139</v>
      </c>
      <c r="D2230" s="24">
        <v>2</v>
      </c>
      <c r="E2230" s="24">
        <v>790</v>
      </c>
      <c r="F2230" s="24" t="s">
        <v>235</v>
      </c>
      <c r="G2230" s="24" t="s">
        <v>12</v>
      </c>
      <c r="H2230" s="24" t="s">
        <v>13</v>
      </c>
      <c r="J2230" s="24">
        <v>1</v>
      </c>
      <c r="K2230" s="24">
        <v>1483</v>
      </c>
      <c r="L2230" s="32">
        <v>0.57291666666666663</v>
      </c>
      <c r="M2230" s="43">
        <v>0.59722222222222221</v>
      </c>
      <c r="N2230" s="33">
        <v>34.529320195861899</v>
      </c>
      <c r="Q2230" s="24">
        <v>302</v>
      </c>
      <c r="R2230" s="35">
        <f t="shared" si="136"/>
        <v>10427.854699150294</v>
      </c>
      <c r="S2230" s="35">
        <f t="shared" si="139"/>
        <v>0</v>
      </c>
      <c r="U2230" s="36">
        <f t="shared" si="137"/>
        <v>2.430555555555558E-2</v>
      </c>
      <c r="V2230" s="36">
        <f t="shared" si="138"/>
        <v>7.3402777777777857</v>
      </c>
      <c r="W2230" s="36"/>
      <c r="X2230" s="37"/>
    </row>
    <row r="2231" spans="1:24" x14ac:dyDescent="0.3">
      <c r="A2231" s="42">
        <v>9930</v>
      </c>
      <c r="B2231" s="24">
        <v>58</v>
      </c>
      <c r="C2231" s="24" t="s">
        <v>1139</v>
      </c>
      <c r="D2231" s="24">
        <v>2</v>
      </c>
      <c r="E2231" s="24">
        <v>790</v>
      </c>
      <c r="F2231" s="24" t="s">
        <v>235</v>
      </c>
      <c r="G2231" s="24" t="s">
        <v>12</v>
      </c>
      <c r="H2231" s="24" t="s">
        <v>13</v>
      </c>
      <c r="J2231" s="24">
        <v>1</v>
      </c>
      <c r="K2231" s="24">
        <v>1484</v>
      </c>
      <c r="L2231" s="32">
        <v>0.71180555555555547</v>
      </c>
      <c r="M2231" s="43">
        <v>0.73958333333333337</v>
      </c>
      <c r="N2231" s="33">
        <v>34.529320195861899</v>
      </c>
      <c r="Q2231" s="24">
        <v>302</v>
      </c>
      <c r="R2231" s="35">
        <f t="shared" si="136"/>
        <v>10427.854699150294</v>
      </c>
      <c r="S2231" s="35">
        <f t="shared" si="139"/>
        <v>0</v>
      </c>
      <c r="U2231" s="36">
        <f t="shared" si="137"/>
        <v>2.7777777777777901E-2</v>
      </c>
      <c r="V2231" s="36">
        <f t="shared" si="138"/>
        <v>8.3888888888889266</v>
      </c>
      <c r="W2231" s="36"/>
      <c r="X2231" s="37"/>
    </row>
    <row r="2232" spans="1:24" x14ac:dyDescent="0.3">
      <c r="A2232" s="42">
        <v>11405</v>
      </c>
      <c r="B2232" s="24">
        <v>59</v>
      </c>
      <c r="C2232" s="24" t="s">
        <v>1139</v>
      </c>
      <c r="D2232" s="24">
        <v>0</v>
      </c>
      <c r="E2232" s="24">
        <v>530</v>
      </c>
      <c r="F2232" s="24" t="s">
        <v>630</v>
      </c>
      <c r="G2232" s="24" t="s">
        <v>12</v>
      </c>
      <c r="H2232" s="24" t="s">
        <v>13</v>
      </c>
      <c r="J2232" s="24">
        <v>1</v>
      </c>
      <c r="K2232" s="24">
        <v>1180</v>
      </c>
      <c r="L2232" s="32">
        <v>0.43055555555555558</v>
      </c>
      <c r="M2232" s="43">
        <v>0.44791666666666669</v>
      </c>
      <c r="N2232" s="33">
        <v>11.0677960111105</v>
      </c>
      <c r="Q2232" s="24">
        <v>302</v>
      </c>
      <c r="R2232" s="35">
        <f t="shared" si="136"/>
        <v>3342.4743953553711</v>
      </c>
      <c r="S2232" s="35">
        <f t="shared" si="139"/>
        <v>0</v>
      </c>
      <c r="U2232" s="36">
        <f t="shared" si="137"/>
        <v>1.7361111111111105E-2</v>
      </c>
      <c r="V2232" s="36">
        <f t="shared" si="138"/>
        <v>5.2430555555555536</v>
      </c>
      <c r="W2232" s="36"/>
      <c r="X2232" s="37"/>
    </row>
    <row r="2233" spans="1:24" x14ac:dyDescent="0.3">
      <c r="A2233" s="42">
        <v>11323</v>
      </c>
      <c r="B2233" s="24">
        <v>59</v>
      </c>
      <c r="C2233" s="24" t="s">
        <v>1139</v>
      </c>
      <c r="D2233" s="24">
        <v>0</v>
      </c>
      <c r="E2233" s="24">
        <v>532</v>
      </c>
      <c r="F2233" s="24" t="s">
        <v>591</v>
      </c>
      <c r="G2233" s="24" t="s">
        <v>12</v>
      </c>
      <c r="H2233" s="24" t="s">
        <v>13</v>
      </c>
      <c r="J2233" s="24">
        <v>1</v>
      </c>
      <c r="K2233" s="24">
        <v>1184</v>
      </c>
      <c r="L2233" s="32">
        <v>0.53125</v>
      </c>
      <c r="M2233" s="43">
        <v>0.55208333333333337</v>
      </c>
      <c r="N2233" s="33">
        <v>14.230095415170601</v>
      </c>
      <c r="Q2233" s="24">
        <v>302</v>
      </c>
      <c r="R2233" s="35">
        <f t="shared" si="136"/>
        <v>4297.4888153815209</v>
      </c>
      <c r="S2233" s="35">
        <f t="shared" si="139"/>
        <v>0</v>
      </c>
      <c r="U2233" s="36">
        <f t="shared" si="137"/>
        <v>2.083333333333337E-2</v>
      </c>
      <c r="V2233" s="36">
        <f t="shared" si="138"/>
        <v>6.2916666666666776</v>
      </c>
      <c r="W2233" s="36"/>
      <c r="X2233" s="37"/>
    </row>
    <row r="2234" spans="1:24" x14ac:dyDescent="0.3">
      <c r="A2234" s="42">
        <v>11231</v>
      </c>
      <c r="B2234" s="24">
        <v>59</v>
      </c>
      <c r="C2234" s="24" t="s">
        <v>1139</v>
      </c>
      <c r="D2234" s="24">
        <v>0</v>
      </c>
      <c r="E2234" s="24">
        <v>532</v>
      </c>
      <c r="F2234" s="24" t="s">
        <v>591</v>
      </c>
      <c r="G2234" s="24" t="s">
        <v>12</v>
      </c>
      <c r="H2234" s="24" t="s">
        <v>13</v>
      </c>
      <c r="J2234" s="24">
        <v>1</v>
      </c>
      <c r="K2234" s="24">
        <v>1185</v>
      </c>
      <c r="L2234" s="32">
        <v>0.72916666666666663</v>
      </c>
      <c r="M2234" s="43">
        <v>0.75</v>
      </c>
      <c r="N2234" s="33">
        <v>14.230095415170601</v>
      </c>
      <c r="Q2234" s="24">
        <v>302</v>
      </c>
      <c r="R2234" s="35">
        <f t="shared" si="136"/>
        <v>4297.4888153815209</v>
      </c>
      <c r="S2234" s="35">
        <f t="shared" si="139"/>
        <v>0</v>
      </c>
      <c r="U2234" s="36">
        <f t="shared" si="137"/>
        <v>2.083333333333337E-2</v>
      </c>
      <c r="V2234" s="36">
        <f t="shared" si="138"/>
        <v>6.2916666666666776</v>
      </c>
      <c r="W2234" s="36"/>
      <c r="X2234" s="37"/>
    </row>
    <row r="2235" spans="1:24" x14ac:dyDescent="0.3">
      <c r="A2235" s="42">
        <v>11232</v>
      </c>
      <c r="B2235" s="24">
        <v>59</v>
      </c>
      <c r="C2235" s="24" t="s">
        <v>1139</v>
      </c>
      <c r="D2235" s="24">
        <v>0</v>
      </c>
      <c r="E2235" s="24">
        <v>532</v>
      </c>
      <c r="F2235" s="24" t="s">
        <v>591</v>
      </c>
      <c r="G2235" s="24" t="s">
        <v>12</v>
      </c>
      <c r="H2235" s="24" t="s">
        <v>13</v>
      </c>
      <c r="J2235" s="24">
        <v>1</v>
      </c>
      <c r="K2235" s="24">
        <v>1186</v>
      </c>
      <c r="L2235" s="32">
        <v>0.79166666666666663</v>
      </c>
      <c r="M2235" s="43">
        <v>0.8125</v>
      </c>
      <c r="N2235" s="33">
        <v>14.230095415170601</v>
      </c>
      <c r="Q2235" s="24">
        <v>302</v>
      </c>
      <c r="R2235" s="35">
        <f t="shared" si="136"/>
        <v>4297.4888153815209</v>
      </c>
      <c r="S2235" s="35">
        <f t="shared" si="139"/>
        <v>0</v>
      </c>
      <c r="U2235" s="36">
        <f t="shared" si="137"/>
        <v>2.083333333333337E-2</v>
      </c>
      <c r="V2235" s="36">
        <f t="shared" si="138"/>
        <v>6.2916666666666776</v>
      </c>
      <c r="W2235" s="36"/>
      <c r="X2235" s="37"/>
    </row>
    <row r="2236" spans="1:24" x14ac:dyDescent="0.3">
      <c r="A2236" s="42">
        <v>11235</v>
      </c>
      <c r="B2236" s="24">
        <v>59</v>
      </c>
      <c r="C2236" s="24" t="s">
        <v>1139</v>
      </c>
      <c r="D2236" s="24">
        <v>0</v>
      </c>
      <c r="E2236" s="24">
        <v>534</v>
      </c>
      <c r="F2236" s="24" t="s">
        <v>594</v>
      </c>
      <c r="G2236" s="24" t="s">
        <v>12</v>
      </c>
      <c r="H2236" s="24" t="s">
        <v>13</v>
      </c>
      <c r="J2236" s="24">
        <v>1</v>
      </c>
      <c r="K2236" s="24">
        <v>1189</v>
      </c>
      <c r="L2236" s="32">
        <v>0.63194444444444442</v>
      </c>
      <c r="M2236" s="43">
        <v>0.64930555555555558</v>
      </c>
      <c r="N2236" s="33">
        <v>13.123616993656499</v>
      </c>
      <c r="Q2236" s="24">
        <v>302</v>
      </c>
      <c r="R2236" s="35">
        <f t="shared" si="136"/>
        <v>3963.3323320842628</v>
      </c>
      <c r="S2236" s="35">
        <f t="shared" si="139"/>
        <v>0</v>
      </c>
      <c r="U2236" s="36">
        <f t="shared" si="137"/>
        <v>1.736111111111116E-2</v>
      </c>
      <c r="V2236" s="36">
        <f t="shared" si="138"/>
        <v>5.2430555555555705</v>
      </c>
      <c r="W2236" s="36"/>
      <c r="X2236" s="37"/>
    </row>
    <row r="2237" spans="1:24" x14ac:dyDescent="0.3">
      <c r="A2237" s="42">
        <v>11236</v>
      </c>
      <c r="B2237" s="24">
        <v>59</v>
      </c>
      <c r="C2237" s="24" t="s">
        <v>1139</v>
      </c>
      <c r="D2237" s="24">
        <v>0</v>
      </c>
      <c r="E2237" s="24">
        <v>537</v>
      </c>
      <c r="F2237" s="24" t="s">
        <v>595</v>
      </c>
      <c r="G2237" s="24" t="s">
        <v>12</v>
      </c>
      <c r="H2237" s="24" t="s">
        <v>13</v>
      </c>
      <c r="J2237" s="24">
        <v>1</v>
      </c>
      <c r="K2237" s="24">
        <v>1195</v>
      </c>
      <c r="L2237" s="32">
        <v>0.25694444444444448</v>
      </c>
      <c r="M2237" s="43">
        <v>0.2673611111111111</v>
      </c>
      <c r="N2237" s="33">
        <v>6.9768694751492797</v>
      </c>
      <c r="Q2237" s="24">
        <v>302</v>
      </c>
      <c r="R2237" s="35">
        <f t="shared" si="136"/>
        <v>2107.0145814950824</v>
      </c>
      <c r="S2237" s="35">
        <f t="shared" si="139"/>
        <v>0</v>
      </c>
      <c r="U2237" s="36">
        <f t="shared" si="137"/>
        <v>1.041666666666663E-2</v>
      </c>
      <c r="V2237" s="36">
        <f t="shared" si="138"/>
        <v>3.1458333333333224</v>
      </c>
      <c r="W2237" s="36"/>
      <c r="X2237" s="37"/>
    </row>
    <row r="2238" spans="1:24" x14ac:dyDescent="0.3">
      <c r="A2238" s="42">
        <v>11325</v>
      </c>
      <c r="B2238" s="24">
        <v>59</v>
      </c>
      <c r="C2238" s="24" t="s">
        <v>1139</v>
      </c>
      <c r="D2238" s="24">
        <v>0</v>
      </c>
      <c r="E2238" s="24">
        <v>537</v>
      </c>
      <c r="F2238" s="24" t="s">
        <v>595</v>
      </c>
      <c r="G2238" s="24" t="s">
        <v>12</v>
      </c>
      <c r="H2238" s="24" t="s">
        <v>13</v>
      </c>
      <c r="J2238" s="24">
        <v>1</v>
      </c>
      <c r="K2238" s="24">
        <v>1196</v>
      </c>
      <c r="L2238" s="32">
        <v>0.3125</v>
      </c>
      <c r="M2238" s="43">
        <v>0.32291666666666669</v>
      </c>
      <c r="N2238" s="33">
        <v>6.9768694751492797</v>
      </c>
      <c r="Q2238" s="24">
        <v>302</v>
      </c>
      <c r="R2238" s="35">
        <f t="shared" si="136"/>
        <v>2107.0145814950824</v>
      </c>
      <c r="S2238" s="35">
        <f t="shared" si="139"/>
        <v>0</v>
      </c>
      <c r="U2238" s="36">
        <f t="shared" si="137"/>
        <v>1.0416666666666685E-2</v>
      </c>
      <c r="V2238" s="36">
        <f t="shared" si="138"/>
        <v>3.1458333333333388</v>
      </c>
      <c r="W2238" s="36"/>
      <c r="X2238" s="37"/>
    </row>
    <row r="2239" spans="1:24" x14ac:dyDescent="0.3">
      <c r="A2239" s="42">
        <v>11237</v>
      </c>
      <c r="B2239" s="24">
        <v>59</v>
      </c>
      <c r="C2239" s="24" t="s">
        <v>1139</v>
      </c>
      <c r="D2239" s="24">
        <v>0</v>
      </c>
      <c r="E2239" s="24">
        <v>537</v>
      </c>
      <c r="F2239" s="24" t="s">
        <v>595</v>
      </c>
      <c r="G2239" s="24" t="s">
        <v>12</v>
      </c>
      <c r="H2239" s="24" t="s">
        <v>13</v>
      </c>
      <c r="J2239" s="24">
        <v>1</v>
      </c>
      <c r="K2239" s="24">
        <v>1197</v>
      </c>
      <c r="L2239" s="32">
        <v>0.3576388888888889</v>
      </c>
      <c r="M2239" s="43">
        <v>0.36805555555555558</v>
      </c>
      <c r="N2239" s="33">
        <v>6.9768694751492797</v>
      </c>
      <c r="Q2239" s="24">
        <v>302</v>
      </c>
      <c r="R2239" s="35">
        <f t="shared" si="136"/>
        <v>2107.0145814950824</v>
      </c>
      <c r="S2239" s="35">
        <f t="shared" si="139"/>
        <v>0</v>
      </c>
      <c r="U2239" s="36">
        <f t="shared" si="137"/>
        <v>1.0416666666666685E-2</v>
      </c>
      <c r="V2239" s="36">
        <f t="shared" si="138"/>
        <v>3.1458333333333388</v>
      </c>
      <c r="W2239" s="36"/>
      <c r="X2239" s="37"/>
    </row>
    <row r="2240" spans="1:24" x14ac:dyDescent="0.3">
      <c r="A2240" s="42">
        <v>11277</v>
      </c>
      <c r="B2240" s="24">
        <v>59</v>
      </c>
      <c r="C2240" s="24" t="s">
        <v>1139</v>
      </c>
      <c r="D2240" s="24">
        <v>0</v>
      </c>
      <c r="E2240" s="24">
        <v>537</v>
      </c>
      <c r="F2240" s="24" t="s">
        <v>595</v>
      </c>
      <c r="G2240" s="24" t="s">
        <v>12</v>
      </c>
      <c r="H2240" s="24" t="s">
        <v>15</v>
      </c>
      <c r="J2240" s="24">
        <v>1</v>
      </c>
      <c r="K2240" s="24">
        <v>2102</v>
      </c>
      <c r="L2240" s="32">
        <v>0.3611111111111111</v>
      </c>
      <c r="M2240" s="43">
        <v>0.37152777777777773</v>
      </c>
      <c r="N2240" s="33">
        <v>6.9768694751492797</v>
      </c>
      <c r="Q2240" s="24">
        <v>58</v>
      </c>
      <c r="R2240" s="35">
        <f t="shared" si="136"/>
        <v>404.65842955865821</v>
      </c>
      <c r="S2240" s="35">
        <f t="shared" si="139"/>
        <v>0</v>
      </c>
      <c r="U2240" s="36">
        <f t="shared" si="137"/>
        <v>1.041666666666663E-2</v>
      </c>
      <c r="V2240" s="36">
        <f t="shared" si="138"/>
        <v>0.60416666666666452</v>
      </c>
      <c r="W2240" s="36"/>
      <c r="X2240" s="37"/>
    </row>
    <row r="2241" spans="1:24" x14ac:dyDescent="0.3">
      <c r="A2241" s="42">
        <v>11278</v>
      </c>
      <c r="B2241" s="24">
        <v>59</v>
      </c>
      <c r="C2241" s="24" t="s">
        <v>1139</v>
      </c>
      <c r="D2241" s="24">
        <v>0</v>
      </c>
      <c r="E2241" s="24">
        <v>537</v>
      </c>
      <c r="F2241" s="24" t="s">
        <v>595</v>
      </c>
      <c r="G2241" s="24" t="s">
        <v>12</v>
      </c>
      <c r="H2241" s="24" t="s">
        <v>15</v>
      </c>
      <c r="J2241" s="24">
        <v>1</v>
      </c>
      <c r="K2241" s="24">
        <v>2104</v>
      </c>
      <c r="L2241" s="32">
        <v>0.47569444444444442</v>
      </c>
      <c r="M2241" s="43">
        <v>0.4861111111111111</v>
      </c>
      <c r="N2241" s="33">
        <v>6.9768694751492797</v>
      </c>
      <c r="Q2241" s="24">
        <v>58</v>
      </c>
      <c r="R2241" s="35">
        <f t="shared" si="136"/>
        <v>404.65842955865821</v>
      </c>
      <c r="S2241" s="35">
        <f t="shared" si="139"/>
        <v>0</v>
      </c>
      <c r="U2241" s="36">
        <f t="shared" si="137"/>
        <v>1.0416666666666685E-2</v>
      </c>
      <c r="V2241" s="36">
        <f t="shared" si="138"/>
        <v>0.60416666666666774</v>
      </c>
      <c r="W2241" s="36"/>
      <c r="X2241" s="37"/>
    </row>
    <row r="2242" spans="1:24" x14ac:dyDescent="0.3">
      <c r="A2242" s="42">
        <v>11319</v>
      </c>
      <c r="B2242" s="24">
        <v>59</v>
      </c>
      <c r="C2242" s="24" t="s">
        <v>1139</v>
      </c>
      <c r="D2242" s="24">
        <v>0</v>
      </c>
      <c r="E2242" s="24">
        <v>537</v>
      </c>
      <c r="F2242" s="24" t="s">
        <v>595</v>
      </c>
      <c r="G2242" s="24" t="s">
        <v>12</v>
      </c>
      <c r="H2242" s="24" t="s">
        <v>13</v>
      </c>
      <c r="J2242" s="24">
        <v>1</v>
      </c>
      <c r="K2242" s="24">
        <v>2371</v>
      </c>
      <c r="L2242" s="32">
        <v>0.4826388888888889</v>
      </c>
      <c r="M2242" s="43">
        <v>0.48958333333333331</v>
      </c>
      <c r="N2242" s="33">
        <v>6.9768694751492797</v>
      </c>
      <c r="Q2242" s="24">
        <v>302</v>
      </c>
      <c r="R2242" s="35">
        <f t="shared" si="136"/>
        <v>2107.0145814950824</v>
      </c>
      <c r="S2242" s="35">
        <f t="shared" si="139"/>
        <v>0</v>
      </c>
      <c r="U2242" s="36">
        <f t="shared" si="137"/>
        <v>6.9444444444444198E-3</v>
      </c>
      <c r="V2242" s="36">
        <f t="shared" si="138"/>
        <v>2.0972222222222148</v>
      </c>
      <c r="W2242" s="36"/>
      <c r="X2242" s="37"/>
    </row>
    <row r="2243" spans="1:24" x14ac:dyDescent="0.3">
      <c r="A2243" s="42">
        <v>18793</v>
      </c>
      <c r="B2243" s="24">
        <v>59</v>
      </c>
      <c r="C2243" s="24" t="s">
        <v>1139</v>
      </c>
      <c r="D2243" s="24">
        <v>0</v>
      </c>
      <c r="E2243" s="24">
        <v>537</v>
      </c>
      <c r="F2243" s="24" t="s">
        <v>595</v>
      </c>
      <c r="G2243" s="24" t="s">
        <v>12</v>
      </c>
      <c r="H2243" s="24" t="s">
        <v>13</v>
      </c>
      <c r="J2243" s="24">
        <v>1</v>
      </c>
      <c r="K2243" s="24">
        <v>18793</v>
      </c>
      <c r="L2243" s="32">
        <v>0.68055555555555547</v>
      </c>
      <c r="M2243" s="43">
        <v>0.69097222222222221</v>
      </c>
      <c r="N2243" s="33">
        <v>6.9768694751492797</v>
      </c>
      <c r="Q2243" s="24">
        <v>302</v>
      </c>
      <c r="R2243" s="35">
        <f t="shared" si="136"/>
        <v>2107.0145814950824</v>
      </c>
      <c r="S2243" s="35">
        <f t="shared" si="139"/>
        <v>0</v>
      </c>
      <c r="U2243" s="36">
        <f t="shared" si="137"/>
        <v>1.0416666666666741E-2</v>
      </c>
      <c r="V2243" s="36">
        <f t="shared" si="138"/>
        <v>3.1458333333333557</v>
      </c>
      <c r="W2243" s="36"/>
      <c r="X2243" s="37"/>
    </row>
    <row r="2244" spans="1:24" x14ac:dyDescent="0.3">
      <c r="A2244" s="42">
        <v>11297</v>
      </c>
      <c r="B2244" s="24">
        <v>59</v>
      </c>
      <c r="C2244" s="24" t="s">
        <v>1139</v>
      </c>
      <c r="D2244" s="24">
        <v>0</v>
      </c>
      <c r="E2244" s="24">
        <v>539</v>
      </c>
      <c r="F2244" s="24" t="s">
        <v>611</v>
      </c>
      <c r="G2244" s="24" t="s">
        <v>72</v>
      </c>
      <c r="H2244" s="24" t="s">
        <v>13</v>
      </c>
      <c r="J2244" s="24">
        <v>1</v>
      </c>
      <c r="K2244" s="24">
        <v>3130</v>
      </c>
      <c r="L2244" s="32">
        <v>0.55555555555555558</v>
      </c>
      <c r="M2244" s="43">
        <v>0.56944444444444442</v>
      </c>
      <c r="N2244" s="33">
        <v>16.559706791824599</v>
      </c>
      <c r="Q2244" s="24">
        <v>94</v>
      </c>
      <c r="R2244" s="35">
        <f t="shared" ref="R2244:R2307" si="140">+N2244*Q2244</f>
        <v>1556.6124384315124</v>
      </c>
      <c r="S2244" s="35">
        <f t="shared" si="139"/>
        <v>0</v>
      </c>
      <c r="U2244" s="36">
        <f t="shared" ref="U2244:U2307" si="141">+M2244-L2244</f>
        <v>1.388888888888884E-2</v>
      </c>
      <c r="V2244" s="36">
        <f t="shared" ref="V2244:V2307" si="142">+U2244*Q2244</f>
        <v>1.3055555555555509</v>
      </c>
      <c r="W2244" s="36"/>
      <c r="X2244" s="37"/>
    </row>
    <row r="2245" spans="1:24" x14ac:dyDescent="0.3">
      <c r="A2245" s="42">
        <v>11314</v>
      </c>
      <c r="B2245" s="24">
        <v>59</v>
      </c>
      <c r="C2245" s="24" t="s">
        <v>1139</v>
      </c>
      <c r="D2245" s="24">
        <v>0</v>
      </c>
      <c r="E2245" s="24">
        <v>539</v>
      </c>
      <c r="F2245" s="24" t="s">
        <v>611</v>
      </c>
      <c r="G2245" s="24" t="s">
        <v>52</v>
      </c>
      <c r="H2245" s="24">
        <v>6</v>
      </c>
      <c r="J2245" s="24">
        <v>1</v>
      </c>
      <c r="K2245" s="24">
        <v>4291</v>
      </c>
      <c r="L2245" s="32">
        <v>0.55555555555555558</v>
      </c>
      <c r="M2245" s="43">
        <v>0.56944444444444442</v>
      </c>
      <c r="N2245" s="33">
        <v>16.559706791824599</v>
      </c>
      <c r="Q2245" s="24">
        <v>35</v>
      </c>
      <c r="R2245" s="35">
        <f t="shared" si="140"/>
        <v>579.58973771386093</v>
      </c>
      <c r="S2245" s="35">
        <f t="shared" ref="S2245:S2308" si="143">+O2245*Q2245</f>
        <v>0</v>
      </c>
      <c r="U2245" s="36">
        <f t="shared" si="141"/>
        <v>1.388888888888884E-2</v>
      </c>
      <c r="V2245" s="36">
        <f t="shared" si="142"/>
        <v>0.48611111111110938</v>
      </c>
      <c r="W2245" s="36"/>
      <c r="X2245" s="37"/>
    </row>
    <row r="2246" spans="1:24" x14ac:dyDescent="0.3">
      <c r="A2246" s="42">
        <v>12050</v>
      </c>
      <c r="B2246" s="24">
        <v>59</v>
      </c>
      <c r="C2246" s="24" t="s">
        <v>1139</v>
      </c>
      <c r="D2246" s="24">
        <v>0</v>
      </c>
      <c r="E2246" s="24">
        <v>554</v>
      </c>
      <c r="F2246" s="24" t="s">
        <v>650</v>
      </c>
      <c r="G2246" s="24" t="s">
        <v>12</v>
      </c>
      <c r="H2246" s="24" t="s">
        <v>13</v>
      </c>
      <c r="J2246" s="24">
        <v>1</v>
      </c>
      <c r="K2246" s="24">
        <v>5941</v>
      </c>
      <c r="L2246" s="32">
        <v>0.93402777777777779</v>
      </c>
      <c r="M2246" s="43">
        <v>0.95138888888888884</v>
      </c>
      <c r="N2246" s="33">
        <v>10.208274646590199</v>
      </c>
      <c r="Q2246" s="24">
        <v>302</v>
      </c>
      <c r="R2246" s="35">
        <f t="shared" si="140"/>
        <v>3082.8989432702401</v>
      </c>
      <c r="S2246" s="35">
        <f t="shared" si="143"/>
        <v>0</v>
      </c>
      <c r="U2246" s="36">
        <f t="shared" si="141"/>
        <v>1.7361111111111049E-2</v>
      </c>
      <c r="V2246" s="36">
        <f t="shared" si="142"/>
        <v>5.2430555555555367</v>
      </c>
      <c r="W2246" s="36"/>
      <c r="X2246" s="37"/>
    </row>
    <row r="2247" spans="1:24" x14ac:dyDescent="0.3">
      <c r="A2247" s="42">
        <v>11304</v>
      </c>
      <c r="B2247" s="24">
        <v>59</v>
      </c>
      <c r="C2247" s="24" t="s">
        <v>1139</v>
      </c>
      <c r="D2247" s="24">
        <v>0</v>
      </c>
      <c r="E2247" s="24">
        <v>564</v>
      </c>
      <c r="F2247" s="24" t="s">
        <v>600</v>
      </c>
      <c r="G2247" s="24" t="s">
        <v>12</v>
      </c>
      <c r="H2247" s="24" t="s">
        <v>15</v>
      </c>
      <c r="J2247" s="24">
        <v>1</v>
      </c>
      <c r="K2247" s="24">
        <v>2375</v>
      </c>
      <c r="L2247" s="32">
        <v>0.37152777777777773</v>
      </c>
      <c r="M2247" s="43">
        <v>0.38541666666666669</v>
      </c>
      <c r="N2247" s="33">
        <v>8.3972631826156103</v>
      </c>
      <c r="Q2247" s="24">
        <v>58</v>
      </c>
      <c r="R2247" s="35">
        <f t="shared" si="140"/>
        <v>487.04126459170539</v>
      </c>
      <c r="S2247" s="35">
        <f t="shared" si="143"/>
        <v>0</v>
      </c>
      <c r="U2247" s="36">
        <f t="shared" si="141"/>
        <v>1.3888888888888951E-2</v>
      </c>
      <c r="V2247" s="36">
        <f t="shared" si="142"/>
        <v>0.80555555555555913</v>
      </c>
      <c r="W2247" s="36"/>
      <c r="X2247" s="37"/>
    </row>
    <row r="2248" spans="1:24" x14ac:dyDescent="0.3">
      <c r="A2248" s="42">
        <v>11251</v>
      </c>
      <c r="B2248" s="24">
        <v>59</v>
      </c>
      <c r="C2248" s="24" t="s">
        <v>1139</v>
      </c>
      <c r="D2248" s="24">
        <v>0</v>
      </c>
      <c r="E2248" s="24">
        <v>564</v>
      </c>
      <c r="F2248" s="24" t="s">
        <v>600</v>
      </c>
      <c r="G2248" s="24" t="s">
        <v>12</v>
      </c>
      <c r="H2248" s="24" t="s">
        <v>13</v>
      </c>
      <c r="J2248" s="24">
        <v>1</v>
      </c>
      <c r="K2248" s="24">
        <v>1235</v>
      </c>
      <c r="L2248" s="32">
        <v>0.375</v>
      </c>
      <c r="M2248" s="43">
        <v>0.3888888888888889</v>
      </c>
      <c r="N2248" s="33">
        <v>8.3972631826156103</v>
      </c>
      <c r="Q2248" s="24">
        <v>302</v>
      </c>
      <c r="R2248" s="35">
        <f t="shared" si="140"/>
        <v>2535.9734811499143</v>
      </c>
      <c r="S2248" s="35">
        <f t="shared" si="143"/>
        <v>0</v>
      </c>
      <c r="U2248" s="36">
        <f t="shared" si="141"/>
        <v>1.3888888888888895E-2</v>
      </c>
      <c r="V2248" s="36">
        <f t="shared" si="142"/>
        <v>4.1944444444444464</v>
      </c>
      <c r="W2248" s="36"/>
      <c r="X2248" s="37"/>
    </row>
    <row r="2249" spans="1:24" x14ac:dyDescent="0.3">
      <c r="A2249" s="42">
        <v>11308</v>
      </c>
      <c r="B2249" s="24">
        <v>59</v>
      </c>
      <c r="C2249" s="24" t="s">
        <v>1139</v>
      </c>
      <c r="D2249" s="24">
        <v>0</v>
      </c>
      <c r="E2249" s="24">
        <v>564</v>
      </c>
      <c r="F2249" s="24" t="s">
        <v>600</v>
      </c>
      <c r="G2249" s="24" t="s">
        <v>12</v>
      </c>
      <c r="H2249" s="24" t="s">
        <v>15</v>
      </c>
      <c r="J2249" s="24">
        <v>1</v>
      </c>
      <c r="K2249" s="24">
        <v>2377</v>
      </c>
      <c r="L2249" s="32">
        <v>0.4861111111111111</v>
      </c>
      <c r="M2249" s="43">
        <v>0.5</v>
      </c>
      <c r="N2249" s="33">
        <v>8.3972631826156103</v>
      </c>
      <c r="Q2249" s="24">
        <v>58</v>
      </c>
      <c r="R2249" s="35">
        <f t="shared" si="140"/>
        <v>487.04126459170539</v>
      </c>
      <c r="S2249" s="35">
        <f t="shared" si="143"/>
        <v>0</v>
      </c>
      <c r="U2249" s="36">
        <f t="shared" si="141"/>
        <v>1.3888888888888895E-2</v>
      </c>
      <c r="V2249" s="36">
        <f t="shared" si="142"/>
        <v>0.80555555555555591</v>
      </c>
      <c r="W2249" s="36"/>
      <c r="X2249" s="37"/>
    </row>
    <row r="2250" spans="1:24" x14ac:dyDescent="0.3">
      <c r="A2250" s="42">
        <v>11309</v>
      </c>
      <c r="B2250" s="24">
        <v>59</v>
      </c>
      <c r="C2250" s="24" t="s">
        <v>1139</v>
      </c>
      <c r="D2250" s="24">
        <v>0</v>
      </c>
      <c r="E2250" s="24">
        <v>564</v>
      </c>
      <c r="F2250" s="24" t="s">
        <v>600</v>
      </c>
      <c r="G2250" s="24" t="s">
        <v>12</v>
      </c>
      <c r="H2250" s="24" t="s">
        <v>13</v>
      </c>
      <c r="J2250" s="24">
        <v>1</v>
      </c>
      <c r="K2250" s="24">
        <v>2380</v>
      </c>
      <c r="L2250" s="32">
        <v>0.64930555555555558</v>
      </c>
      <c r="M2250" s="43">
        <v>0.66319444444444442</v>
      </c>
      <c r="N2250" s="33">
        <v>8.3972631826156103</v>
      </c>
      <c r="Q2250" s="24">
        <v>302</v>
      </c>
      <c r="R2250" s="35">
        <f t="shared" si="140"/>
        <v>2535.9734811499143</v>
      </c>
      <c r="S2250" s="35">
        <f t="shared" si="143"/>
        <v>0</v>
      </c>
      <c r="U2250" s="36">
        <f t="shared" si="141"/>
        <v>1.388888888888884E-2</v>
      </c>
      <c r="V2250" s="36">
        <f t="shared" si="142"/>
        <v>4.1944444444444295</v>
      </c>
      <c r="W2250" s="36"/>
      <c r="X2250" s="37"/>
    </row>
    <row r="2251" spans="1:24" x14ac:dyDescent="0.3">
      <c r="A2251" s="42">
        <v>11318</v>
      </c>
      <c r="B2251" s="24">
        <v>59</v>
      </c>
      <c r="C2251" s="24" t="s">
        <v>1139</v>
      </c>
      <c r="D2251" s="24">
        <v>0</v>
      </c>
      <c r="E2251" s="24">
        <v>564</v>
      </c>
      <c r="F2251" s="24" t="s">
        <v>600</v>
      </c>
      <c r="G2251" s="24" t="s">
        <v>52</v>
      </c>
      <c r="H2251" s="24">
        <v>5</v>
      </c>
      <c r="J2251" s="24">
        <v>1</v>
      </c>
      <c r="K2251" s="24">
        <v>3082</v>
      </c>
      <c r="L2251" s="32">
        <v>0.70833333333333337</v>
      </c>
      <c r="M2251" s="43">
        <v>0.71875</v>
      </c>
      <c r="N2251" s="33">
        <v>8.3972631826156103</v>
      </c>
      <c r="Q2251" s="24">
        <v>34</v>
      </c>
      <c r="R2251" s="35">
        <f t="shared" si="140"/>
        <v>285.50694820893074</v>
      </c>
      <c r="S2251" s="35">
        <f t="shared" si="143"/>
        <v>0</v>
      </c>
      <c r="U2251" s="36">
        <f t="shared" si="141"/>
        <v>1.041666666666663E-2</v>
      </c>
      <c r="V2251" s="36">
        <f t="shared" si="142"/>
        <v>0.35416666666666541</v>
      </c>
      <c r="W2251" s="36"/>
      <c r="X2251" s="37"/>
    </row>
    <row r="2252" spans="1:24" x14ac:dyDescent="0.3">
      <c r="A2252" s="42">
        <v>18797</v>
      </c>
      <c r="B2252" s="24">
        <v>59</v>
      </c>
      <c r="C2252" s="24" t="s">
        <v>1139</v>
      </c>
      <c r="D2252" s="24">
        <v>0</v>
      </c>
      <c r="E2252" s="24">
        <v>573</v>
      </c>
      <c r="F2252" s="24" t="s">
        <v>601</v>
      </c>
      <c r="G2252" s="24" t="s">
        <v>12</v>
      </c>
      <c r="H2252" s="24" t="s">
        <v>13</v>
      </c>
      <c r="J2252" s="24">
        <v>1</v>
      </c>
      <c r="K2252" s="24">
        <v>1250</v>
      </c>
      <c r="L2252" s="32">
        <v>0.56597222222222221</v>
      </c>
      <c r="M2252" s="43">
        <v>0.57291666666666663</v>
      </c>
      <c r="N2252" s="33">
        <v>5.1555116038211697</v>
      </c>
      <c r="Q2252" s="24">
        <v>302</v>
      </c>
      <c r="R2252" s="35">
        <f t="shared" si="140"/>
        <v>1556.9645043539933</v>
      </c>
      <c r="S2252" s="35">
        <f t="shared" si="143"/>
        <v>0</v>
      </c>
      <c r="U2252" s="36">
        <f t="shared" si="141"/>
        <v>6.9444444444444198E-3</v>
      </c>
      <c r="V2252" s="36">
        <f t="shared" si="142"/>
        <v>2.0972222222222148</v>
      </c>
      <c r="W2252" s="36"/>
      <c r="X2252" s="37"/>
    </row>
    <row r="2253" spans="1:24" x14ac:dyDescent="0.3">
      <c r="A2253" s="42">
        <v>11317</v>
      </c>
      <c r="B2253" s="24">
        <v>59</v>
      </c>
      <c r="C2253" s="24" t="s">
        <v>1139</v>
      </c>
      <c r="D2253" s="24">
        <v>0</v>
      </c>
      <c r="E2253" s="24">
        <v>573</v>
      </c>
      <c r="F2253" s="24" t="s">
        <v>601</v>
      </c>
      <c r="G2253" s="24" t="s">
        <v>12</v>
      </c>
      <c r="H2253" s="24" t="s">
        <v>13</v>
      </c>
      <c r="J2253" s="24">
        <v>1</v>
      </c>
      <c r="K2253" s="24">
        <v>3101</v>
      </c>
      <c r="L2253" s="32">
        <v>0.58680555555555558</v>
      </c>
      <c r="M2253" s="43">
        <v>0.59375</v>
      </c>
      <c r="N2253" s="33">
        <v>5.1555116038211697</v>
      </c>
      <c r="Q2253" s="24">
        <v>302</v>
      </c>
      <c r="R2253" s="35">
        <f t="shared" si="140"/>
        <v>1556.9645043539933</v>
      </c>
      <c r="S2253" s="35">
        <f t="shared" si="143"/>
        <v>0</v>
      </c>
      <c r="U2253" s="36">
        <f t="shared" si="141"/>
        <v>6.9444444444444198E-3</v>
      </c>
      <c r="V2253" s="36">
        <f t="shared" si="142"/>
        <v>2.0972222222222148</v>
      </c>
      <c r="W2253" s="36"/>
      <c r="X2253" s="37"/>
    </row>
    <row r="2254" spans="1:24" x14ac:dyDescent="0.3">
      <c r="A2254" s="42">
        <v>11253</v>
      </c>
      <c r="B2254" s="24">
        <v>59</v>
      </c>
      <c r="C2254" s="24" t="s">
        <v>1139</v>
      </c>
      <c r="D2254" s="24">
        <v>0</v>
      </c>
      <c r="E2254" s="24">
        <v>573</v>
      </c>
      <c r="F2254" s="24" t="s">
        <v>601</v>
      </c>
      <c r="G2254" s="24" t="s">
        <v>12</v>
      </c>
      <c r="H2254" s="24" t="s">
        <v>13</v>
      </c>
      <c r="J2254" s="24">
        <v>1</v>
      </c>
      <c r="K2254" s="24">
        <v>1251</v>
      </c>
      <c r="L2254" s="32">
        <v>0.70486111111111116</v>
      </c>
      <c r="M2254" s="43">
        <v>0.71180555555555547</v>
      </c>
      <c r="N2254" s="33">
        <v>5.1555116038211697</v>
      </c>
      <c r="Q2254" s="24">
        <v>302</v>
      </c>
      <c r="R2254" s="35">
        <f t="shared" si="140"/>
        <v>1556.9645043539933</v>
      </c>
      <c r="S2254" s="35">
        <f t="shared" si="143"/>
        <v>0</v>
      </c>
      <c r="U2254" s="36">
        <f t="shared" si="141"/>
        <v>6.9444444444443088E-3</v>
      </c>
      <c r="V2254" s="36">
        <f t="shared" si="142"/>
        <v>2.0972222222221815</v>
      </c>
      <c r="W2254" s="36"/>
      <c r="X2254" s="37"/>
    </row>
    <row r="2255" spans="1:24" x14ac:dyDescent="0.3">
      <c r="A2255" s="42">
        <v>11255</v>
      </c>
      <c r="B2255" s="24">
        <v>59</v>
      </c>
      <c r="C2255" s="24" t="s">
        <v>1139</v>
      </c>
      <c r="D2255" s="24">
        <v>0</v>
      </c>
      <c r="E2255" s="24">
        <v>574</v>
      </c>
      <c r="F2255" s="24" t="s">
        <v>602</v>
      </c>
      <c r="G2255" s="24" t="s">
        <v>12</v>
      </c>
      <c r="H2255" s="24" t="s">
        <v>13</v>
      </c>
      <c r="J2255" s="24">
        <v>1</v>
      </c>
      <c r="K2255" s="24">
        <v>1253</v>
      </c>
      <c r="L2255" s="32">
        <v>0.375</v>
      </c>
      <c r="M2255" s="43">
        <v>0.39583333333333331</v>
      </c>
      <c r="N2255" s="33">
        <v>13.8797582925733</v>
      </c>
      <c r="Q2255" s="24">
        <v>302</v>
      </c>
      <c r="R2255" s="35">
        <f t="shared" si="140"/>
        <v>4191.6870043571362</v>
      </c>
      <c r="S2255" s="35">
        <f t="shared" si="143"/>
        <v>0</v>
      </c>
      <c r="U2255" s="36">
        <f t="shared" si="141"/>
        <v>2.0833333333333315E-2</v>
      </c>
      <c r="V2255" s="36">
        <f t="shared" si="142"/>
        <v>6.2916666666666607</v>
      </c>
      <c r="W2255" s="36"/>
      <c r="X2255" s="37"/>
    </row>
    <row r="2256" spans="1:24" x14ac:dyDescent="0.3">
      <c r="A2256" s="42">
        <v>11322</v>
      </c>
      <c r="B2256" s="24">
        <v>59</v>
      </c>
      <c r="C2256" s="24" t="s">
        <v>1139</v>
      </c>
      <c r="D2256" s="24">
        <v>0</v>
      </c>
      <c r="E2256" s="24">
        <v>574</v>
      </c>
      <c r="F2256" s="24" t="s">
        <v>602</v>
      </c>
      <c r="G2256" s="24" t="s">
        <v>12</v>
      </c>
      <c r="H2256" s="24" t="s">
        <v>13</v>
      </c>
      <c r="J2256" s="24">
        <v>1</v>
      </c>
      <c r="K2256" s="24">
        <v>1254</v>
      </c>
      <c r="L2256" s="32">
        <v>0.51041666666666663</v>
      </c>
      <c r="M2256" s="43">
        <v>0.53125</v>
      </c>
      <c r="N2256" s="33">
        <v>13.8797582925733</v>
      </c>
      <c r="Q2256" s="24">
        <v>302</v>
      </c>
      <c r="R2256" s="35">
        <f t="shared" si="140"/>
        <v>4191.6870043571362</v>
      </c>
      <c r="S2256" s="35">
        <f t="shared" si="143"/>
        <v>0</v>
      </c>
      <c r="U2256" s="36">
        <f t="shared" si="141"/>
        <v>2.083333333333337E-2</v>
      </c>
      <c r="V2256" s="36">
        <f t="shared" si="142"/>
        <v>6.2916666666666776</v>
      </c>
      <c r="W2256" s="36"/>
      <c r="X2256" s="37"/>
    </row>
    <row r="2257" spans="1:24" x14ac:dyDescent="0.3">
      <c r="A2257" s="42">
        <v>18798</v>
      </c>
      <c r="B2257" s="24">
        <v>59</v>
      </c>
      <c r="C2257" s="24" t="s">
        <v>1139</v>
      </c>
      <c r="D2257" s="24">
        <v>0</v>
      </c>
      <c r="E2257" s="24">
        <v>590</v>
      </c>
      <c r="F2257" s="24" t="s">
        <v>605</v>
      </c>
      <c r="G2257" s="24" t="s">
        <v>12</v>
      </c>
      <c r="H2257" s="24" t="s">
        <v>13</v>
      </c>
      <c r="J2257" s="24">
        <v>1</v>
      </c>
      <c r="K2257" s="24">
        <v>1304</v>
      </c>
      <c r="L2257" s="32">
        <v>0.57291666666666663</v>
      </c>
      <c r="M2257" s="43">
        <v>0.58680555555555558</v>
      </c>
      <c r="N2257" s="33">
        <v>8.7242466887521495</v>
      </c>
      <c r="Q2257" s="24">
        <v>302</v>
      </c>
      <c r="R2257" s="35">
        <f t="shared" si="140"/>
        <v>2634.722500003149</v>
      </c>
      <c r="S2257" s="35">
        <f t="shared" si="143"/>
        <v>0</v>
      </c>
      <c r="U2257" s="36">
        <f t="shared" si="141"/>
        <v>1.3888888888888951E-2</v>
      </c>
      <c r="V2257" s="36">
        <f t="shared" si="142"/>
        <v>4.1944444444444633</v>
      </c>
      <c r="W2257" s="36"/>
      <c r="X2257" s="37"/>
    </row>
    <row r="2258" spans="1:24" x14ac:dyDescent="0.3">
      <c r="A2258" s="42">
        <v>11263</v>
      </c>
      <c r="B2258" s="24">
        <v>59</v>
      </c>
      <c r="C2258" s="24" t="s">
        <v>1139</v>
      </c>
      <c r="D2258" s="24">
        <v>0</v>
      </c>
      <c r="E2258" s="24">
        <v>590</v>
      </c>
      <c r="F2258" s="24" t="s">
        <v>605</v>
      </c>
      <c r="G2258" s="24" t="s">
        <v>12</v>
      </c>
      <c r="H2258" s="24" t="s">
        <v>13</v>
      </c>
      <c r="J2258" s="24">
        <v>1</v>
      </c>
      <c r="K2258" s="24">
        <v>1306</v>
      </c>
      <c r="L2258" s="32">
        <v>0.71527777777777779</v>
      </c>
      <c r="M2258" s="43">
        <v>0.72916666666666663</v>
      </c>
      <c r="N2258" s="33">
        <v>8.7242466887521495</v>
      </c>
      <c r="Q2258" s="24">
        <v>302</v>
      </c>
      <c r="R2258" s="35">
        <f t="shared" si="140"/>
        <v>2634.722500003149</v>
      </c>
      <c r="S2258" s="35">
        <f t="shared" si="143"/>
        <v>0</v>
      </c>
      <c r="U2258" s="36">
        <f t="shared" si="141"/>
        <v>1.388888888888884E-2</v>
      </c>
      <c r="V2258" s="36">
        <f t="shared" si="142"/>
        <v>4.1944444444444295</v>
      </c>
      <c r="W2258" s="36"/>
      <c r="X2258" s="37"/>
    </row>
    <row r="2259" spans="1:24" x14ac:dyDescent="0.3">
      <c r="A2259" s="42">
        <v>11450</v>
      </c>
      <c r="B2259" s="24">
        <v>59</v>
      </c>
      <c r="C2259" s="24" t="s">
        <v>1139</v>
      </c>
      <c r="D2259" s="24">
        <v>0</v>
      </c>
      <c r="E2259" s="24">
        <v>591</v>
      </c>
      <c r="F2259" s="24" t="s">
        <v>633</v>
      </c>
      <c r="G2259" s="24" t="s">
        <v>12</v>
      </c>
      <c r="H2259" s="24" t="s">
        <v>13</v>
      </c>
      <c r="J2259" s="24">
        <v>1</v>
      </c>
      <c r="K2259" s="24">
        <v>1307</v>
      </c>
      <c r="L2259" s="32">
        <v>0.59375</v>
      </c>
      <c r="M2259" s="43">
        <v>0.61111111111111105</v>
      </c>
      <c r="N2259" s="33">
        <v>9.3059094957255404</v>
      </c>
      <c r="Q2259" s="24">
        <v>302</v>
      </c>
      <c r="R2259" s="35">
        <f t="shared" si="140"/>
        <v>2810.3846677091133</v>
      </c>
      <c r="S2259" s="35">
        <f t="shared" si="143"/>
        <v>0</v>
      </c>
      <c r="U2259" s="36">
        <f t="shared" si="141"/>
        <v>1.7361111111111049E-2</v>
      </c>
      <c r="V2259" s="36">
        <f t="shared" si="142"/>
        <v>5.2430555555555367</v>
      </c>
      <c r="W2259" s="36"/>
      <c r="X2259" s="37"/>
    </row>
    <row r="2260" spans="1:24" x14ac:dyDescent="0.3">
      <c r="A2260" s="42">
        <v>11303</v>
      </c>
      <c r="B2260" s="24">
        <v>59</v>
      </c>
      <c r="C2260" s="24" t="s">
        <v>1139</v>
      </c>
      <c r="D2260" s="24">
        <v>0</v>
      </c>
      <c r="E2260" s="24">
        <v>592</v>
      </c>
      <c r="F2260" s="24" t="s">
        <v>614</v>
      </c>
      <c r="G2260" s="24" t="s">
        <v>12</v>
      </c>
      <c r="H2260" s="24" t="s">
        <v>15</v>
      </c>
      <c r="J2260" s="24">
        <v>1</v>
      </c>
      <c r="K2260" s="24">
        <v>2374</v>
      </c>
      <c r="L2260" s="32">
        <v>0.30555555555555552</v>
      </c>
      <c r="M2260" s="43">
        <v>0.31597222222222221</v>
      </c>
      <c r="N2260" s="33">
        <v>6.8230327887772804</v>
      </c>
      <c r="Q2260" s="24">
        <v>58</v>
      </c>
      <c r="R2260" s="35">
        <f t="shared" si="140"/>
        <v>395.73590174908225</v>
      </c>
      <c r="S2260" s="35">
        <f t="shared" si="143"/>
        <v>0</v>
      </c>
      <c r="U2260" s="36">
        <f t="shared" si="141"/>
        <v>1.0416666666666685E-2</v>
      </c>
      <c r="V2260" s="36">
        <f t="shared" si="142"/>
        <v>0.60416666666666774</v>
      </c>
      <c r="W2260" s="36"/>
      <c r="X2260" s="37"/>
    </row>
    <row r="2261" spans="1:24" x14ac:dyDescent="0.3">
      <c r="A2261" s="42">
        <v>11310</v>
      </c>
      <c r="B2261" s="24">
        <v>59</v>
      </c>
      <c r="C2261" s="24" t="s">
        <v>1139</v>
      </c>
      <c r="D2261" s="24">
        <v>0</v>
      </c>
      <c r="E2261" s="24">
        <v>592</v>
      </c>
      <c r="F2261" s="24" t="s">
        <v>614</v>
      </c>
      <c r="G2261" s="24" t="s">
        <v>72</v>
      </c>
      <c r="H2261" s="24" t="s">
        <v>13</v>
      </c>
      <c r="J2261" s="24">
        <v>1</v>
      </c>
      <c r="K2261" s="24">
        <v>3114</v>
      </c>
      <c r="L2261" s="32">
        <v>0.33333333333333331</v>
      </c>
      <c r="M2261" s="43">
        <v>0.34375</v>
      </c>
      <c r="N2261" s="33">
        <v>6.8230327887772804</v>
      </c>
      <c r="Q2261" s="24">
        <v>94</v>
      </c>
      <c r="R2261" s="35">
        <f t="shared" si="140"/>
        <v>641.36508214506432</v>
      </c>
      <c r="S2261" s="35">
        <f t="shared" si="143"/>
        <v>0</v>
      </c>
      <c r="U2261" s="36">
        <f t="shared" si="141"/>
        <v>1.0416666666666685E-2</v>
      </c>
      <c r="V2261" s="36">
        <f t="shared" si="142"/>
        <v>0.97916666666666841</v>
      </c>
      <c r="W2261" s="36"/>
      <c r="X2261" s="37"/>
    </row>
    <row r="2262" spans="1:24" x14ac:dyDescent="0.3">
      <c r="A2262" s="42">
        <v>11313</v>
      </c>
      <c r="B2262" s="24">
        <v>59</v>
      </c>
      <c r="C2262" s="24" t="s">
        <v>1139</v>
      </c>
      <c r="D2262" s="24">
        <v>0</v>
      </c>
      <c r="E2262" s="24">
        <v>592</v>
      </c>
      <c r="F2262" s="24" t="s">
        <v>614</v>
      </c>
      <c r="G2262" s="24" t="s">
        <v>52</v>
      </c>
      <c r="H2262" s="24">
        <v>6</v>
      </c>
      <c r="J2262" s="24">
        <v>1</v>
      </c>
      <c r="K2262" s="24">
        <v>11313</v>
      </c>
      <c r="L2262" s="32">
        <v>0.33333333333333331</v>
      </c>
      <c r="M2262" s="43">
        <v>0.34375</v>
      </c>
      <c r="N2262" s="33">
        <v>6.8230327887772804</v>
      </c>
      <c r="Q2262" s="24">
        <v>35</v>
      </c>
      <c r="R2262" s="35">
        <f t="shared" si="140"/>
        <v>238.80614760720482</v>
      </c>
      <c r="S2262" s="35">
        <f t="shared" si="143"/>
        <v>0</v>
      </c>
      <c r="U2262" s="36">
        <f t="shared" si="141"/>
        <v>1.0416666666666685E-2</v>
      </c>
      <c r="V2262" s="36">
        <f t="shared" si="142"/>
        <v>0.36458333333333398</v>
      </c>
      <c r="W2262" s="36"/>
      <c r="X2262" s="37"/>
    </row>
    <row r="2263" spans="1:24" x14ac:dyDescent="0.3">
      <c r="A2263" s="42">
        <v>11307</v>
      </c>
      <c r="B2263" s="24">
        <v>59</v>
      </c>
      <c r="C2263" s="24" t="s">
        <v>1139</v>
      </c>
      <c r="D2263" s="24">
        <v>0</v>
      </c>
      <c r="E2263" s="24">
        <v>592</v>
      </c>
      <c r="F2263" s="24" t="s">
        <v>614</v>
      </c>
      <c r="G2263" s="24" t="s">
        <v>12</v>
      </c>
      <c r="H2263" s="24" t="s">
        <v>15</v>
      </c>
      <c r="J2263" s="24">
        <v>1</v>
      </c>
      <c r="K2263" s="24">
        <v>2376</v>
      </c>
      <c r="L2263" s="32">
        <v>0.4236111111111111</v>
      </c>
      <c r="M2263" s="43">
        <v>0.43402777777777773</v>
      </c>
      <c r="N2263" s="33">
        <v>6.8230327887772804</v>
      </c>
      <c r="Q2263" s="24">
        <v>58</v>
      </c>
      <c r="R2263" s="35">
        <f t="shared" si="140"/>
        <v>395.73590174908225</v>
      </c>
      <c r="S2263" s="35">
        <f t="shared" si="143"/>
        <v>0</v>
      </c>
      <c r="U2263" s="36">
        <f t="shared" si="141"/>
        <v>1.041666666666663E-2</v>
      </c>
      <c r="V2263" s="36">
        <f t="shared" si="142"/>
        <v>0.60416666666666452</v>
      </c>
      <c r="W2263" s="36"/>
      <c r="X2263" s="37"/>
    </row>
    <row r="2264" spans="1:24" x14ac:dyDescent="0.3">
      <c r="A2264" s="42">
        <v>11311</v>
      </c>
      <c r="B2264" s="24">
        <v>59</v>
      </c>
      <c r="C2264" s="24" t="s">
        <v>1139</v>
      </c>
      <c r="D2264" s="24">
        <v>0</v>
      </c>
      <c r="E2264" s="24">
        <v>592</v>
      </c>
      <c r="F2264" s="24" t="s">
        <v>614</v>
      </c>
      <c r="G2264" s="24" t="s">
        <v>72</v>
      </c>
      <c r="H2264" s="24" t="s">
        <v>13</v>
      </c>
      <c r="J2264" s="24">
        <v>1</v>
      </c>
      <c r="K2264" s="24">
        <v>3123</v>
      </c>
      <c r="L2264" s="32">
        <v>0.59027777777777779</v>
      </c>
      <c r="M2264" s="43">
        <v>0.60069444444444442</v>
      </c>
      <c r="N2264" s="33">
        <v>6.8230327887772804</v>
      </c>
      <c r="Q2264" s="24">
        <v>94</v>
      </c>
      <c r="R2264" s="35">
        <f t="shared" si="140"/>
        <v>641.36508214506432</v>
      </c>
      <c r="S2264" s="35">
        <f t="shared" si="143"/>
        <v>0</v>
      </c>
      <c r="U2264" s="36">
        <f t="shared" si="141"/>
        <v>1.041666666666663E-2</v>
      </c>
      <c r="V2264" s="36">
        <f t="shared" si="142"/>
        <v>0.97916666666666319</v>
      </c>
      <c r="W2264" s="36"/>
      <c r="X2264" s="37"/>
    </row>
    <row r="2265" spans="1:24" x14ac:dyDescent="0.3">
      <c r="A2265" s="42">
        <v>11315</v>
      </c>
      <c r="B2265" s="24">
        <v>59</v>
      </c>
      <c r="C2265" s="24" t="s">
        <v>1139</v>
      </c>
      <c r="D2265" s="24">
        <v>0</v>
      </c>
      <c r="E2265" s="24">
        <v>592</v>
      </c>
      <c r="F2265" s="24" t="s">
        <v>614</v>
      </c>
      <c r="G2265" s="24" t="s">
        <v>52</v>
      </c>
      <c r="H2265" s="24">
        <v>6</v>
      </c>
      <c r="J2265" s="24">
        <v>1</v>
      </c>
      <c r="K2265" s="24">
        <v>4294</v>
      </c>
      <c r="L2265" s="32">
        <v>0.59027777777777779</v>
      </c>
      <c r="M2265" s="43">
        <v>0.60069444444444442</v>
      </c>
      <c r="N2265" s="33">
        <v>6.8230327887772804</v>
      </c>
      <c r="Q2265" s="24">
        <v>35</v>
      </c>
      <c r="R2265" s="35">
        <f t="shared" si="140"/>
        <v>238.80614760720482</v>
      </c>
      <c r="S2265" s="35">
        <f t="shared" si="143"/>
        <v>0</v>
      </c>
      <c r="U2265" s="36">
        <f t="shared" si="141"/>
        <v>1.041666666666663E-2</v>
      </c>
      <c r="V2265" s="36">
        <f t="shared" si="142"/>
        <v>0.36458333333333204</v>
      </c>
      <c r="W2265" s="36"/>
      <c r="X2265" s="37"/>
    </row>
    <row r="2266" spans="1:24" x14ac:dyDescent="0.3">
      <c r="A2266" s="42">
        <v>11264</v>
      </c>
      <c r="B2266" s="24">
        <v>59</v>
      </c>
      <c r="C2266" s="24" t="s">
        <v>1139</v>
      </c>
      <c r="D2266" s="24">
        <v>0</v>
      </c>
      <c r="E2266" s="24">
        <v>593</v>
      </c>
      <c r="F2266" s="24" t="s">
        <v>606</v>
      </c>
      <c r="G2266" s="24" t="s">
        <v>12</v>
      </c>
      <c r="H2266" s="24" t="s">
        <v>13</v>
      </c>
      <c r="J2266" s="24">
        <v>1</v>
      </c>
      <c r="K2266" s="24">
        <v>1308</v>
      </c>
      <c r="L2266" s="32">
        <v>0.35416666666666669</v>
      </c>
      <c r="M2266" s="43">
        <v>0.3611111111111111</v>
      </c>
      <c r="N2266" s="33">
        <v>5.2862530583887297</v>
      </c>
      <c r="Q2266" s="24">
        <v>302</v>
      </c>
      <c r="R2266" s="35">
        <f t="shared" si="140"/>
        <v>1596.4484236333965</v>
      </c>
      <c r="S2266" s="35">
        <f t="shared" si="143"/>
        <v>0</v>
      </c>
      <c r="U2266" s="36">
        <f t="shared" si="141"/>
        <v>6.9444444444444198E-3</v>
      </c>
      <c r="V2266" s="36">
        <f t="shared" si="142"/>
        <v>2.0972222222222148</v>
      </c>
      <c r="W2266" s="36"/>
      <c r="X2266" s="37"/>
    </row>
    <row r="2267" spans="1:24" x14ac:dyDescent="0.3">
      <c r="A2267" s="42">
        <v>11265</v>
      </c>
      <c r="B2267" s="24">
        <v>59</v>
      </c>
      <c r="C2267" s="24" t="s">
        <v>1139</v>
      </c>
      <c r="D2267" s="24">
        <v>0</v>
      </c>
      <c r="E2267" s="24">
        <v>593</v>
      </c>
      <c r="F2267" s="24" t="s">
        <v>606</v>
      </c>
      <c r="G2267" s="24" t="s">
        <v>12</v>
      </c>
      <c r="H2267" s="24" t="s">
        <v>13</v>
      </c>
      <c r="J2267" s="24">
        <v>1</v>
      </c>
      <c r="K2267" s="24">
        <v>1309</v>
      </c>
      <c r="L2267" s="32">
        <v>0.50208333333333333</v>
      </c>
      <c r="M2267" s="43">
        <v>0.50694444444444442</v>
      </c>
      <c r="N2267" s="33">
        <v>5.2862530583887297</v>
      </c>
      <c r="Q2267" s="24">
        <v>302</v>
      </c>
      <c r="R2267" s="35">
        <f t="shared" si="140"/>
        <v>1596.4484236333965</v>
      </c>
      <c r="S2267" s="35">
        <f t="shared" si="143"/>
        <v>0</v>
      </c>
      <c r="U2267" s="36">
        <f t="shared" si="141"/>
        <v>4.8611111111110938E-3</v>
      </c>
      <c r="V2267" s="36">
        <f t="shared" si="142"/>
        <v>1.4680555555555503</v>
      </c>
      <c r="W2267" s="36"/>
      <c r="X2267" s="37"/>
    </row>
    <row r="2268" spans="1:24" x14ac:dyDescent="0.3">
      <c r="A2268" s="42">
        <v>11324</v>
      </c>
      <c r="B2268" s="24">
        <v>59</v>
      </c>
      <c r="C2268" s="24" t="s">
        <v>1139</v>
      </c>
      <c r="D2268" s="24">
        <v>0</v>
      </c>
      <c r="E2268" s="24">
        <v>594</v>
      </c>
      <c r="F2268" s="24" t="s">
        <v>615</v>
      </c>
      <c r="G2268" s="24" t="s">
        <v>12</v>
      </c>
      <c r="H2268" s="24" t="s">
        <v>13</v>
      </c>
      <c r="J2268" s="24">
        <v>1</v>
      </c>
      <c r="K2268" s="24">
        <v>4781</v>
      </c>
      <c r="L2268" s="32">
        <v>0.59027777777777779</v>
      </c>
      <c r="M2268" s="43">
        <v>0.61111111111111105</v>
      </c>
      <c r="N2268" s="33">
        <v>12.109285847165999</v>
      </c>
      <c r="Q2268" s="24">
        <v>302</v>
      </c>
      <c r="R2268" s="35">
        <f t="shared" si="140"/>
        <v>3657.0043258441319</v>
      </c>
      <c r="S2268" s="35">
        <f t="shared" si="143"/>
        <v>0</v>
      </c>
      <c r="U2268" s="36">
        <f t="shared" si="141"/>
        <v>2.0833333333333259E-2</v>
      </c>
      <c r="V2268" s="36">
        <f t="shared" si="142"/>
        <v>6.2916666666666448</v>
      </c>
      <c r="W2268" s="36"/>
      <c r="X2268" s="37"/>
    </row>
    <row r="2269" spans="1:24" x14ac:dyDescent="0.3">
      <c r="A2269" s="42">
        <v>11273</v>
      </c>
      <c r="B2269" s="24">
        <v>59</v>
      </c>
      <c r="C2269" s="24" t="s">
        <v>1139</v>
      </c>
      <c r="D2269" s="24">
        <v>0</v>
      </c>
      <c r="E2269" s="24">
        <v>655</v>
      </c>
      <c r="F2269" s="24" t="s">
        <v>609</v>
      </c>
      <c r="G2269" s="24" t="s">
        <v>12</v>
      </c>
      <c r="H2269" s="24" t="s">
        <v>13</v>
      </c>
      <c r="J2269" s="24">
        <v>1</v>
      </c>
      <c r="K2269" s="24">
        <v>1397</v>
      </c>
      <c r="L2269" s="32">
        <v>0.46527777777777773</v>
      </c>
      <c r="M2269" s="43">
        <v>0.4826388888888889</v>
      </c>
      <c r="N2269" s="33">
        <v>10.6447582925733</v>
      </c>
      <c r="Q2269" s="24">
        <v>302</v>
      </c>
      <c r="R2269" s="35">
        <f t="shared" si="140"/>
        <v>3214.7170043571368</v>
      </c>
      <c r="S2269" s="35">
        <f t="shared" si="143"/>
        <v>0</v>
      </c>
      <c r="U2269" s="36">
        <f t="shared" si="141"/>
        <v>1.736111111111116E-2</v>
      </c>
      <c r="V2269" s="36">
        <f t="shared" si="142"/>
        <v>5.2430555555555705</v>
      </c>
      <c r="W2269" s="36"/>
      <c r="X2269" s="37"/>
    </row>
    <row r="2270" spans="1:24" x14ac:dyDescent="0.3">
      <c r="A2270" s="42">
        <v>11274</v>
      </c>
      <c r="B2270" s="24">
        <v>59</v>
      </c>
      <c r="C2270" s="24" t="s">
        <v>1139</v>
      </c>
      <c r="D2270" s="24">
        <v>0</v>
      </c>
      <c r="E2270" s="24">
        <v>655</v>
      </c>
      <c r="F2270" s="24" t="s">
        <v>609</v>
      </c>
      <c r="G2270" s="24" t="s">
        <v>12</v>
      </c>
      <c r="H2270" s="24" t="s">
        <v>13</v>
      </c>
      <c r="J2270" s="24">
        <v>1</v>
      </c>
      <c r="K2270" s="24">
        <v>1398</v>
      </c>
      <c r="L2270" s="32">
        <v>0.65277777777777779</v>
      </c>
      <c r="M2270" s="43">
        <v>0.66666666666666663</v>
      </c>
      <c r="N2270" s="33">
        <v>10.6447582925733</v>
      </c>
      <c r="Q2270" s="24">
        <v>302</v>
      </c>
      <c r="R2270" s="35">
        <f t="shared" si="140"/>
        <v>3214.7170043571368</v>
      </c>
      <c r="S2270" s="35">
        <f t="shared" si="143"/>
        <v>0</v>
      </c>
      <c r="U2270" s="36">
        <f t="shared" si="141"/>
        <v>1.388888888888884E-2</v>
      </c>
      <c r="V2270" s="36">
        <f t="shared" si="142"/>
        <v>4.1944444444444295</v>
      </c>
      <c r="W2270" s="36"/>
      <c r="X2270" s="37"/>
    </row>
    <row r="2271" spans="1:24" x14ac:dyDescent="0.3">
      <c r="A2271" s="42">
        <v>11275</v>
      </c>
      <c r="B2271" s="24">
        <v>59</v>
      </c>
      <c r="C2271" s="24" t="s">
        <v>1139</v>
      </c>
      <c r="D2271" s="24">
        <v>0</v>
      </c>
      <c r="E2271" s="24">
        <v>655</v>
      </c>
      <c r="F2271" s="24" t="s">
        <v>609</v>
      </c>
      <c r="G2271" s="24" t="s">
        <v>12</v>
      </c>
      <c r="H2271" s="24" t="s">
        <v>13</v>
      </c>
      <c r="J2271" s="24">
        <v>1</v>
      </c>
      <c r="K2271" s="24">
        <v>1399</v>
      </c>
      <c r="L2271" s="32">
        <v>0.81944444444444453</v>
      </c>
      <c r="M2271" s="43">
        <v>0.83680555555555547</v>
      </c>
      <c r="N2271" s="33">
        <v>10.6447582925733</v>
      </c>
      <c r="Q2271" s="24">
        <v>302</v>
      </c>
      <c r="R2271" s="35">
        <f t="shared" si="140"/>
        <v>3214.7170043571368</v>
      </c>
      <c r="S2271" s="35">
        <f t="shared" si="143"/>
        <v>0</v>
      </c>
      <c r="U2271" s="36">
        <f t="shared" si="141"/>
        <v>1.7361111111110938E-2</v>
      </c>
      <c r="V2271" s="36">
        <f t="shared" si="142"/>
        <v>5.2430555555555038</v>
      </c>
      <c r="W2271" s="36"/>
      <c r="X2271" s="37"/>
    </row>
    <row r="2272" spans="1:24" x14ac:dyDescent="0.3">
      <c r="A2272" s="42">
        <v>12470</v>
      </c>
      <c r="B2272" s="24">
        <v>59</v>
      </c>
      <c r="C2272" s="24" t="s">
        <v>1139</v>
      </c>
      <c r="D2272" s="24">
        <v>0</v>
      </c>
      <c r="E2272" s="24">
        <v>857</v>
      </c>
      <c r="F2272" s="24" t="s">
        <v>667</v>
      </c>
      <c r="G2272" s="24" t="s">
        <v>52</v>
      </c>
      <c r="H2272" s="44" t="s">
        <v>1146</v>
      </c>
      <c r="I2272" s="44"/>
      <c r="J2272" s="24">
        <v>1</v>
      </c>
      <c r="K2272" s="24">
        <v>1487</v>
      </c>
      <c r="L2272" s="32">
        <v>0.5541666666666667</v>
      </c>
      <c r="M2272" s="43">
        <v>0.57500000000000007</v>
      </c>
      <c r="N2272" s="33">
        <v>14.9947971498455</v>
      </c>
      <c r="Q2272" s="24">
        <v>173</v>
      </c>
      <c r="R2272" s="35">
        <f t="shared" si="140"/>
        <v>2594.0999069232716</v>
      </c>
      <c r="S2272" s="35">
        <f t="shared" si="143"/>
        <v>0</v>
      </c>
      <c r="U2272" s="36">
        <f t="shared" si="141"/>
        <v>2.083333333333337E-2</v>
      </c>
      <c r="V2272" s="36">
        <f t="shared" si="142"/>
        <v>3.6041666666666732</v>
      </c>
      <c r="W2272" s="36"/>
      <c r="X2272" s="37"/>
    </row>
    <row r="2273" spans="1:24" x14ac:dyDescent="0.3">
      <c r="A2273" s="42">
        <v>11234</v>
      </c>
      <c r="B2273" s="24">
        <v>59</v>
      </c>
      <c r="C2273" s="24" t="s">
        <v>1139</v>
      </c>
      <c r="D2273" s="24">
        <v>0</v>
      </c>
      <c r="E2273" s="24">
        <v>937</v>
      </c>
      <c r="F2273" s="24" t="s">
        <v>593</v>
      </c>
      <c r="G2273" s="24" t="s">
        <v>12</v>
      </c>
      <c r="H2273" s="24" t="s">
        <v>13</v>
      </c>
      <c r="J2273" s="24">
        <v>1</v>
      </c>
      <c r="K2273" s="24">
        <v>1188</v>
      </c>
      <c r="L2273" s="32">
        <v>0.34375</v>
      </c>
      <c r="M2273" s="43">
        <v>0.35416666666666669</v>
      </c>
      <c r="N2273" s="33">
        <v>10.9996633393278</v>
      </c>
      <c r="Q2273" s="24">
        <v>302</v>
      </c>
      <c r="R2273" s="35">
        <f t="shared" si="140"/>
        <v>3321.8983284769956</v>
      </c>
      <c r="S2273" s="35">
        <f t="shared" si="143"/>
        <v>0</v>
      </c>
      <c r="U2273" s="36">
        <f t="shared" si="141"/>
        <v>1.0416666666666685E-2</v>
      </c>
      <c r="V2273" s="36">
        <f t="shared" si="142"/>
        <v>3.1458333333333388</v>
      </c>
      <c r="W2273" s="36"/>
      <c r="X2273" s="37"/>
    </row>
    <row r="2274" spans="1:24" x14ac:dyDescent="0.3">
      <c r="A2274" s="42">
        <v>18790</v>
      </c>
      <c r="B2274" s="24">
        <v>59</v>
      </c>
      <c r="C2274" s="24" t="s">
        <v>1139</v>
      </c>
      <c r="D2274" s="24">
        <v>0</v>
      </c>
      <c r="E2274" s="24">
        <v>942</v>
      </c>
      <c r="F2274" s="24" t="s">
        <v>592</v>
      </c>
      <c r="G2274" s="24" t="s">
        <v>12</v>
      </c>
      <c r="H2274" s="24" t="s">
        <v>13</v>
      </c>
      <c r="J2274" s="24">
        <v>1</v>
      </c>
      <c r="K2274" s="24">
        <v>18790</v>
      </c>
      <c r="L2274" s="32">
        <v>0.30902777777777779</v>
      </c>
      <c r="M2274" s="43">
        <v>0.32291666666666669</v>
      </c>
      <c r="N2274" s="33">
        <v>9.8712364699656199</v>
      </c>
      <c r="Q2274" s="24">
        <v>302</v>
      </c>
      <c r="R2274" s="35">
        <f t="shared" si="140"/>
        <v>2981.1134139296173</v>
      </c>
      <c r="S2274" s="35">
        <f t="shared" si="143"/>
        <v>0</v>
      </c>
      <c r="U2274" s="36">
        <f t="shared" si="141"/>
        <v>1.3888888888888895E-2</v>
      </c>
      <c r="V2274" s="36">
        <f t="shared" si="142"/>
        <v>4.1944444444444464</v>
      </c>
      <c r="W2274" s="36"/>
      <c r="X2274" s="37"/>
    </row>
    <row r="2275" spans="1:24" x14ac:dyDescent="0.3">
      <c r="A2275" s="42">
        <v>18791</v>
      </c>
      <c r="B2275" s="24">
        <v>59</v>
      </c>
      <c r="C2275" s="24" t="s">
        <v>1139</v>
      </c>
      <c r="D2275" s="24">
        <v>0</v>
      </c>
      <c r="E2275" s="24">
        <v>943</v>
      </c>
      <c r="F2275" s="24" t="s">
        <v>607</v>
      </c>
      <c r="G2275" s="24" t="s">
        <v>52</v>
      </c>
      <c r="H2275" s="44" t="s">
        <v>1146</v>
      </c>
      <c r="I2275" s="44"/>
      <c r="J2275" s="24">
        <v>1</v>
      </c>
      <c r="K2275" s="24">
        <v>1310</v>
      </c>
      <c r="L2275" s="32">
        <v>0.32291666666666669</v>
      </c>
      <c r="M2275" s="43">
        <v>0.34722222222222227</v>
      </c>
      <c r="N2275" s="33">
        <v>14.811943110366499</v>
      </c>
      <c r="Q2275" s="24">
        <v>173</v>
      </c>
      <c r="R2275" s="35">
        <f t="shared" si="140"/>
        <v>2562.4661580934044</v>
      </c>
      <c r="S2275" s="35">
        <f t="shared" si="143"/>
        <v>0</v>
      </c>
      <c r="U2275" s="36">
        <f t="shared" si="141"/>
        <v>2.430555555555558E-2</v>
      </c>
      <c r="V2275" s="36">
        <f t="shared" si="142"/>
        <v>4.2048611111111152</v>
      </c>
      <c r="W2275" s="36"/>
      <c r="X2275" s="37"/>
    </row>
    <row r="2276" spans="1:24" x14ac:dyDescent="0.3">
      <c r="A2276" s="42">
        <v>11229</v>
      </c>
      <c r="B2276" s="24">
        <v>59</v>
      </c>
      <c r="C2276" s="24" t="s">
        <v>1139</v>
      </c>
      <c r="D2276" s="24">
        <v>0</v>
      </c>
      <c r="E2276" s="24">
        <v>944</v>
      </c>
      <c r="F2276" s="24" t="s">
        <v>590</v>
      </c>
      <c r="G2276" s="24" t="s">
        <v>12</v>
      </c>
      <c r="H2276" s="24" t="s">
        <v>13</v>
      </c>
      <c r="J2276" s="24">
        <v>1</v>
      </c>
      <c r="K2276" s="24">
        <v>1179</v>
      </c>
      <c r="L2276" s="32">
        <v>0.4861111111111111</v>
      </c>
      <c r="M2276" s="43">
        <v>0.5</v>
      </c>
      <c r="N2276" s="33">
        <v>8.9438423567818308</v>
      </c>
      <c r="Q2276" s="24">
        <v>302</v>
      </c>
      <c r="R2276" s="35">
        <f t="shared" si="140"/>
        <v>2701.0403917481131</v>
      </c>
      <c r="S2276" s="35">
        <f t="shared" si="143"/>
        <v>0</v>
      </c>
      <c r="U2276" s="36">
        <f t="shared" si="141"/>
        <v>1.3888888888888895E-2</v>
      </c>
      <c r="V2276" s="36">
        <f t="shared" si="142"/>
        <v>4.1944444444444464</v>
      </c>
      <c r="W2276" s="36"/>
      <c r="X2276" s="37"/>
    </row>
    <row r="2277" spans="1:24" x14ac:dyDescent="0.3">
      <c r="A2277" s="42">
        <v>11296</v>
      </c>
      <c r="B2277" s="24">
        <v>59</v>
      </c>
      <c r="C2277" s="24" t="s">
        <v>1139</v>
      </c>
      <c r="D2277" s="24">
        <v>0</v>
      </c>
      <c r="E2277" s="24">
        <v>952</v>
      </c>
      <c r="F2277" s="24" t="s">
        <v>610</v>
      </c>
      <c r="G2277" s="24" t="s">
        <v>72</v>
      </c>
      <c r="H2277" s="24" t="s">
        <v>13</v>
      </c>
      <c r="J2277" s="24">
        <v>1</v>
      </c>
      <c r="K2277" s="24">
        <v>3119</v>
      </c>
      <c r="L2277" s="32">
        <v>0.3263888888888889</v>
      </c>
      <c r="M2277" s="43">
        <v>0.33333333333333331</v>
      </c>
      <c r="N2277" s="33">
        <v>6.4146799277508899</v>
      </c>
      <c r="Q2277" s="24">
        <v>94</v>
      </c>
      <c r="R2277" s="35">
        <f t="shared" si="140"/>
        <v>602.97991320858364</v>
      </c>
      <c r="S2277" s="35">
        <f t="shared" si="143"/>
        <v>0</v>
      </c>
      <c r="U2277" s="36">
        <f t="shared" si="141"/>
        <v>6.9444444444444198E-3</v>
      </c>
      <c r="V2277" s="36">
        <f t="shared" si="142"/>
        <v>0.65277777777777546</v>
      </c>
      <c r="W2277" s="36"/>
      <c r="X2277" s="37"/>
    </row>
    <row r="2278" spans="1:24" x14ac:dyDescent="0.3">
      <c r="A2278" s="42">
        <v>11312</v>
      </c>
      <c r="B2278" s="24">
        <v>59</v>
      </c>
      <c r="C2278" s="24" t="s">
        <v>1139</v>
      </c>
      <c r="D2278" s="24">
        <v>0</v>
      </c>
      <c r="E2278" s="24">
        <v>952</v>
      </c>
      <c r="F2278" s="24" t="s">
        <v>610</v>
      </c>
      <c r="G2278" s="24" t="s">
        <v>52</v>
      </c>
      <c r="H2278" s="24">
        <v>6</v>
      </c>
      <c r="J2278" s="24">
        <v>1</v>
      </c>
      <c r="K2278" s="24">
        <v>4278</v>
      </c>
      <c r="L2278" s="32">
        <v>0.3263888888888889</v>
      </c>
      <c r="M2278" s="43">
        <v>0.33333333333333331</v>
      </c>
      <c r="N2278" s="33">
        <v>6.4146799277508899</v>
      </c>
      <c r="Q2278" s="24">
        <v>35</v>
      </c>
      <c r="R2278" s="35">
        <f t="shared" si="140"/>
        <v>224.51379747128115</v>
      </c>
      <c r="S2278" s="35">
        <f t="shared" si="143"/>
        <v>0</v>
      </c>
      <c r="U2278" s="36">
        <f t="shared" si="141"/>
        <v>6.9444444444444198E-3</v>
      </c>
      <c r="V2278" s="36">
        <f t="shared" si="142"/>
        <v>0.24305555555555469</v>
      </c>
      <c r="W2278" s="36"/>
      <c r="X2278" s="37"/>
    </row>
    <row r="2279" spans="1:24" x14ac:dyDescent="0.3">
      <c r="A2279" s="42">
        <v>11306</v>
      </c>
      <c r="B2279" s="24">
        <v>59</v>
      </c>
      <c r="C2279" s="24" t="s">
        <v>1139</v>
      </c>
      <c r="D2279" s="24">
        <v>0</v>
      </c>
      <c r="E2279" s="24">
        <v>962</v>
      </c>
      <c r="F2279" s="24" t="s">
        <v>612</v>
      </c>
      <c r="G2279" s="24" t="s">
        <v>12</v>
      </c>
      <c r="H2279" s="24" t="s">
        <v>15</v>
      </c>
      <c r="J2279" s="24">
        <v>1</v>
      </c>
      <c r="K2279" s="24">
        <v>2101</v>
      </c>
      <c r="L2279" s="32">
        <v>0.28819444444444448</v>
      </c>
      <c r="M2279" s="43">
        <v>0.30208333333333331</v>
      </c>
      <c r="N2279" s="33">
        <v>8.5455145137272002</v>
      </c>
      <c r="Q2279" s="24">
        <v>58</v>
      </c>
      <c r="R2279" s="35">
        <f t="shared" si="140"/>
        <v>495.63984179617762</v>
      </c>
      <c r="S2279" s="35">
        <f t="shared" si="143"/>
        <v>0</v>
      </c>
      <c r="U2279" s="36">
        <f t="shared" si="141"/>
        <v>1.388888888888884E-2</v>
      </c>
      <c r="V2279" s="36">
        <f t="shared" si="142"/>
        <v>0.80555555555555269</v>
      </c>
      <c r="W2279" s="36"/>
      <c r="X2279" s="37"/>
    </row>
    <row r="2280" spans="1:24" x14ac:dyDescent="0.3">
      <c r="A2280" s="42">
        <v>11305</v>
      </c>
      <c r="B2280" s="24">
        <v>59</v>
      </c>
      <c r="C2280" s="24" t="s">
        <v>1139</v>
      </c>
      <c r="D2280" s="24">
        <v>0</v>
      </c>
      <c r="E2280" s="24">
        <v>962</v>
      </c>
      <c r="F2280" s="24" t="s">
        <v>612</v>
      </c>
      <c r="G2280" s="24" t="s">
        <v>12</v>
      </c>
      <c r="H2280" s="24" t="s">
        <v>15</v>
      </c>
      <c r="J2280" s="24">
        <v>1</v>
      </c>
      <c r="K2280" s="24">
        <v>2103</v>
      </c>
      <c r="L2280" s="32">
        <v>0.40972222222222227</v>
      </c>
      <c r="M2280" s="43">
        <v>0.4236111111111111</v>
      </c>
      <c r="N2280" s="33">
        <v>8.5455145137272002</v>
      </c>
      <c r="Q2280" s="24">
        <v>58</v>
      </c>
      <c r="R2280" s="35">
        <f t="shared" si="140"/>
        <v>495.63984179617762</v>
      </c>
      <c r="S2280" s="35">
        <f t="shared" si="143"/>
        <v>0</v>
      </c>
      <c r="U2280" s="36">
        <f t="shared" si="141"/>
        <v>1.388888888888884E-2</v>
      </c>
      <c r="V2280" s="36">
        <f t="shared" si="142"/>
        <v>0.80555555555555269</v>
      </c>
      <c r="W2280" s="36"/>
      <c r="X2280" s="37"/>
    </row>
    <row r="2281" spans="1:24" x14ac:dyDescent="0.3">
      <c r="A2281" s="42">
        <v>11302</v>
      </c>
      <c r="B2281" s="24">
        <v>59</v>
      </c>
      <c r="C2281" s="24" t="s">
        <v>1139</v>
      </c>
      <c r="D2281" s="24">
        <v>0</v>
      </c>
      <c r="E2281" s="24">
        <v>962</v>
      </c>
      <c r="F2281" s="24" t="s">
        <v>612</v>
      </c>
      <c r="G2281" s="24" t="s">
        <v>12</v>
      </c>
      <c r="H2281" s="24" t="s">
        <v>13</v>
      </c>
      <c r="J2281" s="24">
        <v>1</v>
      </c>
      <c r="K2281" s="24">
        <v>1199</v>
      </c>
      <c r="L2281" s="32">
        <v>0.56597222222222221</v>
      </c>
      <c r="M2281" s="43">
        <v>0.57986111111111105</v>
      </c>
      <c r="N2281" s="33">
        <v>8.5455145137272002</v>
      </c>
      <c r="Q2281" s="24">
        <v>302</v>
      </c>
      <c r="R2281" s="35">
        <f t="shared" si="140"/>
        <v>2580.7453831456146</v>
      </c>
      <c r="S2281" s="35">
        <f t="shared" si="143"/>
        <v>0</v>
      </c>
      <c r="U2281" s="36">
        <f t="shared" si="141"/>
        <v>1.388888888888884E-2</v>
      </c>
      <c r="V2281" s="36">
        <f t="shared" si="142"/>
        <v>4.1944444444444295</v>
      </c>
      <c r="W2281" s="36"/>
      <c r="X2281" s="37"/>
    </row>
    <row r="2282" spans="1:24" x14ac:dyDescent="0.3">
      <c r="A2282" s="42">
        <v>13412</v>
      </c>
      <c r="B2282" s="24">
        <v>59</v>
      </c>
      <c r="C2282" s="24" t="s">
        <v>1139</v>
      </c>
      <c r="D2282" s="24">
        <v>0</v>
      </c>
      <c r="E2282" s="24">
        <v>962</v>
      </c>
      <c r="F2282" s="24" t="s">
        <v>612</v>
      </c>
      <c r="G2282" s="24" t="s">
        <v>52</v>
      </c>
      <c r="H2282" s="24">
        <v>3</v>
      </c>
      <c r="J2282" s="24">
        <v>1</v>
      </c>
      <c r="K2282" s="24">
        <v>5852</v>
      </c>
      <c r="L2282" s="32">
        <v>0.70833333333333337</v>
      </c>
      <c r="M2282" s="43">
        <v>0.72222222222222221</v>
      </c>
      <c r="N2282" s="33">
        <v>8.5455145137272002</v>
      </c>
      <c r="Q2282" s="24">
        <v>36</v>
      </c>
      <c r="R2282" s="35">
        <f t="shared" si="140"/>
        <v>307.6385224941792</v>
      </c>
      <c r="S2282" s="35">
        <f t="shared" si="143"/>
        <v>0</v>
      </c>
      <c r="U2282" s="36">
        <f t="shared" si="141"/>
        <v>1.388888888888884E-2</v>
      </c>
      <c r="V2282" s="36">
        <f t="shared" si="142"/>
        <v>0.49999999999999822</v>
      </c>
      <c r="W2282" s="36"/>
      <c r="X2282" s="37"/>
    </row>
    <row r="2283" spans="1:24" x14ac:dyDescent="0.3">
      <c r="A2283" s="42">
        <v>18320</v>
      </c>
      <c r="B2283" s="24">
        <v>59</v>
      </c>
      <c r="C2283" s="24" t="s">
        <v>1139</v>
      </c>
      <c r="D2283" s="24">
        <v>0</v>
      </c>
      <c r="E2283" s="24">
        <v>980</v>
      </c>
      <c r="F2283" s="24" t="s">
        <v>613</v>
      </c>
      <c r="G2283" s="24" t="s">
        <v>12</v>
      </c>
      <c r="H2283" s="24" t="s">
        <v>13</v>
      </c>
      <c r="J2283" s="24">
        <v>1</v>
      </c>
      <c r="K2283" s="24">
        <v>1252</v>
      </c>
      <c r="L2283" s="32">
        <v>0.33333333333333331</v>
      </c>
      <c r="M2283" s="43">
        <v>0.3576388888888889</v>
      </c>
      <c r="N2283" s="33">
        <v>13.9137582925733</v>
      </c>
      <c r="Q2283" s="24">
        <v>302</v>
      </c>
      <c r="R2283" s="35">
        <f t="shared" si="140"/>
        <v>4201.9550043571371</v>
      </c>
      <c r="S2283" s="35">
        <f t="shared" si="143"/>
        <v>0</v>
      </c>
      <c r="U2283" s="36">
        <f t="shared" si="141"/>
        <v>2.430555555555558E-2</v>
      </c>
      <c r="V2283" s="36">
        <f t="shared" si="142"/>
        <v>7.3402777777777857</v>
      </c>
      <c r="W2283" s="36"/>
      <c r="X2283" s="37"/>
    </row>
    <row r="2284" spans="1:24" x14ac:dyDescent="0.3">
      <c r="A2284" s="42">
        <v>11301</v>
      </c>
      <c r="B2284" s="24">
        <v>59</v>
      </c>
      <c r="C2284" s="24" t="s">
        <v>1139</v>
      </c>
      <c r="D2284" s="24">
        <v>0</v>
      </c>
      <c r="E2284" s="24">
        <v>980</v>
      </c>
      <c r="F2284" s="24" t="s">
        <v>613</v>
      </c>
      <c r="G2284" s="24" t="s">
        <v>12</v>
      </c>
      <c r="H2284" s="24" t="s">
        <v>13</v>
      </c>
      <c r="J2284" s="24">
        <v>1</v>
      </c>
      <c r="K2284" s="24">
        <v>1255</v>
      </c>
      <c r="L2284" s="32">
        <v>0.76736111111111116</v>
      </c>
      <c r="M2284" s="43">
        <v>0.79166666666666663</v>
      </c>
      <c r="N2284" s="33">
        <v>13.9137582925733</v>
      </c>
      <c r="Q2284" s="24">
        <v>302</v>
      </c>
      <c r="R2284" s="35">
        <f t="shared" si="140"/>
        <v>4201.9550043571371</v>
      </c>
      <c r="S2284" s="35">
        <f t="shared" si="143"/>
        <v>0</v>
      </c>
      <c r="U2284" s="36">
        <f t="shared" si="141"/>
        <v>2.4305555555555469E-2</v>
      </c>
      <c r="V2284" s="36">
        <f t="shared" si="142"/>
        <v>7.3402777777777519</v>
      </c>
      <c r="W2284" s="36"/>
      <c r="X2284" s="37"/>
    </row>
    <row r="2285" spans="1:24" x14ac:dyDescent="0.3">
      <c r="A2285" s="42">
        <v>18808</v>
      </c>
      <c r="B2285" s="24">
        <v>42</v>
      </c>
      <c r="C2285" s="24" t="s">
        <v>1139</v>
      </c>
      <c r="D2285" s="24">
        <v>0</v>
      </c>
      <c r="E2285" s="24">
        <v>1115</v>
      </c>
      <c r="F2285" s="24" t="s">
        <v>1186</v>
      </c>
      <c r="G2285" s="24" t="s">
        <v>52</v>
      </c>
      <c r="H2285" s="44" t="s">
        <v>1146</v>
      </c>
      <c r="I2285" s="44"/>
      <c r="J2285" s="24">
        <v>1</v>
      </c>
      <c r="K2285" s="24">
        <v>18808</v>
      </c>
      <c r="L2285" s="32">
        <v>0.27777777777777779</v>
      </c>
      <c r="M2285" s="43">
        <v>0.28819444444444448</v>
      </c>
      <c r="N2285" s="33">
        <v>3.86218114471676</v>
      </c>
      <c r="Q2285" s="24">
        <v>173</v>
      </c>
      <c r="R2285" s="35">
        <f t="shared" si="140"/>
        <v>668.15733803599949</v>
      </c>
      <c r="S2285" s="35">
        <f t="shared" si="143"/>
        <v>0</v>
      </c>
      <c r="U2285" s="36">
        <f t="shared" si="141"/>
        <v>1.0416666666666685E-2</v>
      </c>
      <c r="V2285" s="36">
        <f t="shared" si="142"/>
        <v>1.8020833333333366</v>
      </c>
      <c r="W2285" s="36"/>
      <c r="X2285" s="37"/>
    </row>
    <row r="2286" spans="1:24" x14ac:dyDescent="0.3">
      <c r="A2286" s="42">
        <v>12550</v>
      </c>
      <c r="B2286" s="24">
        <v>60</v>
      </c>
      <c r="C2286" s="24" t="s">
        <v>1139</v>
      </c>
      <c r="D2286" s="24">
        <v>1</v>
      </c>
      <c r="E2286" s="24">
        <v>150</v>
      </c>
      <c r="F2286" s="24" t="s">
        <v>678</v>
      </c>
      <c r="G2286" s="24" t="s">
        <v>12</v>
      </c>
      <c r="H2286" s="24" t="s">
        <v>15</v>
      </c>
      <c r="J2286" s="24">
        <v>1</v>
      </c>
      <c r="K2286" s="24">
        <v>2192</v>
      </c>
      <c r="L2286" s="32">
        <v>0.20138888888888887</v>
      </c>
      <c r="M2286" s="43">
        <v>0.24652777777777779</v>
      </c>
      <c r="N2286" s="33">
        <v>34.970841745105197</v>
      </c>
      <c r="Q2286" s="24">
        <v>58</v>
      </c>
      <c r="R2286" s="35">
        <f t="shared" si="140"/>
        <v>2028.3088212161015</v>
      </c>
      <c r="S2286" s="35">
        <f t="shared" si="143"/>
        <v>0</v>
      </c>
      <c r="U2286" s="36">
        <f t="shared" si="141"/>
        <v>4.5138888888888923E-2</v>
      </c>
      <c r="V2286" s="36">
        <f t="shared" si="142"/>
        <v>2.6180555555555576</v>
      </c>
      <c r="W2286" s="36"/>
      <c r="X2286" s="37"/>
    </row>
    <row r="2287" spans="1:24" x14ac:dyDescent="0.3">
      <c r="A2287" s="42">
        <v>12551</v>
      </c>
      <c r="B2287" s="24">
        <v>60</v>
      </c>
      <c r="C2287" s="24" t="s">
        <v>1139</v>
      </c>
      <c r="D2287" s="24">
        <v>1</v>
      </c>
      <c r="E2287" s="24">
        <v>150</v>
      </c>
      <c r="F2287" s="24" t="s">
        <v>678</v>
      </c>
      <c r="G2287" s="24" t="s">
        <v>12</v>
      </c>
      <c r="H2287" s="24" t="s">
        <v>15</v>
      </c>
      <c r="J2287" s="24">
        <v>1</v>
      </c>
      <c r="K2287" s="24">
        <v>2193</v>
      </c>
      <c r="L2287" s="32">
        <v>0.53472222222222221</v>
      </c>
      <c r="M2287" s="43">
        <v>0.57986111111111105</v>
      </c>
      <c r="N2287" s="33">
        <v>34.970841745105197</v>
      </c>
      <c r="Q2287" s="24">
        <v>58</v>
      </c>
      <c r="R2287" s="35">
        <f t="shared" si="140"/>
        <v>2028.3088212161015</v>
      </c>
      <c r="S2287" s="35">
        <f t="shared" si="143"/>
        <v>0</v>
      </c>
      <c r="U2287" s="36">
        <f t="shared" si="141"/>
        <v>4.513888888888884E-2</v>
      </c>
      <c r="V2287" s="36">
        <f t="shared" si="142"/>
        <v>2.6180555555555527</v>
      </c>
      <c r="W2287" s="36"/>
      <c r="X2287" s="37"/>
    </row>
    <row r="2288" spans="1:24" x14ac:dyDescent="0.3">
      <c r="A2288" s="42">
        <v>12552</v>
      </c>
      <c r="B2288" s="24">
        <v>60</v>
      </c>
      <c r="C2288" s="24" t="s">
        <v>1139</v>
      </c>
      <c r="D2288" s="24">
        <v>1</v>
      </c>
      <c r="E2288" s="24">
        <v>150</v>
      </c>
      <c r="F2288" s="24" t="s">
        <v>678</v>
      </c>
      <c r="G2288" s="24" t="s">
        <v>12</v>
      </c>
      <c r="H2288" s="24" t="s">
        <v>15</v>
      </c>
      <c r="J2288" s="24">
        <v>1</v>
      </c>
      <c r="K2288" s="24">
        <v>2194</v>
      </c>
      <c r="L2288" s="32">
        <v>0.86805555555555547</v>
      </c>
      <c r="M2288" s="43">
        <v>0.91319444444444453</v>
      </c>
      <c r="N2288" s="33">
        <v>34.970841745105197</v>
      </c>
      <c r="Q2288" s="24">
        <v>58</v>
      </c>
      <c r="R2288" s="35">
        <f t="shared" si="140"/>
        <v>2028.3088212161015</v>
      </c>
      <c r="S2288" s="35">
        <f t="shared" si="143"/>
        <v>0</v>
      </c>
      <c r="U2288" s="36">
        <f t="shared" si="141"/>
        <v>4.5138888888889062E-2</v>
      </c>
      <c r="V2288" s="36">
        <f t="shared" si="142"/>
        <v>2.6180555555555656</v>
      </c>
      <c r="W2288" s="36"/>
      <c r="X2288" s="37"/>
    </row>
    <row r="2289" spans="1:24" x14ac:dyDescent="0.3">
      <c r="A2289" s="42">
        <v>12553</v>
      </c>
      <c r="B2289" s="24">
        <v>60</v>
      </c>
      <c r="C2289" s="24" t="s">
        <v>1139</v>
      </c>
      <c r="D2289" s="24">
        <v>1</v>
      </c>
      <c r="E2289" s="24">
        <v>150</v>
      </c>
      <c r="F2289" s="24" t="s">
        <v>678</v>
      </c>
      <c r="G2289" s="24" t="s">
        <v>12</v>
      </c>
      <c r="H2289" s="24" t="s">
        <v>13</v>
      </c>
      <c r="J2289" s="24">
        <v>1</v>
      </c>
      <c r="K2289" s="24">
        <v>1449</v>
      </c>
      <c r="L2289" s="32">
        <v>0.86805555555555547</v>
      </c>
      <c r="M2289" s="43">
        <v>0.91319444444444453</v>
      </c>
      <c r="N2289" s="33">
        <v>34.970841745105197</v>
      </c>
      <c r="Q2289" s="24">
        <v>302</v>
      </c>
      <c r="R2289" s="35">
        <f t="shared" si="140"/>
        <v>10561.19420702177</v>
      </c>
      <c r="S2289" s="35">
        <f t="shared" si="143"/>
        <v>0</v>
      </c>
      <c r="U2289" s="36">
        <f t="shared" si="141"/>
        <v>4.5138888888889062E-2</v>
      </c>
      <c r="V2289" s="36">
        <f t="shared" si="142"/>
        <v>13.631944444444496</v>
      </c>
      <c r="W2289" s="36"/>
      <c r="X2289" s="37"/>
    </row>
    <row r="2290" spans="1:24" x14ac:dyDescent="0.3">
      <c r="A2290" s="42">
        <v>10204</v>
      </c>
      <c r="B2290" s="24">
        <v>60</v>
      </c>
      <c r="C2290" s="24" t="s">
        <v>1139</v>
      </c>
      <c r="D2290" s="24">
        <v>2</v>
      </c>
      <c r="E2290" s="24">
        <v>171</v>
      </c>
      <c r="F2290" s="24" t="s">
        <v>288</v>
      </c>
      <c r="G2290" s="24" t="s">
        <v>12</v>
      </c>
      <c r="H2290" s="24" t="s">
        <v>15</v>
      </c>
      <c r="J2290" s="24">
        <v>1</v>
      </c>
      <c r="K2290" s="24">
        <v>2188</v>
      </c>
      <c r="L2290" s="32">
        <v>0.57986111111111105</v>
      </c>
      <c r="M2290" s="43">
        <v>0.62152777777777779</v>
      </c>
      <c r="N2290" s="33">
        <v>34.894068246108603</v>
      </c>
      <c r="Q2290" s="24">
        <v>58</v>
      </c>
      <c r="R2290" s="35">
        <f t="shared" si="140"/>
        <v>2023.8559582742989</v>
      </c>
      <c r="S2290" s="35">
        <f t="shared" si="143"/>
        <v>0</v>
      </c>
      <c r="U2290" s="36">
        <f t="shared" si="141"/>
        <v>4.1666666666666741E-2</v>
      </c>
      <c r="V2290" s="36">
        <f t="shared" si="142"/>
        <v>2.416666666666671</v>
      </c>
      <c r="W2290" s="36"/>
      <c r="X2290" s="37"/>
    </row>
    <row r="2291" spans="1:24" x14ac:dyDescent="0.3">
      <c r="A2291" s="42">
        <v>10205</v>
      </c>
      <c r="B2291" s="24">
        <v>60</v>
      </c>
      <c r="C2291" s="24" t="s">
        <v>1139</v>
      </c>
      <c r="D2291" s="24">
        <v>2</v>
      </c>
      <c r="E2291" s="24">
        <v>171</v>
      </c>
      <c r="F2291" s="24" t="s">
        <v>288</v>
      </c>
      <c r="G2291" s="24" t="s">
        <v>12</v>
      </c>
      <c r="H2291" s="24" t="s">
        <v>15</v>
      </c>
      <c r="J2291" s="24">
        <v>1</v>
      </c>
      <c r="K2291" s="24">
        <v>2189</v>
      </c>
      <c r="L2291" s="32">
        <v>0.91319444444444453</v>
      </c>
      <c r="M2291" s="43">
        <v>0.95486111111111116</v>
      </c>
      <c r="N2291" s="33">
        <v>34.894068246108603</v>
      </c>
      <c r="Q2291" s="24">
        <v>58</v>
      </c>
      <c r="R2291" s="35">
        <f t="shared" si="140"/>
        <v>2023.8559582742989</v>
      </c>
      <c r="S2291" s="35">
        <f t="shared" si="143"/>
        <v>0</v>
      </c>
      <c r="U2291" s="36">
        <f t="shared" si="141"/>
        <v>4.166666666666663E-2</v>
      </c>
      <c r="V2291" s="36">
        <f t="shared" si="142"/>
        <v>2.4166666666666643</v>
      </c>
      <c r="W2291" s="36"/>
      <c r="X2291" s="37"/>
    </row>
    <row r="2292" spans="1:24" x14ac:dyDescent="0.3">
      <c r="A2292" s="42">
        <v>10227</v>
      </c>
      <c r="B2292" s="24">
        <v>60</v>
      </c>
      <c r="C2292" s="24" t="s">
        <v>1139</v>
      </c>
      <c r="D2292" s="24">
        <v>2</v>
      </c>
      <c r="E2292" s="24">
        <v>173</v>
      </c>
      <c r="F2292" s="24" t="s">
        <v>291</v>
      </c>
      <c r="G2292" s="24" t="s">
        <v>12</v>
      </c>
      <c r="H2292" s="24" t="s">
        <v>15</v>
      </c>
      <c r="J2292" s="24">
        <v>1</v>
      </c>
      <c r="K2292" s="24">
        <v>2187</v>
      </c>
      <c r="L2292" s="32">
        <v>0.24652777777777779</v>
      </c>
      <c r="M2292" s="43">
        <v>0.28819444444444448</v>
      </c>
      <c r="N2292" s="33">
        <v>32.174743914098798</v>
      </c>
      <c r="Q2292" s="24">
        <v>58</v>
      </c>
      <c r="R2292" s="35">
        <f t="shared" si="140"/>
        <v>1866.1351470177303</v>
      </c>
      <c r="S2292" s="35">
        <f t="shared" si="143"/>
        <v>0</v>
      </c>
      <c r="U2292" s="36">
        <f t="shared" si="141"/>
        <v>4.1666666666666685E-2</v>
      </c>
      <c r="V2292" s="36">
        <f t="shared" si="142"/>
        <v>2.4166666666666679</v>
      </c>
      <c r="W2292" s="36"/>
      <c r="X2292" s="37"/>
    </row>
    <row r="2293" spans="1:24" x14ac:dyDescent="0.3">
      <c r="A2293" s="42">
        <v>13408</v>
      </c>
      <c r="B2293" s="24">
        <v>60</v>
      </c>
      <c r="C2293" s="24" t="s">
        <v>1139</v>
      </c>
      <c r="D2293" s="24">
        <v>1</v>
      </c>
      <c r="E2293" s="24">
        <v>483</v>
      </c>
      <c r="F2293" s="24" t="s">
        <v>703</v>
      </c>
      <c r="G2293" s="24" t="s">
        <v>52</v>
      </c>
      <c r="H2293" s="44" t="s">
        <v>1146</v>
      </c>
      <c r="I2293" s="44"/>
      <c r="J2293" s="24">
        <v>1</v>
      </c>
      <c r="K2293" s="24">
        <v>13406</v>
      </c>
      <c r="L2293" s="32">
        <v>0.29166666666666669</v>
      </c>
      <c r="M2293" s="43">
        <v>0.3298611111111111</v>
      </c>
      <c r="N2293" s="33">
        <v>26.078841493833401</v>
      </c>
      <c r="Q2293" s="24">
        <v>173</v>
      </c>
      <c r="R2293" s="35">
        <f t="shared" si="140"/>
        <v>4511.639578433178</v>
      </c>
      <c r="S2293" s="35">
        <f t="shared" si="143"/>
        <v>0</v>
      </c>
      <c r="U2293" s="36">
        <f t="shared" si="141"/>
        <v>3.819444444444442E-2</v>
      </c>
      <c r="V2293" s="36">
        <f t="shared" si="142"/>
        <v>6.6076388888888848</v>
      </c>
      <c r="W2293" s="36"/>
      <c r="X2293" s="37"/>
    </row>
    <row r="2294" spans="1:24" x14ac:dyDescent="0.3">
      <c r="A2294" s="42">
        <v>13404</v>
      </c>
      <c r="B2294" s="24">
        <v>60</v>
      </c>
      <c r="C2294" s="24" t="s">
        <v>1139</v>
      </c>
      <c r="D2294" s="24">
        <v>2</v>
      </c>
      <c r="E2294" s="24">
        <v>485</v>
      </c>
      <c r="F2294" s="24" t="s">
        <v>702</v>
      </c>
      <c r="G2294" s="24" t="s">
        <v>52</v>
      </c>
      <c r="H2294" s="44" t="s">
        <v>1146</v>
      </c>
      <c r="I2294" s="44"/>
      <c r="J2294" s="24">
        <v>1</v>
      </c>
      <c r="K2294" s="24">
        <v>2964</v>
      </c>
      <c r="L2294" s="32">
        <v>0.25347222222222221</v>
      </c>
      <c r="M2294" s="43">
        <v>0.27430555555555552</v>
      </c>
      <c r="N2294" s="33">
        <v>25.108394096754498</v>
      </c>
      <c r="Q2294" s="24">
        <v>173</v>
      </c>
      <c r="R2294" s="35">
        <f t="shared" si="140"/>
        <v>4343.7521787385285</v>
      </c>
      <c r="S2294" s="35">
        <f t="shared" si="143"/>
        <v>0</v>
      </c>
      <c r="U2294" s="36">
        <f t="shared" si="141"/>
        <v>2.0833333333333315E-2</v>
      </c>
      <c r="V2294" s="36">
        <f t="shared" si="142"/>
        <v>3.6041666666666634</v>
      </c>
      <c r="W2294" s="36"/>
      <c r="X2294" s="37"/>
    </row>
    <row r="2295" spans="1:24" x14ac:dyDescent="0.3">
      <c r="A2295" s="42">
        <v>10027</v>
      </c>
      <c r="B2295" s="24">
        <v>60</v>
      </c>
      <c r="C2295" s="24" t="s">
        <v>1139</v>
      </c>
      <c r="D2295" s="24">
        <v>1</v>
      </c>
      <c r="E2295" s="24">
        <v>514</v>
      </c>
      <c r="F2295" s="24" t="s">
        <v>248</v>
      </c>
      <c r="G2295" s="24" t="s">
        <v>12</v>
      </c>
      <c r="H2295" s="24" t="s">
        <v>13</v>
      </c>
      <c r="J2295" s="24">
        <v>1</v>
      </c>
      <c r="K2295" s="24">
        <v>2427</v>
      </c>
      <c r="L2295" s="32">
        <v>0.25347222222222221</v>
      </c>
      <c r="M2295" s="43">
        <v>0.27083333333333331</v>
      </c>
      <c r="N2295" s="33">
        <v>15.0259263352754</v>
      </c>
      <c r="Q2295" s="24">
        <v>302</v>
      </c>
      <c r="R2295" s="35">
        <f t="shared" si="140"/>
        <v>4537.8297532531706</v>
      </c>
      <c r="S2295" s="35">
        <f t="shared" si="143"/>
        <v>0</v>
      </c>
      <c r="U2295" s="36">
        <f t="shared" si="141"/>
        <v>1.7361111111111105E-2</v>
      </c>
      <c r="V2295" s="36">
        <f t="shared" si="142"/>
        <v>5.2430555555555536</v>
      </c>
      <c r="W2295" s="36"/>
      <c r="X2295" s="37"/>
    </row>
    <row r="2296" spans="1:24" x14ac:dyDescent="0.3">
      <c r="A2296" s="42">
        <v>10028</v>
      </c>
      <c r="B2296" s="24">
        <v>60</v>
      </c>
      <c r="C2296" s="24" t="s">
        <v>1139</v>
      </c>
      <c r="D2296" s="24">
        <v>1</v>
      </c>
      <c r="E2296" s="24">
        <v>514</v>
      </c>
      <c r="F2296" s="24" t="s">
        <v>248</v>
      </c>
      <c r="G2296" s="24" t="s">
        <v>12</v>
      </c>
      <c r="H2296" s="24" t="s">
        <v>15</v>
      </c>
      <c r="J2296" s="24">
        <v>1</v>
      </c>
      <c r="K2296" s="24">
        <v>2428</v>
      </c>
      <c r="L2296" s="32">
        <v>0.25347222222222221</v>
      </c>
      <c r="M2296" s="43">
        <v>0.27083333333333331</v>
      </c>
      <c r="N2296" s="33">
        <v>15.0259263352754</v>
      </c>
      <c r="Q2296" s="24">
        <v>58</v>
      </c>
      <c r="R2296" s="35">
        <f t="shared" si="140"/>
        <v>871.50372744597325</v>
      </c>
      <c r="S2296" s="35">
        <f t="shared" si="143"/>
        <v>0</v>
      </c>
      <c r="U2296" s="36">
        <f t="shared" si="141"/>
        <v>1.7361111111111105E-2</v>
      </c>
      <c r="V2296" s="36">
        <f t="shared" si="142"/>
        <v>1.0069444444444442</v>
      </c>
      <c r="W2296" s="36"/>
      <c r="X2296" s="37"/>
    </row>
    <row r="2297" spans="1:24" x14ac:dyDescent="0.3">
      <c r="A2297" s="42">
        <v>10029</v>
      </c>
      <c r="B2297" s="24">
        <v>60</v>
      </c>
      <c r="C2297" s="24" t="s">
        <v>1139</v>
      </c>
      <c r="D2297" s="24">
        <v>1</v>
      </c>
      <c r="E2297" s="24">
        <v>514</v>
      </c>
      <c r="F2297" s="24" t="s">
        <v>248</v>
      </c>
      <c r="G2297" s="24" t="s">
        <v>12</v>
      </c>
      <c r="H2297" s="24" t="s">
        <v>15</v>
      </c>
      <c r="J2297" s="24">
        <v>1</v>
      </c>
      <c r="K2297" s="24">
        <v>2429</v>
      </c>
      <c r="L2297" s="32">
        <v>0.58680555555555558</v>
      </c>
      <c r="M2297" s="43">
        <v>0.60416666666666663</v>
      </c>
      <c r="N2297" s="33">
        <v>15.0259263352754</v>
      </c>
      <c r="Q2297" s="24">
        <v>58</v>
      </c>
      <c r="R2297" s="35">
        <f t="shared" si="140"/>
        <v>871.50372744597325</v>
      </c>
      <c r="S2297" s="35">
        <f t="shared" si="143"/>
        <v>0</v>
      </c>
      <c r="U2297" s="36">
        <f t="shared" si="141"/>
        <v>1.7361111111111049E-2</v>
      </c>
      <c r="V2297" s="36">
        <f t="shared" si="142"/>
        <v>1.0069444444444409</v>
      </c>
      <c r="W2297" s="36"/>
      <c r="X2297" s="37"/>
    </row>
    <row r="2298" spans="1:24" x14ac:dyDescent="0.3">
      <c r="A2298" s="42">
        <v>10188</v>
      </c>
      <c r="B2298" s="24">
        <v>60</v>
      </c>
      <c r="C2298" s="24" t="s">
        <v>1139</v>
      </c>
      <c r="D2298" s="24">
        <v>1</v>
      </c>
      <c r="E2298" s="24">
        <v>514</v>
      </c>
      <c r="F2298" s="24" t="s">
        <v>248</v>
      </c>
      <c r="G2298" s="24" t="s">
        <v>12</v>
      </c>
      <c r="H2298" s="24" t="s">
        <v>13</v>
      </c>
      <c r="J2298" s="24">
        <v>1</v>
      </c>
      <c r="K2298" s="24">
        <v>2425</v>
      </c>
      <c r="L2298" s="32">
        <v>0.58680555555555558</v>
      </c>
      <c r="M2298" s="43">
        <v>0.60416666666666663</v>
      </c>
      <c r="N2298" s="33">
        <v>15.0259263352754</v>
      </c>
      <c r="Q2298" s="24">
        <v>302</v>
      </c>
      <c r="R2298" s="35">
        <f t="shared" si="140"/>
        <v>4537.8297532531706</v>
      </c>
      <c r="S2298" s="35">
        <f t="shared" si="143"/>
        <v>0</v>
      </c>
      <c r="U2298" s="36">
        <f t="shared" si="141"/>
        <v>1.7361111111111049E-2</v>
      </c>
      <c r="V2298" s="36">
        <f t="shared" si="142"/>
        <v>5.2430555555555367</v>
      </c>
      <c r="W2298" s="36"/>
      <c r="X2298" s="37"/>
    </row>
    <row r="2299" spans="1:24" x14ac:dyDescent="0.3">
      <c r="A2299" s="42">
        <v>10030</v>
      </c>
      <c r="B2299" s="24">
        <v>60</v>
      </c>
      <c r="C2299" s="24" t="s">
        <v>1139</v>
      </c>
      <c r="D2299" s="24">
        <v>1</v>
      </c>
      <c r="E2299" s="24">
        <v>514</v>
      </c>
      <c r="F2299" s="24" t="s">
        <v>248</v>
      </c>
      <c r="G2299" s="24" t="s">
        <v>12</v>
      </c>
      <c r="H2299" s="24" t="s">
        <v>15</v>
      </c>
      <c r="J2299" s="24">
        <v>1</v>
      </c>
      <c r="K2299" s="24">
        <v>2430</v>
      </c>
      <c r="L2299" s="32">
        <v>0.92013888888888884</v>
      </c>
      <c r="M2299" s="43">
        <v>0.9375</v>
      </c>
      <c r="N2299" s="33">
        <v>15.0259263352754</v>
      </c>
      <c r="Q2299" s="24">
        <v>58</v>
      </c>
      <c r="R2299" s="35">
        <f t="shared" si="140"/>
        <v>871.50372744597325</v>
      </c>
      <c r="S2299" s="35">
        <f t="shared" si="143"/>
        <v>0</v>
      </c>
      <c r="U2299" s="36">
        <f t="shared" si="141"/>
        <v>1.736111111111116E-2</v>
      </c>
      <c r="V2299" s="36">
        <f t="shared" si="142"/>
        <v>1.0069444444444473</v>
      </c>
      <c r="W2299" s="36"/>
      <c r="X2299" s="37"/>
    </row>
    <row r="2300" spans="1:24" x14ac:dyDescent="0.3">
      <c r="A2300" s="42">
        <v>10031</v>
      </c>
      <c r="B2300" s="24">
        <v>60</v>
      </c>
      <c r="C2300" s="24" t="s">
        <v>1139</v>
      </c>
      <c r="D2300" s="24">
        <v>2</v>
      </c>
      <c r="E2300" s="24">
        <v>531</v>
      </c>
      <c r="F2300" s="24" t="s">
        <v>249</v>
      </c>
      <c r="G2300" s="24" t="s">
        <v>12</v>
      </c>
      <c r="H2300" s="24" t="s">
        <v>13</v>
      </c>
      <c r="J2300" s="24">
        <v>1</v>
      </c>
      <c r="K2300" s="24">
        <v>2431</v>
      </c>
      <c r="L2300" s="32">
        <v>0.22222222222222221</v>
      </c>
      <c r="M2300" s="43">
        <v>0.24305555555555555</v>
      </c>
      <c r="N2300" s="33">
        <v>15.5375168615425</v>
      </c>
      <c r="Q2300" s="24">
        <v>302</v>
      </c>
      <c r="R2300" s="35">
        <f t="shared" si="140"/>
        <v>4692.3300921858345</v>
      </c>
      <c r="S2300" s="35">
        <f t="shared" si="143"/>
        <v>0</v>
      </c>
      <c r="U2300" s="36">
        <f t="shared" si="141"/>
        <v>2.0833333333333343E-2</v>
      </c>
      <c r="V2300" s="36">
        <f t="shared" si="142"/>
        <v>6.2916666666666696</v>
      </c>
      <c r="W2300" s="36"/>
      <c r="X2300" s="37"/>
    </row>
    <row r="2301" spans="1:24" x14ac:dyDescent="0.3">
      <c r="A2301" s="42">
        <v>10034</v>
      </c>
      <c r="B2301" s="24">
        <v>60</v>
      </c>
      <c r="C2301" s="24" t="s">
        <v>1139</v>
      </c>
      <c r="D2301" s="24">
        <v>2</v>
      </c>
      <c r="E2301" s="24">
        <v>531</v>
      </c>
      <c r="F2301" s="24" t="s">
        <v>249</v>
      </c>
      <c r="G2301" s="24" t="s">
        <v>12</v>
      </c>
      <c r="H2301" s="24" t="s">
        <v>15</v>
      </c>
      <c r="J2301" s="24">
        <v>1</v>
      </c>
      <c r="K2301" s="24">
        <v>2434</v>
      </c>
      <c r="L2301" s="32">
        <v>0.22222222222222221</v>
      </c>
      <c r="M2301" s="43">
        <v>0.24305555555555555</v>
      </c>
      <c r="N2301" s="33">
        <v>15.5375168615425</v>
      </c>
      <c r="Q2301" s="24">
        <v>58</v>
      </c>
      <c r="R2301" s="35">
        <f t="shared" si="140"/>
        <v>901.17597796946495</v>
      </c>
      <c r="S2301" s="35">
        <f t="shared" si="143"/>
        <v>0</v>
      </c>
      <c r="U2301" s="36">
        <f t="shared" si="141"/>
        <v>2.0833333333333343E-2</v>
      </c>
      <c r="V2301" s="36">
        <f t="shared" si="142"/>
        <v>1.2083333333333339</v>
      </c>
      <c r="W2301" s="36"/>
      <c r="X2301" s="37"/>
    </row>
    <row r="2302" spans="1:24" x14ac:dyDescent="0.3">
      <c r="A2302" s="42">
        <v>10032</v>
      </c>
      <c r="B2302" s="24">
        <v>60</v>
      </c>
      <c r="C2302" s="24" t="s">
        <v>1139</v>
      </c>
      <c r="D2302" s="24">
        <v>2</v>
      </c>
      <c r="E2302" s="24">
        <v>531</v>
      </c>
      <c r="F2302" s="24" t="s">
        <v>249</v>
      </c>
      <c r="G2302" s="24" t="s">
        <v>12</v>
      </c>
      <c r="H2302" s="24" t="s">
        <v>13</v>
      </c>
      <c r="J2302" s="24">
        <v>1</v>
      </c>
      <c r="K2302" s="24">
        <v>2432</v>
      </c>
      <c r="L2302" s="32">
        <v>0.55555555555555558</v>
      </c>
      <c r="M2302" s="43">
        <v>0.57638888888888895</v>
      </c>
      <c r="N2302" s="33">
        <v>15.5375168615425</v>
      </c>
      <c r="Q2302" s="24">
        <v>302</v>
      </c>
      <c r="R2302" s="35">
        <f t="shared" si="140"/>
        <v>4692.3300921858345</v>
      </c>
      <c r="S2302" s="35">
        <f t="shared" si="143"/>
        <v>0</v>
      </c>
      <c r="U2302" s="36">
        <f t="shared" si="141"/>
        <v>2.083333333333337E-2</v>
      </c>
      <c r="V2302" s="36">
        <f t="shared" si="142"/>
        <v>6.2916666666666776</v>
      </c>
      <c r="W2302" s="36"/>
      <c r="X2302" s="37"/>
    </row>
    <row r="2303" spans="1:24" x14ac:dyDescent="0.3">
      <c r="A2303" s="42">
        <v>10035</v>
      </c>
      <c r="B2303" s="24">
        <v>60</v>
      </c>
      <c r="C2303" s="24" t="s">
        <v>1139</v>
      </c>
      <c r="D2303" s="24">
        <v>2</v>
      </c>
      <c r="E2303" s="24">
        <v>531</v>
      </c>
      <c r="F2303" s="24" t="s">
        <v>249</v>
      </c>
      <c r="G2303" s="24" t="s">
        <v>12</v>
      </c>
      <c r="H2303" s="24" t="s">
        <v>15</v>
      </c>
      <c r="J2303" s="24">
        <v>1</v>
      </c>
      <c r="K2303" s="24">
        <v>2435</v>
      </c>
      <c r="L2303" s="32">
        <v>0.55555555555555558</v>
      </c>
      <c r="M2303" s="43">
        <v>0.57638888888888895</v>
      </c>
      <c r="N2303" s="33">
        <v>15.5375168615425</v>
      </c>
      <c r="Q2303" s="24">
        <v>58</v>
      </c>
      <c r="R2303" s="35">
        <f t="shared" si="140"/>
        <v>901.17597796946495</v>
      </c>
      <c r="S2303" s="35">
        <f t="shared" si="143"/>
        <v>0</v>
      </c>
      <c r="U2303" s="36">
        <f t="shared" si="141"/>
        <v>2.083333333333337E-2</v>
      </c>
      <c r="V2303" s="36">
        <f t="shared" si="142"/>
        <v>1.2083333333333355</v>
      </c>
      <c r="W2303" s="36"/>
      <c r="X2303" s="37"/>
    </row>
    <row r="2304" spans="1:24" x14ac:dyDescent="0.3">
      <c r="A2304" s="42">
        <v>10033</v>
      </c>
      <c r="B2304" s="24">
        <v>60</v>
      </c>
      <c r="C2304" s="24" t="s">
        <v>1139</v>
      </c>
      <c r="D2304" s="24">
        <v>2</v>
      </c>
      <c r="E2304" s="24">
        <v>531</v>
      </c>
      <c r="F2304" s="24" t="s">
        <v>249</v>
      </c>
      <c r="G2304" s="24" t="s">
        <v>12</v>
      </c>
      <c r="H2304" s="24" t="s">
        <v>13</v>
      </c>
      <c r="J2304" s="24">
        <v>1</v>
      </c>
      <c r="K2304" s="24">
        <v>2433</v>
      </c>
      <c r="L2304" s="32">
        <v>0.88888888888888884</v>
      </c>
      <c r="M2304" s="43">
        <v>0.90972222222222221</v>
      </c>
      <c r="N2304" s="33">
        <v>15.5375168615425</v>
      </c>
      <c r="Q2304" s="24">
        <v>302</v>
      </c>
      <c r="R2304" s="35">
        <f t="shared" si="140"/>
        <v>4692.3300921858345</v>
      </c>
      <c r="S2304" s="35">
        <f t="shared" si="143"/>
        <v>0</v>
      </c>
      <c r="U2304" s="36">
        <f t="shared" si="141"/>
        <v>2.083333333333337E-2</v>
      </c>
      <c r="V2304" s="36">
        <f t="shared" si="142"/>
        <v>6.2916666666666776</v>
      </c>
      <c r="W2304" s="36"/>
      <c r="X2304" s="37"/>
    </row>
    <row r="2305" spans="1:24" x14ac:dyDescent="0.3">
      <c r="A2305" s="42">
        <v>10036</v>
      </c>
      <c r="B2305" s="24">
        <v>60</v>
      </c>
      <c r="C2305" s="24" t="s">
        <v>1139</v>
      </c>
      <c r="D2305" s="24">
        <v>2</v>
      </c>
      <c r="E2305" s="24">
        <v>531</v>
      </c>
      <c r="F2305" s="24" t="s">
        <v>249</v>
      </c>
      <c r="G2305" s="24" t="s">
        <v>12</v>
      </c>
      <c r="H2305" s="24" t="s">
        <v>15</v>
      </c>
      <c r="J2305" s="24">
        <v>1</v>
      </c>
      <c r="K2305" s="24">
        <v>2436</v>
      </c>
      <c r="L2305" s="32">
        <v>0.88888888888888884</v>
      </c>
      <c r="M2305" s="43">
        <v>0.90972222222222221</v>
      </c>
      <c r="N2305" s="33">
        <v>15.5375168615425</v>
      </c>
      <c r="Q2305" s="24">
        <v>58</v>
      </c>
      <c r="R2305" s="35">
        <f t="shared" si="140"/>
        <v>901.17597796946495</v>
      </c>
      <c r="S2305" s="35">
        <f t="shared" si="143"/>
        <v>0</v>
      </c>
      <c r="U2305" s="36">
        <f t="shared" si="141"/>
        <v>2.083333333333337E-2</v>
      </c>
      <c r="V2305" s="36">
        <f t="shared" si="142"/>
        <v>1.2083333333333355</v>
      </c>
      <c r="W2305" s="36"/>
      <c r="X2305" s="37"/>
    </row>
    <row r="2306" spans="1:24" x14ac:dyDescent="0.3">
      <c r="A2306" s="42">
        <v>9901</v>
      </c>
      <c r="B2306" s="24">
        <v>60</v>
      </c>
      <c r="C2306" s="24" t="s">
        <v>1139</v>
      </c>
      <c r="D2306" s="24">
        <v>2</v>
      </c>
      <c r="E2306" s="24">
        <v>780</v>
      </c>
      <c r="F2306" s="24" t="s">
        <v>230</v>
      </c>
      <c r="G2306" s="24" t="s">
        <v>12</v>
      </c>
      <c r="H2306" s="24" t="s">
        <v>13</v>
      </c>
      <c r="J2306" s="24">
        <v>1</v>
      </c>
      <c r="K2306" s="24">
        <v>1438</v>
      </c>
      <c r="L2306" s="32">
        <v>0.58680555555555558</v>
      </c>
      <c r="M2306" s="43">
        <v>0.62152777777777779</v>
      </c>
      <c r="N2306" s="33">
        <v>30.528485809809499</v>
      </c>
      <c r="Q2306" s="24">
        <v>302</v>
      </c>
      <c r="R2306" s="35">
        <f t="shared" si="140"/>
        <v>9219.6027145624685</v>
      </c>
      <c r="S2306" s="35">
        <f t="shared" si="143"/>
        <v>0</v>
      </c>
      <c r="U2306" s="36">
        <f t="shared" si="141"/>
        <v>3.472222222222221E-2</v>
      </c>
      <c r="V2306" s="36">
        <f t="shared" si="142"/>
        <v>10.486111111111107</v>
      </c>
      <c r="W2306" s="36"/>
      <c r="X2306" s="37"/>
    </row>
    <row r="2307" spans="1:24" x14ac:dyDescent="0.3">
      <c r="A2307" s="42">
        <v>12471</v>
      </c>
      <c r="B2307" s="24">
        <v>60</v>
      </c>
      <c r="C2307" s="24" t="s">
        <v>1139</v>
      </c>
      <c r="D2307" s="24">
        <v>2</v>
      </c>
      <c r="E2307" s="24">
        <v>780</v>
      </c>
      <c r="F2307" s="24" t="s">
        <v>230</v>
      </c>
      <c r="G2307" s="24" t="s">
        <v>12</v>
      </c>
      <c r="H2307" s="24" t="s">
        <v>13</v>
      </c>
      <c r="J2307" s="24">
        <v>1</v>
      </c>
      <c r="K2307" s="24">
        <v>1439</v>
      </c>
      <c r="L2307" s="32">
        <v>0.92013888888888884</v>
      </c>
      <c r="M2307" s="43">
        <v>0.95833333333333337</v>
      </c>
      <c r="N2307" s="33">
        <v>30.528485809809499</v>
      </c>
      <c r="Q2307" s="24">
        <v>302</v>
      </c>
      <c r="R2307" s="35">
        <f t="shared" si="140"/>
        <v>9219.6027145624685</v>
      </c>
      <c r="S2307" s="35">
        <f t="shared" si="143"/>
        <v>0</v>
      </c>
      <c r="U2307" s="36">
        <f t="shared" si="141"/>
        <v>3.8194444444444531E-2</v>
      </c>
      <c r="V2307" s="36">
        <f t="shared" si="142"/>
        <v>11.534722222222248</v>
      </c>
      <c r="W2307" s="36"/>
      <c r="X2307" s="37"/>
    </row>
    <row r="2308" spans="1:24" x14ac:dyDescent="0.3">
      <c r="A2308" s="42">
        <v>13402</v>
      </c>
      <c r="B2308" s="24">
        <v>60</v>
      </c>
      <c r="C2308" s="24" t="s">
        <v>1139</v>
      </c>
      <c r="D2308" s="24">
        <v>1</v>
      </c>
      <c r="E2308" s="24">
        <v>784</v>
      </c>
      <c r="F2308" s="24" t="s">
        <v>701</v>
      </c>
      <c r="G2308" s="24" t="s">
        <v>52</v>
      </c>
      <c r="H2308" s="24">
        <v>6</v>
      </c>
      <c r="J2308" s="24">
        <v>1</v>
      </c>
      <c r="K2308" s="24">
        <v>1446</v>
      </c>
      <c r="L2308" s="32">
        <v>0.27777777777777779</v>
      </c>
      <c r="M2308" s="43">
        <v>0.3263888888888889</v>
      </c>
      <c r="N2308" s="33">
        <v>39.042357784207503</v>
      </c>
      <c r="Q2308" s="24">
        <v>35</v>
      </c>
      <c r="R2308" s="35">
        <f t="shared" ref="R2308:R2371" si="144">+N2308*Q2308</f>
        <v>1366.4825224472627</v>
      </c>
      <c r="S2308" s="35">
        <f t="shared" si="143"/>
        <v>0</v>
      </c>
      <c r="U2308" s="36">
        <f t="shared" ref="U2308:U2371" si="145">+M2308-L2308</f>
        <v>4.8611111111111105E-2</v>
      </c>
      <c r="V2308" s="36">
        <f t="shared" ref="V2308:V2371" si="146">+U2308*Q2308</f>
        <v>1.7013888888888886</v>
      </c>
      <c r="W2308" s="36"/>
      <c r="X2308" s="37"/>
    </row>
    <row r="2309" spans="1:24" x14ac:dyDescent="0.3">
      <c r="A2309" s="42">
        <v>13403</v>
      </c>
      <c r="B2309" s="24">
        <v>60</v>
      </c>
      <c r="C2309" s="24" t="s">
        <v>1139</v>
      </c>
      <c r="D2309" s="24">
        <v>1</v>
      </c>
      <c r="E2309" s="24">
        <v>784</v>
      </c>
      <c r="F2309" s="24" t="s">
        <v>701</v>
      </c>
      <c r="G2309" s="24" t="s">
        <v>72</v>
      </c>
      <c r="H2309" s="24" t="s">
        <v>13</v>
      </c>
      <c r="J2309" s="24">
        <v>1</v>
      </c>
      <c r="K2309" s="24">
        <v>13403</v>
      </c>
      <c r="L2309" s="32">
        <v>0.27777777777777779</v>
      </c>
      <c r="M2309" s="43">
        <v>0.3263888888888889</v>
      </c>
      <c r="N2309" s="33">
        <v>39.042357784207503</v>
      </c>
      <c r="Q2309" s="24">
        <v>94</v>
      </c>
      <c r="R2309" s="35">
        <f t="shared" si="144"/>
        <v>3669.9816317155055</v>
      </c>
      <c r="S2309" s="35">
        <f t="shared" ref="S2309:S2372" si="147">+O2309*Q2309</f>
        <v>0</v>
      </c>
      <c r="U2309" s="36">
        <f t="shared" si="145"/>
        <v>4.8611111111111105E-2</v>
      </c>
      <c r="V2309" s="36">
        <f t="shared" si="146"/>
        <v>4.5694444444444438</v>
      </c>
      <c r="W2309" s="36"/>
      <c r="X2309" s="37"/>
    </row>
    <row r="2310" spans="1:24" x14ac:dyDescent="0.3">
      <c r="A2310" s="42">
        <v>12554</v>
      </c>
      <c r="B2310" s="24">
        <v>60</v>
      </c>
      <c r="C2310" s="24" t="s">
        <v>1139</v>
      </c>
      <c r="D2310" s="24">
        <v>1</v>
      </c>
      <c r="E2310" s="24">
        <v>785</v>
      </c>
      <c r="F2310" s="24" t="s">
        <v>679</v>
      </c>
      <c r="G2310" s="24" t="s">
        <v>12</v>
      </c>
      <c r="H2310" s="24" t="s">
        <v>13</v>
      </c>
      <c r="J2310" s="24">
        <v>1</v>
      </c>
      <c r="K2310" s="24">
        <v>1447</v>
      </c>
      <c r="L2310" s="32">
        <v>0.20138888888888887</v>
      </c>
      <c r="M2310" s="43">
        <v>0.2388888888888889</v>
      </c>
      <c r="N2310" s="33">
        <v>30.731931770542499</v>
      </c>
      <c r="Q2310" s="24">
        <v>302</v>
      </c>
      <c r="R2310" s="35">
        <f t="shared" si="144"/>
        <v>9281.0433947038346</v>
      </c>
      <c r="S2310" s="35">
        <f t="shared" si="147"/>
        <v>0</v>
      </c>
      <c r="U2310" s="36">
        <f t="shared" si="145"/>
        <v>3.7500000000000033E-2</v>
      </c>
      <c r="V2310" s="36">
        <f t="shared" si="146"/>
        <v>11.32500000000001</v>
      </c>
      <c r="W2310" s="36"/>
      <c r="X2310" s="37"/>
    </row>
    <row r="2311" spans="1:24" x14ac:dyDescent="0.3">
      <c r="A2311" s="42">
        <v>17930</v>
      </c>
      <c r="B2311" s="24">
        <v>60</v>
      </c>
      <c r="C2311" s="24" t="s">
        <v>1139</v>
      </c>
      <c r="D2311" s="24">
        <v>2</v>
      </c>
      <c r="E2311" s="24">
        <v>864</v>
      </c>
      <c r="F2311" s="24" t="s">
        <v>654</v>
      </c>
      <c r="G2311" s="24" t="s">
        <v>12</v>
      </c>
      <c r="H2311" s="24" t="s">
        <v>13</v>
      </c>
      <c r="J2311" s="24">
        <v>1</v>
      </c>
      <c r="K2311" s="24">
        <v>1499</v>
      </c>
      <c r="L2311" s="32">
        <v>0.2388888888888889</v>
      </c>
      <c r="M2311" s="43">
        <v>0.25694444444444448</v>
      </c>
      <c r="N2311" s="33">
        <v>10.6106628791942</v>
      </c>
      <c r="Q2311" s="24">
        <v>302</v>
      </c>
      <c r="R2311" s="35">
        <f t="shared" si="144"/>
        <v>3204.4201895166484</v>
      </c>
      <c r="S2311" s="35">
        <f t="shared" si="147"/>
        <v>0</v>
      </c>
      <c r="U2311" s="36">
        <f t="shared" si="145"/>
        <v>1.8055555555555575E-2</v>
      </c>
      <c r="V2311" s="36">
        <f t="shared" si="146"/>
        <v>5.4527777777777837</v>
      </c>
      <c r="W2311" s="36"/>
      <c r="X2311" s="37"/>
    </row>
    <row r="2312" spans="1:24" x14ac:dyDescent="0.3">
      <c r="A2312" s="42">
        <v>10099</v>
      </c>
      <c r="B2312" s="24">
        <v>60</v>
      </c>
      <c r="C2312" s="24" t="s">
        <v>1139</v>
      </c>
      <c r="D2312" s="24">
        <v>2</v>
      </c>
      <c r="E2312" s="24">
        <v>946</v>
      </c>
      <c r="F2312" s="24" t="s">
        <v>266</v>
      </c>
      <c r="G2312" s="24" t="s">
        <v>12</v>
      </c>
      <c r="H2312" s="44" t="s">
        <v>1146</v>
      </c>
      <c r="I2312" s="44"/>
      <c r="J2312" s="24">
        <v>1</v>
      </c>
      <c r="K2312" s="24">
        <v>3100</v>
      </c>
      <c r="L2312" s="32">
        <v>0.6875</v>
      </c>
      <c r="M2312" s="43">
        <v>0.70486111111111116</v>
      </c>
      <c r="N2312" s="33">
        <v>19.2061146877423</v>
      </c>
      <c r="Q2312" s="24">
        <v>250</v>
      </c>
      <c r="R2312" s="35">
        <f t="shared" si="144"/>
        <v>4801.5286719355754</v>
      </c>
      <c r="S2312" s="35">
        <f t="shared" si="147"/>
        <v>0</v>
      </c>
      <c r="U2312" s="36">
        <f t="shared" si="145"/>
        <v>1.736111111111116E-2</v>
      </c>
      <c r="V2312" s="36">
        <f t="shared" si="146"/>
        <v>4.3402777777777901</v>
      </c>
      <c r="W2312" s="36"/>
      <c r="X2312" s="37"/>
    </row>
    <row r="2313" spans="1:24" x14ac:dyDescent="0.3">
      <c r="A2313" s="42">
        <v>9877</v>
      </c>
      <c r="B2313" s="24">
        <v>61</v>
      </c>
      <c r="C2313" s="24" t="s">
        <v>1139</v>
      </c>
      <c r="D2313" s="24">
        <v>1</v>
      </c>
      <c r="E2313" s="24">
        <v>526</v>
      </c>
      <c r="F2313" s="24" t="s">
        <v>227</v>
      </c>
      <c r="G2313" s="24" t="s">
        <v>52</v>
      </c>
      <c r="H2313" s="44" t="s">
        <v>1146</v>
      </c>
      <c r="I2313" s="44"/>
      <c r="J2313" s="24">
        <v>1</v>
      </c>
      <c r="K2313" s="24">
        <v>1405</v>
      </c>
      <c r="L2313" s="32">
        <v>0.28125</v>
      </c>
      <c r="M2313" s="43">
        <v>0.32291666666666669</v>
      </c>
      <c r="N2313" s="33">
        <v>31.102265503208599</v>
      </c>
      <c r="Q2313" s="24">
        <v>173</v>
      </c>
      <c r="R2313" s="35">
        <f t="shared" si="144"/>
        <v>5380.6919320550878</v>
      </c>
      <c r="S2313" s="35">
        <f t="shared" si="147"/>
        <v>0</v>
      </c>
      <c r="U2313" s="36">
        <f t="shared" si="145"/>
        <v>4.1666666666666685E-2</v>
      </c>
      <c r="V2313" s="36">
        <f t="shared" si="146"/>
        <v>7.2083333333333366</v>
      </c>
      <c r="W2313" s="36"/>
      <c r="X2313" s="37"/>
    </row>
    <row r="2314" spans="1:24" x14ac:dyDescent="0.3">
      <c r="A2314" s="42">
        <v>12049</v>
      </c>
      <c r="B2314" s="24">
        <v>61</v>
      </c>
      <c r="C2314" s="24" t="s">
        <v>1139</v>
      </c>
      <c r="D2314" s="24">
        <v>1</v>
      </c>
      <c r="E2314" s="24">
        <v>553</v>
      </c>
      <c r="F2314" s="24" t="s">
        <v>649</v>
      </c>
      <c r="G2314" s="24" t="s">
        <v>12</v>
      </c>
      <c r="H2314" s="24" t="s">
        <v>13</v>
      </c>
      <c r="J2314" s="24">
        <v>1</v>
      </c>
      <c r="K2314" s="24">
        <v>5940</v>
      </c>
      <c r="L2314" s="32">
        <v>0.91666666666666663</v>
      </c>
      <c r="M2314" s="43">
        <v>0.93402777777777779</v>
      </c>
      <c r="N2314" s="33">
        <v>11.8145145137272</v>
      </c>
      <c r="Q2314" s="24">
        <v>302</v>
      </c>
      <c r="R2314" s="35">
        <f t="shared" si="144"/>
        <v>3567.9833831456144</v>
      </c>
      <c r="S2314" s="35">
        <f t="shared" si="147"/>
        <v>0</v>
      </c>
      <c r="U2314" s="36">
        <f t="shared" si="145"/>
        <v>1.736111111111116E-2</v>
      </c>
      <c r="V2314" s="36">
        <f t="shared" si="146"/>
        <v>5.2430555555555705</v>
      </c>
      <c r="W2314" s="36"/>
      <c r="X2314" s="37"/>
    </row>
    <row r="2315" spans="1:24" x14ac:dyDescent="0.3">
      <c r="A2315" s="42">
        <v>12500</v>
      </c>
      <c r="B2315" s="24">
        <v>61</v>
      </c>
      <c r="C2315" s="24" t="s">
        <v>1139</v>
      </c>
      <c r="D2315" s="24">
        <v>2</v>
      </c>
      <c r="E2315" s="24">
        <v>772</v>
      </c>
      <c r="F2315" s="24" t="s">
        <v>676</v>
      </c>
      <c r="G2315" s="24" t="s">
        <v>12</v>
      </c>
      <c r="H2315" s="24" t="s">
        <v>13</v>
      </c>
      <c r="J2315" s="24">
        <v>1</v>
      </c>
      <c r="K2315" s="24">
        <v>1475</v>
      </c>
      <c r="L2315" s="32">
        <v>0.89930555555555547</v>
      </c>
      <c r="M2315" s="43">
        <v>0.94444444444444453</v>
      </c>
      <c r="N2315" s="33">
        <v>34.240360296521601</v>
      </c>
      <c r="Q2315" s="24">
        <v>302</v>
      </c>
      <c r="R2315" s="35">
        <f t="shared" si="144"/>
        <v>10340.588809549523</v>
      </c>
      <c r="S2315" s="35">
        <f t="shared" si="147"/>
        <v>0</v>
      </c>
      <c r="U2315" s="36">
        <f t="shared" si="145"/>
        <v>4.5138888888889062E-2</v>
      </c>
      <c r="V2315" s="36">
        <f t="shared" si="146"/>
        <v>13.631944444444496</v>
      </c>
      <c r="W2315" s="36"/>
      <c r="X2315" s="37"/>
    </row>
    <row r="2316" spans="1:24" x14ac:dyDescent="0.3">
      <c r="A2316" s="42">
        <v>12461</v>
      </c>
      <c r="B2316" s="24">
        <v>61</v>
      </c>
      <c r="C2316" s="24" t="s">
        <v>1139</v>
      </c>
      <c r="D2316" s="24">
        <v>1</v>
      </c>
      <c r="E2316" s="24">
        <v>775</v>
      </c>
      <c r="F2316" s="24" t="s">
        <v>195</v>
      </c>
      <c r="G2316" s="24" t="s">
        <v>12</v>
      </c>
      <c r="H2316" s="24" t="s">
        <v>13</v>
      </c>
      <c r="J2316" s="24">
        <v>1</v>
      </c>
      <c r="K2316" s="24">
        <v>1401</v>
      </c>
      <c r="L2316" s="32">
        <v>0.18402777777777779</v>
      </c>
      <c r="M2316" s="43">
        <v>0.22569444444444445</v>
      </c>
      <c r="N2316" s="33">
        <v>31.3962655032086</v>
      </c>
      <c r="Q2316" s="24">
        <v>302</v>
      </c>
      <c r="R2316" s="35">
        <f t="shared" si="144"/>
        <v>9481.6721819689974</v>
      </c>
      <c r="S2316" s="35">
        <f t="shared" si="147"/>
        <v>0</v>
      </c>
      <c r="U2316" s="36">
        <f t="shared" si="145"/>
        <v>4.1666666666666657E-2</v>
      </c>
      <c r="V2316" s="36">
        <f t="shared" si="146"/>
        <v>12.58333333333333</v>
      </c>
      <c r="W2316" s="36"/>
      <c r="X2316" s="37"/>
    </row>
    <row r="2317" spans="1:24" x14ac:dyDescent="0.3">
      <c r="A2317" s="42">
        <v>9874</v>
      </c>
      <c r="B2317" s="24">
        <v>61</v>
      </c>
      <c r="C2317" s="24" t="s">
        <v>1139</v>
      </c>
      <c r="D2317" s="24">
        <v>1</v>
      </c>
      <c r="E2317" s="24">
        <v>775</v>
      </c>
      <c r="F2317" s="24" t="s">
        <v>195</v>
      </c>
      <c r="G2317" s="24" t="s">
        <v>12</v>
      </c>
      <c r="H2317" s="24" t="s">
        <v>13</v>
      </c>
      <c r="J2317" s="24">
        <v>1</v>
      </c>
      <c r="K2317" s="24">
        <v>1402</v>
      </c>
      <c r="L2317" s="32">
        <v>0.21527777777777779</v>
      </c>
      <c r="M2317" s="43">
        <v>0.25694444444444448</v>
      </c>
      <c r="N2317" s="33">
        <v>31.3962655032086</v>
      </c>
      <c r="Q2317" s="24">
        <v>302</v>
      </c>
      <c r="R2317" s="35">
        <f t="shared" si="144"/>
        <v>9481.6721819689974</v>
      </c>
      <c r="S2317" s="35">
        <f t="shared" si="147"/>
        <v>0</v>
      </c>
      <c r="U2317" s="36">
        <f t="shared" si="145"/>
        <v>4.1666666666666685E-2</v>
      </c>
      <c r="V2317" s="36">
        <f t="shared" si="146"/>
        <v>12.583333333333339</v>
      </c>
      <c r="W2317" s="36"/>
      <c r="X2317" s="37"/>
    </row>
    <row r="2318" spans="1:24" x14ac:dyDescent="0.3">
      <c r="A2318" s="42">
        <v>17949</v>
      </c>
      <c r="B2318" s="24">
        <v>61</v>
      </c>
      <c r="C2318" s="24" t="s">
        <v>1139</v>
      </c>
      <c r="D2318" s="24">
        <v>1</v>
      </c>
      <c r="E2318" s="24">
        <v>775</v>
      </c>
      <c r="F2318" s="24" t="s">
        <v>195</v>
      </c>
      <c r="G2318" s="24" t="s">
        <v>52</v>
      </c>
      <c r="H2318" s="44" t="s">
        <v>1146</v>
      </c>
      <c r="I2318" s="44"/>
      <c r="J2318" s="24">
        <v>1</v>
      </c>
      <c r="K2318" s="24">
        <v>17949</v>
      </c>
      <c r="L2318" s="32">
        <v>0.24305555555555555</v>
      </c>
      <c r="M2318" s="43">
        <v>0.28472222222222221</v>
      </c>
      <c r="N2318" s="33">
        <v>31.3962655032086</v>
      </c>
      <c r="Q2318" s="24">
        <v>173</v>
      </c>
      <c r="R2318" s="35">
        <f t="shared" si="144"/>
        <v>5431.5539320550879</v>
      </c>
      <c r="S2318" s="35">
        <f t="shared" si="147"/>
        <v>0</v>
      </c>
      <c r="U2318" s="36">
        <f t="shared" si="145"/>
        <v>4.1666666666666657E-2</v>
      </c>
      <c r="V2318" s="36">
        <f t="shared" si="146"/>
        <v>7.2083333333333321</v>
      </c>
      <c r="W2318" s="36"/>
      <c r="X2318" s="37"/>
    </row>
    <row r="2319" spans="1:24" x14ac:dyDescent="0.3">
      <c r="A2319" s="42">
        <v>9875</v>
      </c>
      <c r="B2319" s="24">
        <v>61</v>
      </c>
      <c r="C2319" s="24" t="s">
        <v>1139</v>
      </c>
      <c r="D2319" s="24">
        <v>1</v>
      </c>
      <c r="E2319" s="24">
        <v>775</v>
      </c>
      <c r="F2319" s="24" t="s">
        <v>195</v>
      </c>
      <c r="G2319" s="24" t="s">
        <v>52</v>
      </c>
      <c r="H2319" s="24">
        <v>6</v>
      </c>
      <c r="J2319" s="24">
        <v>1</v>
      </c>
      <c r="K2319" s="24">
        <v>1403</v>
      </c>
      <c r="L2319" s="32">
        <v>0.24652777777777779</v>
      </c>
      <c r="M2319" s="43">
        <v>0.28819444444444448</v>
      </c>
      <c r="N2319" s="33">
        <v>31.3962655032086</v>
      </c>
      <c r="Q2319" s="24">
        <v>35</v>
      </c>
      <c r="R2319" s="35">
        <f t="shared" si="144"/>
        <v>1098.869292612301</v>
      </c>
      <c r="S2319" s="35">
        <f t="shared" si="147"/>
        <v>0</v>
      </c>
      <c r="U2319" s="36">
        <f t="shared" si="145"/>
        <v>4.1666666666666685E-2</v>
      </c>
      <c r="V2319" s="36">
        <f t="shared" si="146"/>
        <v>1.4583333333333339</v>
      </c>
      <c r="W2319" s="36"/>
      <c r="X2319" s="37"/>
    </row>
    <row r="2320" spans="1:24" x14ac:dyDescent="0.3">
      <c r="A2320" s="42">
        <v>17952</v>
      </c>
      <c r="B2320" s="24">
        <v>61</v>
      </c>
      <c r="C2320" s="24" t="s">
        <v>1139</v>
      </c>
      <c r="D2320" s="24">
        <v>1</v>
      </c>
      <c r="E2320" s="24">
        <v>775</v>
      </c>
      <c r="F2320" s="24" t="s">
        <v>195</v>
      </c>
      <c r="G2320" s="24" t="s">
        <v>72</v>
      </c>
      <c r="H2320" s="24" t="s">
        <v>13</v>
      </c>
      <c r="J2320" s="24">
        <v>1</v>
      </c>
      <c r="K2320" s="24">
        <v>17952</v>
      </c>
      <c r="L2320" s="32">
        <v>0.24652777777777779</v>
      </c>
      <c r="M2320" s="43">
        <v>0.28819444444444448</v>
      </c>
      <c r="N2320" s="33">
        <v>31.3962655032086</v>
      </c>
      <c r="Q2320" s="24">
        <v>94</v>
      </c>
      <c r="R2320" s="35">
        <f t="shared" si="144"/>
        <v>2951.2489573016082</v>
      </c>
      <c r="S2320" s="35">
        <f t="shared" si="147"/>
        <v>0</v>
      </c>
      <c r="U2320" s="36">
        <f t="shared" si="145"/>
        <v>4.1666666666666685E-2</v>
      </c>
      <c r="V2320" s="36">
        <f t="shared" si="146"/>
        <v>3.9166666666666683</v>
      </c>
      <c r="W2320" s="36"/>
      <c r="X2320" s="37"/>
    </row>
    <row r="2321" spans="1:24" x14ac:dyDescent="0.3">
      <c r="A2321" s="42">
        <v>9876</v>
      </c>
      <c r="B2321" s="24">
        <v>61</v>
      </c>
      <c r="C2321" s="24" t="s">
        <v>1139</v>
      </c>
      <c r="D2321" s="24">
        <v>1</v>
      </c>
      <c r="E2321" s="24">
        <v>775</v>
      </c>
      <c r="F2321" s="24" t="s">
        <v>195</v>
      </c>
      <c r="G2321" s="24" t="s">
        <v>12</v>
      </c>
      <c r="H2321" s="24" t="s">
        <v>13</v>
      </c>
      <c r="J2321" s="24">
        <v>1</v>
      </c>
      <c r="K2321" s="24">
        <v>1404</v>
      </c>
      <c r="L2321" s="32">
        <v>0.26041666666666669</v>
      </c>
      <c r="M2321" s="43">
        <v>0.30208333333333331</v>
      </c>
      <c r="N2321" s="33">
        <v>31.3962655032086</v>
      </c>
      <c r="Q2321" s="24">
        <v>302</v>
      </c>
      <c r="R2321" s="35">
        <f t="shared" si="144"/>
        <v>9481.6721819689974</v>
      </c>
      <c r="S2321" s="35">
        <f t="shared" si="147"/>
        <v>0</v>
      </c>
      <c r="U2321" s="36">
        <f t="shared" si="145"/>
        <v>4.166666666666663E-2</v>
      </c>
      <c r="V2321" s="36">
        <f t="shared" si="146"/>
        <v>12.583333333333321</v>
      </c>
      <c r="W2321" s="36"/>
      <c r="X2321" s="37"/>
    </row>
    <row r="2322" spans="1:24" x14ac:dyDescent="0.3">
      <c r="A2322" s="42">
        <v>11336</v>
      </c>
      <c r="B2322" s="24">
        <v>61</v>
      </c>
      <c r="C2322" s="24" t="s">
        <v>1139</v>
      </c>
      <c r="D2322" s="24">
        <v>1</v>
      </c>
      <c r="E2322" s="24">
        <v>775</v>
      </c>
      <c r="F2322" s="24" t="s">
        <v>195</v>
      </c>
      <c r="G2322" s="24" t="s">
        <v>52</v>
      </c>
      <c r="H2322" s="24">
        <v>6</v>
      </c>
      <c r="J2322" s="24">
        <v>1</v>
      </c>
      <c r="K2322" s="24">
        <v>11334</v>
      </c>
      <c r="L2322" s="32">
        <v>0.28125</v>
      </c>
      <c r="M2322" s="43">
        <v>0.32291666666666669</v>
      </c>
      <c r="N2322" s="33">
        <v>31.3962655032086</v>
      </c>
      <c r="Q2322" s="24">
        <v>35</v>
      </c>
      <c r="R2322" s="35">
        <f t="shared" si="144"/>
        <v>1098.869292612301</v>
      </c>
      <c r="S2322" s="35">
        <f t="shared" si="147"/>
        <v>0</v>
      </c>
      <c r="U2322" s="36">
        <f t="shared" si="145"/>
        <v>4.1666666666666685E-2</v>
      </c>
      <c r="V2322" s="36">
        <f t="shared" si="146"/>
        <v>1.4583333333333339</v>
      </c>
      <c r="W2322" s="36"/>
      <c r="X2322" s="37"/>
    </row>
    <row r="2323" spans="1:24" x14ac:dyDescent="0.3">
      <c r="A2323" s="42">
        <v>11337</v>
      </c>
      <c r="B2323" s="24">
        <v>61</v>
      </c>
      <c r="C2323" s="24" t="s">
        <v>1139</v>
      </c>
      <c r="D2323" s="24">
        <v>1</v>
      </c>
      <c r="E2323" s="24">
        <v>775</v>
      </c>
      <c r="F2323" s="24" t="s">
        <v>195</v>
      </c>
      <c r="G2323" s="24" t="s">
        <v>72</v>
      </c>
      <c r="H2323" s="24" t="s">
        <v>13</v>
      </c>
      <c r="J2323" s="24">
        <v>1</v>
      </c>
      <c r="K2323" s="24">
        <v>11335</v>
      </c>
      <c r="L2323" s="32">
        <v>0.28125</v>
      </c>
      <c r="M2323" s="43">
        <v>0.32291666666666669</v>
      </c>
      <c r="N2323" s="33">
        <v>31.3962655032086</v>
      </c>
      <c r="Q2323" s="24">
        <v>94</v>
      </c>
      <c r="R2323" s="35">
        <f t="shared" si="144"/>
        <v>2951.2489573016082</v>
      </c>
      <c r="S2323" s="35">
        <f t="shared" si="147"/>
        <v>0</v>
      </c>
      <c r="U2323" s="36">
        <f t="shared" si="145"/>
        <v>4.1666666666666685E-2</v>
      </c>
      <c r="V2323" s="36">
        <f t="shared" si="146"/>
        <v>3.9166666666666683</v>
      </c>
      <c r="W2323" s="36"/>
      <c r="X2323" s="37"/>
    </row>
    <row r="2324" spans="1:24" x14ac:dyDescent="0.3">
      <c r="A2324" s="42">
        <v>17868</v>
      </c>
      <c r="B2324" s="24">
        <v>61</v>
      </c>
      <c r="C2324" s="24" t="s">
        <v>1139</v>
      </c>
      <c r="D2324" s="24">
        <v>1</v>
      </c>
      <c r="E2324" s="24">
        <v>775</v>
      </c>
      <c r="F2324" s="24" t="s">
        <v>195</v>
      </c>
      <c r="G2324" s="24" t="s">
        <v>52</v>
      </c>
      <c r="H2324" s="44" t="s">
        <v>1146</v>
      </c>
      <c r="I2324" s="44"/>
      <c r="J2324" s="24">
        <v>1</v>
      </c>
      <c r="K2324" s="24">
        <v>3198</v>
      </c>
      <c r="L2324" s="32">
        <v>0.28472222222222221</v>
      </c>
      <c r="M2324" s="43">
        <v>0.3263888888888889</v>
      </c>
      <c r="N2324" s="33">
        <v>31.3962655032086</v>
      </c>
      <c r="Q2324" s="24">
        <v>173</v>
      </c>
      <c r="R2324" s="35">
        <f t="shared" si="144"/>
        <v>5431.5539320550879</v>
      </c>
      <c r="S2324" s="35">
        <f t="shared" si="147"/>
        <v>0</v>
      </c>
      <c r="U2324" s="36">
        <f t="shared" si="145"/>
        <v>4.1666666666666685E-2</v>
      </c>
      <c r="V2324" s="36">
        <f t="shared" si="146"/>
        <v>7.2083333333333366</v>
      </c>
      <c r="W2324" s="36"/>
      <c r="X2324" s="37"/>
    </row>
    <row r="2325" spans="1:24" x14ac:dyDescent="0.3">
      <c r="A2325" s="42">
        <v>9878</v>
      </c>
      <c r="B2325" s="24">
        <v>61</v>
      </c>
      <c r="C2325" s="24" t="s">
        <v>1139</v>
      </c>
      <c r="D2325" s="24">
        <v>1</v>
      </c>
      <c r="E2325" s="24">
        <v>775</v>
      </c>
      <c r="F2325" s="24" t="s">
        <v>195</v>
      </c>
      <c r="G2325" s="24" t="s">
        <v>12</v>
      </c>
      <c r="H2325" s="24" t="s">
        <v>13</v>
      </c>
      <c r="J2325" s="24">
        <v>1</v>
      </c>
      <c r="K2325" s="24">
        <v>1406</v>
      </c>
      <c r="L2325" s="32">
        <v>0.3125</v>
      </c>
      <c r="M2325" s="43">
        <v>0.35416666666666669</v>
      </c>
      <c r="N2325" s="33">
        <v>31.3962655032086</v>
      </c>
      <c r="Q2325" s="24">
        <v>302</v>
      </c>
      <c r="R2325" s="35">
        <f t="shared" si="144"/>
        <v>9481.6721819689974</v>
      </c>
      <c r="S2325" s="35">
        <f t="shared" si="147"/>
        <v>0</v>
      </c>
      <c r="U2325" s="36">
        <f t="shared" si="145"/>
        <v>4.1666666666666685E-2</v>
      </c>
      <c r="V2325" s="36">
        <f t="shared" si="146"/>
        <v>12.583333333333339</v>
      </c>
      <c r="W2325" s="36"/>
      <c r="X2325" s="37"/>
    </row>
    <row r="2326" spans="1:24" x14ac:dyDescent="0.3">
      <c r="A2326" s="42">
        <v>9984</v>
      </c>
      <c r="B2326" s="24">
        <v>61</v>
      </c>
      <c r="C2326" s="24" t="s">
        <v>1139</v>
      </c>
      <c r="D2326" s="24">
        <v>1</v>
      </c>
      <c r="E2326" s="24">
        <v>775</v>
      </c>
      <c r="F2326" s="24" t="s">
        <v>195</v>
      </c>
      <c r="G2326" s="24" t="s">
        <v>12</v>
      </c>
      <c r="H2326" s="24" t="s">
        <v>15</v>
      </c>
      <c r="J2326" s="24">
        <v>1</v>
      </c>
      <c r="K2326" s="24">
        <v>2175</v>
      </c>
      <c r="L2326" s="32">
        <v>0.3263888888888889</v>
      </c>
      <c r="M2326" s="43">
        <v>0.36805555555555558</v>
      </c>
      <c r="N2326" s="33">
        <v>31.3962655032086</v>
      </c>
      <c r="Q2326" s="24">
        <v>58</v>
      </c>
      <c r="R2326" s="35">
        <f t="shared" si="144"/>
        <v>1820.9833991860987</v>
      </c>
      <c r="S2326" s="35">
        <f t="shared" si="147"/>
        <v>0</v>
      </c>
      <c r="U2326" s="36">
        <f t="shared" si="145"/>
        <v>4.1666666666666685E-2</v>
      </c>
      <c r="V2326" s="36">
        <f t="shared" si="146"/>
        <v>2.4166666666666679</v>
      </c>
      <c r="W2326" s="36"/>
      <c r="X2326" s="37"/>
    </row>
    <row r="2327" spans="1:24" x14ac:dyDescent="0.3">
      <c r="A2327" s="42">
        <v>9879</v>
      </c>
      <c r="B2327" s="24">
        <v>61</v>
      </c>
      <c r="C2327" s="24" t="s">
        <v>1139</v>
      </c>
      <c r="D2327" s="24">
        <v>1</v>
      </c>
      <c r="E2327" s="24">
        <v>775</v>
      </c>
      <c r="F2327" s="24" t="s">
        <v>195</v>
      </c>
      <c r="G2327" s="24" t="s">
        <v>12</v>
      </c>
      <c r="H2327" s="24" t="s">
        <v>13</v>
      </c>
      <c r="J2327" s="24">
        <v>1</v>
      </c>
      <c r="K2327" s="24">
        <v>1407</v>
      </c>
      <c r="L2327" s="32">
        <v>0.3298611111111111</v>
      </c>
      <c r="M2327" s="43">
        <v>0.37152777777777773</v>
      </c>
      <c r="N2327" s="33">
        <v>31.3962655032086</v>
      </c>
      <c r="Q2327" s="24">
        <v>302</v>
      </c>
      <c r="R2327" s="35">
        <f t="shared" si="144"/>
        <v>9481.6721819689974</v>
      </c>
      <c r="S2327" s="35">
        <f t="shared" si="147"/>
        <v>0</v>
      </c>
      <c r="U2327" s="36">
        <f t="shared" si="145"/>
        <v>4.166666666666663E-2</v>
      </c>
      <c r="V2327" s="36">
        <f t="shared" si="146"/>
        <v>12.583333333333321</v>
      </c>
      <c r="W2327" s="36"/>
      <c r="X2327" s="37"/>
    </row>
    <row r="2328" spans="1:24" x14ac:dyDescent="0.3">
      <c r="A2328" s="42">
        <v>10147</v>
      </c>
      <c r="B2328" s="24">
        <v>61</v>
      </c>
      <c r="C2328" s="24" t="s">
        <v>1139</v>
      </c>
      <c r="D2328" s="24">
        <v>1</v>
      </c>
      <c r="E2328" s="24">
        <v>775</v>
      </c>
      <c r="F2328" s="24" t="s">
        <v>195</v>
      </c>
      <c r="G2328" s="24" t="s">
        <v>19</v>
      </c>
      <c r="H2328" s="24" t="s">
        <v>20</v>
      </c>
      <c r="J2328" s="24">
        <v>1</v>
      </c>
      <c r="K2328" s="24">
        <v>4403</v>
      </c>
      <c r="L2328" s="32">
        <v>0.33333333333333331</v>
      </c>
      <c r="M2328" s="43">
        <v>0.375</v>
      </c>
      <c r="N2328" s="33">
        <v>31.3962655032086</v>
      </c>
      <c r="Q2328" s="24">
        <v>5</v>
      </c>
      <c r="R2328" s="35">
        <f t="shared" si="144"/>
        <v>156.981327516043</v>
      </c>
      <c r="S2328" s="35">
        <f t="shared" si="147"/>
        <v>0</v>
      </c>
      <c r="U2328" s="36">
        <f t="shared" si="145"/>
        <v>4.1666666666666685E-2</v>
      </c>
      <c r="V2328" s="36">
        <f t="shared" si="146"/>
        <v>0.20833333333333343</v>
      </c>
      <c r="W2328" s="36"/>
      <c r="X2328" s="37"/>
    </row>
    <row r="2329" spans="1:24" x14ac:dyDescent="0.3">
      <c r="A2329" s="42">
        <v>9880</v>
      </c>
      <c r="B2329" s="24">
        <v>61</v>
      </c>
      <c r="C2329" s="24" t="s">
        <v>1139</v>
      </c>
      <c r="D2329" s="24">
        <v>1</v>
      </c>
      <c r="E2329" s="24">
        <v>775</v>
      </c>
      <c r="F2329" s="24" t="s">
        <v>195</v>
      </c>
      <c r="G2329" s="24" t="s">
        <v>12</v>
      </c>
      <c r="H2329" s="24" t="s">
        <v>13</v>
      </c>
      <c r="J2329" s="24">
        <v>1</v>
      </c>
      <c r="K2329" s="24">
        <v>1408</v>
      </c>
      <c r="L2329" s="32">
        <v>0.34375</v>
      </c>
      <c r="M2329" s="43">
        <v>0.38541666666666669</v>
      </c>
      <c r="N2329" s="33">
        <v>31.3962655032086</v>
      </c>
      <c r="Q2329" s="24">
        <v>302</v>
      </c>
      <c r="R2329" s="35">
        <f t="shared" si="144"/>
        <v>9481.6721819689974</v>
      </c>
      <c r="S2329" s="35">
        <f t="shared" si="147"/>
        <v>0</v>
      </c>
      <c r="U2329" s="36">
        <f t="shared" si="145"/>
        <v>4.1666666666666685E-2</v>
      </c>
      <c r="V2329" s="36">
        <f t="shared" si="146"/>
        <v>12.583333333333339</v>
      </c>
      <c r="W2329" s="36"/>
      <c r="X2329" s="37"/>
    </row>
    <row r="2330" spans="1:24" x14ac:dyDescent="0.3">
      <c r="A2330" s="42">
        <v>9985</v>
      </c>
      <c r="B2330" s="24">
        <v>61</v>
      </c>
      <c r="C2330" s="24" t="s">
        <v>1139</v>
      </c>
      <c r="D2330" s="24">
        <v>1</v>
      </c>
      <c r="E2330" s="24">
        <v>775</v>
      </c>
      <c r="F2330" s="24" t="s">
        <v>195</v>
      </c>
      <c r="G2330" s="24" t="s">
        <v>12</v>
      </c>
      <c r="H2330" s="24" t="s">
        <v>15</v>
      </c>
      <c r="J2330" s="24">
        <v>1</v>
      </c>
      <c r="K2330" s="24">
        <v>2176</v>
      </c>
      <c r="L2330" s="32">
        <v>0.36805555555555558</v>
      </c>
      <c r="M2330" s="43">
        <v>0.40972222222222227</v>
      </c>
      <c r="N2330" s="33">
        <v>31.3962655032086</v>
      </c>
      <c r="Q2330" s="24">
        <v>58</v>
      </c>
      <c r="R2330" s="35">
        <f t="shared" si="144"/>
        <v>1820.9833991860987</v>
      </c>
      <c r="S2330" s="35">
        <f t="shared" si="147"/>
        <v>0</v>
      </c>
      <c r="U2330" s="36">
        <f t="shared" si="145"/>
        <v>4.1666666666666685E-2</v>
      </c>
      <c r="V2330" s="36">
        <f t="shared" si="146"/>
        <v>2.4166666666666679</v>
      </c>
      <c r="W2330" s="36"/>
      <c r="X2330" s="37"/>
    </row>
    <row r="2331" spans="1:24" x14ac:dyDescent="0.3">
      <c r="A2331" s="42">
        <v>12485</v>
      </c>
      <c r="B2331" s="24">
        <v>61</v>
      </c>
      <c r="C2331" s="24" t="s">
        <v>1139</v>
      </c>
      <c r="D2331" s="24">
        <v>1</v>
      </c>
      <c r="E2331" s="24">
        <v>775</v>
      </c>
      <c r="F2331" s="24" t="s">
        <v>195</v>
      </c>
      <c r="G2331" s="24" t="s">
        <v>12</v>
      </c>
      <c r="H2331" s="24" t="s">
        <v>13</v>
      </c>
      <c r="J2331" s="24">
        <v>1</v>
      </c>
      <c r="K2331" s="24">
        <v>1409</v>
      </c>
      <c r="L2331" s="32">
        <v>0.37847222222222227</v>
      </c>
      <c r="M2331" s="43">
        <v>0.4201388888888889</v>
      </c>
      <c r="N2331" s="33">
        <v>31.3962655032086</v>
      </c>
      <c r="Q2331" s="24">
        <v>302</v>
      </c>
      <c r="R2331" s="35">
        <f t="shared" si="144"/>
        <v>9481.6721819689974</v>
      </c>
      <c r="S2331" s="35">
        <f t="shared" si="147"/>
        <v>0</v>
      </c>
      <c r="U2331" s="36">
        <f t="shared" si="145"/>
        <v>4.166666666666663E-2</v>
      </c>
      <c r="V2331" s="36">
        <f t="shared" si="146"/>
        <v>12.583333333333321</v>
      </c>
      <c r="W2331" s="36"/>
      <c r="X2331" s="37"/>
    </row>
    <row r="2332" spans="1:24" x14ac:dyDescent="0.3">
      <c r="A2332" s="42">
        <v>9882</v>
      </c>
      <c r="B2332" s="24">
        <v>61</v>
      </c>
      <c r="C2332" s="24" t="s">
        <v>1139</v>
      </c>
      <c r="D2332" s="24">
        <v>1</v>
      </c>
      <c r="E2332" s="24">
        <v>775</v>
      </c>
      <c r="F2332" s="24" t="s">
        <v>195</v>
      </c>
      <c r="G2332" s="24" t="s">
        <v>12</v>
      </c>
      <c r="H2332" s="24" t="s">
        <v>13</v>
      </c>
      <c r="J2332" s="24">
        <v>1</v>
      </c>
      <c r="K2332" s="24">
        <v>1410</v>
      </c>
      <c r="L2332" s="32">
        <v>0.39583333333333331</v>
      </c>
      <c r="M2332" s="43">
        <v>0.4375</v>
      </c>
      <c r="N2332" s="33">
        <v>31.3962655032086</v>
      </c>
      <c r="Q2332" s="24">
        <v>302</v>
      </c>
      <c r="R2332" s="35">
        <f t="shared" si="144"/>
        <v>9481.6721819689974</v>
      </c>
      <c r="S2332" s="35">
        <f t="shared" si="147"/>
        <v>0</v>
      </c>
      <c r="U2332" s="36">
        <f t="shared" si="145"/>
        <v>4.1666666666666685E-2</v>
      </c>
      <c r="V2332" s="36">
        <f t="shared" si="146"/>
        <v>12.583333333333339</v>
      </c>
      <c r="W2332" s="36"/>
      <c r="X2332" s="37"/>
    </row>
    <row r="2333" spans="1:24" x14ac:dyDescent="0.3">
      <c r="A2333" s="42">
        <v>9883</v>
      </c>
      <c r="B2333" s="24">
        <v>61</v>
      </c>
      <c r="C2333" s="24" t="s">
        <v>1139</v>
      </c>
      <c r="D2333" s="24">
        <v>1</v>
      </c>
      <c r="E2333" s="24">
        <v>775</v>
      </c>
      <c r="F2333" s="24" t="s">
        <v>195</v>
      </c>
      <c r="G2333" s="24" t="s">
        <v>12</v>
      </c>
      <c r="H2333" s="24" t="s">
        <v>13</v>
      </c>
      <c r="J2333" s="24">
        <v>1</v>
      </c>
      <c r="K2333" s="24">
        <v>1411</v>
      </c>
      <c r="L2333" s="32">
        <v>0.41319444444444442</v>
      </c>
      <c r="M2333" s="43">
        <v>0.4548611111111111</v>
      </c>
      <c r="N2333" s="33">
        <v>31.3962655032086</v>
      </c>
      <c r="Q2333" s="24">
        <v>302</v>
      </c>
      <c r="R2333" s="35">
        <f t="shared" si="144"/>
        <v>9481.6721819689974</v>
      </c>
      <c r="S2333" s="35">
        <f t="shared" si="147"/>
        <v>0</v>
      </c>
      <c r="U2333" s="36">
        <f t="shared" si="145"/>
        <v>4.1666666666666685E-2</v>
      </c>
      <c r="V2333" s="36">
        <f t="shared" si="146"/>
        <v>12.583333333333339</v>
      </c>
      <c r="W2333" s="36"/>
      <c r="X2333" s="37"/>
    </row>
    <row r="2334" spans="1:24" x14ac:dyDescent="0.3">
      <c r="A2334" s="42">
        <v>9884</v>
      </c>
      <c r="B2334" s="24">
        <v>61</v>
      </c>
      <c r="C2334" s="24" t="s">
        <v>1139</v>
      </c>
      <c r="D2334" s="24">
        <v>1</v>
      </c>
      <c r="E2334" s="24">
        <v>775</v>
      </c>
      <c r="F2334" s="24" t="s">
        <v>195</v>
      </c>
      <c r="G2334" s="24" t="s">
        <v>12</v>
      </c>
      <c r="H2334" s="24" t="s">
        <v>13</v>
      </c>
      <c r="J2334" s="24">
        <v>1</v>
      </c>
      <c r="K2334" s="24">
        <v>1412</v>
      </c>
      <c r="L2334" s="32">
        <v>0.43402777777777773</v>
      </c>
      <c r="M2334" s="43">
        <v>0.47569444444444442</v>
      </c>
      <c r="N2334" s="33">
        <v>31.3962655032086</v>
      </c>
      <c r="Q2334" s="24">
        <v>302</v>
      </c>
      <c r="R2334" s="35">
        <f t="shared" si="144"/>
        <v>9481.6721819689974</v>
      </c>
      <c r="S2334" s="35">
        <f t="shared" si="147"/>
        <v>0</v>
      </c>
      <c r="U2334" s="36">
        <f t="shared" si="145"/>
        <v>4.1666666666666685E-2</v>
      </c>
      <c r="V2334" s="36">
        <f t="shared" si="146"/>
        <v>12.583333333333339</v>
      </c>
      <c r="W2334" s="36"/>
      <c r="X2334" s="37"/>
    </row>
    <row r="2335" spans="1:24" x14ac:dyDescent="0.3">
      <c r="A2335" s="42">
        <v>10148</v>
      </c>
      <c r="B2335" s="24">
        <v>61</v>
      </c>
      <c r="C2335" s="24" t="s">
        <v>1139</v>
      </c>
      <c r="D2335" s="24">
        <v>1</v>
      </c>
      <c r="E2335" s="24">
        <v>775</v>
      </c>
      <c r="F2335" s="24" t="s">
        <v>195</v>
      </c>
      <c r="G2335" s="24" t="s">
        <v>19</v>
      </c>
      <c r="H2335" s="24" t="s">
        <v>20</v>
      </c>
      <c r="J2335" s="24">
        <v>1</v>
      </c>
      <c r="K2335" s="24">
        <v>4404</v>
      </c>
      <c r="L2335" s="32">
        <v>0.4375</v>
      </c>
      <c r="M2335" s="43">
        <v>0.47916666666666669</v>
      </c>
      <c r="N2335" s="33">
        <v>31.3962655032086</v>
      </c>
      <c r="Q2335" s="24">
        <v>5</v>
      </c>
      <c r="R2335" s="35">
        <f t="shared" si="144"/>
        <v>156.981327516043</v>
      </c>
      <c r="S2335" s="35">
        <f t="shared" si="147"/>
        <v>0</v>
      </c>
      <c r="U2335" s="36">
        <f t="shared" si="145"/>
        <v>4.1666666666666685E-2</v>
      </c>
      <c r="V2335" s="36">
        <f t="shared" si="146"/>
        <v>0.20833333333333343</v>
      </c>
      <c r="W2335" s="36"/>
      <c r="X2335" s="37"/>
    </row>
    <row r="2336" spans="1:24" x14ac:dyDescent="0.3">
      <c r="A2336" s="42">
        <v>9986</v>
      </c>
      <c r="B2336" s="24">
        <v>61</v>
      </c>
      <c r="C2336" s="24" t="s">
        <v>1139</v>
      </c>
      <c r="D2336" s="24">
        <v>1</v>
      </c>
      <c r="E2336" s="24">
        <v>775</v>
      </c>
      <c r="F2336" s="24" t="s">
        <v>195</v>
      </c>
      <c r="G2336" s="24" t="s">
        <v>12</v>
      </c>
      <c r="H2336" s="24" t="s">
        <v>15</v>
      </c>
      <c r="J2336" s="24">
        <v>1</v>
      </c>
      <c r="K2336" s="24">
        <v>2177</v>
      </c>
      <c r="L2336" s="32">
        <v>0.4548611111111111</v>
      </c>
      <c r="M2336" s="43">
        <v>0.49652777777777773</v>
      </c>
      <c r="N2336" s="33">
        <v>31.3962655032086</v>
      </c>
      <c r="Q2336" s="24">
        <v>58</v>
      </c>
      <c r="R2336" s="35">
        <f t="shared" si="144"/>
        <v>1820.9833991860987</v>
      </c>
      <c r="S2336" s="35">
        <f t="shared" si="147"/>
        <v>0</v>
      </c>
      <c r="U2336" s="36">
        <f t="shared" si="145"/>
        <v>4.166666666666663E-2</v>
      </c>
      <c r="V2336" s="36">
        <f t="shared" si="146"/>
        <v>2.4166666666666643</v>
      </c>
      <c r="W2336" s="36"/>
      <c r="X2336" s="37"/>
    </row>
    <row r="2337" spans="1:24" x14ac:dyDescent="0.3">
      <c r="A2337" s="42">
        <v>9757</v>
      </c>
      <c r="B2337" s="24">
        <v>61</v>
      </c>
      <c r="C2337" s="24" t="s">
        <v>1139</v>
      </c>
      <c r="D2337" s="24">
        <v>1</v>
      </c>
      <c r="E2337" s="24">
        <v>775</v>
      </c>
      <c r="F2337" s="24" t="s">
        <v>195</v>
      </c>
      <c r="G2337" s="24" t="s">
        <v>12</v>
      </c>
      <c r="H2337" s="24" t="s">
        <v>13</v>
      </c>
      <c r="J2337" s="24">
        <v>1</v>
      </c>
      <c r="K2337" s="24">
        <v>105</v>
      </c>
      <c r="L2337" s="32">
        <v>0.46527777777777773</v>
      </c>
      <c r="M2337" s="43">
        <v>0.50694444444444442</v>
      </c>
      <c r="N2337" s="33">
        <v>31.3962655032086</v>
      </c>
      <c r="Q2337" s="24">
        <v>302</v>
      </c>
      <c r="R2337" s="35">
        <f t="shared" si="144"/>
        <v>9481.6721819689974</v>
      </c>
      <c r="S2337" s="35">
        <f t="shared" si="147"/>
        <v>0</v>
      </c>
      <c r="U2337" s="36">
        <f t="shared" si="145"/>
        <v>4.1666666666666685E-2</v>
      </c>
      <c r="V2337" s="36">
        <f t="shared" si="146"/>
        <v>12.583333333333339</v>
      </c>
      <c r="W2337" s="36"/>
      <c r="X2337" s="37"/>
    </row>
    <row r="2338" spans="1:24" x14ac:dyDescent="0.3">
      <c r="A2338" s="42">
        <v>10233</v>
      </c>
      <c r="B2338" s="24">
        <v>61</v>
      </c>
      <c r="C2338" s="24" t="s">
        <v>1139</v>
      </c>
      <c r="D2338" s="24">
        <v>1</v>
      </c>
      <c r="E2338" s="24">
        <v>775</v>
      </c>
      <c r="F2338" s="24" t="s">
        <v>195</v>
      </c>
      <c r="G2338" s="24" t="s">
        <v>12</v>
      </c>
      <c r="H2338" s="24" t="s">
        <v>13</v>
      </c>
      <c r="J2338" s="24">
        <v>1</v>
      </c>
      <c r="K2338" s="24">
        <v>1414</v>
      </c>
      <c r="L2338" s="32">
        <v>0.49652777777777773</v>
      </c>
      <c r="M2338" s="43">
        <v>0.53819444444444442</v>
      </c>
      <c r="N2338" s="33">
        <v>31.3962655032086</v>
      </c>
      <c r="Q2338" s="24">
        <v>302</v>
      </c>
      <c r="R2338" s="35">
        <f t="shared" si="144"/>
        <v>9481.6721819689974</v>
      </c>
      <c r="S2338" s="35">
        <f t="shared" si="147"/>
        <v>0</v>
      </c>
      <c r="U2338" s="36">
        <f t="shared" si="145"/>
        <v>4.1666666666666685E-2</v>
      </c>
      <c r="V2338" s="36">
        <f t="shared" si="146"/>
        <v>12.583333333333339</v>
      </c>
      <c r="W2338" s="36"/>
      <c r="X2338" s="37"/>
    </row>
    <row r="2339" spans="1:24" x14ac:dyDescent="0.3">
      <c r="A2339" s="42">
        <v>9987</v>
      </c>
      <c r="B2339" s="24">
        <v>61</v>
      </c>
      <c r="C2339" s="24" t="s">
        <v>1139</v>
      </c>
      <c r="D2339" s="24">
        <v>1</v>
      </c>
      <c r="E2339" s="24">
        <v>775</v>
      </c>
      <c r="F2339" s="24" t="s">
        <v>195</v>
      </c>
      <c r="G2339" s="24" t="s">
        <v>12</v>
      </c>
      <c r="H2339" s="24" t="s">
        <v>15</v>
      </c>
      <c r="J2339" s="24">
        <v>1</v>
      </c>
      <c r="K2339" s="24">
        <v>2178</v>
      </c>
      <c r="L2339" s="32">
        <v>0.50694444444444442</v>
      </c>
      <c r="M2339" s="43">
        <v>0.54861111111111105</v>
      </c>
      <c r="N2339" s="33">
        <v>31.3962655032086</v>
      </c>
      <c r="Q2339" s="24">
        <v>58</v>
      </c>
      <c r="R2339" s="35">
        <f t="shared" si="144"/>
        <v>1820.9833991860987</v>
      </c>
      <c r="S2339" s="35">
        <f t="shared" si="147"/>
        <v>0</v>
      </c>
      <c r="U2339" s="36">
        <f t="shared" si="145"/>
        <v>4.166666666666663E-2</v>
      </c>
      <c r="V2339" s="36">
        <f t="shared" si="146"/>
        <v>2.4166666666666643</v>
      </c>
      <c r="W2339" s="36"/>
      <c r="X2339" s="37"/>
    </row>
    <row r="2340" spans="1:24" x14ac:dyDescent="0.3">
      <c r="A2340" s="42">
        <v>9885</v>
      </c>
      <c r="B2340" s="24">
        <v>61</v>
      </c>
      <c r="C2340" s="24" t="s">
        <v>1139</v>
      </c>
      <c r="D2340" s="24">
        <v>1</v>
      </c>
      <c r="E2340" s="24">
        <v>775</v>
      </c>
      <c r="F2340" s="24" t="s">
        <v>195</v>
      </c>
      <c r="G2340" s="24" t="s">
        <v>12</v>
      </c>
      <c r="H2340" s="24" t="s">
        <v>13</v>
      </c>
      <c r="J2340" s="24">
        <v>1</v>
      </c>
      <c r="K2340" s="24">
        <v>1415</v>
      </c>
      <c r="L2340" s="32">
        <v>0.52083333333333337</v>
      </c>
      <c r="M2340" s="43">
        <v>0.5625</v>
      </c>
      <c r="N2340" s="33">
        <v>31.3962655032086</v>
      </c>
      <c r="Q2340" s="24">
        <v>302</v>
      </c>
      <c r="R2340" s="35">
        <f t="shared" si="144"/>
        <v>9481.6721819689974</v>
      </c>
      <c r="S2340" s="35">
        <f t="shared" si="147"/>
        <v>0</v>
      </c>
      <c r="U2340" s="36">
        <f t="shared" si="145"/>
        <v>4.166666666666663E-2</v>
      </c>
      <c r="V2340" s="36">
        <f t="shared" si="146"/>
        <v>12.583333333333321</v>
      </c>
      <c r="W2340" s="36"/>
      <c r="X2340" s="37"/>
    </row>
    <row r="2341" spans="1:24" x14ac:dyDescent="0.3">
      <c r="A2341" s="42">
        <v>9886</v>
      </c>
      <c r="B2341" s="24">
        <v>61</v>
      </c>
      <c r="C2341" s="24" t="s">
        <v>1139</v>
      </c>
      <c r="D2341" s="24">
        <v>1</v>
      </c>
      <c r="E2341" s="24">
        <v>775</v>
      </c>
      <c r="F2341" s="24" t="s">
        <v>195</v>
      </c>
      <c r="G2341" s="24" t="s">
        <v>12</v>
      </c>
      <c r="H2341" s="24" t="s">
        <v>13</v>
      </c>
      <c r="J2341" s="24">
        <v>1</v>
      </c>
      <c r="K2341" s="24">
        <v>1416</v>
      </c>
      <c r="L2341" s="32">
        <v>0.54166666666666663</v>
      </c>
      <c r="M2341" s="43">
        <v>0.58333333333333337</v>
      </c>
      <c r="N2341" s="33">
        <v>31.3962655032086</v>
      </c>
      <c r="Q2341" s="24">
        <v>302</v>
      </c>
      <c r="R2341" s="35">
        <f t="shared" si="144"/>
        <v>9481.6721819689974</v>
      </c>
      <c r="S2341" s="35">
        <f t="shared" si="147"/>
        <v>0</v>
      </c>
      <c r="U2341" s="36">
        <f t="shared" si="145"/>
        <v>4.1666666666666741E-2</v>
      </c>
      <c r="V2341" s="36">
        <f t="shared" si="146"/>
        <v>12.583333333333355</v>
      </c>
      <c r="W2341" s="36"/>
      <c r="X2341" s="37"/>
    </row>
    <row r="2342" spans="1:24" x14ac:dyDescent="0.3">
      <c r="A2342" s="42">
        <v>9988</v>
      </c>
      <c r="B2342" s="24">
        <v>61</v>
      </c>
      <c r="C2342" s="24" t="s">
        <v>1139</v>
      </c>
      <c r="D2342" s="24">
        <v>1</v>
      </c>
      <c r="E2342" s="24">
        <v>775</v>
      </c>
      <c r="F2342" s="24" t="s">
        <v>195</v>
      </c>
      <c r="G2342" s="24" t="s">
        <v>12</v>
      </c>
      <c r="H2342" s="24" t="s">
        <v>15</v>
      </c>
      <c r="J2342" s="24">
        <v>1</v>
      </c>
      <c r="K2342" s="24">
        <v>2179</v>
      </c>
      <c r="L2342" s="32">
        <v>0.54861111111111105</v>
      </c>
      <c r="M2342" s="43">
        <v>0.59027777777777779</v>
      </c>
      <c r="N2342" s="33">
        <v>31.3962655032086</v>
      </c>
      <c r="Q2342" s="24">
        <v>58</v>
      </c>
      <c r="R2342" s="35">
        <f t="shared" si="144"/>
        <v>1820.9833991860987</v>
      </c>
      <c r="S2342" s="35">
        <f t="shared" si="147"/>
        <v>0</v>
      </c>
      <c r="U2342" s="36">
        <f t="shared" si="145"/>
        <v>4.1666666666666741E-2</v>
      </c>
      <c r="V2342" s="36">
        <f t="shared" si="146"/>
        <v>2.416666666666671</v>
      </c>
      <c r="W2342" s="36"/>
      <c r="X2342" s="37"/>
    </row>
    <row r="2343" spans="1:24" x14ac:dyDescent="0.3">
      <c r="A2343" s="42">
        <v>9887</v>
      </c>
      <c r="B2343" s="24">
        <v>61</v>
      </c>
      <c r="C2343" s="24" t="s">
        <v>1139</v>
      </c>
      <c r="D2343" s="24">
        <v>1</v>
      </c>
      <c r="E2343" s="24">
        <v>775</v>
      </c>
      <c r="F2343" s="24" t="s">
        <v>195</v>
      </c>
      <c r="G2343" s="24" t="s">
        <v>12</v>
      </c>
      <c r="H2343" s="24" t="s">
        <v>13</v>
      </c>
      <c r="J2343" s="24">
        <v>1</v>
      </c>
      <c r="K2343" s="24">
        <v>1417</v>
      </c>
      <c r="L2343" s="32">
        <v>0.55208333333333337</v>
      </c>
      <c r="M2343" s="43">
        <v>0.59375</v>
      </c>
      <c r="N2343" s="33">
        <v>31.3962655032086</v>
      </c>
      <c r="Q2343" s="24">
        <v>302</v>
      </c>
      <c r="R2343" s="35">
        <f t="shared" si="144"/>
        <v>9481.6721819689974</v>
      </c>
      <c r="S2343" s="35">
        <f t="shared" si="147"/>
        <v>0</v>
      </c>
      <c r="U2343" s="36">
        <f t="shared" si="145"/>
        <v>4.166666666666663E-2</v>
      </c>
      <c r="V2343" s="36">
        <f t="shared" si="146"/>
        <v>12.583333333333321</v>
      </c>
      <c r="W2343" s="36"/>
      <c r="X2343" s="37"/>
    </row>
    <row r="2344" spans="1:24" x14ac:dyDescent="0.3">
      <c r="A2344" s="42">
        <v>9888</v>
      </c>
      <c r="B2344" s="24">
        <v>61</v>
      </c>
      <c r="C2344" s="24" t="s">
        <v>1139</v>
      </c>
      <c r="D2344" s="24">
        <v>1</v>
      </c>
      <c r="E2344" s="24">
        <v>775</v>
      </c>
      <c r="F2344" s="24" t="s">
        <v>195</v>
      </c>
      <c r="G2344" s="24" t="s">
        <v>12</v>
      </c>
      <c r="H2344" s="24" t="s">
        <v>15</v>
      </c>
      <c r="J2344" s="24">
        <v>1</v>
      </c>
      <c r="K2344" s="24">
        <v>1418</v>
      </c>
      <c r="L2344" s="32">
        <v>0.59027777777777779</v>
      </c>
      <c r="M2344" s="43">
        <v>0.63194444444444442</v>
      </c>
      <c r="N2344" s="33">
        <v>31.3962655032086</v>
      </c>
      <c r="Q2344" s="24">
        <v>58</v>
      </c>
      <c r="R2344" s="35">
        <f t="shared" si="144"/>
        <v>1820.9833991860987</v>
      </c>
      <c r="S2344" s="35">
        <f t="shared" si="147"/>
        <v>0</v>
      </c>
      <c r="U2344" s="36">
        <f t="shared" si="145"/>
        <v>4.166666666666663E-2</v>
      </c>
      <c r="V2344" s="36">
        <f t="shared" si="146"/>
        <v>2.4166666666666643</v>
      </c>
      <c r="W2344" s="36"/>
      <c r="X2344" s="37"/>
    </row>
    <row r="2345" spans="1:24" x14ac:dyDescent="0.3">
      <c r="A2345" s="42">
        <v>10189</v>
      </c>
      <c r="B2345" s="24">
        <v>61</v>
      </c>
      <c r="C2345" s="24" t="s">
        <v>1139</v>
      </c>
      <c r="D2345" s="24">
        <v>1</v>
      </c>
      <c r="E2345" s="24">
        <v>775</v>
      </c>
      <c r="F2345" s="24" t="s">
        <v>195</v>
      </c>
      <c r="G2345" s="24" t="s">
        <v>12</v>
      </c>
      <c r="H2345" s="24" t="s">
        <v>13</v>
      </c>
      <c r="J2345" s="24">
        <v>1</v>
      </c>
      <c r="K2345" s="24">
        <v>2180</v>
      </c>
      <c r="L2345" s="32">
        <v>0.59375</v>
      </c>
      <c r="M2345" s="43">
        <v>0.63541666666666663</v>
      </c>
      <c r="N2345" s="33">
        <v>31.3962655032086</v>
      </c>
      <c r="Q2345" s="24">
        <v>302</v>
      </c>
      <c r="R2345" s="35">
        <f t="shared" si="144"/>
        <v>9481.6721819689974</v>
      </c>
      <c r="S2345" s="35">
        <f t="shared" si="147"/>
        <v>0</v>
      </c>
      <c r="U2345" s="36">
        <f t="shared" si="145"/>
        <v>4.166666666666663E-2</v>
      </c>
      <c r="V2345" s="36">
        <f t="shared" si="146"/>
        <v>12.583333333333321</v>
      </c>
      <c r="W2345" s="36"/>
      <c r="X2345" s="37"/>
    </row>
    <row r="2346" spans="1:24" x14ac:dyDescent="0.3">
      <c r="A2346" s="42">
        <v>10149</v>
      </c>
      <c r="B2346" s="24">
        <v>61</v>
      </c>
      <c r="C2346" s="24" t="s">
        <v>1139</v>
      </c>
      <c r="D2346" s="24">
        <v>1</v>
      </c>
      <c r="E2346" s="24">
        <v>775</v>
      </c>
      <c r="F2346" s="24" t="s">
        <v>195</v>
      </c>
      <c r="G2346" s="24" t="s">
        <v>19</v>
      </c>
      <c r="H2346" s="24" t="s">
        <v>20</v>
      </c>
      <c r="J2346" s="24">
        <v>1</v>
      </c>
      <c r="K2346" s="24">
        <v>4405</v>
      </c>
      <c r="L2346" s="32">
        <v>0.60416666666666663</v>
      </c>
      <c r="M2346" s="43">
        <v>0.64583333333333337</v>
      </c>
      <c r="N2346" s="33">
        <v>31.3962655032086</v>
      </c>
      <c r="Q2346" s="24">
        <v>5</v>
      </c>
      <c r="R2346" s="35">
        <f t="shared" si="144"/>
        <v>156.981327516043</v>
      </c>
      <c r="S2346" s="35">
        <f t="shared" si="147"/>
        <v>0</v>
      </c>
      <c r="U2346" s="36">
        <f t="shared" si="145"/>
        <v>4.1666666666666741E-2</v>
      </c>
      <c r="V2346" s="36">
        <f t="shared" si="146"/>
        <v>0.2083333333333337</v>
      </c>
      <c r="W2346" s="36"/>
      <c r="X2346" s="37"/>
    </row>
    <row r="2347" spans="1:24" x14ac:dyDescent="0.3">
      <c r="A2347" s="42">
        <v>9889</v>
      </c>
      <c r="B2347" s="24">
        <v>61</v>
      </c>
      <c r="C2347" s="24" t="s">
        <v>1139</v>
      </c>
      <c r="D2347" s="24">
        <v>1</v>
      </c>
      <c r="E2347" s="24">
        <v>775</v>
      </c>
      <c r="F2347" s="24" t="s">
        <v>195</v>
      </c>
      <c r="G2347" s="24" t="s">
        <v>12</v>
      </c>
      <c r="H2347" s="24" t="s">
        <v>13</v>
      </c>
      <c r="J2347" s="24">
        <v>1</v>
      </c>
      <c r="K2347" s="24">
        <v>1419</v>
      </c>
      <c r="L2347" s="32">
        <v>0.61458333333333337</v>
      </c>
      <c r="M2347" s="43">
        <v>0.65625</v>
      </c>
      <c r="N2347" s="33">
        <v>31.3962655032086</v>
      </c>
      <c r="Q2347" s="24">
        <v>302</v>
      </c>
      <c r="R2347" s="35">
        <f t="shared" si="144"/>
        <v>9481.6721819689974</v>
      </c>
      <c r="S2347" s="35">
        <f t="shared" si="147"/>
        <v>0</v>
      </c>
      <c r="U2347" s="36">
        <f t="shared" si="145"/>
        <v>4.166666666666663E-2</v>
      </c>
      <c r="V2347" s="36">
        <f t="shared" si="146"/>
        <v>12.583333333333321</v>
      </c>
      <c r="W2347" s="36"/>
      <c r="X2347" s="37"/>
    </row>
    <row r="2348" spans="1:24" x14ac:dyDescent="0.3">
      <c r="A2348" s="42">
        <v>9890</v>
      </c>
      <c r="B2348" s="24">
        <v>61</v>
      </c>
      <c r="C2348" s="24" t="s">
        <v>1139</v>
      </c>
      <c r="D2348" s="24">
        <v>1</v>
      </c>
      <c r="E2348" s="24">
        <v>775</v>
      </c>
      <c r="F2348" s="24" t="s">
        <v>195</v>
      </c>
      <c r="G2348" s="24" t="s">
        <v>12</v>
      </c>
      <c r="H2348" s="24" t="s">
        <v>13</v>
      </c>
      <c r="J2348" s="24">
        <v>1</v>
      </c>
      <c r="K2348" s="24">
        <v>1420</v>
      </c>
      <c r="L2348" s="32">
        <v>0.63194444444444442</v>
      </c>
      <c r="M2348" s="43">
        <v>0.67361111111111116</v>
      </c>
      <c r="N2348" s="33">
        <v>31.3962655032086</v>
      </c>
      <c r="Q2348" s="24">
        <v>302</v>
      </c>
      <c r="R2348" s="35">
        <f t="shared" si="144"/>
        <v>9481.6721819689974</v>
      </c>
      <c r="S2348" s="35">
        <f t="shared" si="147"/>
        <v>0</v>
      </c>
      <c r="U2348" s="36">
        <f t="shared" si="145"/>
        <v>4.1666666666666741E-2</v>
      </c>
      <c r="V2348" s="36">
        <f t="shared" si="146"/>
        <v>12.583333333333355</v>
      </c>
      <c r="W2348" s="36"/>
      <c r="X2348" s="37"/>
    </row>
    <row r="2349" spans="1:24" x14ac:dyDescent="0.3">
      <c r="A2349" s="42">
        <v>9989</v>
      </c>
      <c r="B2349" s="24">
        <v>61</v>
      </c>
      <c r="C2349" s="24" t="s">
        <v>1139</v>
      </c>
      <c r="D2349" s="24">
        <v>1</v>
      </c>
      <c r="E2349" s="24">
        <v>775</v>
      </c>
      <c r="F2349" s="24" t="s">
        <v>195</v>
      </c>
      <c r="G2349" s="24" t="s">
        <v>12</v>
      </c>
      <c r="H2349" s="24" t="s">
        <v>15</v>
      </c>
      <c r="J2349" s="24">
        <v>1</v>
      </c>
      <c r="K2349" s="24">
        <v>2181</v>
      </c>
      <c r="L2349" s="32">
        <v>0.63194444444444442</v>
      </c>
      <c r="M2349" s="43">
        <v>0.67361111111111116</v>
      </c>
      <c r="N2349" s="33">
        <v>31.3962655032086</v>
      </c>
      <c r="Q2349" s="24">
        <v>58</v>
      </c>
      <c r="R2349" s="35">
        <f t="shared" si="144"/>
        <v>1820.9833991860987</v>
      </c>
      <c r="S2349" s="35">
        <f t="shared" si="147"/>
        <v>0</v>
      </c>
      <c r="U2349" s="36">
        <f t="shared" si="145"/>
        <v>4.1666666666666741E-2</v>
      </c>
      <c r="V2349" s="36">
        <f t="shared" si="146"/>
        <v>2.416666666666671</v>
      </c>
      <c r="W2349" s="36"/>
      <c r="X2349" s="37"/>
    </row>
    <row r="2350" spans="1:24" x14ac:dyDescent="0.3">
      <c r="A2350" s="42">
        <v>18794</v>
      </c>
      <c r="B2350" s="24">
        <v>61</v>
      </c>
      <c r="C2350" s="24" t="s">
        <v>1139</v>
      </c>
      <c r="D2350" s="24">
        <v>1</v>
      </c>
      <c r="E2350" s="24">
        <v>775</v>
      </c>
      <c r="F2350" s="24" t="s">
        <v>195</v>
      </c>
      <c r="G2350" s="24" t="s">
        <v>12</v>
      </c>
      <c r="H2350" s="24" t="s">
        <v>13</v>
      </c>
      <c r="J2350" s="24">
        <v>1</v>
      </c>
      <c r="K2350" s="24">
        <v>1421</v>
      </c>
      <c r="L2350" s="32">
        <v>0.66666666666666663</v>
      </c>
      <c r="M2350" s="43">
        <v>0.70833333333333337</v>
      </c>
      <c r="N2350" s="33">
        <v>31.3962655032086</v>
      </c>
      <c r="Q2350" s="24">
        <v>302</v>
      </c>
      <c r="R2350" s="35">
        <f t="shared" si="144"/>
        <v>9481.6721819689974</v>
      </c>
      <c r="S2350" s="35">
        <f t="shared" si="147"/>
        <v>0</v>
      </c>
      <c r="U2350" s="36">
        <f t="shared" si="145"/>
        <v>4.1666666666666741E-2</v>
      </c>
      <c r="V2350" s="36">
        <f t="shared" si="146"/>
        <v>12.583333333333355</v>
      </c>
      <c r="W2350" s="36"/>
      <c r="X2350" s="37"/>
    </row>
    <row r="2351" spans="1:24" x14ac:dyDescent="0.3">
      <c r="A2351" s="42">
        <v>9990</v>
      </c>
      <c r="B2351" s="24">
        <v>61</v>
      </c>
      <c r="C2351" s="24" t="s">
        <v>1139</v>
      </c>
      <c r="D2351" s="24">
        <v>1</v>
      </c>
      <c r="E2351" s="24">
        <v>775</v>
      </c>
      <c r="F2351" s="24" t="s">
        <v>195</v>
      </c>
      <c r="G2351" s="24" t="s">
        <v>12</v>
      </c>
      <c r="H2351" s="24" t="s">
        <v>15</v>
      </c>
      <c r="J2351" s="24">
        <v>1</v>
      </c>
      <c r="K2351" s="24">
        <v>2182</v>
      </c>
      <c r="L2351" s="32">
        <v>0.67708333333333337</v>
      </c>
      <c r="M2351" s="43">
        <v>0.71875</v>
      </c>
      <c r="N2351" s="33">
        <v>31.3962655032086</v>
      </c>
      <c r="Q2351" s="24">
        <v>58</v>
      </c>
      <c r="R2351" s="35">
        <f t="shared" si="144"/>
        <v>1820.9833991860987</v>
      </c>
      <c r="S2351" s="35">
        <f t="shared" si="147"/>
        <v>0</v>
      </c>
      <c r="U2351" s="36">
        <f t="shared" si="145"/>
        <v>4.166666666666663E-2</v>
      </c>
      <c r="V2351" s="36">
        <f t="shared" si="146"/>
        <v>2.4166666666666643</v>
      </c>
      <c r="W2351" s="36"/>
      <c r="X2351" s="37"/>
    </row>
    <row r="2352" spans="1:24" x14ac:dyDescent="0.3">
      <c r="A2352" s="42">
        <v>9991</v>
      </c>
      <c r="B2352" s="24">
        <v>61</v>
      </c>
      <c r="C2352" s="24" t="s">
        <v>1139</v>
      </c>
      <c r="D2352" s="24">
        <v>1</v>
      </c>
      <c r="E2352" s="24">
        <v>775</v>
      </c>
      <c r="F2352" s="24" t="s">
        <v>195</v>
      </c>
      <c r="G2352" s="24" t="s">
        <v>12</v>
      </c>
      <c r="H2352" s="24" t="s">
        <v>15</v>
      </c>
      <c r="J2352" s="24">
        <v>1</v>
      </c>
      <c r="K2352" s="24">
        <v>2183</v>
      </c>
      <c r="L2352" s="32">
        <v>0.70486111111111116</v>
      </c>
      <c r="M2352" s="43">
        <v>0.74652777777777779</v>
      </c>
      <c r="N2352" s="33">
        <v>31.3962655032086</v>
      </c>
      <c r="Q2352" s="24">
        <v>58</v>
      </c>
      <c r="R2352" s="35">
        <f t="shared" si="144"/>
        <v>1820.9833991860987</v>
      </c>
      <c r="S2352" s="35">
        <f t="shared" si="147"/>
        <v>0</v>
      </c>
      <c r="U2352" s="36">
        <f t="shared" si="145"/>
        <v>4.166666666666663E-2</v>
      </c>
      <c r="V2352" s="36">
        <f t="shared" si="146"/>
        <v>2.4166666666666643</v>
      </c>
      <c r="W2352" s="36"/>
      <c r="X2352" s="37"/>
    </row>
    <row r="2353" spans="1:24" x14ac:dyDescent="0.3">
      <c r="A2353" s="42">
        <v>12495</v>
      </c>
      <c r="B2353" s="24">
        <v>61</v>
      </c>
      <c r="C2353" s="24" t="s">
        <v>1139</v>
      </c>
      <c r="D2353" s="24">
        <v>1</v>
      </c>
      <c r="E2353" s="24">
        <v>775</v>
      </c>
      <c r="F2353" s="24" t="s">
        <v>195</v>
      </c>
      <c r="G2353" s="24" t="s">
        <v>12</v>
      </c>
      <c r="H2353" s="24" t="s">
        <v>13</v>
      </c>
      <c r="J2353" s="24">
        <v>1</v>
      </c>
      <c r="K2353" s="24">
        <v>1422</v>
      </c>
      <c r="L2353" s="32">
        <v>0.70486111111111116</v>
      </c>
      <c r="M2353" s="43">
        <v>0.74652777777777779</v>
      </c>
      <c r="N2353" s="33">
        <v>31.3962655032086</v>
      </c>
      <c r="Q2353" s="24">
        <v>302</v>
      </c>
      <c r="R2353" s="35">
        <f t="shared" si="144"/>
        <v>9481.6721819689974</v>
      </c>
      <c r="S2353" s="35">
        <f t="shared" si="147"/>
        <v>0</v>
      </c>
      <c r="U2353" s="36">
        <f t="shared" si="145"/>
        <v>4.166666666666663E-2</v>
      </c>
      <c r="V2353" s="36">
        <f t="shared" si="146"/>
        <v>12.583333333333321</v>
      </c>
      <c r="W2353" s="36"/>
      <c r="X2353" s="37"/>
    </row>
    <row r="2354" spans="1:24" x14ac:dyDescent="0.3">
      <c r="A2354" s="42">
        <v>10150</v>
      </c>
      <c r="B2354" s="24">
        <v>61</v>
      </c>
      <c r="C2354" s="24" t="s">
        <v>1139</v>
      </c>
      <c r="D2354" s="24">
        <v>1</v>
      </c>
      <c r="E2354" s="24">
        <v>775</v>
      </c>
      <c r="F2354" s="24" t="s">
        <v>195</v>
      </c>
      <c r="G2354" s="24" t="s">
        <v>19</v>
      </c>
      <c r="H2354" s="24" t="s">
        <v>20</v>
      </c>
      <c r="J2354" s="24">
        <v>1</v>
      </c>
      <c r="K2354" s="24">
        <v>4406</v>
      </c>
      <c r="L2354" s="32">
        <v>0.70833333333333337</v>
      </c>
      <c r="M2354" s="43">
        <v>0.75</v>
      </c>
      <c r="N2354" s="33">
        <v>31.3962655032086</v>
      </c>
      <c r="Q2354" s="24">
        <v>5</v>
      </c>
      <c r="R2354" s="35">
        <f t="shared" si="144"/>
        <v>156.981327516043</v>
      </c>
      <c r="S2354" s="35">
        <f t="shared" si="147"/>
        <v>0</v>
      </c>
      <c r="U2354" s="36">
        <f t="shared" si="145"/>
        <v>4.166666666666663E-2</v>
      </c>
      <c r="V2354" s="36">
        <f t="shared" si="146"/>
        <v>0.20833333333333315</v>
      </c>
      <c r="W2354" s="36"/>
      <c r="X2354" s="37"/>
    </row>
    <row r="2355" spans="1:24" x14ac:dyDescent="0.3">
      <c r="A2355" s="42">
        <v>9893</v>
      </c>
      <c r="B2355" s="24">
        <v>61</v>
      </c>
      <c r="C2355" s="24" t="s">
        <v>1139</v>
      </c>
      <c r="D2355" s="24">
        <v>1</v>
      </c>
      <c r="E2355" s="24">
        <v>775</v>
      </c>
      <c r="F2355" s="24" t="s">
        <v>195</v>
      </c>
      <c r="G2355" s="24" t="s">
        <v>12</v>
      </c>
      <c r="H2355" s="24" t="s">
        <v>13</v>
      </c>
      <c r="J2355" s="24">
        <v>1</v>
      </c>
      <c r="K2355" s="24">
        <v>1423</v>
      </c>
      <c r="L2355" s="32">
        <v>0.73263888888888884</v>
      </c>
      <c r="M2355" s="43">
        <v>0.77430555555555547</v>
      </c>
      <c r="N2355" s="33">
        <v>31.3962655032086</v>
      </c>
      <c r="Q2355" s="24">
        <v>302</v>
      </c>
      <c r="R2355" s="35">
        <f t="shared" si="144"/>
        <v>9481.6721819689974</v>
      </c>
      <c r="S2355" s="35">
        <f t="shared" si="147"/>
        <v>0</v>
      </c>
      <c r="U2355" s="36">
        <f t="shared" si="145"/>
        <v>4.166666666666663E-2</v>
      </c>
      <c r="V2355" s="36">
        <f t="shared" si="146"/>
        <v>12.583333333333321</v>
      </c>
      <c r="W2355" s="36"/>
      <c r="X2355" s="37"/>
    </row>
    <row r="2356" spans="1:24" x14ac:dyDescent="0.3">
      <c r="A2356" s="42">
        <v>9992</v>
      </c>
      <c r="B2356" s="24">
        <v>61</v>
      </c>
      <c r="C2356" s="24" t="s">
        <v>1139</v>
      </c>
      <c r="D2356" s="24">
        <v>1</v>
      </c>
      <c r="E2356" s="24">
        <v>775</v>
      </c>
      <c r="F2356" s="24" t="s">
        <v>195</v>
      </c>
      <c r="G2356" s="24" t="s">
        <v>12</v>
      </c>
      <c r="H2356" s="24" t="s">
        <v>15</v>
      </c>
      <c r="J2356" s="24">
        <v>1</v>
      </c>
      <c r="K2356" s="24">
        <v>2184</v>
      </c>
      <c r="L2356" s="32">
        <v>0.74305555555555547</v>
      </c>
      <c r="M2356" s="43">
        <v>0.78472222222222221</v>
      </c>
      <c r="N2356" s="33">
        <v>31.3962655032086</v>
      </c>
      <c r="Q2356" s="24">
        <v>58</v>
      </c>
      <c r="R2356" s="35">
        <f t="shared" si="144"/>
        <v>1820.9833991860987</v>
      </c>
      <c r="S2356" s="35">
        <f t="shared" si="147"/>
        <v>0</v>
      </c>
      <c r="U2356" s="36">
        <f t="shared" si="145"/>
        <v>4.1666666666666741E-2</v>
      </c>
      <c r="V2356" s="36">
        <f t="shared" si="146"/>
        <v>2.416666666666671</v>
      </c>
      <c r="W2356" s="36"/>
      <c r="X2356" s="37"/>
    </row>
    <row r="2357" spans="1:24" x14ac:dyDescent="0.3">
      <c r="A2357" s="42">
        <v>9894</v>
      </c>
      <c r="B2357" s="24">
        <v>61</v>
      </c>
      <c r="C2357" s="24" t="s">
        <v>1139</v>
      </c>
      <c r="D2357" s="24">
        <v>1</v>
      </c>
      <c r="E2357" s="24">
        <v>775</v>
      </c>
      <c r="F2357" s="24" t="s">
        <v>195</v>
      </c>
      <c r="G2357" s="24" t="s">
        <v>12</v>
      </c>
      <c r="H2357" s="24" t="s">
        <v>13</v>
      </c>
      <c r="J2357" s="24">
        <v>1</v>
      </c>
      <c r="K2357" s="24">
        <v>1424</v>
      </c>
      <c r="L2357" s="32">
        <v>0.75694444444444453</v>
      </c>
      <c r="M2357" s="43">
        <v>0.79861111111111116</v>
      </c>
      <c r="N2357" s="33">
        <v>31.3962655032086</v>
      </c>
      <c r="Q2357" s="24">
        <v>302</v>
      </c>
      <c r="R2357" s="35">
        <f t="shared" si="144"/>
        <v>9481.6721819689974</v>
      </c>
      <c r="S2357" s="35">
        <f t="shared" si="147"/>
        <v>0</v>
      </c>
      <c r="U2357" s="36">
        <f t="shared" si="145"/>
        <v>4.166666666666663E-2</v>
      </c>
      <c r="V2357" s="36">
        <f t="shared" si="146"/>
        <v>12.583333333333321</v>
      </c>
      <c r="W2357" s="36"/>
      <c r="X2357" s="37"/>
    </row>
    <row r="2358" spans="1:24" x14ac:dyDescent="0.3">
      <c r="A2358" s="42">
        <v>9895</v>
      </c>
      <c r="B2358" s="24">
        <v>61</v>
      </c>
      <c r="C2358" s="24" t="s">
        <v>1139</v>
      </c>
      <c r="D2358" s="24">
        <v>1</v>
      </c>
      <c r="E2358" s="24">
        <v>775</v>
      </c>
      <c r="F2358" s="24" t="s">
        <v>195</v>
      </c>
      <c r="G2358" s="24" t="s">
        <v>12</v>
      </c>
      <c r="H2358" s="24" t="s">
        <v>13</v>
      </c>
      <c r="J2358" s="24">
        <v>1</v>
      </c>
      <c r="K2358" s="24">
        <v>1425</v>
      </c>
      <c r="L2358" s="32">
        <v>0.77430555555555547</v>
      </c>
      <c r="M2358" s="43">
        <v>0.81597222222222221</v>
      </c>
      <c r="N2358" s="33">
        <v>31.3962655032086</v>
      </c>
      <c r="Q2358" s="24">
        <v>302</v>
      </c>
      <c r="R2358" s="35">
        <f t="shared" si="144"/>
        <v>9481.6721819689974</v>
      </c>
      <c r="S2358" s="35">
        <f t="shared" si="147"/>
        <v>0</v>
      </c>
      <c r="U2358" s="36">
        <f t="shared" si="145"/>
        <v>4.1666666666666741E-2</v>
      </c>
      <c r="V2358" s="36">
        <f t="shared" si="146"/>
        <v>12.583333333333355</v>
      </c>
      <c r="W2358" s="36"/>
      <c r="X2358" s="37"/>
    </row>
    <row r="2359" spans="1:24" x14ac:dyDescent="0.3">
      <c r="A2359" s="42">
        <v>9993</v>
      </c>
      <c r="B2359" s="24">
        <v>61</v>
      </c>
      <c r="C2359" s="24" t="s">
        <v>1139</v>
      </c>
      <c r="D2359" s="24">
        <v>1</v>
      </c>
      <c r="E2359" s="24">
        <v>775</v>
      </c>
      <c r="F2359" s="24" t="s">
        <v>195</v>
      </c>
      <c r="G2359" s="24" t="s">
        <v>12</v>
      </c>
      <c r="H2359" s="24" t="s">
        <v>15</v>
      </c>
      <c r="J2359" s="24">
        <v>1</v>
      </c>
      <c r="K2359" s="24">
        <v>2185</v>
      </c>
      <c r="L2359" s="32">
        <v>0.78819444444444453</v>
      </c>
      <c r="M2359" s="43">
        <v>0.82986111111111116</v>
      </c>
      <c r="N2359" s="33">
        <v>31.3962655032086</v>
      </c>
      <c r="Q2359" s="24">
        <v>58</v>
      </c>
      <c r="R2359" s="35">
        <f t="shared" si="144"/>
        <v>1820.9833991860987</v>
      </c>
      <c r="S2359" s="35">
        <f t="shared" si="147"/>
        <v>0</v>
      </c>
      <c r="U2359" s="36">
        <f t="shared" si="145"/>
        <v>4.166666666666663E-2</v>
      </c>
      <c r="V2359" s="36">
        <f t="shared" si="146"/>
        <v>2.4166666666666643</v>
      </c>
      <c r="W2359" s="36"/>
      <c r="X2359" s="37"/>
    </row>
    <row r="2360" spans="1:24" x14ac:dyDescent="0.3">
      <c r="A2360" s="42">
        <v>9896</v>
      </c>
      <c r="B2360" s="24">
        <v>61</v>
      </c>
      <c r="C2360" s="24" t="s">
        <v>1139</v>
      </c>
      <c r="D2360" s="24">
        <v>1</v>
      </c>
      <c r="E2360" s="24">
        <v>775</v>
      </c>
      <c r="F2360" s="24" t="s">
        <v>195</v>
      </c>
      <c r="G2360" s="24" t="s">
        <v>12</v>
      </c>
      <c r="H2360" s="24" t="s">
        <v>13</v>
      </c>
      <c r="J2360" s="24">
        <v>1</v>
      </c>
      <c r="K2360" s="24">
        <v>1426</v>
      </c>
      <c r="L2360" s="32">
        <v>0.79861111111111116</v>
      </c>
      <c r="M2360" s="43">
        <v>0.84027777777777779</v>
      </c>
      <c r="N2360" s="33">
        <v>31.3962655032086</v>
      </c>
      <c r="Q2360" s="24">
        <v>302</v>
      </c>
      <c r="R2360" s="35">
        <f t="shared" si="144"/>
        <v>9481.6721819689974</v>
      </c>
      <c r="S2360" s="35">
        <f t="shared" si="147"/>
        <v>0</v>
      </c>
      <c r="U2360" s="36">
        <f t="shared" si="145"/>
        <v>4.166666666666663E-2</v>
      </c>
      <c r="V2360" s="36">
        <f t="shared" si="146"/>
        <v>12.583333333333321</v>
      </c>
      <c r="W2360" s="36"/>
      <c r="X2360" s="37"/>
    </row>
    <row r="2361" spans="1:24" x14ac:dyDescent="0.3">
      <c r="A2361" s="42">
        <v>13400</v>
      </c>
      <c r="B2361" s="24">
        <v>61</v>
      </c>
      <c r="C2361" s="24" t="s">
        <v>1139</v>
      </c>
      <c r="D2361" s="24">
        <v>1</v>
      </c>
      <c r="E2361" s="24">
        <v>775</v>
      </c>
      <c r="F2361" s="24" t="s">
        <v>195</v>
      </c>
      <c r="G2361" s="24" t="s">
        <v>52</v>
      </c>
      <c r="H2361" s="44" t="s">
        <v>1146</v>
      </c>
      <c r="I2361" s="44"/>
      <c r="J2361" s="24">
        <v>1</v>
      </c>
      <c r="K2361" s="24">
        <v>13400</v>
      </c>
      <c r="L2361" s="32">
        <v>0.81597222222222221</v>
      </c>
      <c r="M2361" s="43">
        <v>0.85763888888888884</v>
      </c>
      <c r="N2361" s="33">
        <v>31.3962655032086</v>
      </c>
      <c r="Q2361" s="24">
        <v>173</v>
      </c>
      <c r="R2361" s="35">
        <f t="shared" si="144"/>
        <v>5431.5539320550879</v>
      </c>
      <c r="S2361" s="35">
        <f t="shared" si="147"/>
        <v>0</v>
      </c>
      <c r="U2361" s="36">
        <f t="shared" si="145"/>
        <v>4.166666666666663E-2</v>
      </c>
      <c r="V2361" s="36">
        <f t="shared" si="146"/>
        <v>7.2083333333333268</v>
      </c>
      <c r="W2361" s="36"/>
      <c r="X2361" s="37"/>
    </row>
    <row r="2362" spans="1:24" x14ac:dyDescent="0.3">
      <c r="A2362" s="42">
        <v>10151</v>
      </c>
      <c r="B2362" s="24">
        <v>61</v>
      </c>
      <c r="C2362" s="24" t="s">
        <v>1139</v>
      </c>
      <c r="D2362" s="24">
        <v>1</v>
      </c>
      <c r="E2362" s="24">
        <v>775</v>
      </c>
      <c r="F2362" s="24" t="s">
        <v>195</v>
      </c>
      <c r="G2362" s="24" t="s">
        <v>19</v>
      </c>
      <c r="H2362" s="24" t="s">
        <v>20</v>
      </c>
      <c r="J2362" s="24">
        <v>1</v>
      </c>
      <c r="K2362" s="24">
        <v>4407</v>
      </c>
      <c r="L2362" s="32">
        <v>0.82291666666666663</v>
      </c>
      <c r="M2362" s="43">
        <v>0.86458333333333337</v>
      </c>
      <c r="N2362" s="33">
        <v>31.3962655032086</v>
      </c>
      <c r="Q2362" s="24">
        <v>5</v>
      </c>
      <c r="R2362" s="35">
        <f t="shared" si="144"/>
        <v>156.981327516043</v>
      </c>
      <c r="S2362" s="35">
        <f t="shared" si="147"/>
        <v>0</v>
      </c>
      <c r="U2362" s="36">
        <f t="shared" si="145"/>
        <v>4.1666666666666741E-2</v>
      </c>
      <c r="V2362" s="36">
        <f t="shared" si="146"/>
        <v>0.2083333333333337</v>
      </c>
      <c r="W2362" s="36"/>
      <c r="X2362" s="37"/>
    </row>
    <row r="2363" spans="1:24" x14ac:dyDescent="0.3">
      <c r="A2363" s="42">
        <v>9897</v>
      </c>
      <c r="B2363" s="24">
        <v>61</v>
      </c>
      <c r="C2363" s="24" t="s">
        <v>1139</v>
      </c>
      <c r="D2363" s="24">
        <v>1</v>
      </c>
      <c r="E2363" s="24">
        <v>775</v>
      </c>
      <c r="F2363" s="24" t="s">
        <v>195</v>
      </c>
      <c r="G2363" s="24" t="s">
        <v>12</v>
      </c>
      <c r="H2363" s="24" t="s">
        <v>13</v>
      </c>
      <c r="J2363" s="24">
        <v>1</v>
      </c>
      <c r="K2363" s="24">
        <v>1427</v>
      </c>
      <c r="L2363" s="32">
        <v>0.84027777777777779</v>
      </c>
      <c r="M2363" s="43">
        <v>0.88194444444444453</v>
      </c>
      <c r="N2363" s="33">
        <v>31.3962655032086</v>
      </c>
      <c r="Q2363" s="24">
        <v>302</v>
      </c>
      <c r="R2363" s="35">
        <f t="shared" si="144"/>
        <v>9481.6721819689974</v>
      </c>
      <c r="S2363" s="35">
        <f t="shared" si="147"/>
        <v>0</v>
      </c>
      <c r="U2363" s="36">
        <f t="shared" si="145"/>
        <v>4.1666666666666741E-2</v>
      </c>
      <c r="V2363" s="36">
        <f t="shared" si="146"/>
        <v>12.583333333333355</v>
      </c>
      <c r="W2363" s="36"/>
      <c r="X2363" s="37"/>
    </row>
    <row r="2364" spans="1:24" x14ac:dyDescent="0.3">
      <c r="A2364" s="42">
        <v>9994</v>
      </c>
      <c r="B2364" s="24">
        <v>61</v>
      </c>
      <c r="C2364" s="24" t="s">
        <v>1139</v>
      </c>
      <c r="D2364" s="24">
        <v>1</v>
      </c>
      <c r="E2364" s="24">
        <v>775</v>
      </c>
      <c r="F2364" s="24" t="s">
        <v>195</v>
      </c>
      <c r="G2364" s="24" t="s">
        <v>12</v>
      </c>
      <c r="H2364" s="24" t="s">
        <v>15</v>
      </c>
      <c r="J2364" s="24">
        <v>1</v>
      </c>
      <c r="K2364" s="24">
        <v>2186</v>
      </c>
      <c r="L2364" s="32">
        <v>0.84027777777777779</v>
      </c>
      <c r="M2364" s="43">
        <v>0.88194444444444453</v>
      </c>
      <c r="N2364" s="33">
        <v>31.3962655032086</v>
      </c>
      <c r="Q2364" s="24">
        <v>58</v>
      </c>
      <c r="R2364" s="35">
        <f t="shared" si="144"/>
        <v>1820.9833991860987</v>
      </c>
      <c r="S2364" s="35">
        <f t="shared" si="147"/>
        <v>0</v>
      </c>
      <c r="U2364" s="36">
        <f t="shared" si="145"/>
        <v>4.1666666666666741E-2</v>
      </c>
      <c r="V2364" s="36">
        <f t="shared" si="146"/>
        <v>2.416666666666671</v>
      </c>
      <c r="W2364" s="36"/>
      <c r="X2364" s="37"/>
    </row>
    <row r="2365" spans="1:24" x14ac:dyDescent="0.3">
      <c r="A2365" s="42">
        <v>9898</v>
      </c>
      <c r="B2365" s="24">
        <v>61</v>
      </c>
      <c r="C2365" s="24" t="s">
        <v>1139</v>
      </c>
      <c r="D2365" s="24">
        <v>1</v>
      </c>
      <c r="E2365" s="24">
        <v>775</v>
      </c>
      <c r="F2365" s="24" t="s">
        <v>195</v>
      </c>
      <c r="G2365" s="24" t="s">
        <v>12</v>
      </c>
      <c r="H2365" s="24" t="s">
        <v>13</v>
      </c>
      <c r="J2365" s="24">
        <v>1</v>
      </c>
      <c r="K2365" s="24">
        <v>1428</v>
      </c>
      <c r="L2365" s="32">
        <v>0.88541666666666663</v>
      </c>
      <c r="M2365" s="43">
        <v>0.92708333333333337</v>
      </c>
      <c r="N2365" s="33">
        <v>31.3962655032086</v>
      </c>
      <c r="Q2365" s="24">
        <v>302</v>
      </c>
      <c r="R2365" s="35">
        <f t="shared" si="144"/>
        <v>9481.6721819689974</v>
      </c>
      <c r="S2365" s="35">
        <f t="shared" si="147"/>
        <v>0</v>
      </c>
      <c r="U2365" s="36">
        <f t="shared" si="145"/>
        <v>4.1666666666666741E-2</v>
      </c>
      <c r="V2365" s="36">
        <f t="shared" si="146"/>
        <v>12.583333333333355</v>
      </c>
      <c r="W2365" s="36"/>
      <c r="X2365" s="37"/>
    </row>
    <row r="2366" spans="1:24" x14ac:dyDescent="0.3">
      <c r="A2366" s="42">
        <v>10142</v>
      </c>
      <c r="B2366" s="24">
        <v>61</v>
      </c>
      <c r="C2366" s="24" t="s">
        <v>1139</v>
      </c>
      <c r="D2366" s="24">
        <v>1</v>
      </c>
      <c r="E2366" s="24">
        <v>776</v>
      </c>
      <c r="F2366" s="24" t="s">
        <v>275</v>
      </c>
      <c r="G2366" s="24" t="s">
        <v>12</v>
      </c>
      <c r="H2366" s="24" t="s">
        <v>13</v>
      </c>
      <c r="J2366" s="24">
        <v>1</v>
      </c>
      <c r="K2366" s="24">
        <v>3105</v>
      </c>
      <c r="L2366" s="32">
        <v>0.27083333333333331</v>
      </c>
      <c r="M2366" s="43">
        <v>0.30208333333333331</v>
      </c>
      <c r="N2366" s="33">
        <v>27.2208074605992</v>
      </c>
      <c r="Q2366" s="24">
        <v>302</v>
      </c>
      <c r="R2366" s="35">
        <f t="shared" si="144"/>
        <v>8220.683853100958</v>
      </c>
      <c r="S2366" s="35">
        <f t="shared" si="147"/>
        <v>0</v>
      </c>
      <c r="U2366" s="36">
        <f t="shared" si="145"/>
        <v>3.125E-2</v>
      </c>
      <c r="V2366" s="36">
        <f t="shared" si="146"/>
        <v>9.4375</v>
      </c>
      <c r="W2366" s="36"/>
      <c r="X2366" s="37"/>
    </row>
    <row r="2367" spans="1:24" x14ac:dyDescent="0.3">
      <c r="A2367" s="42">
        <v>10178</v>
      </c>
      <c r="B2367" s="24">
        <v>61</v>
      </c>
      <c r="C2367" s="24" t="s">
        <v>1139</v>
      </c>
      <c r="D2367" s="24">
        <v>1</v>
      </c>
      <c r="E2367" s="24">
        <v>777</v>
      </c>
      <c r="F2367" s="24" t="s">
        <v>280</v>
      </c>
      <c r="G2367" s="24" t="s">
        <v>52</v>
      </c>
      <c r="H2367" s="24">
        <v>6</v>
      </c>
      <c r="J2367" s="24">
        <v>1</v>
      </c>
      <c r="K2367" s="24">
        <v>4679</v>
      </c>
      <c r="L2367" s="32">
        <v>0.2986111111111111</v>
      </c>
      <c r="M2367" s="43">
        <v>0.3263888888888889</v>
      </c>
      <c r="N2367" s="33">
        <v>26.639694026618098</v>
      </c>
      <c r="Q2367" s="24">
        <v>35</v>
      </c>
      <c r="R2367" s="35">
        <f t="shared" si="144"/>
        <v>932.38929093163347</v>
      </c>
      <c r="S2367" s="35">
        <f t="shared" si="147"/>
        <v>0</v>
      </c>
      <c r="U2367" s="36">
        <f t="shared" si="145"/>
        <v>2.777777777777779E-2</v>
      </c>
      <c r="V2367" s="36">
        <f t="shared" si="146"/>
        <v>0.97222222222222265</v>
      </c>
      <c r="W2367" s="36"/>
      <c r="X2367" s="37"/>
    </row>
    <row r="2368" spans="1:24" x14ac:dyDescent="0.3">
      <c r="A2368" s="42">
        <v>17818</v>
      </c>
      <c r="B2368" s="24">
        <v>61</v>
      </c>
      <c r="C2368" s="24" t="s">
        <v>1139</v>
      </c>
      <c r="D2368" s="24">
        <v>1</v>
      </c>
      <c r="E2368" s="24">
        <v>777</v>
      </c>
      <c r="F2368" s="24" t="s">
        <v>280</v>
      </c>
      <c r="G2368" s="24" t="s">
        <v>72</v>
      </c>
      <c r="H2368" s="24" t="s">
        <v>13</v>
      </c>
      <c r="J2368" s="24">
        <v>1</v>
      </c>
      <c r="K2368" s="24">
        <v>17818</v>
      </c>
      <c r="L2368" s="32">
        <v>0.2986111111111111</v>
      </c>
      <c r="M2368" s="43">
        <v>0.3263888888888889</v>
      </c>
      <c r="N2368" s="33">
        <v>26.639694026618098</v>
      </c>
      <c r="Q2368" s="24">
        <v>94</v>
      </c>
      <c r="R2368" s="35">
        <f t="shared" si="144"/>
        <v>2504.131238502101</v>
      </c>
      <c r="S2368" s="35">
        <f t="shared" si="147"/>
        <v>0</v>
      </c>
      <c r="U2368" s="36">
        <f t="shared" si="145"/>
        <v>2.777777777777779E-2</v>
      </c>
      <c r="V2368" s="36">
        <f t="shared" si="146"/>
        <v>2.6111111111111125</v>
      </c>
      <c r="W2368" s="36"/>
      <c r="X2368" s="37"/>
    </row>
    <row r="2369" spans="1:24" x14ac:dyDescent="0.3">
      <c r="A2369" s="42">
        <v>10244</v>
      </c>
      <c r="B2369" s="24">
        <v>61</v>
      </c>
      <c r="C2369" s="24" t="s">
        <v>1139</v>
      </c>
      <c r="D2369" s="24">
        <v>2</v>
      </c>
      <c r="E2369" s="24">
        <v>786</v>
      </c>
      <c r="F2369" s="24" t="s">
        <v>254</v>
      </c>
      <c r="G2369" s="24" t="s">
        <v>12</v>
      </c>
      <c r="H2369" s="24" t="s">
        <v>13</v>
      </c>
      <c r="J2369" s="24">
        <v>1</v>
      </c>
      <c r="K2369" s="24">
        <v>1430</v>
      </c>
      <c r="L2369" s="32">
        <v>0.27777777777777779</v>
      </c>
      <c r="M2369" s="43">
        <v>0.30555555555555552</v>
      </c>
      <c r="N2369" s="33">
        <v>27.121121101862801</v>
      </c>
      <c r="Q2369" s="24">
        <v>302</v>
      </c>
      <c r="R2369" s="35">
        <f t="shared" si="144"/>
        <v>8190.5785727625662</v>
      </c>
      <c r="S2369" s="35">
        <f t="shared" si="147"/>
        <v>0</v>
      </c>
      <c r="U2369" s="36">
        <f t="shared" si="145"/>
        <v>2.7777777777777735E-2</v>
      </c>
      <c r="V2369" s="36">
        <f t="shared" si="146"/>
        <v>8.3888888888888751</v>
      </c>
      <c r="W2369" s="36"/>
      <c r="X2369" s="37"/>
    </row>
    <row r="2370" spans="1:24" x14ac:dyDescent="0.3">
      <c r="A2370" s="42">
        <v>12486</v>
      </c>
      <c r="B2370" s="24">
        <v>61</v>
      </c>
      <c r="C2370" s="24" t="s">
        <v>1139</v>
      </c>
      <c r="D2370" s="24">
        <v>2</v>
      </c>
      <c r="E2370" s="24">
        <v>786</v>
      </c>
      <c r="F2370" s="24" t="s">
        <v>254</v>
      </c>
      <c r="G2370" s="24" t="s">
        <v>12</v>
      </c>
      <c r="H2370" s="24" t="s">
        <v>13</v>
      </c>
      <c r="J2370" s="24">
        <v>1</v>
      </c>
      <c r="K2370" s="24">
        <v>3217</v>
      </c>
      <c r="L2370" s="32">
        <v>0.33680555555555558</v>
      </c>
      <c r="M2370" s="43">
        <v>0.36805555555555558</v>
      </c>
      <c r="N2370" s="33">
        <v>27.121121101862801</v>
      </c>
      <c r="Q2370" s="24">
        <v>302</v>
      </c>
      <c r="R2370" s="35">
        <f t="shared" si="144"/>
        <v>8190.5785727625662</v>
      </c>
      <c r="S2370" s="35">
        <f t="shared" si="147"/>
        <v>0</v>
      </c>
      <c r="U2370" s="36">
        <f t="shared" si="145"/>
        <v>3.125E-2</v>
      </c>
      <c r="V2370" s="36">
        <f t="shared" si="146"/>
        <v>9.4375</v>
      </c>
      <c r="W2370" s="36"/>
      <c r="X2370" s="37"/>
    </row>
    <row r="2371" spans="1:24" x14ac:dyDescent="0.3">
      <c r="A2371" s="42">
        <v>10187</v>
      </c>
      <c r="B2371" s="24">
        <v>61</v>
      </c>
      <c r="C2371" s="24" t="s">
        <v>1139</v>
      </c>
      <c r="D2371" s="24">
        <v>2</v>
      </c>
      <c r="E2371" s="24">
        <v>786</v>
      </c>
      <c r="F2371" s="24" t="s">
        <v>254</v>
      </c>
      <c r="G2371" s="24" t="s">
        <v>12</v>
      </c>
      <c r="H2371" s="24" t="s">
        <v>13</v>
      </c>
      <c r="J2371" s="24">
        <v>1</v>
      </c>
      <c r="K2371" s="24">
        <v>3209</v>
      </c>
      <c r="L2371" s="32">
        <v>0.54166666666666663</v>
      </c>
      <c r="M2371" s="43">
        <v>0.57291666666666663</v>
      </c>
      <c r="N2371" s="33">
        <v>27.121121101862801</v>
      </c>
      <c r="Q2371" s="24">
        <v>302</v>
      </c>
      <c r="R2371" s="35">
        <f t="shared" si="144"/>
        <v>8190.5785727625662</v>
      </c>
      <c r="S2371" s="35">
        <f t="shared" si="147"/>
        <v>0</v>
      </c>
      <c r="U2371" s="36">
        <f t="shared" si="145"/>
        <v>3.125E-2</v>
      </c>
      <c r="V2371" s="36">
        <f t="shared" si="146"/>
        <v>9.4375</v>
      </c>
      <c r="W2371" s="36"/>
      <c r="X2371" s="37"/>
    </row>
    <row r="2372" spans="1:24" x14ac:dyDescent="0.3">
      <c r="A2372" s="42">
        <v>10062</v>
      </c>
      <c r="B2372" s="24">
        <v>61</v>
      </c>
      <c r="C2372" s="24" t="s">
        <v>1139</v>
      </c>
      <c r="D2372" s="24">
        <v>2</v>
      </c>
      <c r="E2372" s="24">
        <v>786</v>
      </c>
      <c r="F2372" s="24" t="s">
        <v>254</v>
      </c>
      <c r="G2372" s="24" t="s">
        <v>12</v>
      </c>
      <c r="H2372" s="24" t="s">
        <v>13</v>
      </c>
      <c r="J2372" s="24">
        <v>1</v>
      </c>
      <c r="K2372" s="24">
        <v>3216</v>
      </c>
      <c r="L2372" s="32">
        <v>0.59027777777777779</v>
      </c>
      <c r="M2372" s="43">
        <v>0.62152777777777779</v>
      </c>
      <c r="N2372" s="33">
        <v>27.121121101862801</v>
      </c>
      <c r="Q2372" s="24">
        <v>302</v>
      </c>
      <c r="R2372" s="35">
        <f t="shared" ref="R2372:R2435" si="148">+N2372*Q2372</f>
        <v>8190.5785727625662</v>
      </c>
      <c r="S2372" s="35">
        <f t="shared" si="147"/>
        <v>0</v>
      </c>
      <c r="U2372" s="36">
        <f t="shared" ref="U2372:U2435" si="149">+M2372-L2372</f>
        <v>3.125E-2</v>
      </c>
      <c r="V2372" s="36">
        <f t="shared" ref="V2372:V2435" si="150">+U2372*Q2372</f>
        <v>9.4375</v>
      </c>
      <c r="W2372" s="36"/>
      <c r="X2372" s="37"/>
    </row>
    <row r="2373" spans="1:24" x14ac:dyDescent="0.3">
      <c r="A2373" s="42">
        <v>13401</v>
      </c>
      <c r="B2373" s="24">
        <v>61</v>
      </c>
      <c r="C2373" s="24" t="s">
        <v>1139</v>
      </c>
      <c r="D2373" s="24">
        <v>2</v>
      </c>
      <c r="E2373" s="24">
        <v>786</v>
      </c>
      <c r="F2373" s="24" t="s">
        <v>254</v>
      </c>
      <c r="G2373" s="24" t="s">
        <v>52</v>
      </c>
      <c r="H2373" s="44" t="s">
        <v>1146</v>
      </c>
      <c r="I2373" s="44"/>
      <c r="J2373" s="24">
        <v>1</v>
      </c>
      <c r="K2373" s="24">
        <v>13041</v>
      </c>
      <c r="L2373" s="32">
        <v>0.67013888888888884</v>
      </c>
      <c r="M2373" s="43">
        <v>0.70138888888888884</v>
      </c>
      <c r="N2373" s="33">
        <v>27.121121101862801</v>
      </c>
      <c r="Q2373" s="24">
        <v>173</v>
      </c>
      <c r="R2373" s="35">
        <f t="shared" si="148"/>
        <v>4691.9539506222645</v>
      </c>
      <c r="S2373" s="35">
        <f t="shared" ref="S2373:S2436" si="151">+O2373*Q2373</f>
        <v>0</v>
      </c>
      <c r="U2373" s="36">
        <f t="shared" si="149"/>
        <v>3.125E-2</v>
      </c>
      <c r="V2373" s="36">
        <f t="shared" si="150"/>
        <v>5.40625</v>
      </c>
      <c r="W2373" s="36"/>
      <c r="X2373" s="37"/>
    </row>
    <row r="2374" spans="1:24" x14ac:dyDescent="0.3">
      <c r="A2374" s="42">
        <v>10061</v>
      </c>
      <c r="B2374" s="24">
        <v>61</v>
      </c>
      <c r="C2374" s="24" t="s">
        <v>1139</v>
      </c>
      <c r="D2374" s="24">
        <v>2</v>
      </c>
      <c r="E2374" s="24">
        <v>787</v>
      </c>
      <c r="F2374" s="24" t="s">
        <v>253</v>
      </c>
      <c r="G2374" s="24" t="s">
        <v>12</v>
      </c>
      <c r="H2374" s="24" t="s">
        <v>13</v>
      </c>
      <c r="J2374" s="24">
        <v>1</v>
      </c>
      <c r="K2374" s="24">
        <v>3208</v>
      </c>
      <c r="L2374" s="32">
        <v>0.71527777777777779</v>
      </c>
      <c r="M2374" s="43">
        <v>0.74652777777777779</v>
      </c>
      <c r="N2374" s="33">
        <v>26.523929179004998</v>
      </c>
      <c r="Q2374" s="24">
        <v>302</v>
      </c>
      <c r="R2374" s="35">
        <f t="shared" si="148"/>
        <v>8010.2266120595095</v>
      </c>
      <c r="S2374" s="35">
        <f t="shared" si="151"/>
        <v>0</v>
      </c>
      <c r="U2374" s="36">
        <f t="shared" si="149"/>
        <v>3.125E-2</v>
      </c>
      <c r="V2374" s="36">
        <f t="shared" si="150"/>
        <v>9.4375</v>
      </c>
      <c r="W2374" s="36"/>
      <c r="X2374" s="37"/>
    </row>
    <row r="2375" spans="1:24" x14ac:dyDescent="0.3">
      <c r="A2375" s="42">
        <v>12501</v>
      </c>
      <c r="B2375" s="24">
        <v>61</v>
      </c>
      <c r="C2375" s="24" t="s">
        <v>1139</v>
      </c>
      <c r="D2375" s="24">
        <v>2</v>
      </c>
      <c r="E2375" s="24">
        <v>788</v>
      </c>
      <c r="F2375" s="24" t="s">
        <v>675</v>
      </c>
      <c r="G2375" s="24" t="s">
        <v>12</v>
      </c>
      <c r="H2375" s="24" t="s">
        <v>13</v>
      </c>
      <c r="J2375" s="24">
        <v>1</v>
      </c>
      <c r="K2375" s="24">
        <v>1455</v>
      </c>
      <c r="L2375" s="32">
        <v>0.23611111111111113</v>
      </c>
      <c r="M2375" s="43">
        <v>0.27777777777777779</v>
      </c>
      <c r="N2375" s="33">
        <v>31.549627271147401</v>
      </c>
      <c r="Q2375" s="24">
        <v>302</v>
      </c>
      <c r="R2375" s="35">
        <f t="shared" si="148"/>
        <v>9527.9874358865145</v>
      </c>
      <c r="S2375" s="35">
        <f t="shared" si="151"/>
        <v>0</v>
      </c>
      <c r="U2375" s="36">
        <f t="shared" si="149"/>
        <v>4.1666666666666657E-2</v>
      </c>
      <c r="V2375" s="36">
        <f t="shared" si="150"/>
        <v>12.58333333333333</v>
      </c>
      <c r="W2375" s="36"/>
      <c r="X2375" s="37"/>
    </row>
    <row r="2376" spans="1:24" x14ac:dyDescent="0.3">
      <c r="A2376" s="42">
        <v>12539</v>
      </c>
      <c r="B2376" s="24">
        <v>61</v>
      </c>
      <c r="C2376" s="24" t="s">
        <v>1139</v>
      </c>
      <c r="D2376" s="24">
        <v>2</v>
      </c>
      <c r="E2376" s="24">
        <v>788</v>
      </c>
      <c r="F2376" s="24" t="s">
        <v>675</v>
      </c>
      <c r="G2376" s="24" t="s">
        <v>52</v>
      </c>
      <c r="H2376" s="44" t="s">
        <v>1146</v>
      </c>
      <c r="I2376" s="44"/>
      <c r="J2376" s="24">
        <v>1</v>
      </c>
      <c r="K2376" s="24">
        <v>1456</v>
      </c>
      <c r="L2376" s="32">
        <v>0.28472222222222221</v>
      </c>
      <c r="M2376" s="43">
        <v>0.3263888888888889</v>
      </c>
      <c r="N2376" s="33">
        <v>31.549627271147401</v>
      </c>
      <c r="Q2376" s="24">
        <v>173</v>
      </c>
      <c r="R2376" s="35">
        <f t="shared" si="148"/>
        <v>5458.0855179085002</v>
      </c>
      <c r="S2376" s="35">
        <f t="shared" si="151"/>
        <v>0</v>
      </c>
      <c r="U2376" s="36">
        <f t="shared" si="149"/>
        <v>4.1666666666666685E-2</v>
      </c>
      <c r="V2376" s="36">
        <f t="shared" si="150"/>
        <v>7.2083333333333366</v>
      </c>
      <c r="W2376" s="36"/>
      <c r="X2376" s="37"/>
    </row>
    <row r="2377" spans="1:24" x14ac:dyDescent="0.3">
      <c r="A2377" s="42">
        <v>17950</v>
      </c>
      <c r="B2377" s="24">
        <v>61</v>
      </c>
      <c r="C2377" s="24" t="s">
        <v>1139</v>
      </c>
      <c r="D2377" s="24">
        <v>2</v>
      </c>
      <c r="E2377" s="24">
        <v>788</v>
      </c>
      <c r="F2377" s="24" t="s">
        <v>675</v>
      </c>
      <c r="G2377" s="24" t="s">
        <v>52</v>
      </c>
      <c r="H2377" s="44" t="s">
        <v>1146</v>
      </c>
      <c r="I2377" s="44"/>
      <c r="J2377" s="24">
        <v>1</v>
      </c>
      <c r="K2377" s="24">
        <v>17950</v>
      </c>
      <c r="L2377" s="32">
        <v>0.28472222222222221</v>
      </c>
      <c r="M2377" s="43">
        <v>0.3263888888888889</v>
      </c>
      <c r="N2377" s="33">
        <v>31.549627271147401</v>
      </c>
      <c r="Q2377" s="24">
        <v>173</v>
      </c>
      <c r="R2377" s="35">
        <f t="shared" si="148"/>
        <v>5458.0855179085002</v>
      </c>
      <c r="S2377" s="35">
        <f t="shared" si="151"/>
        <v>0</v>
      </c>
      <c r="U2377" s="36">
        <f t="shared" si="149"/>
        <v>4.1666666666666685E-2</v>
      </c>
      <c r="V2377" s="36">
        <f t="shared" si="150"/>
        <v>7.2083333333333366</v>
      </c>
      <c r="W2377" s="36"/>
      <c r="X2377" s="37"/>
    </row>
    <row r="2378" spans="1:24" x14ac:dyDescent="0.3">
      <c r="A2378" s="42">
        <v>17646</v>
      </c>
      <c r="B2378" s="24">
        <v>61</v>
      </c>
      <c r="C2378" s="24" t="s">
        <v>1139</v>
      </c>
      <c r="D2378" s="24">
        <v>2</v>
      </c>
      <c r="E2378" s="24">
        <v>788</v>
      </c>
      <c r="F2378" s="24" t="s">
        <v>675</v>
      </c>
      <c r="G2378" s="24" t="s">
        <v>52</v>
      </c>
      <c r="H2378" s="24">
        <v>6</v>
      </c>
      <c r="J2378" s="24">
        <v>1</v>
      </c>
      <c r="K2378" s="24">
        <v>1457</v>
      </c>
      <c r="L2378" s="32">
        <v>0.28819444444444448</v>
      </c>
      <c r="M2378" s="43">
        <v>0.3298611111111111</v>
      </c>
      <c r="N2378" s="33">
        <v>31.549627271147401</v>
      </c>
      <c r="Q2378" s="24">
        <v>35</v>
      </c>
      <c r="R2378" s="35">
        <f t="shared" si="148"/>
        <v>1104.236954490159</v>
      </c>
      <c r="S2378" s="35">
        <f t="shared" si="151"/>
        <v>0</v>
      </c>
      <c r="U2378" s="36">
        <f t="shared" si="149"/>
        <v>4.166666666666663E-2</v>
      </c>
      <c r="V2378" s="36">
        <f t="shared" si="150"/>
        <v>1.4583333333333321</v>
      </c>
      <c r="W2378" s="36"/>
      <c r="X2378" s="37"/>
    </row>
    <row r="2379" spans="1:24" x14ac:dyDescent="0.3">
      <c r="A2379" s="42">
        <v>17951</v>
      </c>
      <c r="B2379" s="24">
        <v>61</v>
      </c>
      <c r="C2379" s="24" t="s">
        <v>1139</v>
      </c>
      <c r="D2379" s="24">
        <v>2</v>
      </c>
      <c r="E2379" s="24">
        <v>788</v>
      </c>
      <c r="F2379" s="24" t="s">
        <v>675</v>
      </c>
      <c r="G2379" s="24" t="s">
        <v>72</v>
      </c>
      <c r="H2379" s="24" t="s">
        <v>13</v>
      </c>
      <c r="J2379" s="24">
        <v>1</v>
      </c>
      <c r="K2379" s="24">
        <v>17951</v>
      </c>
      <c r="L2379" s="32">
        <v>0.28819444444444448</v>
      </c>
      <c r="M2379" s="43">
        <v>0.3298611111111111</v>
      </c>
      <c r="N2379" s="33">
        <v>31.549627271147401</v>
      </c>
      <c r="Q2379" s="24">
        <v>94</v>
      </c>
      <c r="R2379" s="35">
        <f t="shared" si="148"/>
        <v>2965.6649634878559</v>
      </c>
      <c r="S2379" s="35">
        <f t="shared" si="151"/>
        <v>0</v>
      </c>
      <c r="U2379" s="36">
        <f t="shared" si="149"/>
        <v>4.166666666666663E-2</v>
      </c>
      <c r="V2379" s="36">
        <f t="shared" si="150"/>
        <v>3.9166666666666634</v>
      </c>
      <c r="W2379" s="36"/>
      <c r="X2379" s="37"/>
    </row>
    <row r="2380" spans="1:24" x14ac:dyDescent="0.3">
      <c r="A2380" s="42">
        <v>12503</v>
      </c>
      <c r="B2380" s="24">
        <v>61</v>
      </c>
      <c r="C2380" s="24" t="s">
        <v>1139</v>
      </c>
      <c r="D2380" s="24">
        <v>2</v>
      </c>
      <c r="E2380" s="24">
        <v>788</v>
      </c>
      <c r="F2380" s="24" t="s">
        <v>675</v>
      </c>
      <c r="G2380" s="24" t="s">
        <v>12</v>
      </c>
      <c r="H2380" s="24" t="s">
        <v>13</v>
      </c>
      <c r="J2380" s="24">
        <v>1</v>
      </c>
      <c r="K2380" s="24">
        <v>1458</v>
      </c>
      <c r="L2380" s="32">
        <v>0.31597222222222221</v>
      </c>
      <c r="M2380" s="43">
        <v>0.3576388888888889</v>
      </c>
      <c r="N2380" s="33">
        <v>31.549627271147401</v>
      </c>
      <c r="Q2380" s="24">
        <v>302</v>
      </c>
      <c r="R2380" s="35">
        <f t="shared" si="148"/>
        <v>9527.9874358865145</v>
      </c>
      <c r="S2380" s="35">
        <f t="shared" si="151"/>
        <v>0</v>
      </c>
      <c r="U2380" s="36">
        <f t="shared" si="149"/>
        <v>4.1666666666666685E-2</v>
      </c>
      <c r="V2380" s="36">
        <f t="shared" si="150"/>
        <v>12.583333333333339</v>
      </c>
      <c r="W2380" s="36"/>
      <c r="X2380" s="37"/>
    </row>
    <row r="2381" spans="1:24" x14ac:dyDescent="0.3">
      <c r="A2381" s="42">
        <v>12504</v>
      </c>
      <c r="B2381" s="24">
        <v>61</v>
      </c>
      <c r="C2381" s="24" t="s">
        <v>1139</v>
      </c>
      <c r="D2381" s="24">
        <v>2</v>
      </c>
      <c r="E2381" s="24">
        <v>788</v>
      </c>
      <c r="F2381" s="24" t="s">
        <v>675</v>
      </c>
      <c r="G2381" s="24" t="s">
        <v>12</v>
      </c>
      <c r="H2381" s="24" t="s">
        <v>13</v>
      </c>
      <c r="J2381" s="24">
        <v>1</v>
      </c>
      <c r="K2381" s="24">
        <v>1459</v>
      </c>
      <c r="L2381" s="32">
        <v>0.36805555555555558</v>
      </c>
      <c r="M2381" s="43">
        <v>0.40972222222222227</v>
      </c>
      <c r="N2381" s="33">
        <v>31.549627271147401</v>
      </c>
      <c r="Q2381" s="24">
        <v>302</v>
      </c>
      <c r="R2381" s="35">
        <f t="shared" si="148"/>
        <v>9527.9874358865145</v>
      </c>
      <c r="S2381" s="35">
        <f t="shared" si="151"/>
        <v>0</v>
      </c>
      <c r="U2381" s="36">
        <f t="shared" si="149"/>
        <v>4.1666666666666685E-2</v>
      </c>
      <c r="V2381" s="36">
        <f t="shared" si="150"/>
        <v>12.583333333333339</v>
      </c>
      <c r="W2381" s="36"/>
      <c r="X2381" s="37"/>
    </row>
    <row r="2382" spans="1:24" x14ac:dyDescent="0.3">
      <c r="A2382" s="42">
        <v>12516</v>
      </c>
      <c r="B2382" s="24">
        <v>61</v>
      </c>
      <c r="C2382" s="24" t="s">
        <v>1139</v>
      </c>
      <c r="D2382" s="24">
        <v>2</v>
      </c>
      <c r="E2382" s="24">
        <v>788</v>
      </c>
      <c r="F2382" s="24" t="s">
        <v>675</v>
      </c>
      <c r="G2382" s="24" t="s">
        <v>12</v>
      </c>
      <c r="H2382" s="24" t="s">
        <v>15</v>
      </c>
      <c r="J2382" s="24">
        <v>1</v>
      </c>
      <c r="K2382" s="24">
        <v>2195</v>
      </c>
      <c r="L2382" s="32">
        <v>0.375</v>
      </c>
      <c r="M2382" s="43">
        <v>0.41666666666666669</v>
      </c>
      <c r="N2382" s="33">
        <v>31.549627271147401</v>
      </c>
      <c r="Q2382" s="24">
        <v>58</v>
      </c>
      <c r="R2382" s="35">
        <f t="shared" si="148"/>
        <v>1829.8783817265492</v>
      </c>
      <c r="S2382" s="35">
        <f t="shared" si="151"/>
        <v>0</v>
      </c>
      <c r="U2382" s="36">
        <f t="shared" si="149"/>
        <v>4.1666666666666685E-2</v>
      </c>
      <c r="V2382" s="36">
        <f t="shared" si="150"/>
        <v>2.4166666666666679</v>
      </c>
      <c r="W2382" s="36"/>
      <c r="X2382" s="37"/>
    </row>
    <row r="2383" spans="1:24" x14ac:dyDescent="0.3">
      <c r="A2383" s="42">
        <v>12532</v>
      </c>
      <c r="B2383" s="24">
        <v>61</v>
      </c>
      <c r="C2383" s="24" t="s">
        <v>1139</v>
      </c>
      <c r="D2383" s="24">
        <v>2</v>
      </c>
      <c r="E2383" s="24">
        <v>788</v>
      </c>
      <c r="F2383" s="24" t="s">
        <v>675</v>
      </c>
      <c r="G2383" s="24" t="s">
        <v>19</v>
      </c>
      <c r="H2383" s="24" t="s">
        <v>20</v>
      </c>
      <c r="J2383" s="24">
        <v>1</v>
      </c>
      <c r="K2383" s="24">
        <v>4408</v>
      </c>
      <c r="L2383" s="32">
        <v>0.375</v>
      </c>
      <c r="M2383" s="43">
        <v>0.41666666666666669</v>
      </c>
      <c r="N2383" s="33">
        <v>31.549627271147401</v>
      </c>
      <c r="Q2383" s="24">
        <v>5</v>
      </c>
      <c r="R2383" s="35">
        <f t="shared" si="148"/>
        <v>157.74813635573702</v>
      </c>
      <c r="S2383" s="35">
        <f t="shared" si="151"/>
        <v>0</v>
      </c>
      <c r="U2383" s="36">
        <f t="shared" si="149"/>
        <v>4.1666666666666685E-2</v>
      </c>
      <c r="V2383" s="36">
        <f t="shared" si="150"/>
        <v>0.20833333333333343</v>
      </c>
      <c r="W2383" s="36"/>
      <c r="X2383" s="37"/>
    </row>
    <row r="2384" spans="1:24" x14ac:dyDescent="0.3">
      <c r="A2384" s="42">
        <v>12498</v>
      </c>
      <c r="B2384" s="24">
        <v>61</v>
      </c>
      <c r="C2384" s="24" t="s">
        <v>1139</v>
      </c>
      <c r="D2384" s="24">
        <v>2</v>
      </c>
      <c r="E2384" s="24">
        <v>788</v>
      </c>
      <c r="F2384" s="24" t="s">
        <v>675</v>
      </c>
      <c r="G2384" s="24" t="s">
        <v>12</v>
      </c>
      <c r="H2384" s="24" t="s">
        <v>13</v>
      </c>
      <c r="J2384" s="24">
        <v>1</v>
      </c>
      <c r="K2384" s="24">
        <v>1460</v>
      </c>
      <c r="L2384" s="32">
        <v>0.3923611111111111</v>
      </c>
      <c r="M2384" s="43">
        <v>0.43402777777777773</v>
      </c>
      <c r="N2384" s="33">
        <v>31.549627271147401</v>
      </c>
      <c r="Q2384" s="24">
        <v>302</v>
      </c>
      <c r="R2384" s="35">
        <f t="shared" si="148"/>
        <v>9527.9874358865145</v>
      </c>
      <c r="S2384" s="35">
        <f t="shared" si="151"/>
        <v>0</v>
      </c>
      <c r="U2384" s="36">
        <f t="shared" si="149"/>
        <v>4.166666666666663E-2</v>
      </c>
      <c r="V2384" s="36">
        <f t="shared" si="150"/>
        <v>12.583333333333321</v>
      </c>
      <c r="W2384" s="36"/>
      <c r="X2384" s="37"/>
    </row>
    <row r="2385" spans="1:24" x14ac:dyDescent="0.3">
      <c r="A2385" s="42">
        <v>12517</v>
      </c>
      <c r="B2385" s="24">
        <v>61</v>
      </c>
      <c r="C2385" s="24" t="s">
        <v>1139</v>
      </c>
      <c r="D2385" s="24">
        <v>2</v>
      </c>
      <c r="E2385" s="24">
        <v>788</v>
      </c>
      <c r="F2385" s="24" t="s">
        <v>675</v>
      </c>
      <c r="G2385" s="24" t="s">
        <v>12</v>
      </c>
      <c r="H2385" s="24" t="s">
        <v>15</v>
      </c>
      <c r="J2385" s="24">
        <v>1</v>
      </c>
      <c r="K2385" s="24">
        <v>2196</v>
      </c>
      <c r="L2385" s="32">
        <v>0.41666666666666669</v>
      </c>
      <c r="M2385" s="43">
        <v>0.45833333333333331</v>
      </c>
      <c r="N2385" s="33">
        <v>31.549627271147401</v>
      </c>
      <c r="Q2385" s="24">
        <v>58</v>
      </c>
      <c r="R2385" s="35">
        <f t="shared" si="148"/>
        <v>1829.8783817265492</v>
      </c>
      <c r="S2385" s="35">
        <f t="shared" si="151"/>
        <v>0</v>
      </c>
      <c r="U2385" s="36">
        <f t="shared" si="149"/>
        <v>4.166666666666663E-2</v>
      </c>
      <c r="V2385" s="36">
        <f t="shared" si="150"/>
        <v>2.4166666666666643</v>
      </c>
      <c r="W2385" s="36"/>
      <c r="X2385" s="37"/>
    </row>
    <row r="2386" spans="1:24" x14ac:dyDescent="0.3">
      <c r="A2386" s="42">
        <v>12505</v>
      </c>
      <c r="B2386" s="24">
        <v>61</v>
      </c>
      <c r="C2386" s="24" t="s">
        <v>1139</v>
      </c>
      <c r="D2386" s="24">
        <v>2</v>
      </c>
      <c r="E2386" s="24">
        <v>788</v>
      </c>
      <c r="F2386" s="24" t="s">
        <v>675</v>
      </c>
      <c r="G2386" s="24" t="s">
        <v>12</v>
      </c>
      <c r="H2386" s="24" t="s">
        <v>13</v>
      </c>
      <c r="J2386" s="24">
        <v>1</v>
      </c>
      <c r="K2386" s="24">
        <v>1461</v>
      </c>
      <c r="L2386" s="32">
        <v>0.4236111111111111</v>
      </c>
      <c r="M2386" s="43">
        <v>0.46527777777777773</v>
      </c>
      <c r="N2386" s="33">
        <v>31.549627271147401</v>
      </c>
      <c r="Q2386" s="24">
        <v>302</v>
      </c>
      <c r="R2386" s="35">
        <f t="shared" si="148"/>
        <v>9527.9874358865145</v>
      </c>
      <c r="S2386" s="35">
        <f t="shared" si="151"/>
        <v>0</v>
      </c>
      <c r="U2386" s="36">
        <f t="shared" si="149"/>
        <v>4.166666666666663E-2</v>
      </c>
      <c r="V2386" s="36">
        <f t="shared" si="150"/>
        <v>12.583333333333321</v>
      </c>
      <c r="W2386" s="36"/>
      <c r="X2386" s="37"/>
    </row>
    <row r="2387" spans="1:24" x14ac:dyDescent="0.3">
      <c r="A2387" s="42">
        <v>12506</v>
      </c>
      <c r="B2387" s="24">
        <v>61</v>
      </c>
      <c r="C2387" s="24" t="s">
        <v>1139</v>
      </c>
      <c r="D2387" s="24">
        <v>2</v>
      </c>
      <c r="E2387" s="24">
        <v>788</v>
      </c>
      <c r="F2387" s="24" t="s">
        <v>675</v>
      </c>
      <c r="G2387" s="24" t="s">
        <v>12</v>
      </c>
      <c r="H2387" s="24" t="s">
        <v>13</v>
      </c>
      <c r="J2387" s="24">
        <v>1</v>
      </c>
      <c r="K2387" s="24">
        <v>1462</v>
      </c>
      <c r="L2387" s="32">
        <v>0.44097222222222227</v>
      </c>
      <c r="M2387" s="43">
        <v>0.4826388888888889</v>
      </c>
      <c r="N2387" s="33">
        <v>31.549627271147401</v>
      </c>
      <c r="Q2387" s="24">
        <v>302</v>
      </c>
      <c r="R2387" s="35">
        <f t="shared" si="148"/>
        <v>9527.9874358865145</v>
      </c>
      <c r="S2387" s="35">
        <f t="shared" si="151"/>
        <v>0</v>
      </c>
      <c r="U2387" s="36">
        <f t="shared" si="149"/>
        <v>4.166666666666663E-2</v>
      </c>
      <c r="V2387" s="36">
        <f t="shared" si="150"/>
        <v>12.583333333333321</v>
      </c>
      <c r="W2387" s="36"/>
      <c r="X2387" s="37"/>
    </row>
    <row r="2388" spans="1:24" x14ac:dyDescent="0.3">
      <c r="A2388" s="42">
        <v>12507</v>
      </c>
      <c r="B2388" s="24">
        <v>61</v>
      </c>
      <c r="C2388" s="24" t="s">
        <v>1139</v>
      </c>
      <c r="D2388" s="24">
        <v>2</v>
      </c>
      <c r="E2388" s="24">
        <v>788</v>
      </c>
      <c r="F2388" s="24" t="s">
        <v>675</v>
      </c>
      <c r="G2388" s="24" t="s">
        <v>12</v>
      </c>
      <c r="H2388" s="24" t="s">
        <v>13</v>
      </c>
      <c r="J2388" s="24">
        <v>1</v>
      </c>
      <c r="K2388" s="24">
        <v>1463</v>
      </c>
      <c r="L2388" s="32">
        <v>0.45833333333333331</v>
      </c>
      <c r="M2388" s="43">
        <v>0.5</v>
      </c>
      <c r="N2388" s="33">
        <v>31.549627271147401</v>
      </c>
      <c r="Q2388" s="24">
        <v>302</v>
      </c>
      <c r="R2388" s="35">
        <f t="shared" si="148"/>
        <v>9527.9874358865145</v>
      </c>
      <c r="S2388" s="35">
        <f t="shared" si="151"/>
        <v>0</v>
      </c>
      <c r="U2388" s="36">
        <f t="shared" si="149"/>
        <v>4.1666666666666685E-2</v>
      </c>
      <c r="V2388" s="36">
        <f t="shared" si="150"/>
        <v>12.583333333333339</v>
      </c>
      <c r="W2388" s="36"/>
      <c r="X2388" s="37"/>
    </row>
    <row r="2389" spans="1:24" x14ac:dyDescent="0.3">
      <c r="A2389" s="42">
        <v>12533</v>
      </c>
      <c r="B2389" s="24">
        <v>61</v>
      </c>
      <c r="C2389" s="24" t="s">
        <v>1139</v>
      </c>
      <c r="D2389" s="24">
        <v>2</v>
      </c>
      <c r="E2389" s="24">
        <v>788</v>
      </c>
      <c r="F2389" s="24" t="s">
        <v>675</v>
      </c>
      <c r="G2389" s="24" t="s">
        <v>19</v>
      </c>
      <c r="H2389" s="24" t="s">
        <v>20</v>
      </c>
      <c r="J2389" s="24">
        <v>1</v>
      </c>
      <c r="K2389" s="24">
        <v>4409</v>
      </c>
      <c r="L2389" s="32">
        <v>0.47916666666666669</v>
      </c>
      <c r="M2389" s="43">
        <v>0.52083333333333337</v>
      </c>
      <c r="N2389" s="33">
        <v>31.549627271147401</v>
      </c>
      <c r="Q2389" s="24">
        <v>5</v>
      </c>
      <c r="R2389" s="35">
        <f t="shared" si="148"/>
        <v>157.74813635573702</v>
      </c>
      <c r="S2389" s="35">
        <f t="shared" si="151"/>
        <v>0</v>
      </c>
      <c r="U2389" s="36">
        <f t="shared" si="149"/>
        <v>4.1666666666666685E-2</v>
      </c>
      <c r="V2389" s="36">
        <f t="shared" si="150"/>
        <v>0.20833333333333343</v>
      </c>
      <c r="W2389" s="36"/>
      <c r="X2389" s="37"/>
    </row>
    <row r="2390" spans="1:24" x14ac:dyDescent="0.3">
      <c r="A2390" s="42">
        <v>12508</v>
      </c>
      <c r="B2390" s="24">
        <v>61</v>
      </c>
      <c r="C2390" s="24" t="s">
        <v>1139</v>
      </c>
      <c r="D2390" s="24">
        <v>2</v>
      </c>
      <c r="E2390" s="24">
        <v>788</v>
      </c>
      <c r="F2390" s="24" t="s">
        <v>675</v>
      </c>
      <c r="G2390" s="24" t="s">
        <v>12</v>
      </c>
      <c r="H2390" s="24" t="s">
        <v>13</v>
      </c>
      <c r="J2390" s="24">
        <v>1</v>
      </c>
      <c r="K2390" s="24">
        <v>1464</v>
      </c>
      <c r="L2390" s="32">
        <v>0.4826388888888889</v>
      </c>
      <c r="M2390" s="43">
        <v>0.52430555555555558</v>
      </c>
      <c r="N2390" s="33">
        <v>31.549627271147401</v>
      </c>
      <c r="Q2390" s="24">
        <v>302</v>
      </c>
      <c r="R2390" s="35">
        <f t="shared" si="148"/>
        <v>9527.9874358865145</v>
      </c>
      <c r="S2390" s="35">
        <f t="shared" si="151"/>
        <v>0</v>
      </c>
      <c r="U2390" s="36">
        <f t="shared" si="149"/>
        <v>4.1666666666666685E-2</v>
      </c>
      <c r="V2390" s="36">
        <f t="shared" si="150"/>
        <v>12.583333333333339</v>
      </c>
      <c r="W2390" s="36"/>
      <c r="X2390" s="37"/>
    </row>
    <row r="2391" spans="1:24" x14ac:dyDescent="0.3">
      <c r="A2391" s="42">
        <v>12518</v>
      </c>
      <c r="B2391" s="24">
        <v>61</v>
      </c>
      <c r="C2391" s="24" t="s">
        <v>1139</v>
      </c>
      <c r="D2391" s="24">
        <v>2</v>
      </c>
      <c r="E2391" s="24">
        <v>788</v>
      </c>
      <c r="F2391" s="24" t="s">
        <v>675</v>
      </c>
      <c r="G2391" s="24" t="s">
        <v>12</v>
      </c>
      <c r="H2391" s="24" t="s">
        <v>15</v>
      </c>
      <c r="J2391" s="24">
        <v>1</v>
      </c>
      <c r="K2391" s="24">
        <v>2197</v>
      </c>
      <c r="L2391" s="32">
        <v>0.50347222222222221</v>
      </c>
      <c r="M2391" s="43">
        <v>0.54513888888888895</v>
      </c>
      <c r="N2391" s="33">
        <v>31.549627271147401</v>
      </c>
      <c r="Q2391" s="24">
        <v>58</v>
      </c>
      <c r="R2391" s="35">
        <f t="shared" si="148"/>
        <v>1829.8783817265492</v>
      </c>
      <c r="S2391" s="35">
        <f t="shared" si="151"/>
        <v>0</v>
      </c>
      <c r="U2391" s="36">
        <f t="shared" si="149"/>
        <v>4.1666666666666741E-2</v>
      </c>
      <c r="V2391" s="36">
        <f t="shared" si="150"/>
        <v>2.416666666666671</v>
      </c>
      <c r="W2391" s="36"/>
      <c r="X2391" s="37"/>
    </row>
    <row r="2392" spans="1:24" x14ac:dyDescent="0.3">
      <c r="A2392" s="42">
        <v>12538</v>
      </c>
      <c r="B2392" s="24">
        <v>61</v>
      </c>
      <c r="C2392" s="24" t="s">
        <v>1139</v>
      </c>
      <c r="D2392" s="24">
        <v>2</v>
      </c>
      <c r="E2392" s="24">
        <v>788</v>
      </c>
      <c r="F2392" s="24" t="s">
        <v>675</v>
      </c>
      <c r="G2392" s="24" t="s">
        <v>12</v>
      </c>
      <c r="H2392" s="24" t="s">
        <v>13</v>
      </c>
      <c r="J2392" s="24">
        <v>1</v>
      </c>
      <c r="K2392" s="24">
        <v>1465</v>
      </c>
      <c r="L2392" s="32">
        <v>0.51041666666666663</v>
      </c>
      <c r="M2392" s="43">
        <v>0.55208333333333337</v>
      </c>
      <c r="N2392" s="33">
        <v>31.549627271147401</v>
      </c>
      <c r="Q2392" s="24">
        <v>302</v>
      </c>
      <c r="R2392" s="35">
        <f t="shared" si="148"/>
        <v>9527.9874358865145</v>
      </c>
      <c r="S2392" s="35">
        <f t="shared" si="151"/>
        <v>0</v>
      </c>
      <c r="U2392" s="36">
        <f t="shared" si="149"/>
        <v>4.1666666666666741E-2</v>
      </c>
      <c r="V2392" s="36">
        <f t="shared" si="150"/>
        <v>12.583333333333355</v>
      </c>
      <c r="W2392" s="36"/>
      <c r="X2392" s="37"/>
    </row>
    <row r="2393" spans="1:24" x14ac:dyDescent="0.3">
      <c r="A2393" s="42">
        <v>12540</v>
      </c>
      <c r="B2393" s="24">
        <v>61</v>
      </c>
      <c r="C2393" s="24" t="s">
        <v>1139</v>
      </c>
      <c r="D2393" s="24">
        <v>2</v>
      </c>
      <c r="E2393" s="24">
        <v>788</v>
      </c>
      <c r="F2393" s="24" t="s">
        <v>675</v>
      </c>
      <c r="G2393" s="24" t="s">
        <v>52</v>
      </c>
      <c r="H2393" s="24">
        <v>6</v>
      </c>
      <c r="J2393" s="24">
        <v>1</v>
      </c>
      <c r="K2393" s="24">
        <v>11413</v>
      </c>
      <c r="L2393" s="32">
        <v>0.53472222222222221</v>
      </c>
      <c r="M2393" s="43">
        <v>0.57638888888888895</v>
      </c>
      <c r="N2393" s="33">
        <v>31.549627271147401</v>
      </c>
      <c r="Q2393" s="24">
        <v>35</v>
      </c>
      <c r="R2393" s="35">
        <f t="shared" si="148"/>
        <v>1104.236954490159</v>
      </c>
      <c r="S2393" s="35">
        <f t="shared" si="151"/>
        <v>0</v>
      </c>
      <c r="U2393" s="36">
        <f t="shared" si="149"/>
        <v>4.1666666666666741E-2</v>
      </c>
      <c r="V2393" s="36">
        <f t="shared" si="150"/>
        <v>1.4583333333333359</v>
      </c>
      <c r="W2393" s="36"/>
      <c r="X2393" s="37"/>
    </row>
    <row r="2394" spans="1:24" x14ac:dyDescent="0.3">
      <c r="A2394" s="42">
        <v>12541</v>
      </c>
      <c r="B2394" s="24">
        <v>61</v>
      </c>
      <c r="C2394" s="24" t="s">
        <v>1139</v>
      </c>
      <c r="D2394" s="24">
        <v>2</v>
      </c>
      <c r="E2394" s="24">
        <v>788</v>
      </c>
      <c r="F2394" s="24" t="s">
        <v>675</v>
      </c>
      <c r="G2394" s="24" t="s">
        <v>72</v>
      </c>
      <c r="H2394" s="24" t="s">
        <v>13</v>
      </c>
      <c r="J2394" s="24">
        <v>1</v>
      </c>
      <c r="K2394" s="24">
        <v>11414</v>
      </c>
      <c r="L2394" s="32">
        <v>0.53472222222222221</v>
      </c>
      <c r="M2394" s="43">
        <v>0.57638888888888895</v>
      </c>
      <c r="N2394" s="33">
        <v>31.549627271147401</v>
      </c>
      <c r="Q2394" s="24">
        <v>94</v>
      </c>
      <c r="R2394" s="35">
        <f t="shared" si="148"/>
        <v>2965.6649634878559</v>
      </c>
      <c r="S2394" s="35">
        <f t="shared" si="151"/>
        <v>0</v>
      </c>
      <c r="U2394" s="36">
        <f t="shared" si="149"/>
        <v>4.1666666666666741E-2</v>
      </c>
      <c r="V2394" s="36">
        <f t="shared" si="150"/>
        <v>3.9166666666666736</v>
      </c>
      <c r="W2394" s="36"/>
      <c r="X2394" s="37"/>
    </row>
    <row r="2395" spans="1:24" x14ac:dyDescent="0.3">
      <c r="A2395" s="42">
        <v>12542</v>
      </c>
      <c r="B2395" s="24">
        <v>61</v>
      </c>
      <c r="C2395" s="24" t="s">
        <v>1139</v>
      </c>
      <c r="D2395" s="24">
        <v>2</v>
      </c>
      <c r="E2395" s="24">
        <v>788</v>
      </c>
      <c r="F2395" s="24" t="s">
        <v>675</v>
      </c>
      <c r="G2395" s="24" t="s">
        <v>52</v>
      </c>
      <c r="H2395" s="44" t="s">
        <v>1146</v>
      </c>
      <c r="I2395" s="44"/>
      <c r="J2395" s="24">
        <v>1</v>
      </c>
      <c r="K2395" s="24">
        <v>1466</v>
      </c>
      <c r="L2395" s="32">
        <v>0.53472222222222221</v>
      </c>
      <c r="M2395" s="43">
        <v>0.57986111111111105</v>
      </c>
      <c r="N2395" s="33">
        <v>31.549627271147401</v>
      </c>
      <c r="Q2395" s="24">
        <v>173</v>
      </c>
      <c r="R2395" s="35">
        <f t="shared" si="148"/>
        <v>5458.0855179085002</v>
      </c>
      <c r="S2395" s="35">
        <f t="shared" si="151"/>
        <v>0</v>
      </c>
      <c r="U2395" s="36">
        <f t="shared" si="149"/>
        <v>4.513888888888884E-2</v>
      </c>
      <c r="V2395" s="36">
        <f t="shared" si="150"/>
        <v>7.8090277777777697</v>
      </c>
      <c r="W2395" s="36"/>
      <c r="X2395" s="37"/>
    </row>
    <row r="2396" spans="1:24" x14ac:dyDescent="0.3">
      <c r="A2396" s="42">
        <v>12519</v>
      </c>
      <c r="B2396" s="24">
        <v>61</v>
      </c>
      <c r="C2396" s="24" t="s">
        <v>1139</v>
      </c>
      <c r="D2396" s="24">
        <v>2</v>
      </c>
      <c r="E2396" s="24">
        <v>788</v>
      </c>
      <c r="F2396" s="24" t="s">
        <v>675</v>
      </c>
      <c r="G2396" s="24" t="s">
        <v>12</v>
      </c>
      <c r="H2396" s="24" t="s">
        <v>15</v>
      </c>
      <c r="J2396" s="24">
        <v>1</v>
      </c>
      <c r="K2396" s="24">
        <v>2198</v>
      </c>
      <c r="L2396" s="32">
        <v>0.56597222222222221</v>
      </c>
      <c r="M2396" s="43">
        <v>0.60763888888888895</v>
      </c>
      <c r="N2396" s="33">
        <v>31.549627271147401</v>
      </c>
      <c r="Q2396" s="24">
        <v>58</v>
      </c>
      <c r="R2396" s="35">
        <f t="shared" si="148"/>
        <v>1829.8783817265492</v>
      </c>
      <c r="S2396" s="35">
        <f t="shared" si="151"/>
        <v>0</v>
      </c>
      <c r="U2396" s="36">
        <f t="shared" si="149"/>
        <v>4.1666666666666741E-2</v>
      </c>
      <c r="V2396" s="36">
        <f t="shared" si="150"/>
        <v>2.416666666666671</v>
      </c>
      <c r="W2396" s="36"/>
      <c r="X2396" s="37"/>
    </row>
    <row r="2397" spans="1:24" x14ac:dyDescent="0.3">
      <c r="A2397" s="42">
        <v>12529</v>
      </c>
      <c r="B2397" s="24">
        <v>61</v>
      </c>
      <c r="C2397" s="24" t="s">
        <v>1139</v>
      </c>
      <c r="D2397" s="24">
        <v>2</v>
      </c>
      <c r="E2397" s="24">
        <v>788</v>
      </c>
      <c r="F2397" s="24" t="s">
        <v>675</v>
      </c>
      <c r="G2397" s="24" t="s">
        <v>12</v>
      </c>
      <c r="H2397" s="24" t="s">
        <v>13</v>
      </c>
      <c r="J2397" s="24">
        <v>1</v>
      </c>
      <c r="K2397" s="24">
        <v>3237</v>
      </c>
      <c r="L2397" s="32">
        <v>0.56597222222222221</v>
      </c>
      <c r="M2397" s="43">
        <v>0.60763888888888895</v>
      </c>
      <c r="N2397" s="33">
        <v>31.549627271147401</v>
      </c>
      <c r="Q2397" s="24">
        <v>302</v>
      </c>
      <c r="R2397" s="35">
        <f t="shared" si="148"/>
        <v>9527.9874358865145</v>
      </c>
      <c r="S2397" s="35">
        <f t="shared" si="151"/>
        <v>0</v>
      </c>
      <c r="U2397" s="36">
        <f t="shared" si="149"/>
        <v>4.1666666666666741E-2</v>
      </c>
      <c r="V2397" s="36">
        <f t="shared" si="150"/>
        <v>12.583333333333355</v>
      </c>
      <c r="W2397" s="36"/>
      <c r="X2397" s="37"/>
    </row>
    <row r="2398" spans="1:24" x14ac:dyDescent="0.3">
      <c r="A2398" s="42">
        <v>12528</v>
      </c>
      <c r="B2398" s="24">
        <v>61</v>
      </c>
      <c r="C2398" s="24" t="s">
        <v>1139</v>
      </c>
      <c r="D2398" s="24">
        <v>2</v>
      </c>
      <c r="E2398" s="24">
        <v>788</v>
      </c>
      <c r="F2398" s="24" t="s">
        <v>675</v>
      </c>
      <c r="G2398" s="24" t="s">
        <v>52</v>
      </c>
      <c r="H2398" s="44" t="s">
        <v>1146</v>
      </c>
      <c r="I2398" s="44"/>
      <c r="J2398" s="24">
        <v>1</v>
      </c>
      <c r="K2398" s="24">
        <v>2947</v>
      </c>
      <c r="L2398" s="32">
        <v>0.57638888888888895</v>
      </c>
      <c r="M2398" s="43">
        <v>0.61805555555555558</v>
      </c>
      <c r="N2398" s="33">
        <v>31.549627271147401</v>
      </c>
      <c r="Q2398" s="24">
        <v>173</v>
      </c>
      <c r="R2398" s="35">
        <f t="shared" si="148"/>
        <v>5458.0855179085002</v>
      </c>
      <c r="S2398" s="35">
        <f t="shared" si="151"/>
        <v>0</v>
      </c>
      <c r="U2398" s="36">
        <f t="shared" si="149"/>
        <v>4.166666666666663E-2</v>
      </c>
      <c r="V2398" s="36">
        <f t="shared" si="150"/>
        <v>7.2083333333333268</v>
      </c>
      <c r="W2398" s="36"/>
      <c r="X2398" s="37"/>
    </row>
    <row r="2399" spans="1:24" x14ac:dyDescent="0.3">
      <c r="A2399" s="42">
        <v>12520</v>
      </c>
      <c r="B2399" s="24">
        <v>61</v>
      </c>
      <c r="C2399" s="24" t="s">
        <v>1139</v>
      </c>
      <c r="D2399" s="24">
        <v>2</v>
      </c>
      <c r="E2399" s="24">
        <v>788</v>
      </c>
      <c r="F2399" s="24" t="s">
        <v>675</v>
      </c>
      <c r="G2399" s="24" t="s">
        <v>12</v>
      </c>
      <c r="H2399" s="24" t="s">
        <v>15</v>
      </c>
      <c r="J2399" s="24">
        <v>1</v>
      </c>
      <c r="K2399" s="24">
        <v>2199</v>
      </c>
      <c r="L2399" s="32">
        <v>0.60416666666666663</v>
      </c>
      <c r="M2399" s="43">
        <v>0.64583333333333337</v>
      </c>
      <c r="N2399" s="33">
        <v>31.549627271147401</v>
      </c>
      <c r="Q2399" s="24">
        <v>58</v>
      </c>
      <c r="R2399" s="35">
        <f t="shared" si="148"/>
        <v>1829.8783817265492</v>
      </c>
      <c r="S2399" s="35">
        <f t="shared" si="151"/>
        <v>0</v>
      </c>
      <c r="U2399" s="36">
        <f t="shared" si="149"/>
        <v>4.1666666666666741E-2</v>
      </c>
      <c r="V2399" s="36">
        <f t="shared" si="150"/>
        <v>2.416666666666671</v>
      </c>
      <c r="W2399" s="36"/>
      <c r="X2399" s="37"/>
    </row>
    <row r="2400" spans="1:24" x14ac:dyDescent="0.3">
      <c r="A2400" s="42">
        <v>12521</v>
      </c>
      <c r="B2400" s="24">
        <v>61</v>
      </c>
      <c r="C2400" s="24" t="s">
        <v>1139</v>
      </c>
      <c r="D2400" s="24">
        <v>2</v>
      </c>
      <c r="E2400" s="24">
        <v>788</v>
      </c>
      <c r="F2400" s="24" t="s">
        <v>675</v>
      </c>
      <c r="G2400" s="24" t="s">
        <v>12</v>
      </c>
      <c r="H2400" s="24" t="s">
        <v>15</v>
      </c>
      <c r="J2400" s="24">
        <v>1</v>
      </c>
      <c r="K2400" s="24">
        <v>2200</v>
      </c>
      <c r="L2400" s="32">
        <v>0.64583333333333337</v>
      </c>
      <c r="M2400" s="43">
        <v>0.6875</v>
      </c>
      <c r="N2400" s="33">
        <v>31.549627271147401</v>
      </c>
      <c r="Q2400" s="24">
        <v>58</v>
      </c>
      <c r="R2400" s="35">
        <f t="shared" si="148"/>
        <v>1829.8783817265492</v>
      </c>
      <c r="S2400" s="35">
        <f t="shared" si="151"/>
        <v>0</v>
      </c>
      <c r="U2400" s="36">
        <f t="shared" si="149"/>
        <v>4.166666666666663E-2</v>
      </c>
      <c r="V2400" s="36">
        <f t="shared" si="150"/>
        <v>2.4166666666666643</v>
      </c>
      <c r="W2400" s="36"/>
      <c r="X2400" s="37"/>
    </row>
    <row r="2401" spans="1:24" x14ac:dyDescent="0.3">
      <c r="A2401" s="42">
        <v>12509</v>
      </c>
      <c r="B2401" s="24">
        <v>61</v>
      </c>
      <c r="C2401" s="24" t="s">
        <v>1139</v>
      </c>
      <c r="D2401" s="24">
        <v>2</v>
      </c>
      <c r="E2401" s="24">
        <v>788</v>
      </c>
      <c r="F2401" s="24" t="s">
        <v>675</v>
      </c>
      <c r="G2401" s="24" t="s">
        <v>12</v>
      </c>
      <c r="H2401" s="24" t="s">
        <v>13</v>
      </c>
      <c r="J2401" s="24">
        <v>1</v>
      </c>
      <c r="K2401" s="24">
        <v>1468</v>
      </c>
      <c r="L2401" s="32">
        <v>0.65625</v>
      </c>
      <c r="M2401" s="43">
        <v>0.69791666666666663</v>
      </c>
      <c r="N2401" s="33">
        <v>31.549627271147401</v>
      </c>
      <c r="Q2401" s="24">
        <v>302</v>
      </c>
      <c r="R2401" s="35">
        <f t="shared" si="148"/>
        <v>9527.9874358865145</v>
      </c>
      <c r="S2401" s="35">
        <f t="shared" si="151"/>
        <v>0</v>
      </c>
      <c r="U2401" s="36">
        <f t="shared" si="149"/>
        <v>4.166666666666663E-2</v>
      </c>
      <c r="V2401" s="36">
        <f t="shared" si="150"/>
        <v>12.583333333333321</v>
      </c>
      <c r="W2401" s="36"/>
      <c r="X2401" s="37"/>
    </row>
    <row r="2402" spans="1:24" x14ac:dyDescent="0.3">
      <c r="A2402" s="42">
        <v>12534</v>
      </c>
      <c r="B2402" s="24">
        <v>61</v>
      </c>
      <c r="C2402" s="24" t="s">
        <v>1139</v>
      </c>
      <c r="D2402" s="24">
        <v>2</v>
      </c>
      <c r="E2402" s="24">
        <v>788</v>
      </c>
      <c r="F2402" s="24" t="s">
        <v>675</v>
      </c>
      <c r="G2402" s="24" t="s">
        <v>19</v>
      </c>
      <c r="H2402" s="24" t="s">
        <v>20</v>
      </c>
      <c r="J2402" s="24">
        <v>1</v>
      </c>
      <c r="K2402" s="24">
        <v>4410</v>
      </c>
      <c r="L2402" s="32">
        <v>0.65625</v>
      </c>
      <c r="M2402" s="43">
        <v>0.69791666666666663</v>
      </c>
      <c r="N2402" s="33">
        <v>31.549627271147401</v>
      </c>
      <c r="Q2402" s="24">
        <v>5</v>
      </c>
      <c r="R2402" s="35">
        <f t="shared" si="148"/>
        <v>157.74813635573702</v>
      </c>
      <c r="S2402" s="35">
        <f t="shared" si="151"/>
        <v>0</v>
      </c>
      <c r="U2402" s="36">
        <f t="shared" si="149"/>
        <v>4.166666666666663E-2</v>
      </c>
      <c r="V2402" s="36">
        <f t="shared" si="150"/>
        <v>0.20833333333333315</v>
      </c>
      <c r="W2402" s="36"/>
      <c r="X2402" s="37"/>
    </row>
    <row r="2403" spans="1:24" x14ac:dyDescent="0.3">
      <c r="A2403" s="42">
        <v>12522</v>
      </c>
      <c r="B2403" s="24">
        <v>61</v>
      </c>
      <c r="C2403" s="24" t="s">
        <v>1139</v>
      </c>
      <c r="D2403" s="24">
        <v>2</v>
      </c>
      <c r="E2403" s="24">
        <v>788</v>
      </c>
      <c r="F2403" s="24" t="s">
        <v>675</v>
      </c>
      <c r="G2403" s="24" t="s">
        <v>12</v>
      </c>
      <c r="H2403" s="24" t="s">
        <v>13</v>
      </c>
      <c r="J2403" s="24">
        <v>1</v>
      </c>
      <c r="K2403" s="24">
        <v>2201</v>
      </c>
      <c r="L2403" s="32">
        <v>0.6875</v>
      </c>
      <c r="M2403" s="43">
        <v>0.72916666666666663</v>
      </c>
      <c r="N2403" s="33">
        <v>31.549627271147401</v>
      </c>
      <c r="Q2403" s="24">
        <v>302</v>
      </c>
      <c r="R2403" s="35">
        <f t="shared" si="148"/>
        <v>9527.9874358865145</v>
      </c>
      <c r="S2403" s="35">
        <f t="shared" si="151"/>
        <v>0</v>
      </c>
      <c r="U2403" s="36">
        <f t="shared" si="149"/>
        <v>4.166666666666663E-2</v>
      </c>
      <c r="V2403" s="36">
        <f t="shared" si="150"/>
        <v>12.583333333333321</v>
      </c>
      <c r="W2403" s="36"/>
      <c r="X2403" s="37"/>
    </row>
    <row r="2404" spans="1:24" x14ac:dyDescent="0.3">
      <c r="A2404" s="42">
        <v>12530</v>
      </c>
      <c r="B2404" s="24">
        <v>61</v>
      </c>
      <c r="C2404" s="24" t="s">
        <v>1139</v>
      </c>
      <c r="D2404" s="24">
        <v>2</v>
      </c>
      <c r="E2404" s="24">
        <v>788</v>
      </c>
      <c r="F2404" s="24" t="s">
        <v>675</v>
      </c>
      <c r="G2404" s="24" t="s">
        <v>12</v>
      </c>
      <c r="H2404" s="24" t="s">
        <v>15</v>
      </c>
      <c r="J2404" s="24">
        <v>1</v>
      </c>
      <c r="K2404" s="24">
        <v>3238</v>
      </c>
      <c r="L2404" s="32">
        <v>0.6875</v>
      </c>
      <c r="M2404" s="43">
        <v>0.72916666666666663</v>
      </c>
      <c r="N2404" s="33">
        <v>31.549627271147401</v>
      </c>
      <c r="Q2404" s="24">
        <v>58</v>
      </c>
      <c r="R2404" s="35">
        <f t="shared" si="148"/>
        <v>1829.8783817265492</v>
      </c>
      <c r="S2404" s="35">
        <f t="shared" si="151"/>
        <v>0</v>
      </c>
      <c r="U2404" s="36">
        <f t="shared" si="149"/>
        <v>4.166666666666663E-2</v>
      </c>
      <c r="V2404" s="36">
        <f t="shared" si="150"/>
        <v>2.4166666666666643</v>
      </c>
      <c r="W2404" s="36"/>
      <c r="X2404" s="37"/>
    </row>
    <row r="2405" spans="1:24" x14ac:dyDescent="0.3">
      <c r="A2405" s="42">
        <v>12510</v>
      </c>
      <c r="B2405" s="24">
        <v>61</v>
      </c>
      <c r="C2405" s="24" t="s">
        <v>1139</v>
      </c>
      <c r="D2405" s="24">
        <v>2</v>
      </c>
      <c r="E2405" s="24">
        <v>788</v>
      </c>
      <c r="F2405" s="24" t="s">
        <v>675</v>
      </c>
      <c r="G2405" s="24" t="s">
        <v>12</v>
      </c>
      <c r="H2405" s="24" t="s">
        <v>13</v>
      </c>
      <c r="J2405" s="24">
        <v>1</v>
      </c>
      <c r="K2405" s="24">
        <v>1470</v>
      </c>
      <c r="L2405" s="32">
        <v>0.71875</v>
      </c>
      <c r="M2405" s="43">
        <v>0.76041666666666663</v>
      </c>
      <c r="N2405" s="33">
        <v>31.549627271147401</v>
      </c>
      <c r="Q2405" s="24">
        <v>302</v>
      </c>
      <c r="R2405" s="35">
        <f t="shared" si="148"/>
        <v>9527.9874358865145</v>
      </c>
      <c r="S2405" s="35">
        <f t="shared" si="151"/>
        <v>0</v>
      </c>
      <c r="U2405" s="36">
        <f t="shared" si="149"/>
        <v>4.166666666666663E-2</v>
      </c>
      <c r="V2405" s="36">
        <f t="shared" si="150"/>
        <v>12.583333333333321</v>
      </c>
      <c r="W2405" s="36"/>
      <c r="X2405" s="37"/>
    </row>
    <row r="2406" spans="1:24" x14ac:dyDescent="0.3">
      <c r="A2406" s="42">
        <v>12523</v>
      </c>
      <c r="B2406" s="24">
        <v>61</v>
      </c>
      <c r="C2406" s="24" t="s">
        <v>1139</v>
      </c>
      <c r="D2406" s="24">
        <v>2</v>
      </c>
      <c r="E2406" s="24">
        <v>788</v>
      </c>
      <c r="F2406" s="24" t="s">
        <v>675</v>
      </c>
      <c r="G2406" s="24" t="s">
        <v>12</v>
      </c>
      <c r="H2406" s="24" t="s">
        <v>15</v>
      </c>
      <c r="J2406" s="24">
        <v>1</v>
      </c>
      <c r="K2406" s="24">
        <v>2202</v>
      </c>
      <c r="L2406" s="32">
        <v>0.72916666666666663</v>
      </c>
      <c r="M2406" s="43">
        <v>0.77083333333333337</v>
      </c>
      <c r="N2406" s="33">
        <v>31.549627271147401</v>
      </c>
      <c r="Q2406" s="24">
        <v>58</v>
      </c>
      <c r="R2406" s="35">
        <f t="shared" si="148"/>
        <v>1829.8783817265492</v>
      </c>
      <c r="S2406" s="35">
        <f t="shared" si="151"/>
        <v>0</v>
      </c>
      <c r="U2406" s="36">
        <f t="shared" si="149"/>
        <v>4.1666666666666741E-2</v>
      </c>
      <c r="V2406" s="36">
        <f t="shared" si="150"/>
        <v>2.416666666666671</v>
      </c>
      <c r="W2406" s="36"/>
      <c r="X2406" s="37"/>
    </row>
    <row r="2407" spans="1:24" x14ac:dyDescent="0.3">
      <c r="A2407" s="42">
        <v>12537</v>
      </c>
      <c r="B2407" s="24">
        <v>61</v>
      </c>
      <c r="C2407" s="24" t="s">
        <v>1139</v>
      </c>
      <c r="D2407" s="24">
        <v>2</v>
      </c>
      <c r="E2407" s="24">
        <v>788</v>
      </c>
      <c r="F2407" s="24" t="s">
        <v>675</v>
      </c>
      <c r="G2407" s="24" t="s">
        <v>12</v>
      </c>
      <c r="H2407" s="24" t="s">
        <v>13</v>
      </c>
      <c r="J2407" s="24">
        <v>1</v>
      </c>
      <c r="K2407" s="24">
        <v>115</v>
      </c>
      <c r="L2407" s="32">
        <v>0.73958333333333337</v>
      </c>
      <c r="M2407" s="43">
        <v>0.78125</v>
      </c>
      <c r="N2407" s="33">
        <v>31.549627271147401</v>
      </c>
      <c r="Q2407" s="24">
        <v>302</v>
      </c>
      <c r="R2407" s="35">
        <f t="shared" si="148"/>
        <v>9527.9874358865145</v>
      </c>
      <c r="S2407" s="35">
        <f t="shared" si="151"/>
        <v>0</v>
      </c>
      <c r="U2407" s="36">
        <f t="shared" si="149"/>
        <v>4.166666666666663E-2</v>
      </c>
      <c r="V2407" s="36">
        <f t="shared" si="150"/>
        <v>12.583333333333321</v>
      </c>
      <c r="W2407" s="36"/>
      <c r="X2407" s="37"/>
    </row>
    <row r="2408" spans="1:24" x14ac:dyDescent="0.3">
      <c r="A2408" s="42">
        <v>12524</v>
      </c>
      <c r="B2408" s="24">
        <v>61</v>
      </c>
      <c r="C2408" s="24" t="s">
        <v>1139</v>
      </c>
      <c r="D2408" s="24">
        <v>2</v>
      </c>
      <c r="E2408" s="24">
        <v>788</v>
      </c>
      <c r="F2408" s="24" t="s">
        <v>675</v>
      </c>
      <c r="G2408" s="24" t="s">
        <v>12</v>
      </c>
      <c r="H2408" s="24" t="s">
        <v>15</v>
      </c>
      <c r="J2408" s="24">
        <v>1</v>
      </c>
      <c r="K2408" s="24">
        <v>2203</v>
      </c>
      <c r="L2408" s="32">
        <v>0.75347222222222221</v>
      </c>
      <c r="M2408" s="43">
        <v>0.79513888888888884</v>
      </c>
      <c r="N2408" s="33">
        <v>31.549627271147401</v>
      </c>
      <c r="Q2408" s="24">
        <v>58</v>
      </c>
      <c r="R2408" s="35">
        <f t="shared" si="148"/>
        <v>1829.8783817265492</v>
      </c>
      <c r="S2408" s="35">
        <f t="shared" si="151"/>
        <v>0</v>
      </c>
      <c r="U2408" s="36">
        <f t="shared" si="149"/>
        <v>4.166666666666663E-2</v>
      </c>
      <c r="V2408" s="36">
        <f t="shared" si="150"/>
        <v>2.4166666666666643</v>
      </c>
      <c r="W2408" s="36"/>
      <c r="X2408" s="37"/>
    </row>
    <row r="2409" spans="1:24" x14ac:dyDescent="0.3">
      <c r="A2409" s="42">
        <v>14007</v>
      </c>
      <c r="B2409" s="24">
        <v>61</v>
      </c>
      <c r="C2409" s="24" t="s">
        <v>1139</v>
      </c>
      <c r="D2409" s="24">
        <v>2</v>
      </c>
      <c r="E2409" s="24">
        <v>788</v>
      </c>
      <c r="F2409" s="24" t="s">
        <v>675</v>
      </c>
      <c r="G2409" s="24" t="s">
        <v>12</v>
      </c>
      <c r="H2409" s="24" t="s">
        <v>13</v>
      </c>
      <c r="J2409" s="24">
        <v>1</v>
      </c>
      <c r="K2409" s="24">
        <v>1454</v>
      </c>
      <c r="L2409" s="32">
        <v>0.75347222222222221</v>
      </c>
      <c r="M2409" s="43">
        <v>0.79513888888888884</v>
      </c>
      <c r="N2409" s="33">
        <v>31.549627271147401</v>
      </c>
      <c r="Q2409" s="24">
        <v>302</v>
      </c>
      <c r="R2409" s="35">
        <f t="shared" si="148"/>
        <v>9527.9874358865145</v>
      </c>
      <c r="S2409" s="35">
        <f t="shared" si="151"/>
        <v>0</v>
      </c>
      <c r="U2409" s="36">
        <f t="shared" si="149"/>
        <v>4.166666666666663E-2</v>
      </c>
      <c r="V2409" s="36">
        <f t="shared" si="150"/>
        <v>12.583333333333321</v>
      </c>
      <c r="W2409" s="36"/>
      <c r="X2409" s="37"/>
    </row>
    <row r="2410" spans="1:24" x14ac:dyDescent="0.3">
      <c r="A2410" s="42">
        <v>12535</v>
      </c>
      <c r="B2410" s="24">
        <v>61</v>
      </c>
      <c r="C2410" s="24" t="s">
        <v>1139</v>
      </c>
      <c r="D2410" s="24">
        <v>2</v>
      </c>
      <c r="E2410" s="24">
        <v>788</v>
      </c>
      <c r="F2410" s="24" t="s">
        <v>675</v>
      </c>
      <c r="G2410" s="24" t="s">
        <v>19</v>
      </c>
      <c r="H2410" s="24" t="s">
        <v>20</v>
      </c>
      <c r="J2410" s="24">
        <v>1</v>
      </c>
      <c r="K2410" s="24">
        <v>4411</v>
      </c>
      <c r="L2410" s="32">
        <v>0.76041666666666663</v>
      </c>
      <c r="M2410" s="43">
        <v>0.80208333333333337</v>
      </c>
      <c r="N2410" s="33">
        <v>31.549627271147401</v>
      </c>
      <c r="Q2410" s="24">
        <v>5</v>
      </c>
      <c r="R2410" s="35">
        <f t="shared" si="148"/>
        <v>157.74813635573702</v>
      </c>
      <c r="S2410" s="35">
        <f t="shared" si="151"/>
        <v>0</v>
      </c>
      <c r="U2410" s="36">
        <f t="shared" si="149"/>
        <v>4.1666666666666741E-2</v>
      </c>
      <c r="V2410" s="36">
        <f t="shared" si="150"/>
        <v>0.2083333333333337</v>
      </c>
      <c r="W2410" s="36"/>
      <c r="X2410" s="37"/>
    </row>
    <row r="2411" spans="1:24" x14ac:dyDescent="0.3">
      <c r="A2411" s="42">
        <v>12511</v>
      </c>
      <c r="B2411" s="24">
        <v>61</v>
      </c>
      <c r="C2411" s="24" t="s">
        <v>1139</v>
      </c>
      <c r="D2411" s="24">
        <v>2</v>
      </c>
      <c r="E2411" s="24">
        <v>788</v>
      </c>
      <c r="F2411" s="24" t="s">
        <v>675</v>
      </c>
      <c r="G2411" s="24" t="s">
        <v>12</v>
      </c>
      <c r="H2411" s="24" t="s">
        <v>13</v>
      </c>
      <c r="J2411" s="24">
        <v>1</v>
      </c>
      <c r="K2411" s="24">
        <v>1471</v>
      </c>
      <c r="L2411" s="32">
        <v>0.78472222222222221</v>
      </c>
      <c r="M2411" s="43">
        <v>0.82638888888888884</v>
      </c>
      <c r="N2411" s="33">
        <v>31.549627271147401</v>
      </c>
      <c r="Q2411" s="24">
        <v>302</v>
      </c>
      <c r="R2411" s="35">
        <f t="shared" si="148"/>
        <v>9527.9874358865145</v>
      </c>
      <c r="S2411" s="35">
        <f t="shared" si="151"/>
        <v>0</v>
      </c>
      <c r="U2411" s="36">
        <f t="shared" si="149"/>
        <v>4.166666666666663E-2</v>
      </c>
      <c r="V2411" s="36">
        <f t="shared" si="150"/>
        <v>12.583333333333321</v>
      </c>
      <c r="W2411" s="36"/>
      <c r="X2411" s="37"/>
    </row>
    <row r="2412" spans="1:24" x14ac:dyDescent="0.3">
      <c r="A2412" s="42">
        <v>12525</v>
      </c>
      <c r="B2412" s="24">
        <v>61</v>
      </c>
      <c r="C2412" s="24" t="s">
        <v>1139</v>
      </c>
      <c r="D2412" s="24">
        <v>2</v>
      </c>
      <c r="E2412" s="24">
        <v>788</v>
      </c>
      <c r="F2412" s="24" t="s">
        <v>675</v>
      </c>
      <c r="G2412" s="24" t="s">
        <v>12</v>
      </c>
      <c r="H2412" s="24" t="s">
        <v>15</v>
      </c>
      <c r="J2412" s="24">
        <v>1</v>
      </c>
      <c r="K2412" s="24">
        <v>2204</v>
      </c>
      <c r="L2412" s="32">
        <v>0.79166666666666663</v>
      </c>
      <c r="M2412" s="43">
        <v>0.83333333333333337</v>
      </c>
      <c r="N2412" s="33">
        <v>31.549627271147401</v>
      </c>
      <c r="Q2412" s="24">
        <v>58</v>
      </c>
      <c r="R2412" s="35">
        <f t="shared" si="148"/>
        <v>1829.8783817265492</v>
      </c>
      <c r="S2412" s="35">
        <f t="shared" si="151"/>
        <v>0</v>
      </c>
      <c r="U2412" s="36">
        <f t="shared" si="149"/>
        <v>4.1666666666666741E-2</v>
      </c>
      <c r="V2412" s="36">
        <f t="shared" si="150"/>
        <v>2.416666666666671</v>
      </c>
      <c r="W2412" s="36"/>
      <c r="X2412" s="37"/>
    </row>
    <row r="2413" spans="1:24" x14ac:dyDescent="0.3">
      <c r="A2413" s="42">
        <v>12512</v>
      </c>
      <c r="B2413" s="24">
        <v>61</v>
      </c>
      <c r="C2413" s="24" t="s">
        <v>1139</v>
      </c>
      <c r="D2413" s="24">
        <v>2</v>
      </c>
      <c r="E2413" s="24">
        <v>788</v>
      </c>
      <c r="F2413" s="24" t="s">
        <v>675</v>
      </c>
      <c r="G2413" s="24" t="s">
        <v>12</v>
      </c>
      <c r="H2413" s="24" t="s">
        <v>13</v>
      </c>
      <c r="J2413" s="24">
        <v>1</v>
      </c>
      <c r="K2413" s="24">
        <v>1472</v>
      </c>
      <c r="L2413" s="32">
        <v>0.80208333333333337</v>
      </c>
      <c r="M2413" s="43">
        <v>0.84375</v>
      </c>
      <c r="N2413" s="33">
        <v>31.549627271147401</v>
      </c>
      <c r="Q2413" s="24">
        <v>302</v>
      </c>
      <c r="R2413" s="35">
        <f t="shared" si="148"/>
        <v>9527.9874358865145</v>
      </c>
      <c r="S2413" s="35">
        <f t="shared" si="151"/>
        <v>0</v>
      </c>
      <c r="U2413" s="36">
        <f t="shared" si="149"/>
        <v>4.166666666666663E-2</v>
      </c>
      <c r="V2413" s="36">
        <f t="shared" si="150"/>
        <v>12.583333333333321</v>
      </c>
      <c r="W2413" s="36"/>
      <c r="X2413" s="37"/>
    </row>
    <row r="2414" spans="1:24" x14ac:dyDescent="0.3">
      <c r="A2414" s="42">
        <v>12513</v>
      </c>
      <c r="B2414" s="24">
        <v>61</v>
      </c>
      <c r="C2414" s="24" t="s">
        <v>1139</v>
      </c>
      <c r="D2414" s="24">
        <v>2</v>
      </c>
      <c r="E2414" s="24">
        <v>788</v>
      </c>
      <c r="F2414" s="24" t="s">
        <v>675</v>
      </c>
      <c r="G2414" s="24" t="s">
        <v>12</v>
      </c>
      <c r="H2414" s="24" t="s">
        <v>13</v>
      </c>
      <c r="J2414" s="24">
        <v>1</v>
      </c>
      <c r="K2414" s="24">
        <v>1473</v>
      </c>
      <c r="L2414" s="32">
        <v>0.82291666666666663</v>
      </c>
      <c r="M2414" s="43">
        <v>0.86458333333333337</v>
      </c>
      <c r="N2414" s="33">
        <v>31.549627271147401</v>
      </c>
      <c r="Q2414" s="24">
        <v>302</v>
      </c>
      <c r="R2414" s="35">
        <f t="shared" si="148"/>
        <v>9527.9874358865145</v>
      </c>
      <c r="S2414" s="35">
        <f t="shared" si="151"/>
        <v>0</v>
      </c>
      <c r="U2414" s="36">
        <f t="shared" si="149"/>
        <v>4.1666666666666741E-2</v>
      </c>
      <c r="V2414" s="36">
        <f t="shared" si="150"/>
        <v>12.583333333333355</v>
      </c>
      <c r="W2414" s="36"/>
      <c r="X2414" s="37"/>
    </row>
    <row r="2415" spans="1:24" x14ac:dyDescent="0.3">
      <c r="A2415" s="42">
        <v>12514</v>
      </c>
      <c r="B2415" s="24">
        <v>61</v>
      </c>
      <c r="C2415" s="24" t="s">
        <v>1139</v>
      </c>
      <c r="D2415" s="24">
        <v>2</v>
      </c>
      <c r="E2415" s="24">
        <v>788</v>
      </c>
      <c r="F2415" s="24" t="s">
        <v>675</v>
      </c>
      <c r="G2415" s="24" t="s">
        <v>12</v>
      </c>
      <c r="H2415" s="24" t="s">
        <v>13</v>
      </c>
      <c r="J2415" s="24">
        <v>1</v>
      </c>
      <c r="K2415" s="24">
        <v>1474</v>
      </c>
      <c r="L2415" s="32">
        <v>0.84375</v>
      </c>
      <c r="M2415" s="43">
        <v>0.88541666666666663</v>
      </c>
      <c r="N2415" s="33">
        <v>31.549627271147401</v>
      </c>
      <c r="Q2415" s="24">
        <v>302</v>
      </c>
      <c r="R2415" s="35">
        <f t="shared" si="148"/>
        <v>9527.9874358865145</v>
      </c>
      <c r="S2415" s="35">
        <f t="shared" si="151"/>
        <v>0</v>
      </c>
      <c r="U2415" s="36">
        <f t="shared" si="149"/>
        <v>4.166666666666663E-2</v>
      </c>
      <c r="V2415" s="36">
        <f t="shared" si="150"/>
        <v>12.583333333333321</v>
      </c>
      <c r="W2415" s="36"/>
      <c r="X2415" s="37"/>
    </row>
    <row r="2416" spans="1:24" x14ac:dyDescent="0.3">
      <c r="A2416" s="42">
        <v>12526</v>
      </c>
      <c r="B2416" s="24">
        <v>61</v>
      </c>
      <c r="C2416" s="24" t="s">
        <v>1139</v>
      </c>
      <c r="D2416" s="24">
        <v>2</v>
      </c>
      <c r="E2416" s="24">
        <v>788</v>
      </c>
      <c r="F2416" s="24" t="s">
        <v>675</v>
      </c>
      <c r="G2416" s="24" t="s">
        <v>12</v>
      </c>
      <c r="H2416" s="24" t="s">
        <v>15</v>
      </c>
      <c r="J2416" s="24">
        <v>1</v>
      </c>
      <c r="K2416" s="24">
        <v>2205</v>
      </c>
      <c r="L2416" s="32">
        <v>0.84375</v>
      </c>
      <c r="M2416" s="43">
        <v>0.88541666666666663</v>
      </c>
      <c r="N2416" s="33">
        <v>31.549627271147401</v>
      </c>
      <c r="Q2416" s="24">
        <v>58</v>
      </c>
      <c r="R2416" s="35">
        <f t="shared" si="148"/>
        <v>1829.8783817265492</v>
      </c>
      <c r="S2416" s="35">
        <f t="shared" si="151"/>
        <v>0</v>
      </c>
      <c r="U2416" s="36">
        <f t="shared" si="149"/>
        <v>4.166666666666663E-2</v>
      </c>
      <c r="V2416" s="36">
        <f t="shared" si="150"/>
        <v>2.4166666666666643</v>
      </c>
      <c r="W2416" s="36"/>
      <c r="X2416" s="37"/>
    </row>
    <row r="2417" spans="1:24" x14ac:dyDescent="0.3">
      <c r="A2417" s="42">
        <v>12536</v>
      </c>
      <c r="B2417" s="24">
        <v>61</v>
      </c>
      <c r="C2417" s="24" t="s">
        <v>1139</v>
      </c>
      <c r="D2417" s="24">
        <v>2</v>
      </c>
      <c r="E2417" s="24">
        <v>788</v>
      </c>
      <c r="F2417" s="24" t="s">
        <v>675</v>
      </c>
      <c r="G2417" s="24" t="s">
        <v>19</v>
      </c>
      <c r="H2417" s="24" t="s">
        <v>20</v>
      </c>
      <c r="J2417" s="24">
        <v>1</v>
      </c>
      <c r="K2417" s="24">
        <v>4412</v>
      </c>
      <c r="L2417" s="32">
        <v>0.86458333333333337</v>
      </c>
      <c r="M2417" s="43">
        <v>0.90625</v>
      </c>
      <c r="N2417" s="33">
        <v>31.549627271147401</v>
      </c>
      <c r="Q2417" s="24">
        <v>5</v>
      </c>
      <c r="R2417" s="35">
        <f t="shared" si="148"/>
        <v>157.74813635573702</v>
      </c>
      <c r="S2417" s="35">
        <f t="shared" si="151"/>
        <v>0</v>
      </c>
      <c r="U2417" s="36">
        <f t="shared" si="149"/>
        <v>4.166666666666663E-2</v>
      </c>
      <c r="V2417" s="36">
        <f t="shared" si="150"/>
        <v>0.20833333333333315</v>
      </c>
      <c r="W2417" s="36"/>
      <c r="X2417" s="37"/>
    </row>
    <row r="2418" spans="1:24" x14ac:dyDescent="0.3">
      <c r="A2418" s="42">
        <v>12527</v>
      </c>
      <c r="B2418" s="24">
        <v>61</v>
      </c>
      <c r="C2418" s="24" t="s">
        <v>1139</v>
      </c>
      <c r="D2418" s="24">
        <v>2</v>
      </c>
      <c r="E2418" s="24">
        <v>788</v>
      </c>
      <c r="F2418" s="24" t="s">
        <v>675</v>
      </c>
      <c r="G2418" s="24" t="s">
        <v>12</v>
      </c>
      <c r="H2418" s="24" t="s">
        <v>15</v>
      </c>
      <c r="J2418" s="24">
        <v>1</v>
      </c>
      <c r="K2418" s="24">
        <v>2206</v>
      </c>
      <c r="L2418" s="32">
        <v>0.89930555555555547</v>
      </c>
      <c r="M2418" s="43">
        <v>0.94097222222222221</v>
      </c>
      <c r="N2418" s="33">
        <v>31.549627271147401</v>
      </c>
      <c r="Q2418" s="24">
        <v>58</v>
      </c>
      <c r="R2418" s="35">
        <f t="shared" si="148"/>
        <v>1829.8783817265492</v>
      </c>
      <c r="S2418" s="35">
        <f t="shared" si="151"/>
        <v>0</v>
      </c>
      <c r="U2418" s="36">
        <f t="shared" si="149"/>
        <v>4.1666666666666741E-2</v>
      </c>
      <c r="V2418" s="36">
        <f t="shared" si="150"/>
        <v>2.416666666666671</v>
      </c>
      <c r="W2418" s="36"/>
      <c r="X2418" s="37"/>
    </row>
    <row r="2419" spans="1:24" x14ac:dyDescent="0.3">
      <c r="A2419" s="42">
        <v>12515</v>
      </c>
      <c r="B2419" s="24">
        <v>61</v>
      </c>
      <c r="C2419" s="24" t="s">
        <v>1139</v>
      </c>
      <c r="D2419" s="24">
        <v>2</v>
      </c>
      <c r="E2419" s="24">
        <v>788</v>
      </c>
      <c r="F2419" s="24" t="s">
        <v>675</v>
      </c>
      <c r="G2419" s="24" t="s">
        <v>12</v>
      </c>
      <c r="H2419" s="24" t="s">
        <v>13</v>
      </c>
      <c r="J2419" s="24">
        <v>1</v>
      </c>
      <c r="K2419" s="24">
        <v>1476</v>
      </c>
      <c r="L2419" s="32">
        <v>0.94444444444444453</v>
      </c>
      <c r="M2419" s="43">
        <v>0.98611111111111116</v>
      </c>
      <c r="N2419" s="33">
        <v>31.549627271147401</v>
      </c>
      <c r="Q2419" s="24">
        <v>302</v>
      </c>
      <c r="R2419" s="35">
        <f t="shared" si="148"/>
        <v>9527.9874358865145</v>
      </c>
      <c r="S2419" s="35">
        <f t="shared" si="151"/>
        <v>0</v>
      </c>
      <c r="U2419" s="36">
        <f t="shared" si="149"/>
        <v>4.166666666666663E-2</v>
      </c>
      <c r="V2419" s="36">
        <f t="shared" si="150"/>
        <v>12.583333333333321</v>
      </c>
      <c r="W2419" s="36"/>
      <c r="X2419" s="37"/>
    </row>
    <row r="2420" spans="1:24" x14ac:dyDescent="0.3">
      <c r="A2420" s="42">
        <v>12531</v>
      </c>
      <c r="B2420" s="24">
        <v>61</v>
      </c>
      <c r="C2420" s="24" t="s">
        <v>1139</v>
      </c>
      <c r="D2420" s="24">
        <v>2</v>
      </c>
      <c r="E2420" s="24">
        <v>788</v>
      </c>
      <c r="F2420" s="24" t="s">
        <v>675</v>
      </c>
      <c r="G2420" s="24" t="s">
        <v>12</v>
      </c>
      <c r="H2420" s="24" t="s">
        <v>13</v>
      </c>
      <c r="J2420" s="24">
        <v>1</v>
      </c>
      <c r="K2420" s="24">
        <v>4125</v>
      </c>
      <c r="L2420" s="32">
        <v>0.96875</v>
      </c>
      <c r="M2420" s="43">
        <v>1.0104166666666667</v>
      </c>
      <c r="N2420" s="33">
        <v>31.549627271147401</v>
      </c>
      <c r="Q2420" s="24">
        <v>302</v>
      </c>
      <c r="R2420" s="35">
        <f t="shared" si="148"/>
        <v>9527.9874358865145</v>
      </c>
      <c r="S2420" s="35">
        <f t="shared" si="151"/>
        <v>0</v>
      </c>
      <c r="U2420" s="36">
        <f t="shared" si="149"/>
        <v>4.1666666666666741E-2</v>
      </c>
      <c r="V2420" s="36">
        <f t="shared" si="150"/>
        <v>12.583333333333355</v>
      </c>
      <c r="W2420" s="36"/>
      <c r="X2420" s="37"/>
    </row>
    <row r="2421" spans="1:24" x14ac:dyDescent="0.3">
      <c r="A2421" s="42">
        <v>10069</v>
      </c>
      <c r="B2421" s="24">
        <v>61</v>
      </c>
      <c r="C2421" s="24" t="s">
        <v>1139</v>
      </c>
      <c r="D2421" s="24">
        <v>1</v>
      </c>
      <c r="E2421" s="24">
        <v>900</v>
      </c>
      <c r="F2421" s="24" t="s">
        <v>256</v>
      </c>
      <c r="G2421" s="24" t="s">
        <v>12</v>
      </c>
      <c r="H2421" s="24" t="s">
        <v>13</v>
      </c>
      <c r="J2421" s="24">
        <v>1</v>
      </c>
      <c r="K2421" s="24">
        <v>1434</v>
      </c>
      <c r="L2421" s="32">
        <v>0.32291666666666669</v>
      </c>
      <c r="M2421" s="43">
        <v>0.35416666666666669</v>
      </c>
      <c r="N2421" s="33">
        <v>29.0817236662052</v>
      </c>
      <c r="Q2421" s="24">
        <v>302</v>
      </c>
      <c r="R2421" s="35">
        <f t="shared" si="148"/>
        <v>8782.6805471939697</v>
      </c>
      <c r="S2421" s="35">
        <f t="shared" si="151"/>
        <v>0</v>
      </c>
      <c r="U2421" s="36">
        <f t="shared" si="149"/>
        <v>3.125E-2</v>
      </c>
      <c r="V2421" s="36">
        <f t="shared" si="150"/>
        <v>9.4375</v>
      </c>
      <c r="W2421" s="36"/>
      <c r="X2421" s="37"/>
    </row>
    <row r="2422" spans="1:24" x14ac:dyDescent="0.3">
      <c r="A2422" s="42">
        <v>17931</v>
      </c>
      <c r="B2422" s="24">
        <v>61</v>
      </c>
      <c r="C2422" s="24" t="s">
        <v>1139</v>
      </c>
      <c r="D2422" s="24">
        <v>2</v>
      </c>
      <c r="E2422" s="24">
        <v>1021</v>
      </c>
      <c r="F2422" s="24" t="s">
        <v>1187</v>
      </c>
      <c r="G2422" s="24" t="s">
        <v>52</v>
      </c>
      <c r="H2422" s="44" t="s">
        <v>1146</v>
      </c>
      <c r="I2422" s="44"/>
      <c r="J2422" s="24">
        <v>1</v>
      </c>
      <c r="K2422" s="24">
        <v>17931</v>
      </c>
      <c r="L2422" s="32">
        <v>0.25694444444444448</v>
      </c>
      <c r="M2422" s="43">
        <v>0.2638888888888889</v>
      </c>
      <c r="N2422" s="33">
        <v>23.152459148482201</v>
      </c>
      <c r="Q2422" s="24">
        <v>173</v>
      </c>
      <c r="R2422" s="35">
        <f t="shared" si="148"/>
        <v>4005.3754326874209</v>
      </c>
      <c r="S2422" s="35">
        <f t="shared" si="151"/>
        <v>0</v>
      </c>
      <c r="U2422" s="36">
        <f t="shared" si="149"/>
        <v>6.9444444444444198E-3</v>
      </c>
      <c r="V2422" s="36">
        <f t="shared" si="150"/>
        <v>1.2013888888888846</v>
      </c>
      <c r="W2422" s="36"/>
      <c r="X2422" s="37"/>
    </row>
    <row r="2423" spans="1:24" x14ac:dyDescent="0.3">
      <c r="A2423" s="42">
        <v>18575</v>
      </c>
      <c r="B2423" s="24">
        <v>61</v>
      </c>
      <c r="C2423" s="24" t="s">
        <v>1139</v>
      </c>
      <c r="D2423" s="24">
        <v>1</v>
      </c>
      <c r="E2423" s="24">
        <v>1088</v>
      </c>
      <c r="F2423" s="24" t="s">
        <v>1188</v>
      </c>
      <c r="G2423" s="24" t="s">
        <v>52</v>
      </c>
      <c r="H2423" s="44" t="s">
        <v>1146</v>
      </c>
      <c r="I2423" s="44"/>
      <c r="J2423" s="24">
        <v>1</v>
      </c>
      <c r="K2423" s="24">
        <v>18575</v>
      </c>
      <c r="L2423" s="32">
        <v>0.28819444444444448</v>
      </c>
      <c r="M2423" s="43">
        <v>0.3263888888888889</v>
      </c>
      <c r="N2423" s="33">
        <v>29.3871444785078</v>
      </c>
      <c r="Q2423" s="24">
        <v>173</v>
      </c>
      <c r="R2423" s="35">
        <f t="shared" si="148"/>
        <v>5083.9759947818493</v>
      </c>
      <c r="S2423" s="35">
        <f t="shared" si="151"/>
        <v>0</v>
      </c>
      <c r="U2423" s="36">
        <f t="shared" si="149"/>
        <v>3.819444444444442E-2</v>
      </c>
      <c r="V2423" s="36">
        <f t="shared" si="150"/>
        <v>6.6076388888888848</v>
      </c>
      <c r="W2423" s="36"/>
      <c r="X2423" s="37"/>
    </row>
    <row r="2424" spans="1:24" x14ac:dyDescent="0.3">
      <c r="A2424" s="42">
        <v>10348</v>
      </c>
      <c r="B2424" s="24">
        <v>70</v>
      </c>
      <c r="C2424" s="24" t="s">
        <v>1127</v>
      </c>
      <c r="D2424" s="24">
        <v>0</v>
      </c>
      <c r="E2424" s="24">
        <v>71</v>
      </c>
      <c r="F2424" s="24" t="s">
        <v>319</v>
      </c>
      <c r="G2424" s="24" t="s">
        <v>12</v>
      </c>
      <c r="H2424" s="24" t="s">
        <v>13</v>
      </c>
      <c r="J2424" s="24">
        <v>1</v>
      </c>
      <c r="K2424" s="24">
        <v>2250</v>
      </c>
      <c r="L2424" s="32">
        <v>0.33333333333333331</v>
      </c>
      <c r="M2424" s="43">
        <v>0.35069444444444442</v>
      </c>
      <c r="N2424" s="33">
        <v>9.3823594022764905</v>
      </c>
      <c r="Q2424" s="24">
        <v>302</v>
      </c>
      <c r="R2424" s="35">
        <f t="shared" si="148"/>
        <v>2833.4725394874999</v>
      </c>
      <c r="S2424" s="35">
        <f t="shared" si="151"/>
        <v>0</v>
      </c>
      <c r="U2424" s="36">
        <f t="shared" si="149"/>
        <v>1.7361111111111105E-2</v>
      </c>
      <c r="V2424" s="36">
        <f t="shared" si="150"/>
        <v>5.2430555555555536</v>
      </c>
      <c r="W2424" s="36"/>
      <c r="X2424" s="37"/>
    </row>
    <row r="2425" spans="1:24" x14ac:dyDescent="0.3">
      <c r="A2425" s="42">
        <v>10352</v>
      </c>
      <c r="B2425" s="24">
        <v>70</v>
      </c>
      <c r="C2425" s="24" t="s">
        <v>1127</v>
      </c>
      <c r="D2425" s="24">
        <v>0</v>
      </c>
      <c r="E2425" s="24">
        <v>71</v>
      </c>
      <c r="F2425" s="24" t="s">
        <v>319</v>
      </c>
      <c r="G2425" s="24" t="s">
        <v>12</v>
      </c>
      <c r="H2425" s="24" t="s">
        <v>13</v>
      </c>
      <c r="J2425" s="24">
        <v>1</v>
      </c>
      <c r="K2425" s="24">
        <v>2255</v>
      </c>
      <c r="L2425" s="32">
        <v>0.35416666666666669</v>
      </c>
      <c r="M2425" s="43">
        <v>0.37152777777777773</v>
      </c>
      <c r="N2425" s="33">
        <v>9.3823594022764905</v>
      </c>
      <c r="Q2425" s="24">
        <v>302</v>
      </c>
      <c r="R2425" s="35">
        <f t="shared" si="148"/>
        <v>2833.4725394874999</v>
      </c>
      <c r="S2425" s="35">
        <f t="shared" si="151"/>
        <v>0</v>
      </c>
      <c r="U2425" s="36">
        <f t="shared" si="149"/>
        <v>1.7361111111111049E-2</v>
      </c>
      <c r="V2425" s="36">
        <f t="shared" si="150"/>
        <v>5.2430555555555367</v>
      </c>
      <c r="W2425" s="36"/>
      <c r="X2425" s="37"/>
    </row>
    <row r="2426" spans="1:24" x14ac:dyDescent="0.3">
      <c r="A2426" s="42">
        <v>12067</v>
      </c>
      <c r="B2426" s="24">
        <v>70</v>
      </c>
      <c r="C2426" s="24" t="s">
        <v>1127</v>
      </c>
      <c r="D2426" s="24">
        <v>0</v>
      </c>
      <c r="E2426" s="24">
        <v>71</v>
      </c>
      <c r="F2426" s="24" t="s">
        <v>319</v>
      </c>
      <c r="G2426" s="24" t="s">
        <v>12</v>
      </c>
      <c r="H2426" s="24" t="s">
        <v>13</v>
      </c>
      <c r="J2426" s="24">
        <v>1</v>
      </c>
      <c r="K2426" s="24">
        <v>2251</v>
      </c>
      <c r="L2426" s="32">
        <v>0.375</v>
      </c>
      <c r="M2426" s="43">
        <v>0.3923611111111111</v>
      </c>
      <c r="N2426" s="33">
        <v>9.3823594022764905</v>
      </c>
      <c r="O2426" s="33">
        <f>+N2426</f>
        <v>9.3823594022764905</v>
      </c>
      <c r="Q2426" s="24">
        <v>302</v>
      </c>
      <c r="R2426" s="35">
        <f t="shared" si="148"/>
        <v>2833.4725394874999</v>
      </c>
      <c r="S2426" s="35">
        <f t="shared" si="151"/>
        <v>2833.4725394874999</v>
      </c>
      <c r="U2426" s="36">
        <f t="shared" si="149"/>
        <v>1.7361111111111105E-2</v>
      </c>
      <c r="V2426" s="36">
        <f t="shared" si="150"/>
        <v>5.2430555555555536</v>
      </c>
      <c r="W2426" s="36" t="s">
        <v>1189</v>
      </c>
      <c r="X2426" s="37"/>
    </row>
    <row r="2427" spans="1:24" x14ac:dyDescent="0.3">
      <c r="A2427" s="42">
        <v>12068</v>
      </c>
      <c r="B2427" s="24">
        <v>70</v>
      </c>
      <c r="C2427" s="24" t="s">
        <v>1127</v>
      </c>
      <c r="D2427" s="24">
        <v>0</v>
      </c>
      <c r="E2427" s="24">
        <v>71</v>
      </c>
      <c r="F2427" s="24" t="s">
        <v>319</v>
      </c>
      <c r="G2427" s="24" t="s">
        <v>12</v>
      </c>
      <c r="H2427" s="24" t="s">
        <v>13</v>
      </c>
      <c r="J2427" s="24">
        <v>1</v>
      </c>
      <c r="K2427" s="24">
        <v>2256</v>
      </c>
      <c r="L2427" s="32">
        <v>0.39583333333333331</v>
      </c>
      <c r="M2427" s="43">
        <v>0.41319444444444442</v>
      </c>
      <c r="N2427" s="33">
        <v>9.3823594022764905</v>
      </c>
      <c r="O2427" s="33">
        <f>+N2427</f>
        <v>9.3823594022764905</v>
      </c>
      <c r="Q2427" s="24">
        <v>302</v>
      </c>
      <c r="R2427" s="35">
        <f t="shared" si="148"/>
        <v>2833.4725394874999</v>
      </c>
      <c r="S2427" s="35">
        <f t="shared" si="151"/>
        <v>2833.4725394874999</v>
      </c>
      <c r="U2427" s="36">
        <f t="shared" si="149"/>
        <v>1.7361111111111105E-2</v>
      </c>
      <c r="V2427" s="36">
        <f t="shared" si="150"/>
        <v>5.2430555555555536</v>
      </c>
      <c r="W2427" s="36" t="s">
        <v>1189</v>
      </c>
      <c r="X2427" s="37"/>
    </row>
    <row r="2428" spans="1:24" x14ac:dyDescent="0.3">
      <c r="A2428" s="42">
        <v>10372</v>
      </c>
      <c r="B2428" s="24">
        <v>70</v>
      </c>
      <c r="C2428" s="24" t="s">
        <v>1127</v>
      </c>
      <c r="D2428" s="24">
        <v>0</v>
      </c>
      <c r="E2428" s="24">
        <v>71</v>
      </c>
      <c r="F2428" s="24" t="s">
        <v>319</v>
      </c>
      <c r="G2428" s="24" t="s">
        <v>12</v>
      </c>
      <c r="H2428" s="24" t="s">
        <v>13</v>
      </c>
      <c r="J2428" s="24">
        <v>1</v>
      </c>
      <c r="K2428" s="24">
        <v>2983</v>
      </c>
      <c r="L2428" s="32">
        <v>0.54166666666666663</v>
      </c>
      <c r="M2428" s="43">
        <v>0.55902777777777779</v>
      </c>
      <c r="N2428" s="33">
        <v>9.3823594022764905</v>
      </c>
      <c r="Q2428" s="24">
        <v>302</v>
      </c>
      <c r="R2428" s="35">
        <f t="shared" si="148"/>
        <v>2833.4725394874999</v>
      </c>
      <c r="S2428" s="35">
        <f t="shared" si="151"/>
        <v>0</v>
      </c>
      <c r="U2428" s="36">
        <f t="shared" si="149"/>
        <v>1.736111111111116E-2</v>
      </c>
      <c r="V2428" s="36">
        <f t="shared" si="150"/>
        <v>5.2430555555555705</v>
      </c>
      <c r="W2428" s="36"/>
      <c r="X2428" s="37"/>
    </row>
    <row r="2429" spans="1:24" x14ac:dyDescent="0.3">
      <c r="A2429" s="42">
        <v>18445</v>
      </c>
      <c r="B2429" s="24">
        <v>70</v>
      </c>
      <c r="C2429" s="24" t="s">
        <v>1127</v>
      </c>
      <c r="D2429" s="24">
        <v>0</v>
      </c>
      <c r="E2429" s="24">
        <v>71</v>
      </c>
      <c r="F2429" s="24" t="s">
        <v>319</v>
      </c>
      <c r="G2429" s="24" t="s">
        <v>18</v>
      </c>
      <c r="H2429" s="24" t="s">
        <v>13</v>
      </c>
      <c r="J2429" s="24">
        <v>1</v>
      </c>
      <c r="K2429" s="24">
        <v>18445</v>
      </c>
      <c r="L2429" s="32">
        <v>0.70833333333333337</v>
      </c>
      <c r="M2429" s="43">
        <v>0.72569444444444453</v>
      </c>
      <c r="N2429" s="33">
        <v>9.3823594022764905</v>
      </c>
      <c r="Q2429" s="24">
        <v>67</v>
      </c>
      <c r="R2429" s="35">
        <f t="shared" si="148"/>
        <v>628.61807995252491</v>
      </c>
      <c r="S2429" s="35">
        <f t="shared" si="151"/>
        <v>0</v>
      </c>
      <c r="U2429" s="36">
        <f t="shared" si="149"/>
        <v>1.736111111111116E-2</v>
      </c>
      <c r="V2429" s="36">
        <f t="shared" si="150"/>
        <v>1.1631944444444478</v>
      </c>
      <c r="W2429" s="36"/>
      <c r="X2429" s="37"/>
    </row>
    <row r="2430" spans="1:24" x14ac:dyDescent="0.3">
      <c r="A2430" s="42">
        <v>12077</v>
      </c>
      <c r="B2430" s="24">
        <v>70</v>
      </c>
      <c r="C2430" s="24" t="s">
        <v>1127</v>
      </c>
      <c r="D2430" s="24">
        <v>0</v>
      </c>
      <c r="E2430" s="24">
        <v>71</v>
      </c>
      <c r="F2430" s="24" t="s">
        <v>319</v>
      </c>
      <c r="G2430" s="24" t="s">
        <v>19</v>
      </c>
      <c r="H2430" s="24" t="s">
        <v>13</v>
      </c>
      <c r="J2430" s="24">
        <v>1</v>
      </c>
      <c r="K2430" s="24">
        <v>12077</v>
      </c>
      <c r="L2430" s="32">
        <v>0.72916666666666663</v>
      </c>
      <c r="M2430" s="43">
        <v>0.74652777777777779</v>
      </c>
      <c r="N2430" s="33">
        <v>9.3823594022764905</v>
      </c>
      <c r="Q2430" s="24">
        <v>235</v>
      </c>
      <c r="R2430" s="35">
        <f t="shared" si="148"/>
        <v>2204.8544595349754</v>
      </c>
      <c r="S2430" s="35">
        <f t="shared" si="151"/>
        <v>0</v>
      </c>
      <c r="U2430" s="36">
        <f t="shared" si="149"/>
        <v>1.736111111111116E-2</v>
      </c>
      <c r="V2430" s="36">
        <f t="shared" si="150"/>
        <v>4.0798611111111232</v>
      </c>
      <c r="W2430" s="36"/>
      <c r="X2430" s="37"/>
    </row>
    <row r="2431" spans="1:24" x14ac:dyDescent="0.3">
      <c r="A2431" s="42">
        <v>10357</v>
      </c>
      <c r="B2431" s="24">
        <v>70</v>
      </c>
      <c r="C2431" s="24" t="s">
        <v>1127</v>
      </c>
      <c r="D2431" s="24">
        <v>0</v>
      </c>
      <c r="E2431" s="24">
        <v>885</v>
      </c>
      <c r="F2431" s="24" t="s">
        <v>320</v>
      </c>
      <c r="G2431" s="24" t="s">
        <v>12</v>
      </c>
      <c r="H2431" s="24" t="s">
        <v>13</v>
      </c>
      <c r="J2431" s="24">
        <v>1</v>
      </c>
      <c r="K2431" s="24">
        <v>2452</v>
      </c>
      <c r="L2431" s="32">
        <v>0.3263888888888889</v>
      </c>
      <c r="M2431" s="43">
        <v>0.33194444444444443</v>
      </c>
      <c r="N2431" s="33">
        <v>3.7608354961603401</v>
      </c>
      <c r="Q2431" s="24">
        <v>302</v>
      </c>
      <c r="R2431" s="35">
        <f t="shared" si="148"/>
        <v>1135.7723198404226</v>
      </c>
      <c r="S2431" s="35">
        <f t="shared" si="151"/>
        <v>0</v>
      </c>
      <c r="U2431" s="36">
        <f t="shared" si="149"/>
        <v>5.5555555555555358E-3</v>
      </c>
      <c r="V2431" s="36">
        <f t="shared" si="150"/>
        <v>1.6777777777777718</v>
      </c>
      <c r="W2431" s="36"/>
      <c r="X2431" s="37"/>
    </row>
    <row r="2432" spans="1:24" x14ac:dyDescent="0.3">
      <c r="A2432" s="42">
        <v>12039</v>
      </c>
      <c r="B2432" s="24">
        <v>72</v>
      </c>
      <c r="C2432" s="24" t="s">
        <v>1127</v>
      </c>
      <c r="D2432" s="24">
        <v>0</v>
      </c>
      <c r="E2432" s="24">
        <v>28</v>
      </c>
      <c r="F2432" s="24" t="s">
        <v>645</v>
      </c>
      <c r="G2432" s="24" t="s">
        <v>12</v>
      </c>
      <c r="H2432" s="24" t="s">
        <v>15</v>
      </c>
      <c r="J2432" s="24">
        <v>1</v>
      </c>
      <c r="K2432" s="24">
        <v>2822</v>
      </c>
      <c r="L2432" s="32">
        <v>0.75347222222222221</v>
      </c>
      <c r="M2432" s="43">
        <v>0.77083333333333337</v>
      </c>
      <c r="N2432" s="33">
        <v>8.8397929285418808</v>
      </c>
      <c r="Q2432" s="24">
        <v>58</v>
      </c>
      <c r="R2432" s="35">
        <f t="shared" si="148"/>
        <v>512.7079898554291</v>
      </c>
      <c r="S2432" s="35">
        <f t="shared" si="151"/>
        <v>0</v>
      </c>
      <c r="U2432" s="36">
        <f t="shared" si="149"/>
        <v>1.736111111111116E-2</v>
      </c>
      <c r="V2432" s="36">
        <f t="shared" si="150"/>
        <v>1.0069444444444473</v>
      </c>
      <c r="W2432" s="36"/>
      <c r="X2432" s="37"/>
    </row>
    <row r="2433" spans="1:24" x14ac:dyDescent="0.3">
      <c r="A2433" s="42">
        <v>10748</v>
      </c>
      <c r="B2433" s="24">
        <v>72</v>
      </c>
      <c r="C2433" s="24" t="s">
        <v>1127</v>
      </c>
      <c r="D2433" s="24">
        <v>0</v>
      </c>
      <c r="E2433" s="24">
        <v>40</v>
      </c>
      <c r="F2433" s="24" t="s">
        <v>423</v>
      </c>
      <c r="G2433" s="24" t="s">
        <v>12</v>
      </c>
      <c r="H2433" s="24" t="s">
        <v>13</v>
      </c>
      <c r="J2433" s="24">
        <v>1</v>
      </c>
      <c r="K2433" s="24">
        <v>2982</v>
      </c>
      <c r="L2433" s="32">
        <v>0.46666666666666662</v>
      </c>
      <c r="M2433" s="43">
        <v>0.50694444444444442</v>
      </c>
      <c r="N2433" s="33">
        <v>20.849651669999101</v>
      </c>
      <c r="Q2433" s="24">
        <v>302</v>
      </c>
      <c r="R2433" s="35">
        <f t="shared" si="148"/>
        <v>6296.5948043397284</v>
      </c>
      <c r="S2433" s="35">
        <f t="shared" si="151"/>
        <v>0</v>
      </c>
      <c r="U2433" s="36">
        <f t="shared" si="149"/>
        <v>4.0277777777777801E-2</v>
      </c>
      <c r="V2433" s="36">
        <f t="shared" si="150"/>
        <v>12.163888888888897</v>
      </c>
      <c r="W2433" s="36"/>
      <c r="X2433" s="37"/>
    </row>
    <row r="2434" spans="1:24" x14ac:dyDescent="0.3">
      <c r="A2434" s="42">
        <v>10762</v>
      </c>
      <c r="B2434" s="24">
        <v>72</v>
      </c>
      <c r="C2434" s="24" t="s">
        <v>1127</v>
      </c>
      <c r="D2434" s="24">
        <v>0</v>
      </c>
      <c r="E2434" s="24">
        <v>52</v>
      </c>
      <c r="F2434" s="24" t="s">
        <v>428</v>
      </c>
      <c r="G2434" s="24" t="s">
        <v>18</v>
      </c>
      <c r="H2434" s="24" t="s">
        <v>15</v>
      </c>
      <c r="J2434" s="24">
        <v>1</v>
      </c>
      <c r="K2434" s="24">
        <v>3938</v>
      </c>
      <c r="L2434" s="32">
        <v>0.75138888888888899</v>
      </c>
      <c r="M2434" s="43">
        <v>0.78472222222222221</v>
      </c>
      <c r="N2434" s="33">
        <v>20.488111472493099</v>
      </c>
      <c r="Q2434" s="24">
        <v>12</v>
      </c>
      <c r="R2434" s="35">
        <f t="shared" si="148"/>
        <v>245.85733766991717</v>
      </c>
      <c r="S2434" s="35">
        <f t="shared" si="151"/>
        <v>0</v>
      </c>
      <c r="U2434" s="36">
        <f t="shared" si="149"/>
        <v>3.3333333333333215E-2</v>
      </c>
      <c r="V2434" s="36">
        <f t="shared" si="150"/>
        <v>0.39999999999999858</v>
      </c>
      <c r="W2434" s="36"/>
      <c r="X2434" s="37"/>
    </row>
    <row r="2435" spans="1:24" x14ac:dyDescent="0.3">
      <c r="A2435" s="42">
        <v>10749</v>
      </c>
      <c r="B2435" s="24">
        <v>72</v>
      </c>
      <c r="C2435" s="24" t="s">
        <v>1127</v>
      </c>
      <c r="D2435" s="24">
        <v>0</v>
      </c>
      <c r="E2435" s="24">
        <v>54</v>
      </c>
      <c r="F2435" s="24" t="s">
        <v>422</v>
      </c>
      <c r="G2435" s="24" t="s">
        <v>18</v>
      </c>
      <c r="H2435" s="24" t="s">
        <v>13</v>
      </c>
      <c r="J2435" s="24">
        <v>1</v>
      </c>
      <c r="K2435" s="24">
        <v>2988</v>
      </c>
      <c r="L2435" s="32">
        <v>0.3347222222222222</v>
      </c>
      <c r="M2435" s="43">
        <v>0.36805555555555558</v>
      </c>
      <c r="N2435" s="33">
        <v>19.602044000634098</v>
      </c>
      <c r="Q2435" s="24">
        <v>67</v>
      </c>
      <c r="R2435" s="35">
        <f t="shared" si="148"/>
        <v>1313.3369480424847</v>
      </c>
      <c r="S2435" s="35">
        <f t="shared" si="151"/>
        <v>0</v>
      </c>
      <c r="U2435" s="36">
        <f t="shared" si="149"/>
        <v>3.3333333333333381E-2</v>
      </c>
      <c r="V2435" s="36">
        <f t="shared" si="150"/>
        <v>2.2333333333333365</v>
      </c>
      <c r="W2435" s="36"/>
      <c r="X2435" s="37"/>
    </row>
    <row r="2436" spans="1:24" x14ac:dyDescent="0.3">
      <c r="A2436" s="42">
        <v>10753</v>
      </c>
      <c r="B2436" s="24">
        <v>72</v>
      </c>
      <c r="C2436" s="24" t="s">
        <v>1127</v>
      </c>
      <c r="D2436" s="24">
        <v>0</v>
      </c>
      <c r="E2436" s="24">
        <v>54</v>
      </c>
      <c r="F2436" s="24" t="s">
        <v>422</v>
      </c>
      <c r="G2436" s="24" t="s">
        <v>12</v>
      </c>
      <c r="H2436" s="24" t="s">
        <v>13</v>
      </c>
      <c r="J2436" s="24">
        <v>1</v>
      </c>
      <c r="K2436" s="24">
        <v>3187</v>
      </c>
      <c r="L2436" s="32">
        <v>0.50138888888888888</v>
      </c>
      <c r="M2436" s="43">
        <v>0.53472222222222221</v>
      </c>
      <c r="N2436" s="33">
        <v>19.602044000634098</v>
      </c>
      <c r="Q2436" s="24">
        <v>302</v>
      </c>
      <c r="R2436" s="35">
        <f t="shared" ref="R2436:R2499" si="152">+N2436*Q2436</f>
        <v>5919.8172881914979</v>
      </c>
      <c r="S2436" s="35">
        <f t="shared" si="151"/>
        <v>0</v>
      </c>
      <c r="U2436" s="36">
        <f t="shared" ref="U2436:U2499" si="153">+M2436-L2436</f>
        <v>3.3333333333333326E-2</v>
      </c>
      <c r="V2436" s="36">
        <f t="shared" ref="V2436:V2499" si="154">+U2436*Q2436</f>
        <v>10.066666666666665</v>
      </c>
      <c r="W2436" s="36"/>
      <c r="X2436" s="37"/>
    </row>
    <row r="2437" spans="1:24" x14ac:dyDescent="0.3">
      <c r="A2437" s="42">
        <v>10761</v>
      </c>
      <c r="B2437" s="24">
        <v>72</v>
      </c>
      <c r="C2437" s="24" t="s">
        <v>1127</v>
      </c>
      <c r="D2437" s="24">
        <v>0</v>
      </c>
      <c r="E2437" s="24">
        <v>54</v>
      </c>
      <c r="F2437" s="24" t="s">
        <v>422</v>
      </c>
      <c r="G2437" s="24" t="s">
        <v>18</v>
      </c>
      <c r="H2437" s="24" t="s">
        <v>15</v>
      </c>
      <c r="J2437" s="24">
        <v>1</v>
      </c>
      <c r="K2437" s="24">
        <v>3874</v>
      </c>
      <c r="L2437" s="32">
        <v>0.59722222222222221</v>
      </c>
      <c r="M2437" s="43">
        <v>0.63055555555555554</v>
      </c>
      <c r="N2437" s="33">
        <v>19.602044000634098</v>
      </c>
      <c r="Q2437" s="24">
        <v>12</v>
      </c>
      <c r="R2437" s="35">
        <f t="shared" si="152"/>
        <v>235.22452800760919</v>
      </c>
      <c r="S2437" s="35">
        <f t="shared" ref="S2437:S2500" si="155">+O2437*Q2437</f>
        <v>0</v>
      </c>
      <c r="U2437" s="36">
        <f t="shared" si="153"/>
        <v>3.3333333333333326E-2</v>
      </c>
      <c r="V2437" s="36">
        <f t="shared" si="154"/>
        <v>0.39999999999999991</v>
      </c>
      <c r="W2437" s="36"/>
      <c r="X2437" s="37"/>
    </row>
    <row r="2438" spans="1:24" x14ac:dyDescent="0.3">
      <c r="A2438" s="42">
        <v>10752</v>
      </c>
      <c r="B2438" s="24">
        <v>72</v>
      </c>
      <c r="C2438" s="24" t="s">
        <v>1127</v>
      </c>
      <c r="D2438" s="24">
        <v>0</v>
      </c>
      <c r="E2438" s="24">
        <v>54</v>
      </c>
      <c r="F2438" s="24" t="s">
        <v>422</v>
      </c>
      <c r="G2438" s="24" t="s">
        <v>19</v>
      </c>
      <c r="H2438" s="24" t="s">
        <v>15</v>
      </c>
      <c r="J2438" s="24">
        <v>1</v>
      </c>
      <c r="K2438" s="24">
        <v>3059</v>
      </c>
      <c r="L2438" s="32">
        <v>0.60069444444444442</v>
      </c>
      <c r="M2438" s="43">
        <v>0.63402777777777775</v>
      </c>
      <c r="N2438" s="33">
        <v>19.602044000634098</v>
      </c>
      <c r="Q2438" s="24">
        <v>46</v>
      </c>
      <c r="R2438" s="35">
        <f t="shared" si="152"/>
        <v>901.69402402916853</v>
      </c>
      <c r="S2438" s="35">
        <f t="shared" si="155"/>
        <v>0</v>
      </c>
      <c r="U2438" s="36">
        <f t="shared" si="153"/>
        <v>3.3333333333333326E-2</v>
      </c>
      <c r="V2438" s="36">
        <f t="shared" si="154"/>
        <v>1.533333333333333</v>
      </c>
      <c r="W2438" s="36"/>
      <c r="X2438" s="37"/>
    </row>
    <row r="2439" spans="1:24" x14ac:dyDescent="0.3">
      <c r="A2439" s="42">
        <v>10746</v>
      </c>
      <c r="B2439" s="24">
        <v>72</v>
      </c>
      <c r="C2439" s="24" t="s">
        <v>1127</v>
      </c>
      <c r="D2439" s="24">
        <v>0</v>
      </c>
      <c r="E2439" s="24">
        <v>54</v>
      </c>
      <c r="F2439" s="24" t="s">
        <v>422</v>
      </c>
      <c r="G2439" s="24" t="s">
        <v>12</v>
      </c>
      <c r="H2439" s="24" t="s">
        <v>15</v>
      </c>
      <c r="J2439" s="24">
        <v>1</v>
      </c>
      <c r="K2439" s="24">
        <v>2871</v>
      </c>
      <c r="L2439" s="32">
        <v>0.66805555555555562</v>
      </c>
      <c r="M2439" s="43">
        <v>0.70138888888888884</v>
      </c>
      <c r="N2439" s="33">
        <v>19.602044000634098</v>
      </c>
      <c r="Q2439" s="24">
        <v>58</v>
      </c>
      <c r="R2439" s="35">
        <f t="shared" si="152"/>
        <v>1136.9185520367778</v>
      </c>
      <c r="S2439" s="35">
        <f t="shared" si="155"/>
        <v>0</v>
      </c>
      <c r="U2439" s="36">
        <f t="shared" si="153"/>
        <v>3.3333333333333215E-2</v>
      </c>
      <c r="V2439" s="36">
        <f t="shared" si="154"/>
        <v>1.9333333333333265</v>
      </c>
      <c r="W2439" s="36"/>
      <c r="X2439" s="37"/>
    </row>
    <row r="2440" spans="1:24" x14ac:dyDescent="0.3">
      <c r="A2440" s="42">
        <v>10760</v>
      </c>
      <c r="B2440" s="24">
        <v>72</v>
      </c>
      <c r="C2440" s="24" t="s">
        <v>1127</v>
      </c>
      <c r="D2440" s="24">
        <v>0</v>
      </c>
      <c r="E2440" s="24">
        <v>54</v>
      </c>
      <c r="F2440" s="24" t="s">
        <v>422</v>
      </c>
      <c r="G2440" s="24" t="s">
        <v>18</v>
      </c>
      <c r="H2440" s="24" t="s">
        <v>13</v>
      </c>
      <c r="J2440" s="24">
        <v>1</v>
      </c>
      <c r="K2440" s="24">
        <v>3699</v>
      </c>
      <c r="L2440" s="32">
        <v>0.66805555555555562</v>
      </c>
      <c r="M2440" s="43">
        <v>0.70138888888888884</v>
      </c>
      <c r="N2440" s="33">
        <v>19.602044000634098</v>
      </c>
      <c r="Q2440" s="24">
        <v>67</v>
      </c>
      <c r="R2440" s="35">
        <f t="shared" si="152"/>
        <v>1313.3369480424847</v>
      </c>
      <c r="S2440" s="35">
        <f t="shared" si="155"/>
        <v>0</v>
      </c>
      <c r="U2440" s="36">
        <f t="shared" si="153"/>
        <v>3.3333333333333215E-2</v>
      </c>
      <c r="V2440" s="36">
        <f t="shared" si="154"/>
        <v>2.2333333333333254</v>
      </c>
      <c r="W2440" s="36"/>
      <c r="X2440" s="37"/>
    </row>
    <row r="2441" spans="1:24" x14ac:dyDescent="0.3">
      <c r="A2441" s="42">
        <v>10750</v>
      </c>
      <c r="B2441" s="24">
        <v>72</v>
      </c>
      <c r="C2441" s="24" t="s">
        <v>1127</v>
      </c>
      <c r="D2441" s="24">
        <v>0</v>
      </c>
      <c r="E2441" s="24">
        <v>54</v>
      </c>
      <c r="F2441" s="24" t="s">
        <v>422</v>
      </c>
      <c r="G2441" s="24" t="s">
        <v>19</v>
      </c>
      <c r="H2441" s="24" t="s">
        <v>13</v>
      </c>
      <c r="J2441" s="24">
        <v>1</v>
      </c>
      <c r="K2441" s="24">
        <v>3017</v>
      </c>
      <c r="L2441" s="32">
        <v>0.68888888888888899</v>
      </c>
      <c r="M2441" s="43">
        <v>0.72222222222222221</v>
      </c>
      <c r="N2441" s="33">
        <v>19.602044000634098</v>
      </c>
      <c r="Q2441" s="24">
        <v>235</v>
      </c>
      <c r="R2441" s="35">
        <f t="shared" si="152"/>
        <v>4606.4803401490135</v>
      </c>
      <c r="S2441" s="35">
        <f t="shared" si="155"/>
        <v>0</v>
      </c>
      <c r="U2441" s="36">
        <f t="shared" si="153"/>
        <v>3.3333333333333215E-2</v>
      </c>
      <c r="V2441" s="36">
        <f t="shared" si="154"/>
        <v>7.8333333333333055</v>
      </c>
      <c r="W2441" s="36"/>
      <c r="X2441" s="37"/>
    </row>
    <row r="2442" spans="1:24" x14ac:dyDescent="0.3">
      <c r="A2442" s="42">
        <v>10758</v>
      </c>
      <c r="B2442" s="24">
        <v>72</v>
      </c>
      <c r="C2442" s="24" t="s">
        <v>1127</v>
      </c>
      <c r="D2442" s="24">
        <v>0</v>
      </c>
      <c r="E2442" s="24">
        <v>64</v>
      </c>
      <c r="F2442" s="24" t="s">
        <v>421</v>
      </c>
      <c r="G2442" s="24" t="s">
        <v>18</v>
      </c>
      <c r="H2442" s="24" t="s">
        <v>13</v>
      </c>
      <c r="J2442" s="24">
        <v>1</v>
      </c>
      <c r="K2442" s="24">
        <v>3681</v>
      </c>
      <c r="L2442" s="32">
        <v>0.28472222222222221</v>
      </c>
      <c r="M2442" s="43">
        <v>0.30208333333333331</v>
      </c>
      <c r="N2442" s="33">
        <v>10.1640272483264</v>
      </c>
      <c r="Q2442" s="24">
        <v>67</v>
      </c>
      <c r="R2442" s="35">
        <f t="shared" si="152"/>
        <v>680.98982563786876</v>
      </c>
      <c r="S2442" s="35">
        <f t="shared" si="155"/>
        <v>0</v>
      </c>
      <c r="U2442" s="36">
        <f t="shared" si="153"/>
        <v>1.7361111111111105E-2</v>
      </c>
      <c r="V2442" s="36">
        <f t="shared" si="154"/>
        <v>1.163194444444444</v>
      </c>
      <c r="W2442" s="36"/>
      <c r="X2442" s="37"/>
    </row>
    <row r="2443" spans="1:24" x14ac:dyDescent="0.3">
      <c r="A2443" s="42">
        <v>10743</v>
      </c>
      <c r="B2443" s="24">
        <v>72</v>
      </c>
      <c r="C2443" s="24" t="s">
        <v>1127</v>
      </c>
      <c r="D2443" s="24">
        <v>0</v>
      </c>
      <c r="E2443" s="24">
        <v>64</v>
      </c>
      <c r="F2443" s="24" t="s">
        <v>421</v>
      </c>
      <c r="G2443" s="24" t="s">
        <v>12</v>
      </c>
      <c r="H2443" s="24" t="s">
        <v>15</v>
      </c>
      <c r="J2443" s="24">
        <v>1</v>
      </c>
      <c r="K2443" s="24">
        <v>2821</v>
      </c>
      <c r="L2443" s="32">
        <v>0.73611111111111116</v>
      </c>
      <c r="M2443" s="43">
        <v>0.75347222222222221</v>
      </c>
      <c r="N2443" s="33">
        <v>10.1640272483264</v>
      </c>
      <c r="Q2443" s="24">
        <v>58</v>
      </c>
      <c r="R2443" s="35">
        <f t="shared" si="152"/>
        <v>589.51358040293121</v>
      </c>
      <c r="S2443" s="35">
        <f t="shared" si="155"/>
        <v>0</v>
      </c>
      <c r="U2443" s="36">
        <f t="shared" si="153"/>
        <v>1.7361111111111049E-2</v>
      </c>
      <c r="V2443" s="36">
        <f t="shared" si="154"/>
        <v>1.0069444444444409</v>
      </c>
      <c r="W2443" s="36"/>
      <c r="X2443" s="37"/>
    </row>
    <row r="2444" spans="1:24" x14ac:dyDescent="0.3">
      <c r="A2444" s="42">
        <v>10742</v>
      </c>
      <c r="B2444" s="24">
        <v>72</v>
      </c>
      <c r="C2444" s="24" t="s">
        <v>1127</v>
      </c>
      <c r="D2444" s="24">
        <v>0</v>
      </c>
      <c r="E2444" s="24">
        <v>65</v>
      </c>
      <c r="F2444" s="24" t="s">
        <v>420</v>
      </c>
      <c r="G2444" s="24" t="s">
        <v>12</v>
      </c>
      <c r="H2444" s="24" t="s">
        <v>15</v>
      </c>
      <c r="J2444" s="24">
        <v>1</v>
      </c>
      <c r="K2444" s="24">
        <v>2785</v>
      </c>
      <c r="L2444" s="32">
        <v>0.37361111111111112</v>
      </c>
      <c r="M2444" s="43">
        <v>0.40833333333333338</v>
      </c>
      <c r="N2444" s="33">
        <v>20.736866126516201</v>
      </c>
      <c r="Q2444" s="24">
        <v>58</v>
      </c>
      <c r="R2444" s="35">
        <f t="shared" si="152"/>
        <v>1202.7382353379396</v>
      </c>
      <c r="S2444" s="35">
        <f t="shared" si="155"/>
        <v>0</v>
      </c>
      <c r="U2444" s="36">
        <f t="shared" si="153"/>
        <v>3.4722222222222265E-2</v>
      </c>
      <c r="V2444" s="36">
        <f t="shared" si="154"/>
        <v>2.0138888888888915</v>
      </c>
      <c r="W2444" s="36"/>
      <c r="X2444" s="37"/>
    </row>
    <row r="2445" spans="1:24" x14ac:dyDescent="0.3">
      <c r="A2445" s="42">
        <v>10745</v>
      </c>
      <c r="B2445" s="24">
        <v>72</v>
      </c>
      <c r="C2445" s="24" t="s">
        <v>1127</v>
      </c>
      <c r="D2445" s="24">
        <v>0</v>
      </c>
      <c r="E2445" s="24">
        <v>67</v>
      </c>
      <c r="F2445" s="24" t="s">
        <v>418</v>
      </c>
      <c r="G2445" s="24" t="s">
        <v>12</v>
      </c>
      <c r="H2445" s="24" t="s">
        <v>15</v>
      </c>
      <c r="J2445" s="24">
        <v>1</v>
      </c>
      <c r="K2445" s="24">
        <v>2870</v>
      </c>
      <c r="L2445" s="32">
        <v>0.61805555555555558</v>
      </c>
      <c r="M2445" s="43">
        <v>0.65277777777777779</v>
      </c>
      <c r="N2445" s="33">
        <v>19.889887648727299</v>
      </c>
      <c r="Q2445" s="24">
        <v>58</v>
      </c>
      <c r="R2445" s="35">
        <f t="shared" si="152"/>
        <v>1153.6134836261833</v>
      </c>
      <c r="S2445" s="35">
        <f t="shared" si="155"/>
        <v>0</v>
      </c>
      <c r="U2445" s="36">
        <f t="shared" si="153"/>
        <v>3.472222222222221E-2</v>
      </c>
      <c r="V2445" s="36">
        <f t="shared" si="154"/>
        <v>2.0138888888888884</v>
      </c>
      <c r="W2445" s="36"/>
      <c r="X2445" s="37"/>
    </row>
    <row r="2446" spans="1:24" x14ac:dyDescent="0.3">
      <c r="A2446" s="42">
        <v>10756</v>
      </c>
      <c r="B2446" s="24">
        <v>72</v>
      </c>
      <c r="C2446" s="24" t="s">
        <v>1127</v>
      </c>
      <c r="D2446" s="24">
        <v>0</v>
      </c>
      <c r="E2446" s="24">
        <v>67</v>
      </c>
      <c r="F2446" s="24" t="s">
        <v>418</v>
      </c>
      <c r="G2446" s="24" t="s">
        <v>18</v>
      </c>
      <c r="H2446" s="24" t="s">
        <v>13</v>
      </c>
      <c r="J2446" s="24">
        <v>1</v>
      </c>
      <c r="K2446" s="24">
        <v>3670</v>
      </c>
      <c r="L2446" s="32">
        <v>0.65277777777777779</v>
      </c>
      <c r="M2446" s="43">
        <v>0.6875</v>
      </c>
      <c r="N2446" s="33">
        <v>19.889887648727299</v>
      </c>
      <c r="Q2446" s="24">
        <v>67</v>
      </c>
      <c r="R2446" s="35">
        <f t="shared" si="152"/>
        <v>1332.6224724647291</v>
      </c>
      <c r="S2446" s="35">
        <f t="shared" si="155"/>
        <v>0</v>
      </c>
      <c r="U2446" s="36">
        <f t="shared" si="153"/>
        <v>3.472222222222221E-2</v>
      </c>
      <c r="V2446" s="36">
        <f t="shared" si="154"/>
        <v>2.326388888888888</v>
      </c>
      <c r="W2446" s="36"/>
      <c r="X2446" s="37"/>
    </row>
    <row r="2447" spans="1:24" x14ac:dyDescent="0.3">
      <c r="A2447" s="42">
        <v>10739</v>
      </c>
      <c r="B2447" s="24">
        <v>72</v>
      </c>
      <c r="C2447" s="24" t="s">
        <v>1127</v>
      </c>
      <c r="D2447" s="24">
        <v>0</v>
      </c>
      <c r="E2447" s="24">
        <v>67</v>
      </c>
      <c r="F2447" s="24" t="s">
        <v>418</v>
      </c>
      <c r="G2447" s="24" t="s">
        <v>19</v>
      </c>
      <c r="H2447" s="24" t="s">
        <v>13</v>
      </c>
      <c r="J2447" s="24">
        <v>1</v>
      </c>
      <c r="K2447" s="24">
        <v>2247</v>
      </c>
      <c r="L2447" s="32">
        <v>0.65486111111111112</v>
      </c>
      <c r="M2447" s="43">
        <v>0.68958333333333333</v>
      </c>
      <c r="N2447" s="33">
        <v>19.889887648727299</v>
      </c>
      <c r="Q2447" s="24">
        <v>235</v>
      </c>
      <c r="R2447" s="35">
        <f t="shared" si="152"/>
        <v>4674.1235974509154</v>
      </c>
      <c r="S2447" s="35">
        <f t="shared" si="155"/>
        <v>0</v>
      </c>
      <c r="U2447" s="36">
        <f t="shared" si="153"/>
        <v>3.472222222222221E-2</v>
      </c>
      <c r="V2447" s="36">
        <f t="shared" si="154"/>
        <v>8.1597222222222197</v>
      </c>
      <c r="W2447" s="36"/>
      <c r="X2447" s="37"/>
    </row>
    <row r="2448" spans="1:24" x14ac:dyDescent="0.3">
      <c r="A2448" s="42">
        <v>10755</v>
      </c>
      <c r="B2448" s="24">
        <v>72</v>
      </c>
      <c r="C2448" s="24" t="s">
        <v>1127</v>
      </c>
      <c r="D2448" s="24">
        <v>0</v>
      </c>
      <c r="E2448" s="24">
        <v>69</v>
      </c>
      <c r="F2448" s="24" t="s">
        <v>425</v>
      </c>
      <c r="G2448" s="24" t="s">
        <v>18</v>
      </c>
      <c r="H2448" s="24" t="s">
        <v>13</v>
      </c>
      <c r="J2448" s="24">
        <v>1</v>
      </c>
      <c r="K2448" s="24">
        <v>3669</v>
      </c>
      <c r="L2448" s="32">
        <v>0.625</v>
      </c>
      <c r="M2448" s="43">
        <v>0.65277777777777779</v>
      </c>
      <c r="N2448" s="33">
        <v>18.6422799793623</v>
      </c>
      <c r="Q2448" s="24">
        <v>67</v>
      </c>
      <c r="R2448" s="35">
        <f t="shared" si="152"/>
        <v>1249.0327586172741</v>
      </c>
      <c r="S2448" s="35">
        <f t="shared" si="155"/>
        <v>0</v>
      </c>
      <c r="U2448" s="36">
        <f t="shared" si="153"/>
        <v>2.777777777777779E-2</v>
      </c>
      <c r="V2448" s="36">
        <f t="shared" si="154"/>
        <v>1.861111111111112</v>
      </c>
      <c r="W2448" s="36"/>
      <c r="X2448" s="37"/>
    </row>
    <row r="2449" spans="1:24" x14ac:dyDescent="0.3">
      <c r="A2449" s="42">
        <v>10741</v>
      </c>
      <c r="B2449" s="24">
        <v>72</v>
      </c>
      <c r="C2449" s="24" t="s">
        <v>1127</v>
      </c>
      <c r="D2449" s="24">
        <v>0</v>
      </c>
      <c r="E2449" s="24">
        <v>149</v>
      </c>
      <c r="F2449" s="24" t="s">
        <v>419</v>
      </c>
      <c r="G2449" s="24" t="s">
        <v>19</v>
      </c>
      <c r="H2449" s="24" t="s">
        <v>13</v>
      </c>
      <c r="J2449" s="24">
        <v>1</v>
      </c>
      <c r="K2449" s="24">
        <v>2312</v>
      </c>
      <c r="L2449" s="32">
        <v>0.30902777777777779</v>
      </c>
      <c r="M2449" s="43">
        <v>0.31597222222222221</v>
      </c>
      <c r="N2449" s="33">
        <v>5.8558453757880304</v>
      </c>
      <c r="Q2449" s="24">
        <v>235</v>
      </c>
      <c r="R2449" s="35">
        <f t="shared" si="152"/>
        <v>1376.1236633101871</v>
      </c>
      <c r="S2449" s="35">
        <f t="shared" si="155"/>
        <v>0</v>
      </c>
      <c r="U2449" s="36">
        <f t="shared" si="153"/>
        <v>6.9444444444444198E-3</v>
      </c>
      <c r="V2449" s="36">
        <f t="shared" si="154"/>
        <v>1.6319444444444386</v>
      </c>
      <c r="W2449" s="36"/>
      <c r="X2449" s="37"/>
    </row>
    <row r="2450" spans="1:24" x14ac:dyDescent="0.3">
      <c r="A2450" s="42">
        <v>18559</v>
      </c>
      <c r="B2450" s="24">
        <v>72</v>
      </c>
      <c r="C2450" s="24" t="s">
        <v>1127</v>
      </c>
      <c r="D2450" s="24">
        <v>0</v>
      </c>
      <c r="E2450" s="24">
        <v>217</v>
      </c>
      <c r="F2450" s="24" t="s">
        <v>426</v>
      </c>
      <c r="G2450" s="24" t="s">
        <v>52</v>
      </c>
      <c r="H2450" s="24">
        <v>6</v>
      </c>
      <c r="J2450" s="24">
        <v>1</v>
      </c>
      <c r="K2450" s="24">
        <v>18559</v>
      </c>
      <c r="L2450" s="32">
        <v>0.35416666666666669</v>
      </c>
      <c r="M2450" s="43">
        <v>0.36805555555555558</v>
      </c>
      <c r="N2450" s="33">
        <v>7.3352117137985804</v>
      </c>
      <c r="Q2450" s="24">
        <v>35</v>
      </c>
      <c r="R2450" s="35">
        <f t="shared" si="152"/>
        <v>256.73240998295029</v>
      </c>
      <c r="S2450" s="35">
        <f t="shared" si="155"/>
        <v>0</v>
      </c>
      <c r="U2450" s="36">
        <f t="shared" si="153"/>
        <v>1.3888888888888895E-2</v>
      </c>
      <c r="V2450" s="36">
        <f t="shared" si="154"/>
        <v>0.48611111111111133</v>
      </c>
      <c r="W2450" s="36"/>
      <c r="X2450" s="37"/>
    </row>
    <row r="2451" spans="1:24" x14ac:dyDescent="0.3">
      <c r="A2451" s="42">
        <v>18561</v>
      </c>
      <c r="B2451" s="24">
        <v>72</v>
      </c>
      <c r="C2451" s="24" t="s">
        <v>1127</v>
      </c>
      <c r="D2451" s="24">
        <v>0</v>
      </c>
      <c r="E2451" s="24">
        <v>217</v>
      </c>
      <c r="F2451" s="24" t="s">
        <v>426</v>
      </c>
      <c r="G2451" s="24" t="s">
        <v>728</v>
      </c>
      <c r="H2451" s="24" t="s">
        <v>13</v>
      </c>
      <c r="J2451" s="24">
        <v>1</v>
      </c>
      <c r="K2451" s="24">
        <v>18561</v>
      </c>
      <c r="L2451" s="32">
        <v>0.35416666666666669</v>
      </c>
      <c r="M2451" s="43">
        <v>0.36805555555555558</v>
      </c>
      <c r="N2451" s="33">
        <v>7.3352117137985804</v>
      </c>
      <c r="Q2451" s="24">
        <v>27</v>
      </c>
      <c r="R2451" s="35">
        <f t="shared" si="152"/>
        <v>198.05071627256166</v>
      </c>
      <c r="S2451" s="35">
        <f t="shared" si="155"/>
        <v>0</v>
      </c>
      <c r="U2451" s="36">
        <f t="shared" si="153"/>
        <v>1.3888888888888895E-2</v>
      </c>
      <c r="V2451" s="36">
        <f t="shared" si="154"/>
        <v>0.37500000000000017</v>
      </c>
      <c r="W2451" s="36"/>
      <c r="X2451" s="37"/>
    </row>
    <row r="2452" spans="1:24" x14ac:dyDescent="0.3">
      <c r="A2452" s="42">
        <v>18346</v>
      </c>
      <c r="B2452" s="24">
        <v>72</v>
      </c>
      <c r="C2452" s="24" t="s">
        <v>1127</v>
      </c>
      <c r="D2452" s="24">
        <v>0</v>
      </c>
      <c r="E2452" s="24">
        <v>217</v>
      </c>
      <c r="F2452" s="24" t="s">
        <v>426</v>
      </c>
      <c r="G2452" s="24" t="s">
        <v>18</v>
      </c>
      <c r="H2452" s="24" t="s">
        <v>13</v>
      </c>
      <c r="J2452" s="24">
        <v>1</v>
      </c>
      <c r="K2452" s="24">
        <v>3680</v>
      </c>
      <c r="L2452" s="32">
        <v>0.39930555555555558</v>
      </c>
      <c r="M2452" s="43">
        <v>0.41319444444444442</v>
      </c>
      <c r="N2452" s="33">
        <v>7.3352117137985804</v>
      </c>
      <c r="Q2452" s="24">
        <v>67</v>
      </c>
      <c r="R2452" s="35">
        <f t="shared" si="152"/>
        <v>491.45918482450486</v>
      </c>
      <c r="S2452" s="35">
        <f t="shared" si="155"/>
        <v>0</v>
      </c>
      <c r="U2452" s="36">
        <f t="shared" si="153"/>
        <v>1.388888888888884E-2</v>
      </c>
      <c r="V2452" s="36">
        <f t="shared" si="154"/>
        <v>0.93055555555555225</v>
      </c>
      <c r="W2452" s="36"/>
      <c r="X2452" s="37"/>
    </row>
    <row r="2453" spans="1:24" x14ac:dyDescent="0.3">
      <c r="A2453" s="42">
        <v>17731</v>
      </c>
      <c r="B2453" s="24">
        <v>72</v>
      </c>
      <c r="C2453" s="24" t="s">
        <v>1127</v>
      </c>
      <c r="D2453" s="24">
        <v>0</v>
      </c>
      <c r="E2453" s="24">
        <v>744</v>
      </c>
      <c r="F2453" s="24" t="s">
        <v>1190</v>
      </c>
      <c r="G2453" s="24" t="s">
        <v>52</v>
      </c>
      <c r="H2453" s="24">
        <v>6</v>
      </c>
      <c r="J2453" s="24">
        <v>1</v>
      </c>
      <c r="K2453" s="24">
        <v>17731</v>
      </c>
      <c r="L2453" s="32">
        <v>0.58680555555555558</v>
      </c>
      <c r="M2453" s="43">
        <v>0.60069444444444442</v>
      </c>
      <c r="N2453" s="33">
        <v>9.6811339280135709</v>
      </c>
      <c r="Q2453" s="24">
        <v>35</v>
      </c>
      <c r="R2453" s="35">
        <f t="shared" si="152"/>
        <v>338.83968748047499</v>
      </c>
      <c r="S2453" s="35">
        <f t="shared" si="155"/>
        <v>0</v>
      </c>
      <c r="U2453" s="36">
        <f t="shared" si="153"/>
        <v>1.388888888888884E-2</v>
      </c>
      <c r="V2453" s="36">
        <f t="shared" si="154"/>
        <v>0.48611111111110938</v>
      </c>
      <c r="W2453" s="36"/>
      <c r="X2453" s="37"/>
    </row>
    <row r="2454" spans="1:24" x14ac:dyDescent="0.3">
      <c r="A2454" s="42">
        <v>17846</v>
      </c>
      <c r="B2454" s="24">
        <v>72</v>
      </c>
      <c r="C2454" s="24" t="s">
        <v>1127</v>
      </c>
      <c r="D2454" s="24">
        <v>0</v>
      </c>
      <c r="E2454" s="24">
        <v>744</v>
      </c>
      <c r="F2454" s="24" t="s">
        <v>1190</v>
      </c>
      <c r="G2454" s="24" t="s">
        <v>728</v>
      </c>
      <c r="H2454" s="24" t="s">
        <v>13</v>
      </c>
      <c r="J2454" s="24">
        <v>1</v>
      </c>
      <c r="K2454" s="24">
        <v>17846</v>
      </c>
      <c r="L2454" s="32">
        <v>0.58680555555555558</v>
      </c>
      <c r="M2454" s="43">
        <v>0.60069444444444442</v>
      </c>
      <c r="N2454" s="33">
        <v>9.6811339280135709</v>
      </c>
      <c r="Q2454" s="24">
        <v>27</v>
      </c>
      <c r="R2454" s="35">
        <f t="shared" si="152"/>
        <v>261.39061605636641</v>
      </c>
      <c r="S2454" s="35">
        <f t="shared" si="155"/>
        <v>0</v>
      </c>
      <c r="U2454" s="36">
        <f t="shared" si="153"/>
        <v>1.388888888888884E-2</v>
      </c>
      <c r="V2454" s="36">
        <f t="shared" si="154"/>
        <v>0.37499999999999867</v>
      </c>
      <c r="W2454" s="36"/>
      <c r="X2454" s="37"/>
    </row>
    <row r="2455" spans="1:24" x14ac:dyDescent="0.3">
      <c r="A2455" s="42">
        <v>12038</v>
      </c>
      <c r="B2455" s="24">
        <v>72</v>
      </c>
      <c r="C2455" s="24" t="s">
        <v>1127</v>
      </c>
      <c r="D2455" s="24">
        <v>0</v>
      </c>
      <c r="E2455" s="24">
        <v>826</v>
      </c>
      <c r="F2455" s="24" t="s">
        <v>644</v>
      </c>
      <c r="G2455" s="24" t="s">
        <v>19</v>
      </c>
      <c r="H2455" s="24" t="s">
        <v>15</v>
      </c>
      <c r="J2455" s="24">
        <v>1</v>
      </c>
      <c r="K2455" s="24">
        <v>2887</v>
      </c>
      <c r="L2455" s="32">
        <v>0.74652777777777779</v>
      </c>
      <c r="M2455" s="43">
        <v>0.76388888888888884</v>
      </c>
      <c r="N2455" s="33">
        <v>9.0688235207846297</v>
      </c>
      <c r="Q2455" s="24">
        <v>46</v>
      </c>
      <c r="R2455" s="35">
        <f t="shared" si="152"/>
        <v>417.16588195609296</v>
      </c>
      <c r="S2455" s="35">
        <f t="shared" si="155"/>
        <v>0</v>
      </c>
      <c r="U2455" s="36">
        <f t="shared" si="153"/>
        <v>1.7361111111111049E-2</v>
      </c>
      <c r="V2455" s="36">
        <f t="shared" si="154"/>
        <v>0.79861111111110827</v>
      </c>
      <c r="W2455" s="36"/>
      <c r="X2455" s="37"/>
    </row>
    <row r="2456" spans="1:24" x14ac:dyDescent="0.3">
      <c r="A2456" s="42">
        <v>10759</v>
      </c>
      <c r="B2456" s="24">
        <v>72</v>
      </c>
      <c r="C2456" s="24" t="s">
        <v>1127</v>
      </c>
      <c r="D2456" s="24">
        <v>0</v>
      </c>
      <c r="E2456" s="24">
        <v>890</v>
      </c>
      <c r="F2456" s="24" t="s">
        <v>427</v>
      </c>
      <c r="G2456" s="24" t="s">
        <v>18</v>
      </c>
      <c r="H2456" s="24" t="s">
        <v>13</v>
      </c>
      <c r="J2456" s="24">
        <v>1</v>
      </c>
      <c r="K2456" s="24">
        <v>3696</v>
      </c>
      <c r="L2456" s="32">
        <v>0.32291666666666669</v>
      </c>
      <c r="M2456" s="43">
        <v>0.34027777777777773</v>
      </c>
      <c r="N2456" s="33">
        <v>9.7258604004008706</v>
      </c>
      <c r="Q2456" s="24">
        <v>67</v>
      </c>
      <c r="R2456" s="35">
        <f t="shared" si="152"/>
        <v>651.63264682685838</v>
      </c>
      <c r="S2456" s="35">
        <f t="shared" si="155"/>
        <v>0</v>
      </c>
      <c r="U2456" s="36">
        <f t="shared" si="153"/>
        <v>1.7361111111111049E-2</v>
      </c>
      <c r="V2456" s="36">
        <f t="shared" si="154"/>
        <v>1.1631944444444402</v>
      </c>
      <c r="W2456" s="36"/>
      <c r="X2456" s="37"/>
    </row>
    <row r="2457" spans="1:24" x14ac:dyDescent="0.3">
      <c r="A2457" s="42">
        <v>10751</v>
      </c>
      <c r="B2457" s="24">
        <v>72</v>
      </c>
      <c r="C2457" s="24" t="s">
        <v>1127</v>
      </c>
      <c r="D2457" s="24">
        <v>0</v>
      </c>
      <c r="E2457" s="24">
        <v>960</v>
      </c>
      <c r="F2457" s="24" t="s">
        <v>424</v>
      </c>
      <c r="G2457" s="24" t="s">
        <v>19</v>
      </c>
      <c r="H2457" s="24" t="s">
        <v>13</v>
      </c>
      <c r="J2457" s="24">
        <v>1</v>
      </c>
      <c r="K2457" s="24">
        <v>3052</v>
      </c>
      <c r="L2457" s="32">
        <v>0.31597222222222221</v>
      </c>
      <c r="M2457" s="43">
        <v>0.3298611111111111</v>
      </c>
      <c r="N2457" s="33">
        <v>9.9826837157451092</v>
      </c>
      <c r="Q2457" s="24">
        <v>235</v>
      </c>
      <c r="R2457" s="35">
        <f t="shared" si="152"/>
        <v>2345.9306732001005</v>
      </c>
      <c r="S2457" s="35">
        <f t="shared" si="155"/>
        <v>0</v>
      </c>
      <c r="U2457" s="36">
        <f t="shared" si="153"/>
        <v>1.3888888888888895E-2</v>
      </c>
      <c r="V2457" s="36">
        <f t="shared" si="154"/>
        <v>3.2638888888888902</v>
      </c>
      <c r="W2457" s="36"/>
      <c r="X2457" s="37"/>
    </row>
    <row r="2458" spans="1:24" x14ac:dyDescent="0.3">
      <c r="A2458" s="42">
        <v>18560</v>
      </c>
      <c r="B2458" s="24">
        <v>72</v>
      </c>
      <c r="C2458" s="24" t="s">
        <v>1127</v>
      </c>
      <c r="D2458" s="24">
        <v>0</v>
      </c>
      <c r="E2458" s="24">
        <v>1032</v>
      </c>
      <c r="F2458" s="24" t="s">
        <v>1191</v>
      </c>
      <c r="G2458" s="24" t="s">
        <v>728</v>
      </c>
      <c r="H2458" s="24" t="s">
        <v>13</v>
      </c>
      <c r="J2458" s="24">
        <v>1</v>
      </c>
      <c r="K2458" s="24">
        <v>17525</v>
      </c>
      <c r="L2458" s="32">
        <v>0.32083333333333336</v>
      </c>
      <c r="M2458" s="43">
        <v>0.34027777777777773</v>
      </c>
      <c r="N2458" s="33">
        <v>11.2780920909277</v>
      </c>
      <c r="Q2458" s="24">
        <v>27</v>
      </c>
      <c r="R2458" s="35">
        <f t="shared" si="152"/>
        <v>304.50848645504789</v>
      </c>
      <c r="S2458" s="35">
        <f t="shared" si="155"/>
        <v>0</v>
      </c>
      <c r="U2458" s="36">
        <f t="shared" si="153"/>
        <v>1.9444444444444375E-2</v>
      </c>
      <c r="V2458" s="36">
        <f t="shared" si="154"/>
        <v>0.52499999999999813</v>
      </c>
      <c r="W2458" s="36"/>
      <c r="X2458" s="37"/>
    </row>
    <row r="2459" spans="1:24" x14ac:dyDescent="0.3">
      <c r="A2459" s="42">
        <v>18799</v>
      </c>
      <c r="B2459" s="24">
        <v>72</v>
      </c>
      <c r="C2459" s="24" t="s">
        <v>1127</v>
      </c>
      <c r="D2459" s="24">
        <v>0</v>
      </c>
      <c r="E2459" s="24">
        <v>1032</v>
      </c>
      <c r="F2459" s="24" t="s">
        <v>1191</v>
      </c>
      <c r="G2459" s="24" t="s">
        <v>52</v>
      </c>
      <c r="H2459" s="24">
        <v>6</v>
      </c>
      <c r="J2459" s="24">
        <v>1</v>
      </c>
      <c r="K2459" s="24">
        <v>18799</v>
      </c>
      <c r="L2459" s="32">
        <v>0.3347222222222222</v>
      </c>
      <c r="M2459" s="43">
        <v>0.35416666666666669</v>
      </c>
      <c r="N2459" s="33">
        <v>11.2780920909277</v>
      </c>
      <c r="Q2459" s="24">
        <v>35</v>
      </c>
      <c r="R2459" s="35">
        <f t="shared" si="152"/>
        <v>394.73322318246949</v>
      </c>
      <c r="S2459" s="35">
        <f t="shared" si="155"/>
        <v>0</v>
      </c>
      <c r="U2459" s="36">
        <f t="shared" si="153"/>
        <v>1.9444444444444486E-2</v>
      </c>
      <c r="V2459" s="36">
        <f t="shared" si="154"/>
        <v>0.68055555555555702</v>
      </c>
      <c r="W2459" s="36"/>
      <c r="X2459" s="37"/>
    </row>
    <row r="2460" spans="1:24" x14ac:dyDescent="0.3">
      <c r="A2460" s="42">
        <v>18348</v>
      </c>
      <c r="B2460" s="24">
        <v>72</v>
      </c>
      <c r="C2460" s="24" t="s">
        <v>1127</v>
      </c>
      <c r="D2460" s="24">
        <v>0</v>
      </c>
      <c r="E2460" s="24">
        <v>1032</v>
      </c>
      <c r="F2460" s="24" t="s">
        <v>1191</v>
      </c>
      <c r="G2460" s="24" t="s">
        <v>18</v>
      </c>
      <c r="H2460" s="24" t="s">
        <v>13</v>
      </c>
      <c r="J2460" s="24">
        <v>1</v>
      </c>
      <c r="K2460" s="24">
        <v>18348</v>
      </c>
      <c r="L2460" s="32">
        <v>0.58472222222222225</v>
      </c>
      <c r="M2460" s="43">
        <v>0.60416666666666663</v>
      </c>
      <c r="N2460" s="33">
        <v>11.2780920909277</v>
      </c>
      <c r="Q2460" s="24">
        <v>67</v>
      </c>
      <c r="R2460" s="35">
        <f t="shared" si="152"/>
        <v>755.63217009215589</v>
      </c>
      <c r="S2460" s="35">
        <f t="shared" si="155"/>
        <v>0</v>
      </c>
      <c r="U2460" s="36">
        <f t="shared" si="153"/>
        <v>1.9444444444444375E-2</v>
      </c>
      <c r="V2460" s="36">
        <f t="shared" si="154"/>
        <v>1.3027777777777731</v>
      </c>
      <c r="W2460" s="36"/>
      <c r="X2460" s="37"/>
    </row>
    <row r="2461" spans="1:24" x14ac:dyDescent="0.3">
      <c r="A2461" s="42">
        <v>18349</v>
      </c>
      <c r="B2461" s="24">
        <v>72</v>
      </c>
      <c r="C2461" s="24" t="s">
        <v>1127</v>
      </c>
      <c r="D2461" s="24">
        <v>0</v>
      </c>
      <c r="E2461" s="24">
        <v>1033</v>
      </c>
      <c r="F2461" s="24" t="s">
        <v>426</v>
      </c>
      <c r="G2461" s="24" t="s">
        <v>18</v>
      </c>
      <c r="H2461" s="24" t="s">
        <v>13</v>
      </c>
      <c r="J2461" s="24">
        <v>1</v>
      </c>
      <c r="K2461" s="24">
        <v>18349</v>
      </c>
      <c r="L2461" s="32">
        <v>0.61111111111111105</v>
      </c>
      <c r="M2461" s="43">
        <v>0.625</v>
      </c>
      <c r="N2461" s="33">
        <v>8.3239519097064107</v>
      </c>
      <c r="Q2461" s="24">
        <v>67</v>
      </c>
      <c r="R2461" s="35">
        <f t="shared" si="152"/>
        <v>557.70477795032957</v>
      </c>
      <c r="S2461" s="35">
        <f t="shared" si="155"/>
        <v>0</v>
      </c>
      <c r="U2461" s="36">
        <f t="shared" si="153"/>
        <v>1.3888888888888951E-2</v>
      </c>
      <c r="V2461" s="36">
        <f t="shared" si="154"/>
        <v>0.93055555555555969</v>
      </c>
      <c r="W2461" s="36"/>
      <c r="X2461" s="37"/>
    </row>
    <row r="2462" spans="1:24" x14ac:dyDescent="0.3">
      <c r="A2462" s="42">
        <v>10612</v>
      </c>
      <c r="B2462" s="24">
        <v>73</v>
      </c>
      <c r="C2462" s="24" t="s">
        <v>1127</v>
      </c>
      <c r="D2462" s="24">
        <v>2</v>
      </c>
      <c r="E2462" s="24">
        <v>49</v>
      </c>
      <c r="F2462" s="24" t="s">
        <v>368</v>
      </c>
      <c r="G2462" s="24" t="s">
        <v>18</v>
      </c>
      <c r="H2462" s="24" t="s">
        <v>13</v>
      </c>
      <c r="J2462" s="24">
        <v>1</v>
      </c>
      <c r="K2462" s="24">
        <v>3701</v>
      </c>
      <c r="L2462" s="32">
        <v>0.52083333333333337</v>
      </c>
      <c r="M2462" s="43">
        <v>0.57152777777777775</v>
      </c>
      <c r="N2462" s="33">
        <v>27.968214931017599</v>
      </c>
      <c r="Q2462" s="24">
        <v>67</v>
      </c>
      <c r="R2462" s="35">
        <f t="shared" si="152"/>
        <v>1873.8704003781791</v>
      </c>
      <c r="S2462" s="35">
        <f t="shared" si="155"/>
        <v>0</v>
      </c>
      <c r="U2462" s="36">
        <f t="shared" si="153"/>
        <v>5.0694444444444375E-2</v>
      </c>
      <c r="V2462" s="36">
        <f t="shared" si="154"/>
        <v>3.3965277777777731</v>
      </c>
      <c r="W2462" s="36"/>
      <c r="X2462" s="37"/>
    </row>
    <row r="2463" spans="1:24" x14ac:dyDescent="0.3">
      <c r="A2463" s="42">
        <v>17693</v>
      </c>
      <c r="B2463" s="24">
        <v>73</v>
      </c>
      <c r="C2463" s="24" t="s">
        <v>1127</v>
      </c>
      <c r="D2463" s="24">
        <v>2</v>
      </c>
      <c r="E2463" s="24">
        <v>49</v>
      </c>
      <c r="F2463" s="24" t="s">
        <v>368</v>
      </c>
      <c r="G2463" s="24" t="s">
        <v>19</v>
      </c>
      <c r="H2463" s="24" t="s">
        <v>13</v>
      </c>
      <c r="J2463" s="24">
        <v>1</v>
      </c>
      <c r="K2463" s="24">
        <v>3165</v>
      </c>
      <c r="L2463" s="32">
        <v>0.55208333333333337</v>
      </c>
      <c r="M2463" s="43">
        <v>0.60277777777777775</v>
      </c>
      <c r="N2463" s="33">
        <v>27.968214931017599</v>
      </c>
      <c r="Q2463" s="24">
        <v>235</v>
      </c>
      <c r="R2463" s="35">
        <f t="shared" si="152"/>
        <v>6572.5305087891356</v>
      </c>
      <c r="S2463" s="35">
        <f t="shared" si="155"/>
        <v>0</v>
      </c>
      <c r="U2463" s="36">
        <f t="shared" si="153"/>
        <v>5.0694444444444375E-2</v>
      </c>
      <c r="V2463" s="36">
        <f t="shared" si="154"/>
        <v>11.913194444444429</v>
      </c>
      <c r="W2463" s="36"/>
      <c r="X2463" s="37"/>
    </row>
    <row r="2464" spans="1:24" x14ac:dyDescent="0.3">
      <c r="A2464" s="42">
        <v>10610</v>
      </c>
      <c r="B2464" s="24">
        <v>73</v>
      </c>
      <c r="C2464" s="24" t="s">
        <v>1127</v>
      </c>
      <c r="D2464" s="24">
        <v>2</v>
      </c>
      <c r="E2464" s="24">
        <v>49</v>
      </c>
      <c r="F2464" s="24" t="s">
        <v>368</v>
      </c>
      <c r="G2464" s="24" t="s">
        <v>12</v>
      </c>
      <c r="H2464" s="24" t="s">
        <v>13</v>
      </c>
      <c r="J2464" s="24">
        <v>1</v>
      </c>
      <c r="K2464" s="24">
        <v>3166</v>
      </c>
      <c r="L2464" s="32">
        <v>0.78125</v>
      </c>
      <c r="M2464" s="43">
        <v>0.83194444444444438</v>
      </c>
      <c r="N2464" s="33">
        <v>27.968214931017599</v>
      </c>
      <c r="Q2464" s="24">
        <v>302</v>
      </c>
      <c r="R2464" s="35">
        <f t="shared" si="152"/>
        <v>8446.4009091673142</v>
      </c>
      <c r="S2464" s="35">
        <f t="shared" si="155"/>
        <v>0</v>
      </c>
      <c r="U2464" s="36">
        <f t="shared" si="153"/>
        <v>5.0694444444444375E-2</v>
      </c>
      <c r="V2464" s="36">
        <f t="shared" si="154"/>
        <v>15.309722222222202</v>
      </c>
      <c r="W2464" s="36"/>
      <c r="X2464" s="37"/>
    </row>
    <row r="2465" spans="1:24" x14ac:dyDescent="0.3">
      <c r="A2465" s="42">
        <v>17623</v>
      </c>
      <c r="B2465" s="24">
        <v>73</v>
      </c>
      <c r="C2465" s="24" t="s">
        <v>1127</v>
      </c>
      <c r="D2465" s="24">
        <v>1</v>
      </c>
      <c r="E2465" s="24">
        <v>175</v>
      </c>
      <c r="F2465" s="24" t="s">
        <v>366</v>
      </c>
      <c r="G2465" s="24" t="s">
        <v>12</v>
      </c>
      <c r="H2465" s="24" t="s">
        <v>13</v>
      </c>
      <c r="J2465" s="24">
        <v>1</v>
      </c>
      <c r="K2465" s="24">
        <v>3163</v>
      </c>
      <c r="L2465" s="32">
        <v>0.27083333333333331</v>
      </c>
      <c r="M2465" s="43">
        <v>0.31597222222222221</v>
      </c>
      <c r="N2465" s="33">
        <v>25.6973530609629</v>
      </c>
      <c r="Q2465" s="24">
        <v>302</v>
      </c>
      <c r="R2465" s="35">
        <f t="shared" si="152"/>
        <v>7760.6006244107957</v>
      </c>
      <c r="S2465" s="35">
        <f t="shared" si="155"/>
        <v>0</v>
      </c>
      <c r="U2465" s="36">
        <f t="shared" si="153"/>
        <v>4.5138888888888895E-2</v>
      </c>
      <c r="V2465" s="36">
        <f t="shared" si="154"/>
        <v>13.631944444444446</v>
      </c>
      <c r="W2465" s="36"/>
      <c r="X2465" s="37"/>
    </row>
    <row r="2466" spans="1:24" x14ac:dyDescent="0.3">
      <c r="A2466" s="42">
        <v>10611</v>
      </c>
      <c r="B2466" s="24">
        <v>73</v>
      </c>
      <c r="C2466" s="24" t="s">
        <v>1127</v>
      </c>
      <c r="D2466" s="24">
        <v>1</v>
      </c>
      <c r="E2466" s="24">
        <v>175</v>
      </c>
      <c r="F2466" s="24" t="s">
        <v>366</v>
      </c>
      <c r="G2466" s="24" t="s">
        <v>18</v>
      </c>
      <c r="H2466" s="24" t="s">
        <v>13</v>
      </c>
      <c r="J2466" s="24">
        <v>1</v>
      </c>
      <c r="K2466" s="24">
        <v>3700</v>
      </c>
      <c r="L2466" s="32">
        <v>0.58680555555555558</v>
      </c>
      <c r="M2466" s="43">
        <v>0.63194444444444442</v>
      </c>
      <c r="N2466" s="33">
        <v>25.6973530609629</v>
      </c>
      <c r="Q2466" s="24">
        <v>67</v>
      </c>
      <c r="R2466" s="35">
        <f t="shared" si="152"/>
        <v>1721.7226550845144</v>
      </c>
      <c r="S2466" s="35">
        <f t="shared" si="155"/>
        <v>0</v>
      </c>
      <c r="U2466" s="36">
        <f t="shared" si="153"/>
        <v>4.513888888888884E-2</v>
      </c>
      <c r="V2466" s="36">
        <f t="shared" si="154"/>
        <v>3.0243055555555522</v>
      </c>
      <c r="W2466" s="36"/>
      <c r="X2466" s="37"/>
    </row>
    <row r="2467" spans="1:24" x14ac:dyDescent="0.3">
      <c r="A2467" s="42">
        <v>17626</v>
      </c>
      <c r="B2467" s="24">
        <v>73</v>
      </c>
      <c r="C2467" s="24" t="s">
        <v>1127</v>
      </c>
      <c r="D2467" s="24">
        <v>1</v>
      </c>
      <c r="E2467" s="24">
        <v>175</v>
      </c>
      <c r="F2467" s="24" t="s">
        <v>366</v>
      </c>
      <c r="G2467" s="24" t="s">
        <v>19</v>
      </c>
      <c r="H2467" s="24" t="s">
        <v>13</v>
      </c>
      <c r="J2467" s="24">
        <v>1</v>
      </c>
      <c r="K2467" s="24">
        <v>3164</v>
      </c>
      <c r="L2467" s="32">
        <v>0.60277777777777775</v>
      </c>
      <c r="M2467" s="43">
        <v>0.6479166666666667</v>
      </c>
      <c r="N2467" s="33">
        <v>25.6973530609629</v>
      </c>
      <c r="Q2467" s="24">
        <v>235</v>
      </c>
      <c r="R2467" s="35">
        <f t="shared" si="152"/>
        <v>6038.8779693262813</v>
      </c>
      <c r="S2467" s="35">
        <f t="shared" si="155"/>
        <v>0</v>
      </c>
      <c r="U2467" s="36">
        <f t="shared" si="153"/>
        <v>4.5138888888888951E-2</v>
      </c>
      <c r="V2467" s="36">
        <f t="shared" si="154"/>
        <v>10.607638888888903</v>
      </c>
      <c r="W2467" s="36"/>
      <c r="X2467" s="37"/>
    </row>
    <row r="2468" spans="1:24" x14ac:dyDescent="0.3">
      <c r="A2468" s="42">
        <v>18552</v>
      </c>
      <c r="B2468" s="24">
        <v>73</v>
      </c>
      <c r="C2468" s="24" t="s">
        <v>1127</v>
      </c>
      <c r="D2468" s="24">
        <v>2</v>
      </c>
      <c r="E2468" s="24">
        <v>1082</v>
      </c>
      <c r="F2468" s="24" t="s">
        <v>1192</v>
      </c>
      <c r="G2468" s="24" t="s">
        <v>52</v>
      </c>
      <c r="H2468" s="44" t="s">
        <v>1146</v>
      </c>
      <c r="I2468" s="44"/>
      <c r="J2468" s="24">
        <v>1</v>
      </c>
      <c r="K2468" s="24">
        <v>18552</v>
      </c>
      <c r="L2468" s="32">
        <v>0.60416666666666663</v>
      </c>
      <c r="M2468" s="43">
        <v>0.63888888888888895</v>
      </c>
      <c r="N2468" s="33">
        <v>20.4243753815228</v>
      </c>
      <c r="Q2468" s="24">
        <v>173</v>
      </c>
      <c r="R2468" s="35">
        <f t="shared" si="152"/>
        <v>3533.4169410034447</v>
      </c>
      <c r="S2468" s="35">
        <f t="shared" si="155"/>
        <v>0</v>
      </c>
      <c r="U2468" s="36">
        <f t="shared" si="153"/>
        <v>3.4722222222222321E-2</v>
      </c>
      <c r="V2468" s="36">
        <f t="shared" si="154"/>
        <v>6.0069444444444615</v>
      </c>
      <c r="W2468" s="36"/>
      <c r="X2468" s="37"/>
    </row>
    <row r="2469" spans="1:24" x14ac:dyDescent="0.3">
      <c r="A2469" s="42">
        <v>10618</v>
      </c>
      <c r="B2469" s="24">
        <v>74</v>
      </c>
      <c r="C2469" s="24" t="s">
        <v>1127</v>
      </c>
      <c r="D2469" s="24">
        <v>1</v>
      </c>
      <c r="E2469" s="24">
        <v>44</v>
      </c>
      <c r="F2469" s="24" t="s">
        <v>370</v>
      </c>
      <c r="G2469" s="24" t="s">
        <v>12</v>
      </c>
      <c r="H2469" s="24">
        <v>136</v>
      </c>
      <c r="J2469" s="24">
        <v>1</v>
      </c>
      <c r="K2469" s="24">
        <v>3095</v>
      </c>
      <c r="L2469" s="32">
        <v>0.41666666666666669</v>
      </c>
      <c r="M2469" s="43">
        <v>0.43611111111111112</v>
      </c>
      <c r="N2469" s="33">
        <v>12.2571627917754</v>
      </c>
      <c r="Q2469" s="24">
        <v>152</v>
      </c>
      <c r="R2469" s="35">
        <f t="shared" si="152"/>
        <v>1863.0887443498609</v>
      </c>
      <c r="S2469" s="35">
        <f t="shared" si="155"/>
        <v>0</v>
      </c>
      <c r="U2469" s="36">
        <f t="shared" si="153"/>
        <v>1.9444444444444431E-2</v>
      </c>
      <c r="V2469" s="36">
        <f t="shared" si="154"/>
        <v>2.9555555555555535</v>
      </c>
      <c r="W2469" s="36"/>
      <c r="X2469" s="37"/>
    </row>
    <row r="2470" spans="1:24" x14ac:dyDescent="0.3">
      <c r="A2470" s="42">
        <v>10614</v>
      </c>
      <c r="B2470" s="24">
        <v>74</v>
      </c>
      <c r="C2470" s="24" t="s">
        <v>1127</v>
      </c>
      <c r="D2470" s="24">
        <v>1</v>
      </c>
      <c r="E2470" s="24">
        <v>44</v>
      </c>
      <c r="F2470" s="24" t="s">
        <v>370</v>
      </c>
      <c r="G2470" s="24" t="s">
        <v>12</v>
      </c>
      <c r="H2470" s="24" t="s">
        <v>13</v>
      </c>
      <c r="J2470" s="24">
        <v>1</v>
      </c>
      <c r="K2470" s="24">
        <v>2245</v>
      </c>
      <c r="L2470" s="32">
        <v>0.54513888888888895</v>
      </c>
      <c r="M2470" s="43">
        <v>0.56458333333333333</v>
      </c>
      <c r="N2470" s="33">
        <v>12.2571627917754</v>
      </c>
      <c r="Q2470" s="24">
        <v>302</v>
      </c>
      <c r="R2470" s="35">
        <f t="shared" si="152"/>
        <v>3701.6631631161708</v>
      </c>
      <c r="S2470" s="35">
        <f t="shared" si="155"/>
        <v>0</v>
      </c>
      <c r="U2470" s="36">
        <f t="shared" si="153"/>
        <v>1.9444444444444375E-2</v>
      </c>
      <c r="V2470" s="36">
        <f t="shared" si="154"/>
        <v>5.8722222222222014</v>
      </c>
      <c r="W2470" s="36"/>
      <c r="X2470" s="37"/>
    </row>
    <row r="2471" spans="1:24" x14ac:dyDescent="0.3">
      <c r="A2471" s="42">
        <v>10619</v>
      </c>
      <c r="B2471" s="24">
        <v>74</v>
      </c>
      <c r="C2471" s="24" t="s">
        <v>1127</v>
      </c>
      <c r="D2471" s="24">
        <v>2</v>
      </c>
      <c r="E2471" s="24">
        <v>105</v>
      </c>
      <c r="F2471" s="24" t="s">
        <v>372</v>
      </c>
      <c r="G2471" s="24" t="s">
        <v>18</v>
      </c>
      <c r="H2471" s="24" t="s">
        <v>13</v>
      </c>
      <c r="J2471" s="24">
        <v>1</v>
      </c>
      <c r="K2471" s="24">
        <v>3688</v>
      </c>
      <c r="L2471" s="32">
        <v>0.30694444444444441</v>
      </c>
      <c r="M2471" s="43">
        <v>0.3263888888888889</v>
      </c>
      <c r="N2471" s="33">
        <v>9.98626850830059</v>
      </c>
      <c r="Q2471" s="24">
        <v>67</v>
      </c>
      <c r="R2471" s="35">
        <f t="shared" si="152"/>
        <v>669.07999005613954</v>
      </c>
      <c r="S2471" s="35">
        <f t="shared" si="155"/>
        <v>0</v>
      </c>
      <c r="U2471" s="36">
        <f t="shared" si="153"/>
        <v>1.9444444444444486E-2</v>
      </c>
      <c r="V2471" s="36">
        <f t="shared" si="154"/>
        <v>1.3027777777777807</v>
      </c>
      <c r="W2471" s="36"/>
      <c r="X2471" s="37"/>
    </row>
    <row r="2472" spans="1:24" x14ac:dyDescent="0.3">
      <c r="A2472" s="42">
        <v>10615</v>
      </c>
      <c r="B2472" s="24">
        <v>74</v>
      </c>
      <c r="C2472" s="24" t="s">
        <v>1127</v>
      </c>
      <c r="D2472" s="24">
        <v>2</v>
      </c>
      <c r="E2472" s="24">
        <v>105</v>
      </c>
      <c r="F2472" s="24" t="s">
        <v>372</v>
      </c>
      <c r="G2472" s="24" t="s">
        <v>12</v>
      </c>
      <c r="H2472" s="24">
        <v>136</v>
      </c>
      <c r="J2472" s="24">
        <v>1</v>
      </c>
      <c r="K2472" s="24">
        <v>2283</v>
      </c>
      <c r="L2472" s="32">
        <v>0.4375</v>
      </c>
      <c r="M2472" s="43">
        <v>0.45694444444444443</v>
      </c>
      <c r="N2472" s="33">
        <v>9.98626850830059</v>
      </c>
      <c r="Q2472" s="24">
        <v>152</v>
      </c>
      <c r="R2472" s="35">
        <f t="shared" si="152"/>
        <v>1517.9128132616897</v>
      </c>
      <c r="S2472" s="35">
        <f t="shared" si="155"/>
        <v>0</v>
      </c>
      <c r="U2472" s="36">
        <f t="shared" si="153"/>
        <v>1.9444444444444431E-2</v>
      </c>
      <c r="V2472" s="36">
        <f t="shared" si="154"/>
        <v>2.9555555555555535</v>
      </c>
      <c r="W2472" s="36"/>
      <c r="X2472" s="37"/>
    </row>
    <row r="2473" spans="1:24" x14ac:dyDescent="0.3">
      <c r="A2473" s="42">
        <v>12427</v>
      </c>
      <c r="B2473" s="24">
        <v>74</v>
      </c>
      <c r="C2473" s="24" t="s">
        <v>1127</v>
      </c>
      <c r="D2473" s="24">
        <v>2</v>
      </c>
      <c r="E2473" s="24">
        <v>105</v>
      </c>
      <c r="F2473" s="24" t="s">
        <v>372</v>
      </c>
      <c r="G2473" s="24" t="s">
        <v>12</v>
      </c>
      <c r="H2473" s="24" t="s">
        <v>13</v>
      </c>
      <c r="J2473" s="24">
        <v>1</v>
      </c>
      <c r="K2473" s="24">
        <v>3030</v>
      </c>
      <c r="L2473" s="32">
        <v>0.56597222222222221</v>
      </c>
      <c r="M2473" s="43">
        <v>0.58680555555555558</v>
      </c>
      <c r="N2473" s="33">
        <v>9.98626850830059</v>
      </c>
      <c r="Q2473" s="24">
        <v>302</v>
      </c>
      <c r="R2473" s="35">
        <f t="shared" si="152"/>
        <v>3015.8530895067784</v>
      </c>
      <c r="S2473" s="35">
        <f t="shared" si="155"/>
        <v>0</v>
      </c>
      <c r="U2473" s="36">
        <f t="shared" si="153"/>
        <v>2.083333333333337E-2</v>
      </c>
      <c r="V2473" s="36">
        <f t="shared" si="154"/>
        <v>6.2916666666666776</v>
      </c>
      <c r="W2473" s="36"/>
      <c r="X2473" s="37"/>
    </row>
    <row r="2474" spans="1:24" x14ac:dyDescent="0.3">
      <c r="A2474" s="42">
        <v>10616</v>
      </c>
      <c r="B2474" s="24">
        <v>74</v>
      </c>
      <c r="C2474" s="24" t="s">
        <v>1127</v>
      </c>
      <c r="D2474" s="24">
        <v>2</v>
      </c>
      <c r="E2474" s="24">
        <v>884</v>
      </c>
      <c r="F2474" s="24" t="s">
        <v>373</v>
      </c>
      <c r="G2474" s="24" t="s">
        <v>19</v>
      </c>
      <c r="H2474" s="24" t="s">
        <v>13</v>
      </c>
      <c r="J2474" s="24">
        <v>1</v>
      </c>
      <c r="K2474" s="24">
        <v>2451</v>
      </c>
      <c r="L2474" s="32">
        <v>0.27916666666666667</v>
      </c>
      <c r="M2474" s="43">
        <v>0.30902777777777779</v>
      </c>
      <c r="N2474" s="33">
        <v>20.006571684093402</v>
      </c>
      <c r="Q2474" s="24">
        <v>235</v>
      </c>
      <c r="R2474" s="35">
        <f t="shared" si="152"/>
        <v>4701.5443457619494</v>
      </c>
      <c r="S2474" s="35">
        <f t="shared" si="155"/>
        <v>0</v>
      </c>
      <c r="U2474" s="36">
        <f t="shared" si="153"/>
        <v>2.9861111111111116E-2</v>
      </c>
      <c r="V2474" s="36">
        <f t="shared" si="154"/>
        <v>7.0173611111111125</v>
      </c>
      <c r="W2474" s="36"/>
      <c r="X2474" s="37"/>
    </row>
    <row r="2475" spans="1:24" x14ac:dyDescent="0.3">
      <c r="A2475" s="42">
        <v>10620</v>
      </c>
      <c r="B2475" s="45">
        <v>74</v>
      </c>
      <c r="C2475" s="45" t="s">
        <v>1127</v>
      </c>
      <c r="D2475" s="45">
        <v>1</v>
      </c>
      <c r="E2475" s="45">
        <v>3013</v>
      </c>
      <c r="F2475" s="45" t="s">
        <v>370</v>
      </c>
      <c r="G2475" s="45" t="s">
        <v>12</v>
      </c>
      <c r="H2475" s="45" t="s">
        <v>13</v>
      </c>
      <c r="I2475" s="45"/>
      <c r="J2475" s="45">
        <v>8</v>
      </c>
      <c r="K2475" s="45">
        <v>4337</v>
      </c>
      <c r="L2475" s="46">
        <v>0.77083333333333337</v>
      </c>
      <c r="M2475" s="47">
        <v>0.79027777777777775</v>
      </c>
      <c r="N2475" s="48">
        <v>12.2571627917754</v>
      </c>
      <c r="O2475" s="48"/>
      <c r="P2475" s="48">
        <f>+N2475</f>
        <v>12.2571627917754</v>
      </c>
      <c r="Q2475" s="45">
        <v>302</v>
      </c>
      <c r="R2475" s="49">
        <f t="shared" si="152"/>
        <v>3701.6631631161708</v>
      </c>
      <c r="S2475" s="49">
        <f t="shared" si="155"/>
        <v>0</v>
      </c>
      <c r="T2475" s="49">
        <f>+P2475*Q2475</f>
        <v>3701.6631631161708</v>
      </c>
      <c r="U2475" s="50">
        <f t="shared" si="153"/>
        <v>1.9444444444444375E-2</v>
      </c>
      <c r="V2475" s="50">
        <f t="shared" si="154"/>
        <v>5.8722222222222014</v>
      </c>
      <c r="W2475" s="50"/>
      <c r="X2475" s="37"/>
    </row>
    <row r="2476" spans="1:24" x14ac:dyDescent="0.3">
      <c r="A2476" s="42">
        <v>18351</v>
      </c>
      <c r="B2476" s="24">
        <v>75</v>
      </c>
      <c r="C2476" s="24" t="s">
        <v>1127</v>
      </c>
      <c r="D2476" s="24">
        <v>0</v>
      </c>
      <c r="E2476" s="24">
        <v>43</v>
      </c>
      <c r="F2476" s="24" t="s">
        <v>501</v>
      </c>
      <c r="G2476" s="24" t="s">
        <v>18</v>
      </c>
      <c r="H2476" s="24" t="s">
        <v>13</v>
      </c>
      <c r="J2476" s="24">
        <v>1</v>
      </c>
      <c r="K2476" s="24">
        <v>3686</v>
      </c>
      <c r="L2476" s="32">
        <v>0.54861111111111105</v>
      </c>
      <c r="M2476" s="43">
        <v>0.58888888888888891</v>
      </c>
      <c r="N2476" s="33">
        <v>23.767329326465799</v>
      </c>
      <c r="Q2476" s="24">
        <v>67</v>
      </c>
      <c r="R2476" s="35">
        <f t="shared" si="152"/>
        <v>1592.4110648732085</v>
      </c>
      <c r="S2476" s="35">
        <f t="shared" si="155"/>
        <v>0</v>
      </c>
      <c r="U2476" s="36">
        <f t="shared" si="153"/>
        <v>4.0277777777777857E-2</v>
      </c>
      <c r="V2476" s="36">
        <f t="shared" si="154"/>
        <v>2.6986111111111164</v>
      </c>
      <c r="W2476" s="36"/>
      <c r="X2476" s="37"/>
    </row>
    <row r="2477" spans="1:24" x14ac:dyDescent="0.3">
      <c r="A2477" s="42">
        <v>10956</v>
      </c>
      <c r="B2477" s="24">
        <v>75</v>
      </c>
      <c r="C2477" s="24" t="s">
        <v>1127</v>
      </c>
      <c r="D2477" s="24">
        <v>0</v>
      </c>
      <c r="E2477" s="24">
        <v>43</v>
      </c>
      <c r="F2477" s="24" t="s">
        <v>501</v>
      </c>
      <c r="G2477" s="24" t="s">
        <v>19</v>
      </c>
      <c r="H2477" s="24" t="s">
        <v>13</v>
      </c>
      <c r="J2477" s="24">
        <v>1</v>
      </c>
      <c r="K2477" s="24">
        <v>3037</v>
      </c>
      <c r="L2477" s="32">
        <v>0.75347222222222221</v>
      </c>
      <c r="M2477" s="43">
        <v>0.79375000000000007</v>
      </c>
      <c r="N2477" s="33">
        <v>23.767329326465799</v>
      </c>
      <c r="Q2477" s="24">
        <v>235</v>
      </c>
      <c r="R2477" s="35">
        <f t="shared" si="152"/>
        <v>5585.3223917194628</v>
      </c>
      <c r="S2477" s="35">
        <f t="shared" si="155"/>
        <v>0</v>
      </c>
      <c r="U2477" s="36">
        <f t="shared" si="153"/>
        <v>4.0277777777777857E-2</v>
      </c>
      <c r="V2477" s="36">
        <f t="shared" si="154"/>
        <v>9.4652777777777963</v>
      </c>
      <c r="W2477" s="36"/>
      <c r="X2477" s="37"/>
    </row>
    <row r="2478" spans="1:24" x14ac:dyDescent="0.3">
      <c r="A2478" s="42">
        <v>10961</v>
      </c>
      <c r="B2478" s="24">
        <v>75</v>
      </c>
      <c r="C2478" s="24" t="s">
        <v>1127</v>
      </c>
      <c r="D2478" s="24">
        <v>0</v>
      </c>
      <c r="E2478" s="24">
        <v>43</v>
      </c>
      <c r="F2478" s="24" t="s">
        <v>501</v>
      </c>
      <c r="G2478" s="24" t="s">
        <v>18</v>
      </c>
      <c r="H2478" s="24" t="s">
        <v>13</v>
      </c>
      <c r="J2478" s="24">
        <v>1</v>
      </c>
      <c r="K2478" s="24">
        <v>3654</v>
      </c>
      <c r="L2478" s="32">
        <v>0.76041666666666663</v>
      </c>
      <c r="M2478" s="43">
        <v>0.80069444444444438</v>
      </c>
      <c r="N2478" s="33">
        <v>23.767329326465799</v>
      </c>
      <c r="Q2478" s="24">
        <v>67</v>
      </c>
      <c r="R2478" s="35">
        <f t="shared" si="152"/>
        <v>1592.4110648732085</v>
      </c>
      <c r="S2478" s="35">
        <f t="shared" si="155"/>
        <v>0</v>
      </c>
      <c r="U2478" s="36">
        <f t="shared" si="153"/>
        <v>4.0277777777777746E-2</v>
      </c>
      <c r="V2478" s="36">
        <f t="shared" si="154"/>
        <v>2.6986111111111089</v>
      </c>
      <c r="W2478" s="36"/>
      <c r="X2478" s="37"/>
    </row>
    <row r="2479" spans="1:24" x14ac:dyDescent="0.3">
      <c r="A2479" s="42">
        <v>10964</v>
      </c>
      <c r="B2479" s="24">
        <v>75</v>
      </c>
      <c r="C2479" s="24" t="s">
        <v>1127</v>
      </c>
      <c r="D2479" s="24">
        <v>0</v>
      </c>
      <c r="E2479" s="24">
        <v>46</v>
      </c>
      <c r="F2479" s="24" t="s">
        <v>500</v>
      </c>
      <c r="G2479" s="24" t="s">
        <v>18</v>
      </c>
      <c r="H2479" s="24" t="s">
        <v>13</v>
      </c>
      <c r="J2479" s="24">
        <v>1</v>
      </c>
      <c r="K2479" s="24">
        <v>3677</v>
      </c>
      <c r="L2479" s="32">
        <v>0.52083333333333337</v>
      </c>
      <c r="M2479" s="43">
        <v>0.56458333333333333</v>
      </c>
      <c r="N2479" s="33">
        <v>26.8375904981872</v>
      </c>
      <c r="Q2479" s="24">
        <v>67</v>
      </c>
      <c r="R2479" s="35">
        <f t="shared" si="152"/>
        <v>1798.1185633785424</v>
      </c>
      <c r="S2479" s="35">
        <f t="shared" si="155"/>
        <v>0</v>
      </c>
      <c r="U2479" s="36">
        <f t="shared" si="153"/>
        <v>4.3749999999999956E-2</v>
      </c>
      <c r="V2479" s="36">
        <f t="shared" si="154"/>
        <v>2.9312499999999968</v>
      </c>
      <c r="W2479" s="36"/>
      <c r="X2479" s="37"/>
    </row>
    <row r="2480" spans="1:24" x14ac:dyDescent="0.3">
      <c r="A2480" s="42">
        <v>10955</v>
      </c>
      <c r="B2480" s="24">
        <v>75</v>
      </c>
      <c r="C2480" s="24" t="s">
        <v>1127</v>
      </c>
      <c r="D2480" s="24">
        <v>0</v>
      </c>
      <c r="E2480" s="24">
        <v>46</v>
      </c>
      <c r="F2480" s="24" t="s">
        <v>500</v>
      </c>
      <c r="G2480" s="24" t="s">
        <v>12</v>
      </c>
      <c r="H2480" s="24" t="s">
        <v>13</v>
      </c>
      <c r="J2480" s="24">
        <v>1</v>
      </c>
      <c r="K2480" s="24">
        <v>3026</v>
      </c>
      <c r="L2480" s="32">
        <v>0.78125</v>
      </c>
      <c r="M2480" s="43">
        <v>0.82500000000000007</v>
      </c>
      <c r="N2480" s="33">
        <v>26.8375904981872</v>
      </c>
      <c r="Q2480" s="24">
        <v>302</v>
      </c>
      <c r="R2480" s="35">
        <f t="shared" si="152"/>
        <v>8104.9523304525346</v>
      </c>
      <c r="S2480" s="35">
        <f t="shared" si="155"/>
        <v>0</v>
      </c>
      <c r="U2480" s="36">
        <f t="shared" si="153"/>
        <v>4.3750000000000067E-2</v>
      </c>
      <c r="V2480" s="36">
        <f t="shared" si="154"/>
        <v>13.21250000000002</v>
      </c>
      <c r="W2480" s="36"/>
      <c r="X2480" s="37"/>
    </row>
    <row r="2481" spans="1:24" x14ac:dyDescent="0.3">
      <c r="A2481" s="42">
        <v>18494</v>
      </c>
      <c r="B2481" s="24">
        <v>75</v>
      </c>
      <c r="C2481" s="24" t="s">
        <v>1127</v>
      </c>
      <c r="D2481" s="24">
        <v>0</v>
      </c>
      <c r="E2481" s="24">
        <v>47</v>
      </c>
      <c r="F2481" s="24" t="s">
        <v>508</v>
      </c>
      <c r="G2481" s="24" t="s">
        <v>19</v>
      </c>
      <c r="H2481" s="24" t="s">
        <v>13</v>
      </c>
      <c r="J2481" s="24">
        <v>1</v>
      </c>
      <c r="K2481" s="24">
        <v>3001</v>
      </c>
      <c r="L2481" s="32">
        <v>0.55555555555555558</v>
      </c>
      <c r="M2481" s="43">
        <v>0.59236111111111112</v>
      </c>
      <c r="N2481" s="33">
        <v>24.354251917769101</v>
      </c>
      <c r="Q2481" s="24">
        <v>235</v>
      </c>
      <c r="R2481" s="35">
        <f t="shared" si="152"/>
        <v>5723.2492006757384</v>
      </c>
      <c r="S2481" s="35">
        <f t="shared" si="155"/>
        <v>0</v>
      </c>
      <c r="U2481" s="36">
        <f t="shared" si="153"/>
        <v>3.6805555555555536E-2</v>
      </c>
      <c r="V2481" s="36">
        <f t="shared" si="154"/>
        <v>8.64930555555555</v>
      </c>
      <c r="W2481" s="36"/>
      <c r="X2481" s="37"/>
    </row>
    <row r="2482" spans="1:24" x14ac:dyDescent="0.3">
      <c r="A2482" s="42">
        <v>10958</v>
      </c>
      <c r="B2482" s="24">
        <v>75</v>
      </c>
      <c r="C2482" s="24" t="s">
        <v>1127</v>
      </c>
      <c r="D2482" s="24">
        <v>0</v>
      </c>
      <c r="E2482" s="24">
        <v>50</v>
      </c>
      <c r="F2482" s="24" t="s">
        <v>503</v>
      </c>
      <c r="G2482" s="24" t="s">
        <v>12</v>
      </c>
      <c r="H2482" s="24" t="s">
        <v>13</v>
      </c>
      <c r="J2482" s="24">
        <v>1</v>
      </c>
      <c r="K2482" s="24">
        <v>3054</v>
      </c>
      <c r="L2482" s="32">
        <v>0.41111111111111115</v>
      </c>
      <c r="M2482" s="43">
        <v>0.46875</v>
      </c>
      <c r="N2482" s="33">
        <v>34.8360605315643</v>
      </c>
      <c r="Q2482" s="24">
        <v>302</v>
      </c>
      <c r="R2482" s="35">
        <f t="shared" si="152"/>
        <v>10520.490280532418</v>
      </c>
      <c r="S2482" s="35">
        <f t="shared" si="155"/>
        <v>0</v>
      </c>
      <c r="U2482" s="36">
        <f t="shared" si="153"/>
        <v>5.7638888888888851E-2</v>
      </c>
      <c r="V2482" s="36">
        <f t="shared" si="154"/>
        <v>17.406944444444434</v>
      </c>
      <c r="W2482" s="36"/>
      <c r="X2482" s="37"/>
    </row>
    <row r="2483" spans="1:24" x14ac:dyDescent="0.3">
      <c r="A2483" s="42">
        <v>10971</v>
      </c>
      <c r="B2483" s="24">
        <v>75</v>
      </c>
      <c r="C2483" s="24" t="s">
        <v>1127</v>
      </c>
      <c r="D2483" s="24">
        <v>0</v>
      </c>
      <c r="E2483" s="24">
        <v>61</v>
      </c>
      <c r="F2483" s="24" t="s">
        <v>510</v>
      </c>
      <c r="G2483" s="24" t="s">
        <v>19</v>
      </c>
      <c r="H2483" s="24" t="s">
        <v>13</v>
      </c>
      <c r="J2483" s="24">
        <v>1</v>
      </c>
      <c r="K2483" s="24">
        <v>3015</v>
      </c>
      <c r="L2483" s="32">
        <v>0.59027777777777779</v>
      </c>
      <c r="M2483" s="43">
        <v>0.65833333333333333</v>
      </c>
      <c r="N2483" s="33">
        <v>38.599623973898098</v>
      </c>
      <c r="Q2483" s="24">
        <v>235</v>
      </c>
      <c r="R2483" s="35">
        <f t="shared" si="152"/>
        <v>9070.9116338660533</v>
      </c>
      <c r="S2483" s="35">
        <f t="shared" si="155"/>
        <v>0</v>
      </c>
      <c r="U2483" s="36">
        <f t="shared" si="153"/>
        <v>6.8055555555555536E-2</v>
      </c>
      <c r="V2483" s="36">
        <f t="shared" si="154"/>
        <v>15.99305555555555</v>
      </c>
      <c r="W2483" s="36"/>
      <c r="X2483" s="37"/>
    </row>
    <row r="2484" spans="1:24" x14ac:dyDescent="0.3">
      <c r="A2484" s="42">
        <v>10949</v>
      </c>
      <c r="B2484" s="24">
        <v>75</v>
      </c>
      <c r="C2484" s="24" t="s">
        <v>1127</v>
      </c>
      <c r="D2484" s="24">
        <v>0</v>
      </c>
      <c r="E2484" s="24">
        <v>108</v>
      </c>
      <c r="F2484" s="24" t="s">
        <v>496</v>
      </c>
      <c r="G2484" s="24" t="s">
        <v>12</v>
      </c>
      <c r="H2484" s="24" t="s">
        <v>13</v>
      </c>
      <c r="J2484" s="24">
        <v>1</v>
      </c>
      <c r="K2484" s="24">
        <v>2285</v>
      </c>
      <c r="L2484" s="32">
        <v>0.82500000000000007</v>
      </c>
      <c r="M2484" s="43">
        <v>0.85277777777777775</v>
      </c>
      <c r="N2484" s="33">
        <v>18.5046370254259</v>
      </c>
      <c r="Q2484" s="24">
        <v>302</v>
      </c>
      <c r="R2484" s="35">
        <f t="shared" si="152"/>
        <v>5588.4003816786217</v>
      </c>
      <c r="S2484" s="35">
        <f t="shared" si="155"/>
        <v>0</v>
      </c>
      <c r="U2484" s="36">
        <f t="shared" si="153"/>
        <v>2.7777777777777679E-2</v>
      </c>
      <c r="V2484" s="36">
        <f t="shared" si="154"/>
        <v>8.3888888888888591</v>
      </c>
      <c r="W2484" s="36"/>
      <c r="X2484" s="37"/>
    </row>
    <row r="2485" spans="1:24" x14ac:dyDescent="0.3">
      <c r="A2485" s="42">
        <v>10963</v>
      </c>
      <c r="B2485" s="24">
        <v>75</v>
      </c>
      <c r="C2485" s="24" t="s">
        <v>1127</v>
      </c>
      <c r="D2485" s="24">
        <v>0</v>
      </c>
      <c r="E2485" s="24">
        <v>109</v>
      </c>
      <c r="F2485" s="24" t="s">
        <v>504</v>
      </c>
      <c r="G2485" s="24" t="s">
        <v>18</v>
      </c>
      <c r="H2485" s="24" t="s">
        <v>13</v>
      </c>
      <c r="J2485" s="24">
        <v>1</v>
      </c>
      <c r="K2485" s="24">
        <v>3656</v>
      </c>
      <c r="L2485" s="32">
        <v>0.27777777777777779</v>
      </c>
      <c r="M2485" s="43">
        <v>0.31597222222222221</v>
      </c>
      <c r="N2485" s="33">
        <v>24.675973425624299</v>
      </c>
      <c r="Q2485" s="24">
        <v>67</v>
      </c>
      <c r="R2485" s="35">
        <f t="shared" si="152"/>
        <v>1653.2902195168281</v>
      </c>
      <c r="S2485" s="35">
        <f t="shared" si="155"/>
        <v>0</v>
      </c>
      <c r="U2485" s="36">
        <f t="shared" si="153"/>
        <v>3.819444444444442E-2</v>
      </c>
      <c r="V2485" s="36">
        <f t="shared" si="154"/>
        <v>2.5590277777777759</v>
      </c>
      <c r="W2485" s="36"/>
      <c r="X2485" s="37"/>
    </row>
    <row r="2486" spans="1:24" x14ac:dyDescent="0.3">
      <c r="A2486" s="42">
        <v>10972</v>
      </c>
      <c r="B2486" s="24">
        <v>75</v>
      </c>
      <c r="C2486" s="24" t="s">
        <v>1127</v>
      </c>
      <c r="D2486" s="24">
        <v>0</v>
      </c>
      <c r="E2486" s="24">
        <v>109</v>
      </c>
      <c r="F2486" s="24" t="s">
        <v>504</v>
      </c>
      <c r="G2486" s="24" t="s">
        <v>19</v>
      </c>
      <c r="H2486" s="24" t="s">
        <v>13</v>
      </c>
      <c r="J2486" s="24">
        <v>1</v>
      </c>
      <c r="K2486" s="24">
        <v>3016</v>
      </c>
      <c r="L2486" s="32">
        <v>0.65833333333333333</v>
      </c>
      <c r="M2486" s="43">
        <v>0.69652777777777775</v>
      </c>
      <c r="N2486" s="33">
        <v>24.675973425624299</v>
      </c>
      <c r="Q2486" s="24">
        <v>235</v>
      </c>
      <c r="R2486" s="35">
        <f t="shared" si="152"/>
        <v>5798.8537550217106</v>
      </c>
      <c r="S2486" s="35">
        <f t="shared" si="155"/>
        <v>0</v>
      </c>
      <c r="U2486" s="36">
        <f t="shared" si="153"/>
        <v>3.819444444444442E-2</v>
      </c>
      <c r="V2486" s="36">
        <f t="shared" si="154"/>
        <v>8.9756944444444393</v>
      </c>
      <c r="W2486" s="36"/>
      <c r="X2486" s="37"/>
    </row>
    <row r="2487" spans="1:24" x14ac:dyDescent="0.3">
      <c r="A2487" s="42">
        <v>10957</v>
      </c>
      <c r="B2487" s="24">
        <v>75</v>
      </c>
      <c r="C2487" s="24" t="s">
        <v>1127</v>
      </c>
      <c r="D2487" s="24">
        <v>0</v>
      </c>
      <c r="E2487" s="24">
        <v>110</v>
      </c>
      <c r="F2487" s="24" t="s">
        <v>502</v>
      </c>
      <c r="G2487" s="24" t="s">
        <v>19</v>
      </c>
      <c r="H2487" s="24" t="s">
        <v>13</v>
      </c>
      <c r="J2487" s="24">
        <v>1</v>
      </c>
      <c r="K2487" s="24">
        <v>3051</v>
      </c>
      <c r="L2487" s="32">
        <v>0.27777777777777779</v>
      </c>
      <c r="M2487" s="43">
        <v>0.30902777777777779</v>
      </c>
      <c r="N2487" s="33">
        <v>21.037328416384799</v>
      </c>
      <c r="Q2487" s="24">
        <v>235</v>
      </c>
      <c r="R2487" s="35">
        <f t="shared" si="152"/>
        <v>4943.7721778504274</v>
      </c>
      <c r="S2487" s="35">
        <f t="shared" si="155"/>
        <v>0</v>
      </c>
      <c r="U2487" s="36">
        <f t="shared" si="153"/>
        <v>3.125E-2</v>
      </c>
      <c r="V2487" s="36">
        <f t="shared" si="154"/>
        <v>7.34375</v>
      </c>
      <c r="W2487" s="36"/>
      <c r="X2487" s="37"/>
    </row>
    <row r="2488" spans="1:24" x14ac:dyDescent="0.3">
      <c r="A2488" s="42">
        <v>10965</v>
      </c>
      <c r="B2488" s="24">
        <v>75</v>
      </c>
      <c r="C2488" s="24" t="s">
        <v>1127</v>
      </c>
      <c r="D2488" s="24">
        <v>0</v>
      </c>
      <c r="E2488" s="24">
        <v>111</v>
      </c>
      <c r="F2488" s="24" t="s">
        <v>505</v>
      </c>
      <c r="G2488" s="24" t="s">
        <v>18</v>
      </c>
      <c r="H2488" s="24" t="s">
        <v>13</v>
      </c>
      <c r="J2488" s="24">
        <v>1</v>
      </c>
      <c r="K2488" s="24">
        <v>3678</v>
      </c>
      <c r="L2488" s="32">
        <v>0.56458333333333333</v>
      </c>
      <c r="M2488" s="43">
        <v>0.60625000000000007</v>
      </c>
      <c r="N2488" s="33">
        <v>25.901371538720401</v>
      </c>
      <c r="Q2488" s="24">
        <v>67</v>
      </c>
      <c r="R2488" s="35">
        <f t="shared" si="152"/>
        <v>1735.3918930942668</v>
      </c>
      <c r="S2488" s="35">
        <f t="shared" si="155"/>
        <v>0</v>
      </c>
      <c r="U2488" s="36">
        <f t="shared" si="153"/>
        <v>4.1666666666666741E-2</v>
      </c>
      <c r="V2488" s="36">
        <f t="shared" si="154"/>
        <v>2.7916666666666714</v>
      </c>
      <c r="W2488" s="36"/>
      <c r="X2488" s="37"/>
    </row>
    <row r="2489" spans="1:24" x14ac:dyDescent="0.3">
      <c r="A2489" s="42">
        <v>17480</v>
      </c>
      <c r="B2489" s="24">
        <v>75</v>
      </c>
      <c r="C2489" s="24" t="s">
        <v>1127</v>
      </c>
      <c r="D2489" s="24">
        <v>0</v>
      </c>
      <c r="E2489" s="24">
        <v>115</v>
      </c>
      <c r="F2489" s="24" t="s">
        <v>511</v>
      </c>
      <c r="G2489" s="24" t="s">
        <v>12</v>
      </c>
      <c r="H2489" s="24" t="s">
        <v>13</v>
      </c>
      <c r="J2489" s="24">
        <v>1</v>
      </c>
      <c r="K2489" s="24">
        <v>2286</v>
      </c>
      <c r="L2489" s="32">
        <v>0.25347222222222221</v>
      </c>
      <c r="M2489" s="43">
        <v>0.27777777777777779</v>
      </c>
      <c r="N2489" s="33">
        <v>15.280944724391601</v>
      </c>
      <c r="Q2489" s="24">
        <v>302</v>
      </c>
      <c r="R2489" s="35">
        <f t="shared" si="152"/>
        <v>4614.8453067662631</v>
      </c>
      <c r="S2489" s="35">
        <f t="shared" si="155"/>
        <v>0</v>
      </c>
      <c r="U2489" s="36">
        <f t="shared" si="153"/>
        <v>2.430555555555558E-2</v>
      </c>
      <c r="V2489" s="36">
        <f t="shared" si="154"/>
        <v>7.3402777777777857</v>
      </c>
      <c r="W2489" s="36"/>
      <c r="X2489" s="37"/>
    </row>
    <row r="2490" spans="1:24" x14ac:dyDescent="0.3">
      <c r="A2490" s="42">
        <v>10968</v>
      </c>
      <c r="B2490" s="24">
        <v>75</v>
      </c>
      <c r="C2490" s="24" t="s">
        <v>1127</v>
      </c>
      <c r="D2490" s="24">
        <v>0</v>
      </c>
      <c r="E2490" s="24">
        <v>116</v>
      </c>
      <c r="F2490" s="24" t="s">
        <v>507</v>
      </c>
      <c r="G2490" s="24" t="s">
        <v>12</v>
      </c>
      <c r="H2490" s="24" t="s">
        <v>13</v>
      </c>
      <c r="J2490" s="24">
        <v>1</v>
      </c>
      <c r="K2490" s="24">
        <v>3848</v>
      </c>
      <c r="L2490" s="32">
        <v>0.25</v>
      </c>
      <c r="M2490" s="43">
        <v>0.27777777777777779</v>
      </c>
      <c r="N2490" s="33">
        <v>18.351205896112901</v>
      </c>
      <c r="Q2490" s="24">
        <v>302</v>
      </c>
      <c r="R2490" s="35">
        <f t="shared" si="152"/>
        <v>5542.0641806260965</v>
      </c>
      <c r="S2490" s="35">
        <f t="shared" si="155"/>
        <v>0</v>
      </c>
      <c r="U2490" s="36">
        <f t="shared" si="153"/>
        <v>2.777777777777779E-2</v>
      </c>
      <c r="V2490" s="36">
        <f t="shared" si="154"/>
        <v>8.3888888888888928</v>
      </c>
      <c r="W2490" s="36"/>
      <c r="X2490" s="37"/>
    </row>
    <row r="2491" spans="1:24" x14ac:dyDescent="0.3">
      <c r="A2491" s="42">
        <v>10950</v>
      </c>
      <c r="B2491" s="24">
        <v>75</v>
      </c>
      <c r="C2491" s="24" t="s">
        <v>1127</v>
      </c>
      <c r="D2491" s="24">
        <v>0</v>
      </c>
      <c r="E2491" s="24">
        <v>141</v>
      </c>
      <c r="F2491" s="24" t="s">
        <v>497</v>
      </c>
      <c r="G2491" s="24" t="s">
        <v>12</v>
      </c>
      <c r="H2491" s="24" t="s">
        <v>13</v>
      </c>
      <c r="J2491" s="24">
        <v>1</v>
      </c>
      <c r="K2491" s="24">
        <v>2308</v>
      </c>
      <c r="L2491" s="32">
        <v>0.46875</v>
      </c>
      <c r="M2491" s="43">
        <v>0.5</v>
      </c>
      <c r="N2491" s="33">
        <v>22.193364736793701</v>
      </c>
      <c r="Q2491" s="24">
        <v>302</v>
      </c>
      <c r="R2491" s="35">
        <f t="shared" si="152"/>
        <v>6702.3961505116977</v>
      </c>
      <c r="S2491" s="35">
        <f t="shared" si="155"/>
        <v>0</v>
      </c>
      <c r="U2491" s="36">
        <f t="shared" si="153"/>
        <v>3.125E-2</v>
      </c>
      <c r="V2491" s="36">
        <f t="shared" si="154"/>
        <v>9.4375</v>
      </c>
      <c r="W2491" s="36"/>
      <c r="X2491" s="37"/>
    </row>
    <row r="2492" spans="1:24" x14ac:dyDescent="0.3">
      <c r="A2492" s="42">
        <v>18495</v>
      </c>
      <c r="B2492" s="24">
        <v>75</v>
      </c>
      <c r="C2492" s="24" t="s">
        <v>1127</v>
      </c>
      <c r="D2492" s="24">
        <v>0</v>
      </c>
      <c r="E2492" s="24">
        <v>142</v>
      </c>
      <c r="F2492" s="24" t="s">
        <v>509</v>
      </c>
      <c r="G2492" s="24" t="s">
        <v>19</v>
      </c>
      <c r="H2492" s="24" t="s">
        <v>13</v>
      </c>
      <c r="J2492" s="24">
        <v>1</v>
      </c>
      <c r="K2492" s="24">
        <v>2309</v>
      </c>
      <c r="L2492" s="32">
        <v>0.59236111111111112</v>
      </c>
      <c r="M2492" s="43">
        <v>0.6479166666666667</v>
      </c>
      <c r="N2492" s="33">
        <v>33.288910641222799</v>
      </c>
      <c r="Q2492" s="24">
        <v>235</v>
      </c>
      <c r="R2492" s="35">
        <f t="shared" si="152"/>
        <v>7822.8940006873581</v>
      </c>
      <c r="S2492" s="35">
        <f t="shared" si="155"/>
        <v>0</v>
      </c>
      <c r="U2492" s="36">
        <f t="shared" si="153"/>
        <v>5.555555555555558E-2</v>
      </c>
      <c r="V2492" s="36">
        <f t="shared" si="154"/>
        <v>13.055555555555561</v>
      </c>
      <c r="W2492" s="36"/>
      <c r="X2492" s="37"/>
    </row>
    <row r="2493" spans="1:24" x14ac:dyDescent="0.3">
      <c r="A2493" s="42">
        <v>10951</v>
      </c>
      <c r="B2493" s="24">
        <v>75</v>
      </c>
      <c r="C2493" s="24" t="s">
        <v>1127</v>
      </c>
      <c r="D2493" s="24">
        <v>0</v>
      </c>
      <c r="E2493" s="24">
        <v>202</v>
      </c>
      <c r="F2493" s="24" t="s">
        <v>498</v>
      </c>
      <c r="G2493" s="24" t="s">
        <v>19</v>
      </c>
      <c r="H2493" s="24" t="s">
        <v>13</v>
      </c>
      <c r="J2493" s="24">
        <v>1</v>
      </c>
      <c r="K2493" s="24">
        <v>2342</v>
      </c>
      <c r="L2493" s="32">
        <v>0.79375000000000007</v>
      </c>
      <c r="M2493" s="43">
        <v>0.81805555555555554</v>
      </c>
      <c r="N2493" s="33">
        <v>15.157763400838</v>
      </c>
      <c r="Q2493" s="24">
        <v>235</v>
      </c>
      <c r="R2493" s="35">
        <f t="shared" si="152"/>
        <v>3562.0743991969302</v>
      </c>
      <c r="S2493" s="35">
        <f t="shared" si="155"/>
        <v>0</v>
      </c>
      <c r="U2493" s="36">
        <f t="shared" si="153"/>
        <v>2.4305555555555469E-2</v>
      </c>
      <c r="V2493" s="36">
        <f t="shared" si="154"/>
        <v>5.7118055555555349</v>
      </c>
      <c r="W2493" s="36"/>
      <c r="X2493" s="37"/>
    </row>
    <row r="2494" spans="1:24" x14ac:dyDescent="0.3">
      <c r="A2494" s="42">
        <v>10962</v>
      </c>
      <c r="B2494" s="24">
        <v>75</v>
      </c>
      <c r="C2494" s="24" t="s">
        <v>1127</v>
      </c>
      <c r="D2494" s="24">
        <v>0</v>
      </c>
      <c r="E2494" s="24">
        <v>202</v>
      </c>
      <c r="F2494" s="24" t="s">
        <v>498</v>
      </c>
      <c r="G2494" s="24" t="s">
        <v>18</v>
      </c>
      <c r="H2494" s="24" t="s">
        <v>13</v>
      </c>
      <c r="J2494" s="24">
        <v>1</v>
      </c>
      <c r="K2494" s="24">
        <v>3655</v>
      </c>
      <c r="L2494" s="32">
        <v>0.80069444444444438</v>
      </c>
      <c r="M2494" s="43">
        <v>0.82500000000000007</v>
      </c>
      <c r="N2494" s="33">
        <v>15.157763400838</v>
      </c>
      <c r="Q2494" s="24">
        <v>67</v>
      </c>
      <c r="R2494" s="35">
        <f t="shared" si="152"/>
        <v>1015.570147856146</v>
      </c>
      <c r="S2494" s="35">
        <f t="shared" si="155"/>
        <v>0</v>
      </c>
      <c r="U2494" s="36">
        <f t="shared" si="153"/>
        <v>2.4305555555555691E-2</v>
      </c>
      <c r="V2494" s="36">
        <f t="shared" si="154"/>
        <v>1.6284722222222312</v>
      </c>
      <c r="W2494" s="36"/>
      <c r="X2494" s="37"/>
    </row>
    <row r="2495" spans="1:24" x14ac:dyDescent="0.3">
      <c r="A2495" s="42">
        <v>18355</v>
      </c>
      <c r="B2495" s="24">
        <v>75</v>
      </c>
      <c r="C2495" s="24" t="s">
        <v>1127</v>
      </c>
      <c r="D2495" s="24">
        <v>0</v>
      </c>
      <c r="E2495" s="24">
        <v>203</v>
      </c>
      <c r="F2495" s="24" t="s">
        <v>506</v>
      </c>
      <c r="G2495" s="24" t="s">
        <v>18</v>
      </c>
      <c r="H2495" s="24" t="s">
        <v>13</v>
      </c>
      <c r="J2495" s="24">
        <v>1</v>
      </c>
      <c r="K2495" s="24">
        <v>3687</v>
      </c>
      <c r="L2495" s="32">
        <v>0.58888888888888891</v>
      </c>
      <c r="M2495" s="43">
        <v>0.62361111111111112</v>
      </c>
      <c r="N2495" s="33">
        <v>21.329099801036499</v>
      </c>
      <c r="Q2495" s="24">
        <v>67</v>
      </c>
      <c r="R2495" s="35">
        <f t="shared" si="152"/>
        <v>1429.0496866694455</v>
      </c>
      <c r="S2495" s="35">
        <f t="shared" si="155"/>
        <v>0</v>
      </c>
      <c r="U2495" s="36">
        <f t="shared" si="153"/>
        <v>3.472222222222221E-2</v>
      </c>
      <c r="V2495" s="36">
        <f t="shared" si="154"/>
        <v>2.326388888888888</v>
      </c>
      <c r="W2495" s="36"/>
      <c r="X2495" s="37"/>
    </row>
    <row r="2496" spans="1:24" x14ac:dyDescent="0.3">
      <c r="A2496" s="42">
        <v>17481</v>
      </c>
      <c r="B2496" s="24">
        <v>75</v>
      </c>
      <c r="C2496" s="24" t="s">
        <v>1127</v>
      </c>
      <c r="D2496" s="24">
        <v>0</v>
      </c>
      <c r="E2496" s="24">
        <v>204</v>
      </c>
      <c r="F2496" s="24" t="s">
        <v>499</v>
      </c>
      <c r="G2496" s="24" t="s">
        <v>12</v>
      </c>
      <c r="H2496" s="24" t="s">
        <v>13</v>
      </c>
      <c r="J2496" s="24">
        <v>1</v>
      </c>
      <c r="K2496" s="24">
        <v>2343</v>
      </c>
      <c r="L2496" s="32">
        <v>0.27777777777777779</v>
      </c>
      <c r="M2496" s="43">
        <v>0.31597222222222221</v>
      </c>
      <c r="N2496" s="33">
        <v>22.5544979141326</v>
      </c>
      <c r="Q2496" s="24">
        <v>302</v>
      </c>
      <c r="R2496" s="35">
        <f t="shared" si="152"/>
        <v>6811.458370068045</v>
      </c>
      <c r="S2496" s="35">
        <f t="shared" si="155"/>
        <v>0</v>
      </c>
      <c r="U2496" s="36">
        <f t="shared" si="153"/>
        <v>3.819444444444442E-2</v>
      </c>
      <c r="V2496" s="36">
        <f t="shared" si="154"/>
        <v>11.534722222222214</v>
      </c>
      <c r="W2496" s="36"/>
      <c r="X2496" s="37"/>
    </row>
    <row r="2497" spans="1:24" x14ac:dyDescent="0.3">
      <c r="A2497" s="42">
        <v>12046</v>
      </c>
      <c r="B2497" s="24">
        <v>75</v>
      </c>
      <c r="C2497" s="24" t="s">
        <v>1127</v>
      </c>
      <c r="D2497" s="24">
        <v>0</v>
      </c>
      <c r="E2497" s="24">
        <v>827</v>
      </c>
      <c r="F2497" s="24" t="s">
        <v>647</v>
      </c>
      <c r="G2497" s="24" t="s">
        <v>12</v>
      </c>
      <c r="H2497" s="24" t="s">
        <v>15</v>
      </c>
      <c r="J2497" s="24">
        <v>1</v>
      </c>
      <c r="K2497" s="24">
        <v>2866</v>
      </c>
      <c r="L2497" s="32">
        <v>0.77083333333333337</v>
      </c>
      <c r="M2497" s="43">
        <v>0.79722222222222217</v>
      </c>
      <c r="N2497" s="33">
        <v>17.2008073609238</v>
      </c>
      <c r="Q2497" s="24">
        <v>58</v>
      </c>
      <c r="R2497" s="35">
        <f t="shared" si="152"/>
        <v>997.64682693358043</v>
      </c>
      <c r="S2497" s="35">
        <f t="shared" si="155"/>
        <v>0</v>
      </c>
      <c r="U2497" s="36">
        <f t="shared" si="153"/>
        <v>2.6388888888888795E-2</v>
      </c>
      <c r="V2497" s="36">
        <f t="shared" si="154"/>
        <v>1.5305555555555501</v>
      </c>
      <c r="W2497" s="36"/>
      <c r="X2497" s="37"/>
    </row>
    <row r="2498" spans="1:24" x14ac:dyDescent="0.3">
      <c r="A2498" s="42">
        <v>17140</v>
      </c>
      <c r="B2498" s="24">
        <v>75</v>
      </c>
      <c r="C2498" s="24" t="s">
        <v>1127</v>
      </c>
      <c r="D2498" s="24">
        <v>0</v>
      </c>
      <c r="E2498" s="24">
        <v>831</v>
      </c>
      <c r="F2498" s="24" t="s">
        <v>653</v>
      </c>
      <c r="G2498" s="24" t="s">
        <v>12</v>
      </c>
      <c r="H2498" s="24" t="s">
        <v>15</v>
      </c>
      <c r="J2498" s="24">
        <v>1</v>
      </c>
      <c r="K2498" s="24">
        <v>17140</v>
      </c>
      <c r="L2498" s="32">
        <v>0.55902777777777779</v>
      </c>
      <c r="M2498" s="43">
        <v>0.56944444444444442</v>
      </c>
      <c r="N2498" s="33">
        <v>7.4341978969338598</v>
      </c>
      <c r="Q2498" s="24">
        <v>58</v>
      </c>
      <c r="R2498" s="35">
        <f t="shared" si="152"/>
        <v>431.18347802216385</v>
      </c>
      <c r="S2498" s="35">
        <f t="shared" si="155"/>
        <v>0</v>
      </c>
      <c r="U2498" s="36">
        <f t="shared" si="153"/>
        <v>1.041666666666663E-2</v>
      </c>
      <c r="V2498" s="36">
        <f t="shared" si="154"/>
        <v>0.60416666666666452</v>
      </c>
      <c r="W2498" s="36"/>
      <c r="X2498" s="37"/>
    </row>
    <row r="2499" spans="1:24" x14ac:dyDescent="0.3">
      <c r="A2499" s="42">
        <v>12047</v>
      </c>
      <c r="B2499" s="24">
        <v>75</v>
      </c>
      <c r="C2499" s="24" t="s">
        <v>1127</v>
      </c>
      <c r="D2499" s="24">
        <v>0</v>
      </c>
      <c r="E2499" s="24">
        <v>835</v>
      </c>
      <c r="F2499" s="24" t="s">
        <v>648</v>
      </c>
      <c r="G2499" s="24" t="s">
        <v>12</v>
      </c>
      <c r="H2499" s="24" t="s">
        <v>15</v>
      </c>
      <c r="J2499" s="24">
        <v>1</v>
      </c>
      <c r="K2499" s="24">
        <v>2867</v>
      </c>
      <c r="L2499" s="32">
        <v>0.79722222222222217</v>
      </c>
      <c r="M2499" s="43">
        <v>0.80486111111111114</v>
      </c>
      <c r="N2499" s="33">
        <v>7.3901050605746503</v>
      </c>
      <c r="Q2499" s="24">
        <v>58</v>
      </c>
      <c r="R2499" s="35">
        <f t="shared" si="152"/>
        <v>428.62609351332969</v>
      </c>
      <c r="S2499" s="35">
        <f t="shared" si="155"/>
        <v>0</v>
      </c>
      <c r="U2499" s="36">
        <f t="shared" si="153"/>
        <v>7.6388888888889728E-3</v>
      </c>
      <c r="V2499" s="36">
        <f t="shared" si="154"/>
        <v>0.44305555555556042</v>
      </c>
      <c r="W2499" s="36"/>
      <c r="X2499" s="37"/>
    </row>
    <row r="2500" spans="1:24" x14ac:dyDescent="0.3">
      <c r="A2500" s="42">
        <v>17141</v>
      </c>
      <c r="B2500" s="24">
        <v>75</v>
      </c>
      <c r="C2500" s="24" t="s">
        <v>1127</v>
      </c>
      <c r="D2500" s="24">
        <v>0</v>
      </c>
      <c r="E2500" s="24">
        <v>836</v>
      </c>
      <c r="F2500" s="24" t="s">
        <v>646</v>
      </c>
      <c r="G2500" s="24" t="s">
        <v>12</v>
      </c>
      <c r="H2500" s="24" t="s">
        <v>15</v>
      </c>
      <c r="J2500" s="24">
        <v>1</v>
      </c>
      <c r="K2500" s="24">
        <v>17141</v>
      </c>
      <c r="L2500" s="32">
        <v>0.56944444444444442</v>
      </c>
      <c r="M2500" s="43">
        <v>0.59027777777777779</v>
      </c>
      <c r="N2500" s="33">
        <v>14.5228395738692</v>
      </c>
      <c r="Q2500" s="24">
        <v>58</v>
      </c>
      <c r="R2500" s="35">
        <f t="shared" ref="R2500:R2563" si="156">+N2500*Q2500</f>
        <v>842.32469528441368</v>
      </c>
      <c r="S2500" s="35">
        <f t="shared" si="155"/>
        <v>0</v>
      </c>
      <c r="U2500" s="36">
        <f t="shared" ref="U2500:U2563" si="157">+M2500-L2500</f>
        <v>2.083333333333337E-2</v>
      </c>
      <c r="V2500" s="36">
        <f t="shared" ref="V2500:V2563" si="158">+U2500*Q2500</f>
        <v>1.2083333333333355</v>
      </c>
      <c r="W2500" s="36"/>
      <c r="X2500" s="37"/>
    </row>
    <row r="2501" spans="1:24" x14ac:dyDescent="0.3">
      <c r="A2501" s="42">
        <v>10622</v>
      </c>
      <c r="B2501" s="24">
        <v>76</v>
      </c>
      <c r="C2501" s="24" t="s">
        <v>1127</v>
      </c>
      <c r="D2501" s="24">
        <v>2</v>
      </c>
      <c r="E2501" s="24">
        <v>56</v>
      </c>
      <c r="F2501" s="24" t="s">
        <v>376</v>
      </c>
      <c r="G2501" s="24" t="s">
        <v>12</v>
      </c>
      <c r="H2501" s="24" t="s">
        <v>13</v>
      </c>
      <c r="J2501" s="24">
        <v>1</v>
      </c>
      <c r="K2501" s="24">
        <v>3190</v>
      </c>
      <c r="L2501" s="32">
        <v>0.38194444444444442</v>
      </c>
      <c r="M2501" s="43">
        <v>0.44305555555555554</v>
      </c>
      <c r="N2501" s="33">
        <v>41.581111286469998</v>
      </c>
      <c r="Q2501" s="24">
        <v>302</v>
      </c>
      <c r="R2501" s="35">
        <f t="shared" si="156"/>
        <v>12557.49560851394</v>
      </c>
      <c r="S2501" s="35">
        <f t="shared" ref="S2501:S2564" si="159">+O2501*Q2501</f>
        <v>0</v>
      </c>
      <c r="U2501" s="36">
        <f t="shared" si="157"/>
        <v>6.1111111111111116E-2</v>
      </c>
      <c r="V2501" s="36">
        <f t="shared" si="158"/>
        <v>18.455555555555556</v>
      </c>
      <c r="W2501" s="36"/>
      <c r="X2501" s="37"/>
    </row>
    <row r="2502" spans="1:24" x14ac:dyDescent="0.3">
      <c r="A2502" s="42">
        <v>10627</v>
      </c>
      <c r="B2502" s="24">
        <v>76</v>
      </c>
      <c r="C2502" s="24" t="s">
        <v>1127</v>
      </c>
      <c r="D2502" s="24">
        <v>2</v>
      </c>
      <c r="E2502" s="24">
        <v>56</v>
      </c>
      <c r="F2502" s="24" t="s">
        <v>376</v>
      </c>
      <c r="G2502" s="24" t="s">
        <v>18</v>
      </c>
      <c r="H2502" s="24" t="s">
        <v>13</v>
      </c>
      <c r="J2502" s="24">
        <v>1</v>
      </c>
      <c r="K2502" s="24">
        <v>3697</v>
      </c>
      <c r="L2502" s="32">
        <v>0.53472222222222221</v>
      </c>
      <c r="M2502" s="43">
        <v>0.59583333333333333</v>
      </c>
      <c r="N2502" s="33">
        <v>41.581111286469998</v>
      </c>
      <c r="Q2502" s="24">
        <v>67</v>
      </c>
      <c r="R2502" s="35">
        <f t="shared" si="156"/>
        <v>2785.93445619349</v>
      </c>
      <c r="S2502" s="35">
        <f t="shared" si="159"/>
        <v>0</v>
      </c>
      <c r="U2502" s="36">
        <f t="shared" si="157"/>
        <v>6.1111111111111116E-2</v>
      </c>
      <c r="V2502" s="36">
        <f t="shared" si="158"/>
        <v>4.094444444444445</v>
      </c>
      <c r="W2502" s="36"/>
      <c r="X2502" s="37"/>
    </row>
    <row r="2503" spans="1:24" x14ac:dyDescent="0.3">
      <c r="A2503" s="42">
        <v>17627</v>
      </c>
      <c r="B2503" s="24">
        <v>76</v>
      </c>
      <c r="C2503" s="24" t="s">
        <v>1127</v>
      </c>
      <c r="D2503" s="24">
        <v>2</v>
      </c>
      <c r="E2503" s="24">
        <v>56</v>
      </c>
      <c r="F2503" s="24" t="s">
        <v>376</v>
      </c>
      <c r="G2503" s="24" t="s">
        <v>19</v>
      </c>
      <c r="H2503" s="24" t="s">
        <v>13</v>
      </c>
      <c r="J2503" s="24">
        <v>1</v>
      </c>
      <c r="K2503" s="24">
        <v>3193</v>
      </c>
      <c r="L2503" s="32">
        <v>0.54861111111111105</v>
      </c>
      <c r="M2503" s="43">
        <v>0.60972222222222217</v>
      </c>
      <c r="N2503" s="33">
        <v>41.581111286469998</v>
      </c>
      <c r="Q2503" s="24">
        <v>235</v>
      </c>
      <c r="R2503" s="35">
        <f t="shared" si="156"/>
        <v>9771.5611523204498</v>
      </c>
      <c r="S2503" s="35">
        <f t="shared" si="159"/>
        <v>0</v>
      </c>
      <c r="U2503" s="36">
        <f t="shared" si="157"/>
        <v>6.1111111111111116E-2</v>
      </c>
      <c r="V2503" s="36">
        <f t="shared" si="158"/>
        <v>14.361111111111112</v>
      </c>
      <c r="W2503" s="36"/>
      <c r="X2503" s="37"/>
    </row>
    <row r="2504" spans="1:24" x14ac:dyDescent="0.3">
      <c r="A2504" s="42">
        <v>10626</v>
      </c>
      <c r="B2504" s="24">
        <v>76</v>
      </c>
      <c r="C2504" s="24" t="s">
        <v>1127</v>
      </c>
      <c r="D2504" s="24">
        <v>2</v>
      </c>
      <c r="E2504" s="24">
        <v>56</v>
      </c>
      <c r="F2504" s="24" t="s">
        <v>376</v>
      </c>
      <c r="G2504" s="24" t="s">
        <v>12</v>
      </c>
      <c r="H2504" s="24" t="s">
        <v>13</v>
      </c>
      <c r="J2504" s="24">
        <v>1</v>
      </c>
      <c r="K2504" s="24">
        <v>3196</v>
      </c>
      <c r="L2504" s="32">
        <v>0.77083333333333337</v>
      </c>
      <c r="M2504" s="43">
        <v>0.83194444444444438</v>
      </c>
      <c r="N2504" s="33">
        <v>41.581111286469998</v>
      </c>
      <c r="Q2504" s="24">
        <v>302</v>
      </c>
      <c r="R2504" s="35">
        <f t="shared" si="156"/>
        <v>12557.49560851394</v>
      </c>
      <c r="S2504" s="35">
        <f t="shared" si="159"/>
        <v>0</v>
      </c>
      <c r="U2504" s="36">
        <f t="shared" si="157"/>
        <v>6.1111111111111005E-2</v>
      </c>
      <c r="V2504" s="36">
        <f t="shared" si="158"/>
        <v>18.455555555555524</v>
      </c>
      <c r="W2504" s="36"/>
      <c r="X2504" s="37"/>
    </row>
    <row r="2505" spans="1:24" x14ac:dyDescent="0.3">
      <c r="A2505" s="42">
        <v>10621</v>
      </c>
      <c r="B2505" s="24">
        <v>76</v>
      </c>
      <c r="C2505" s="24" t="s">
        <v>1127</v>
      </c>
      <c r="D2505" s="24">
        <v>1</v>
      </c>
      <c r="E2505" s="24">
        <v>94</v>
      </c>
      <c r="F2505" s="24" t="s">
        <v>374</v>
      </c>
      <c r="G2505" s="24" t="s">
        <v>12</v>
      </c>
      <c r="H2505" s="24" t="s">
        <v>13</v>
      </c>
      <c r="J2505" s="24">
        <v>1</v>
      </c>
      <c r="K2505" s="24">
        <v>3189</v>
      </c>
      <c r="L2505" s="32">
        <v>0.2638888888888889</v>
      </c>
      <c r="M2505" s="43">
        <v>0.31597222222222221</v>
      </c>
      <c r="N2505" s="33">
        <v>39.571848728844401</v>
      </c>
      <c r="Q2505" s="24">
        <v>302</v>
      </c>
      <c r="R2505" s="35">
        <f t="shared" si="156"/>
        <v>11950.698316111009</v>
      </c>
      <c r="S2505" s="35">
        <f t="shared" si="159"/>
        <v>0</v>
      </c>
      <c r="U2505" s="36">
        <f t="shared" si="157"/>
        <v>5.2083333333333315E-2</v>
      </c>
      <c r="V2505" s="36">
        <f t="shared" si="158"/>
        <v>15.729166666666661</v>
      </c>
      <c r="W2505" s="36"/>
      <c r="X2505" s="37"/>
    </row>
    <row r="2506" spans="1:24" x14ac:dyDescent="0.3">
      <c r="A2506" s="42">
        <v>10623</v>
      </c>
      <c r="B2506" s="24">
        <v>76</v>
      </c>
      <c r="C2506" s="24" t="s">
        <v>1127</v>
      </c>
      <c r="D2506" s="24">
        <v>1</v>
      </c>
      <c r="E2506" s="24">
        <v>95</v>
      </c>
      <c r="F2506" s="24" t="s">
        <v>377</v>
      </c>
      <c r="G2506" s="24" t="s">
        <v>12</v>
      </c>
      <c r="H2506" s="24" t="s">
        <v>13</v>
      </c>
      <c r="J2506" s="24">
        <v>1</v>
      </c>
      <c r="K2506" s="24">
        <v>3192</v>
      </c>
      <c r="L2506" s="32">
        <v>0.44305555555555554</v>
      </c>
      <c r="M2506" s="43">
        <v>0.49861111111111112</v>
      </c>
      <c r="N2506" s="33">
        <v>40.797246841940499</v>
      </c>
      <c r="Q2506" s="24">
        <v>302</v>
      </c>
      <c r="R2506" s="35">
        <f t="shared" si="156"/>
        <v>12320.76854626603</v>
      </c>
      <c r="S2506" s="35">
        <f t="shared" si="159"/>
        <v>0</v>
      </c>
      <c r="U2506" s="36">
        <f t="shared" si="157"/>
        <v>5.555555555555558E-2</v>
      </c>
      <c r="V2506" s="36">
        <f t="shared" si="158"/>
        <v>16.777777777777786</v>
      </c>
      <c r="W2506" s="36"/>
      <c r="X2506" s="37"/>
    </row>
    <row r="2507" spans="1:24" x14ac:dyDescent="0.3">
      <c r="A2507" s="42">
        <v>10628</v>
      </c>
      <c r="B2507" s="24">
        <v>76</v>
      </c>
      <c r="C2507" s="24" t="s">
        <v>1127</v>
      </c>
      <c r="D2507" s="24">
        <v>1</v>
      </c>
      <c r="E2507" s="24">
        <v>95</v>
      </c>
      <c r="F2507" s="24" t="s">
        <v>377</v>
      </c>
      <c r="G2507" s="24" t="s">
        <v>18</v>
      </c>
      <c r="H2507" s="24" t="s">
        <v>13</v>
      </c>
      <c r="J2507" s="24">
        <v>1</v>
      </c>
      <c r="K2507" s="24">
        <v>3698</v>
      </c>
      <c r="L2507" s="32">
        <v>0.59583333333333333</v>
      </c>
      <c r="M2507" s="43">
        <v>0.65138888888888891</v>
      </c>
      <c r="N2507" s="33">
        <v>40.797246841940499</v>
      </c>
      <c r="Q2507" s="24">
        <v>67</v>
      </c>
      <c r="R2507" s="35">
        <f t="shared" si="156"/>
        <v>2733.4155384100136</v>
      </c>
      <c r="S2507" s="35">
        <f t="shared" si="159"/>
        <v>0</v>
      </c>
      <c r="U2507" s="36">
        <f t="shared" si="157"/>
        <v>5.555555555555558E-2</v>
      </c>
      <c r="V2507" s="36">
        <f t="shared" si="158"/>
        <v>3.7222222222222241</v>
      </c>
      <c r="W2507" s="36"/>
      <c r="X2507" s="37"/>
    </row>
    <row r="2508" spans="1:24" x14ac:dyDescent="0.3">
      <c r="A2508" s="42">
        <v>17694</v>
      </c>
      <c r="B2508" s="24">
        <v>76</v>
      </c>
      <c r="C2508" s="24" t="s">
        <v>1127</v>
      </c>
      <c r="D2508" s="24">
        <v>1</v>
      </c>
      <c r="E2508" s="24">
        <v>95</v>
      </c>
      <c r="F2508" s="24" t="s">
        <v>377</v>
      </c>
      <c r="G2508" s="24" t="s">
        <v>19</v>
      </c>
      <c r="H2508" s="24" t="s">
        <v>13</v>
      </c>
      <c r="J2508" s="24">
        <v>1</v>
      </c>
      <c r="K2508" s="24">
        <v>3195</v>
      </c>
      <c r="L2508" s="32">
        <v>0.60972222222222217</v>
      </c>
      <c r="M2508" s="43">
        <v>0.66527777777777775</v>
      </c>
      <c r="N2508" s="33">
        <v>40.797246841940499</v>
      </c>
      <c r="Q2508" s="24">
        <v>235</v>
      </c>
      <c r="R2508" s="35">
        <f t="shared" si="156"/>
        <v>9587.3530078560179</v>
      </c>
      <c r="S2508" s="35">
        <f t="shared" si="159"/>
        <v>0</v>
      </c>
      <c r="U2508" s="36">
        <f t="shared" si="157"/>
        <v>5.555555555555558E-2</v>
      </c>
      <c r="V2508" s="36">
        <f t="shared" si="158"/>
        <v>13.055555555555561</v>
      </c>
      <c r="W2508" s="36"/>
      <c r="X2508" s="37"/>
    </row>
    <row r="2509" spans="1:24" x14ac:dyDescent="0.3">
      <c r="A2509" s="42">
        <v>17922</v>
      </c>
      <c r="B2509" s="24">
        <v>76</v>
      </c>
      <c r="C2509" s="24" t="s">
        <v>1127</v>
      </c>
      <c r="D2509" s="24">
        <v>2</v>
      </c>
      <c r="E2509" s="24">
        <v>1018</v>
      </c>
      <c r="F2509" s="24" t="s">
        <v>1193</v>
      </c>
      <c r="G2509" s="24" t="s">
        <v>52</v>
      </c>
      <c r="H2509" s="44" t="s">
        <v>1146</v>
      </c>
      <c r="I2509" s="44"/>
      <c r="J2509" s="24">
        <v>1</v>
      </c>
      <c r="K2509" s="24">
        <v>17922</v>
      </c>
      <c r="L2509" s="32">
        <v>0.59375</v>
      </c>
      <c r="M2509" s="43">
        <v>0.6333333333333333</v>
      </c>
      <c r="N2509" s="33">
        <v>33.639408417408703</v>
      </c>
      <c r="Q2509" s="24">
        <v>173</v>
      </c>
      <c r="R2509" s="35">
        <f t="shared" si="156"/>
        <v>5819.6176562117053</v>
      </c>
      <c r="S2509" s="35">
        <f t="shared" si="159"/>
        <v>0</v>
      </c>
      <c r="U2509" s="36">
        <f t="shared" si="157"/>
        <v>3.9583333333333304E-2</v>
      </c>
      <c r="V2509" s="36">
        <f t="shared" si="158"/>
        <v>6.8479166666666611</v>
      </c>
      <c r="W2509" s="36"/>
      <c r="X2509" s="37"/>
    </row>
    <row r="2510" spans="1:24" x14ac:dyDescent="0.3">
      <c r="A2510" s="42">
        <v>14110</v>
      </c>
      <c r="B2510" s="24">
        <v>77</v>
      </c>
      <c r="C2510" s="24" t="s">
        <v>1127</v>
      </c>
      <c r="D2510" s="24">
        <v>1</v>
      </c>
      <c r="E2510" s="24">
        <v>42</v>
      </c>
      <c r="F2510" s="24" t="s">
        <v>468</v>
      </c>
      <c r="G2510" s="24" t="s">
        <v>52</v>
      </c>
      <c r="H2510" s="24">
        <v>6</v>
      </c>
      <c r="J2510" s="24">
        <v>1</v>
      </c>
      <c r="K2510" s="24">
        <v>2993</v>
      </c>
      <c r="L2510" s="32">
        <v>0.59027777777777779</v>
      </c>
      <c r="M2510" s="43">
        <v>0.62361111111111112</v>
      </c>
      <c r="N2510" s="33">
        <v>19.7165407768343</v>
      </c>
      <c r="Q2510" s="24">
        <v>35</v>
      </c>
      <c r="R2510" s="35">
        <f t="shared" si="156"/>
        <v>690.0789271892005</v>
      </c>
      <c r="S2510" s="35">
        <f t="shared" si="159"/>
        <v>0</v>
      </c>
      <c r="U2510" s="36">
        <f t="shared" si="157"/>
        <v>3.3333333333333326E-2</v>
      </c>
      <c r="V2510" s="36">
        <f t="shared" si="158"/>
        <v>1.1666666666666665</v>
      </c>
      <c r="W2510" s="36"/>
      <c r="X2510" s="37"/>
    </row>
    <row r="2511" spans="1:24" x14ac:dyDescent="0.3">
      <c r="A2511" s="42">
        <v>14111</v>
      </c>
      <c r="B2511" s="24">
        <v>77</v>
      </c>
      <c r="C2511" s="24" t="s">
        <v>1127</v>
      </c>
      <c r="D2511" s="24">
        <v>1</v>
      </c>
      <c r="E2511" s="24">
        <v>42</v>
      </c>
      <c r="F2511" s="24" t="s">
        <v>468</v>
      </c>
      <c r="G2511" s="24" t="s">
        <v>728</v>
      </c>
      <c r="H2511" s="24" t="s">
        <v>13</v>
      </c>
      <c r="J2511" s="24">
        <v>1</v>
      </c>
      <c r="K2511" s="24">
        <v>14111</v>
      </c>
      <c r="L2511" s="32">
        <v>0.59027777777777779</v>
      </c>
      <c r="M2511" s="43">
        <v>0.62361111111111112</v>
      </c>
      <c r="N2511" s="33">
        <v>19.7165407768343</v>
      </c>
      <c r="Q2511" s="24">
        <v>27</v>
      </c>
      <c r="R2511" s="35">
        <f t="shared" si="156"/>
        <v>532.34660097452615</v>
      </c>
      <c r="S2511" s="35">
        <f t="shared" si="159"/>
        <v>0</v>
      </c>
      <c r="U2511" s="36">
        <f t="shared" si="157"/>
        <v>3.3333333333333326E-2</v>
      </c>
      <c r="V2511" s="36">
        <f t="shared" si="158"/>
        <v>0.8999999999999998</v>
      </c>
      <c r="W2511" s="36"/>
      <c r="X2511" s="37"/>
    </row>
    <row r="2512" spans="1:24" x14ac:dyDescent="0.3">
      <c r="A2512" s="42">
        <v>10808</v>
      </c>
      <c r="B2512" s="24">
        <v>77</v>
      </c>
      <c r="C2512" s="24" t="s">
        <v>1127</v>
      </c>
      <c r="D2512" s="24">
        <v>1</v>
      </c>
      <c r="E2512" s="24">
        <v>51</v>
      </c>
      <c r="F2512" s="24" t="s">
        <v>457</v>
      </c>
      <c r="G2512" s="24" t="s">
        <v>19</v>
      </c>
      <c r="H2512" s="24" t="s">
        <v>13</v>
      </c>
      <c r="J2512" s="24">
        <v>1</v>
      </c>
      <c r="K2512" s="24">
        <v>2986</v>
      </c>
      <c r="L2512" s="32">
        <v>0.55208333333333337</v>
      </c>
      <c r="M2512" s="43">
        <v>0.59930555555555554</v>
      </c>
      <c r="N2512" s="33">
        <v>26.251331600507999</v>
      </c>
      <c r="Q2512" s="24">
        <v>235</v>
      </c>
      <c r="R2512" s="35">
        <f t="shared" si="156"/>
        <v>6169.0629261193799</v>
      </c>
      <c r="S2512" s="35">
        <f t="shared" si="159"/>
        <v>0</v>
      </c>
      <c r="U2512" s="36">
        <f t="shared" si="157"/>
        <v>4.7222222222222165E-2</v>
      </c>
      <c r="V2512" s="36">
        <f t="shared" si="158"/>
        <v>11.097222222222209</v>
      </c>
      <c r="W2512" s="36"/>
      <c r="X2512" s="37"/>
    </row>
    <row r="2513" spans="1:24" x14ac:dyDescent="0.3">
      <c r="A2513" s="42">
        <v>10818</v>
      </c>
      <c r="B2513" s="24">
        <v>77</v>
      </c>
      <c r="C2513" s="24" t="s">
        <v>1127</v>
      </c>
      <c r="D2513" s="24">
        <v>1</v>
      </c>
      <c r="E2513" s="24">
        <v>53</v>
      </c>
      <c r="F2513" s="24" t="s">
        <v>463</v>
      </c>
      <c r="G2513" s="24" t="s">
        <v>12</v>
      </c>
      <c r="H2513" s="24" t="s">
        <v>13</v>
      </c>
      <c r="J2513" s="24">
        <v>1</v>
      </c>
      <c r="K2513" s="24">
        <v>3033</v>
      </c>
      <c r="L2513" s="32">
        <v>0.73611111111111116</v>
      </c>
      <c r="M2513" s="43">
        <v>0.79722222222222217</v>
      </c>
      <c r="N2513" s="33">
        <v>30.872845466437798</v>
      </c>
      <c r="Q2513" s="24">
        <v>302</v>
      </c>
      <c r="R2513" s="35">
        <f t="shared" si="156"/>
        <v>9323.5993308642155</v>
      </c>
      <c r="S2513" s="35">
        <f t="shared" si="159"/>
        <v>0</v>
      </c>
      <c r="U2513" s="36">
        <f t="shared" si="157"/>
        <v>6.1111111111111005E-2</v>
      </c>
      <c r="V2513" s="36">
        <f t="shared" si="158"/>
        <v>18.455555555555524</v>
      </c>
      <c r="W2513" s="36"/>
      <c r="X2513" s="37"/>
    </row>
    <row r="2514" spans="1:24" x14ac:dyDescent="0.3">
      <c r="A2514" s="42">
        <v>10812</v>
      </c>
      <c r="B2514" s="24">
        <v>77</v>
      </c>
      <c r="C2514" s="24" t="s">
        <v>1127</v>
      </c>
      <c r="D2514" s="24">
        <v>1</v>
      </c>
      <c r="E2514" s="24">
        <v>62</v>
      </c>
      <c r="F2514" s="24" t="s">
        <v>459</v>
      </c>
      <c r="G2514" s="24" t="s">
        <v>12</v>
      </c>
      <c r="H2514" s="24" t="s">
        <v>13</v>
      </c>
      <c r="J2514" s="24">
        <v>1</v>
      </c>
      <c r="K2514" s="24">
        <v>3006</v>
      </c>
      <c r="L2514" s="32">
        <v>0.44444444444444442</v>
      </c>
      <c r="M2514" s="43">
        <v>0.47222222222222227</v>
      </c>
      <c r="N2514" s="33">
        <v>17.870709283703501</v>
      </c>
      <c r="Q2514" s="24">
        <v>302</v>
      </c>
      <c r="R2514" s="35">
        <f t="shared" si="156"/>
        <v>5396.9542036784578</v>
      </c>
      <c r="S2514" s="35">
        <f t="shared" si="159"/>
        <v>0</v>
      </c>
      <c r="U2514" s="36">
        <f t="shared" si="157"/>
        <v>2.7777777777777846E-2</v>
      </c>
      <c r="V2514" s="36">
        <f t="shared" si="158"/>
        <v>8.3888888888889088</v>
      </c>
      <c r="W2514" s="36"/>
      <c r="X2514" s="37"/>
    </row>
    <row r="2515" spans="1:24" x14ac:dyDescent="0.3">
      <c r="A2515" s="42">
        <v>10826</v>
      </c>
      <c r="B2515" s="24">
        <v>77</v>
      </c>
      <c r="C2515" s="24" t="s">
        <v>1127</v>
      </c>
      <c r="D2515" s="24">
        <v>1</v>
      </c>
      <c r="E2515" s="24">
        <v>62</v>
      </c>
      <c r="F2515" s="24" t="s">
        <v>459</v>
      </c>
      <c r="G2515" s="24" t="s">
        <v>18</v>
      </c>
      <c r="H2515" s="24" t="s">
        <v>13</v>
      </c>
      <c r="J2515" s="24">
        <v>1</v>
      </c>
      <c r="K2515" s="24">
        <v>3689</v>
      </c>
      <c r="L2515" s="32">
        <v>0.50694444444444442</v>
      </c>
      <c r="M2515" s="43">
        <v>0.53472222222222221</v>
      </c>
      <c r="N2515" s="33">
        <v>17.870709283703501</v>
      </c>
      <c r="Q2515" s="24">
        <v>67</v>
      </c>
      <c r="R2515" s="35">
        <f t="shared" si="156"/>
        <v>1197.3375220081346</v>
      </c>
      <c r="S2515" s="35">
        <f t="shared" si="159"/>
        <v>0</v>
      </c>
      <c r="U2515" s="36">
        <f t="shared" si="157"/>
        <v>2.777777777777779E-2</v>
      </c>
      <c r="V2515" s="36">
        <f t="shared" si="158"/>
        <v>1.861111111111112</v>
      </c>
      <c r="W2515" s="36"/>
      <c r="X2515" s="37"/>
    </row>
    <row r="2516" spans="1:24" x14ac:dyDescent="0.3">
      <c r="A2516" s="42">
        <v>10815</v>
      </c>
      <c r="B2516" s="24">
        <v>77</v>
      </c>
      <c r="C2516" s="24" t="s">
        <v>1127</v>
      </c>
      <c r="D2516" s="24">
        <v>1</v>
      </c>
      <c r="E2516" s="24">
        <v>62</v>
      </c>
      <c r="F2516" s="24" t="s">
        <v>459</v>
      </c>
      <c r="G2516" s="24" t="s">
        <v>12</v>
      </c>
      <c r="H2516" s="24" t="s">
        <v>13</v>
      </c>
      <c r="J2516" s="24">
        <v>1</v>
      </c>
      <c r="K2516" s="24">
        <v>3013</v>
      </c>
      <c r="L2516" s="32">
        <v>0.79166666666666663</v>
      </c>
      <c r="M2516" s="43">
        <v>0.81944444444444453</v>
      </c>
      <c r="N2516" s="33">
        <v>17.870709283703501</v>
      </c>
      <c r="Q2516" s="24">
        <v>302</v>
      </c>
      <c r="R2516" s="35">
        <f t="shared" si="156"/>
        <v>5396.9542036784578</v>
      </c>
      <c r="S2516" s="35">
        <f t="shared" si="159"/>
        <v>0</v>
      </c>
      <c r="U2516" s="36">
        <f t="shared" si="157"/>
        <v>2.7777777777777901E-2</v>
      </c>
      <c r="V2516" s="36">
        <f t="shared" si="158"/>
        <v>8.3888888888889266</v>
      </c>
      <c r="W2516" s="36"/>
      <c r="X2516" s="37"/>
    </row>
    <row r="2517" spans="1:24" x14ac:dyDescent="0.3">
      <c r="A2517" s="42">
        <v>10801</v>
      </c>
      <c r="B2517" s="24">
        <v>77</v>
      </c>
      <c r="C2517" s="24" t="s">
        <v>1127</v>
      </c>
      <c r="D2517" s="24">
        <v>1</v>
      </c>
      <c r="E2517" s="24">
        <v>63</v>
      </c>
      <c r="F2517" s="24" t="s">
        <v>453</v>
      </c>
      <c r="G2517" s="24" t="s">
        <v>12</v>
      </c>
      <c r="H2517" s="24" t="s">
        <v>15</v>
      </c>
      <c r="J2517" s="24">
        <v>1</v>
      </c>
      <c r="K2517" s="24">
        <v>2788</v>
      </c>
      <c r="L2517" s="32">
        <v>0.47222222222222227</v>
      </c>
      <c r="M2517" s="43">
        <v>0.51388888888888895</v>
      </c>
      <c r="N2517" s="33">
        <v>24.4055001073772</v>
      </c>
      <c r="Q2517" s="24">
        <v>58</v>
      </c>
      <c r="R2517" s="35">
        <f t="shared" si="156"/>
        <v>1415.5190062278775</v>
      </c>
      <c r="S2517" s="35">
        <f t="shared" si="159"/>
        <v>0</v>
      </c>
      <c r="U2517" s="36">
        <f t="shared" si="157"/>
        <v>4.1666666666666685E-2</v>
      </c>
      <c r="V2517" s="36">
        <f t="shared" si="158"/>
        <v>2.4166666666666679</v>
      </c>
      <c r="W2517" s="36"/>
      <c r="X2517" s="37"/>
    </row>
    <row r="2518" spans="1:24" x14ac:dyDescent="0.3">
      <c r="A2518" s="42">
        <v>10822</v>
      </c>
      <c r="B2518" s="24">
        <v>77</v>
      </c>
      <c r="C2518" s="24" t="s">
        <v>1127</v>
      </c>
      <c r="D2518" s="24">
        <v>1</v>
      </c>
      <c r="E2518" s="24">
        <v>63</v>
      </c>
      <c r="F2518" s="24" t="s">
        <v>453</v>
      </c>
      <c r="G2518" s="24" t="s">
        <v>18</v>
      </c>
      <c r="H2518" s="24" t="s">
        <v>13</v>
      </c>
      <c r="J2518" s="24">
        <v>1</v>
      </c>
      <c r="K2518" s="24">
        <v>3664</v>
      </c>
      <c r="L2518" s="32">
        <v>0.54166666666666663</v>
      </c>
      <c r="M2518" s="43">
        <v>0.58333333333333337</v>
      </c>
      <c r="N2518" s="33">
        <v>24.4055001073772</v>
      </c>
      <c r="Q2518" s="24">
        <v>67</v>
      </c>
      <c r="R2518" s="35">
        <f t="shared" si="156"/>
        <v>1635.1685071942725</v>
      </c>
      <c r="S2518" s="35">
        <f t="shared" si="159"/>
        <v>0</v>
      </c>
      <c r="U2518" s="36">
        <f t="shared" si="157"/>
        <v>4.1666666666666741E-2</v>
      </c>
      <c r="V2518" s="36">
        <f t="shared" si="158"/>
        <v>2.7916666666666714</v>
      </c>
      <c r="W2518" s="36"/>
      <c r="X2518" s="37"/>
    </row>
    <row r="2519" spans="1:24" x14ac:dyDescent="0.3">
      <c r="A2519" s="42">
        <v>12041</v>
      </c>
      <c r="B2519" s="24">
        <v>77</v>
      </c>
      <c r="C2519" s="24" t="s">
        <v>1127</v>
      </c>
      <c r="D2519" s="24">
        <v>1</v>
      </c>
      <c r="E2519" s="24">
        <v>63</v>
      </c>
      <c r="F2519" s="24" t="s">
        <v>453</v>
      </c>
      <c r="G2519" s="24" t="s">
        <v>12</v>
      </c>
      <c r="H2519" s="24" t="s">
        <v>15</v>
      </c>
      <c r="J2519" s="24">
        <v>1</v>
      </c>
      <c r="K2519" s="24">
        <v>2823</v>
      </c>
      <c r="L2519" s="32">
        <v>0.77430555555555547</v>
      </c>
      <c r="M2519" s="43">
        <v>0.81597222222222221</v>
      </c>
      <c r="N2519" s="33">
        <v>24.4055001073772</v>
      </c>
      <c r="Q2519" s="24">
        <v>58</v>
      </c>
      <c r="R2519" s="35">
        <f t="shared" si="156"/>
        <v>1415.5190062278775</v>
      </c>
      <c r="S2519" s="35">
        <f t="shared" si="159"/>
        <v>0</v>
      </c>
      <c r="U2519" s="36">
        <f t="shared" si="157"/>
        <v>4.1666666666666741E-2</v>
      </c>
      <c r="V2519" s="36">
        <f t="shared" si="158"/>
        <v>2.416666666666671</v>
      </c>
      <c r="W2519" s="36"/>
      <c r="X2519" s="37"/>
    </row>
    <row r="2520" spans="1:24" x14ac:dyDescent="0.3">
      <c r="A2520" s="42">
        <v>10820</v>
      </c>
      <c r="B2520" s="24">
        <v>77</v>
      </c>
      <c r="C2520" s="24" t="s">
        <v>1127</v>
      </c>
      <c r="D2520" s="24">
        <v>1</v>
      </c>
      <c r="E2520" s="24">
        <v>66</v>
      </c>
      <c r="F2520" s="24" t="s">
        <v>464</v>
      </c>
      <c r="G2520" s="24" t="s">
        <v>19</v>
      </c>
      <c r="H2520" s="24" t="s">
        <v>13</v>
      </c>
      <c r="J2520" s="24">
        <v>1</v>
      </c>
      <c r="K2520" s="24">
        <v>3038</v>
      </c>
      <c r="L2520" s="32">
        <v>0.28472222222222221</v>
      </c>
      <c r="M2520" s="43">
        <v>0.30902777777777779</v>
      </c>
      <c r="N2520" s="33">
        <v>14.441781191000601</v>
      </c>
      <c r="Q2520" s="24">
        <v>235</v>
      </c>
      <c r="R2520" s="35">
        <f t="shared" si="156"/>
        <v>3393.8185798851414</v>
      </c>
      <c r="S2520" s="35">
        <f t="shared" si="159"/>
        <v>0</v>
      </c>
      <c r="U2520" s="36">
        <f t="shared" si="157"/>
        <v>2.430555555555558E-2</v>
      </c>
      <c r="V2520" s="36">
        <f t="shared" si="158"/>
        <v>5.7118055555555616</v>
      </c>
      <c r="W2520" s="36"/>
      <c r="X2520" s="37"/>
    </row>
    <row r="2521" spans="1:24" x14ac:dyDescent="0.3">
      <c r="A2521" s="42">
        <v>17618</v>
      </c>
      <c r="B2521" s="24">
        <v>77</v>
      </c>
      <c r="C2521" s="24" t="s">
        <v>1127</v>
      </c>
      <c r="D2521" s="24">
        <v>1</v>
      </c>
      <c r="E2521" s="24">
        <v>66</v>
      </c>
      <c r="F2521" s="24" t="s">
        <v>464</v>
      </c>
      <c r="G2521" s="24" t="s">
        <v>12</v>
      </c>
      <c r="H2521" s="24" t="s">
        <v>13</v>
      </c>
      <c r="J2521" s="24">
        <v>1</v>
      </c>
      <c r="K2521" s="24">
        <v>3168</v>
      </c>
      <c r="L2521" s="32">
        <v>0.36805555555555558</v>
      </c>
      <c r="M2521" s="43">
        <v>0.3923611111111111</v>
      </c>
      <c r="N2521" s="33">
        <v>14.441781191000601</v>
      </c>
      <c r="Q2521" s="24">
        <v>302</v>
      </c>
      <c r="R2521" s="35">
        <f t="shared" si="156"/>
        <v>4361.4179196821815</v>
      </c>
      <c r="S2521" s="35">
        <f t="shared" si="159"/>
        <v>0</v>
      </c>
      <c r="U2521" s="36">
        <f t="shared" si="157"/>
        <v>2.4305555555555525E-2</v>
      </c>
      <c r="V2521" s="36">
        <f t="shared" si="158"/>
        <v>7.3402777777777688</v>
      </c>
      <c r="W2521" s="36"/>
      <c r="X2521" s="37"/>
    </row>
    <row r="2522" spans="1:24" x14ac:dyDescent="0.3">
      <c r="A2522" s="42">
        <v>10814</v>
      </c>
      <c r="B2522" s="24">
        <v>77</v>
      </c>
      <c r="C2522" s="24" t="s">
        <v>1127</v>
      </c>
      <c r="D2522" s="24">
        <v>1</v>
      </c>
      <c r="E2522" s="24">
        <v>68</v>
      </c>
      <c r="F2522" s="24" t="s">
        <v>461</v>
      </c>
      <c r="G2522" s="24" t="s">
        <v>19</v>
      </c>
      <c r="H2522" s="24" t="s">
        <v>13</v>
      </c>
      <c r="J2522" s="24">
        <v>1</v>
      </c>
      <c r="K2522" s="24">
        <v>3012</v>
      </c>
      <c r="L2522" s="32">
        <v>0.54652777777777783</v>
      </c>
      <c r="M2522" s="43">
        <v>0.56388888888888888</v>
      </c>
      <c r="N2522" s="33">
        <v>13.203397485339201</v>
      </c>
      <c r="Q2522" s="24">
        <v>235</v>
      </c>
      <c r="R2522" s="35">
        <f t="shared" si="156"/>
        <v>3102.798409054712</v>
      </c>
      <c r="S2522" s="35">
        <f t="shared" si="159"/>
        <v>0</v>
      </c>
      <c r="U2522" s="36">
        <f t="shared" si="157"/>
        <v>1.7361111111111049E-2</v>
      </c>
      <c r="V2522" s="36">
        <f t="shared" si="158"/>
        <v>4.0798611111110965</v>
      </c>
      <c r="W2522" s="36"/>
      <c r="X2522" s="37"/>
    </row>
    <row r="2523" spans="1:24" x14ac:dyDescent="0.3">
      <c r="A2523" s="42">
        <v>17479</v>
      </c>
      <c r="B2523" s="24">
        <v>77</v>
      </c>
      <c r="C2523" s="24" t="s">
        <v>1127</v>
      </c>
      <c r="D2523" s="24">
        <v>1</v>
      </c>
      <c r="E2523" s="24">
        <v>68</v>
      </c>
      <c r="F2523" s="24" t="s">
        <v>461</v>
      </c>
      <c r="G2523" s="24" t="s">
        <v>52</v>
      </c>
      <c r="H2523" s="44" t="s">
        <v>1146</v>
      </c>
      <c r="I2523" s="44"/>
      <c r="J2523" s="24">
        <v>1</v>
      </c>
      <c r="K2523" s="24">
        <v>14112</v>
      </c>
      <c r="L2523" s="32">
        <v>0.56944444444444442</v>
      </c>
      <c r="M2523" s="43">
        <v>0.59027777777777779</v>
      </c>
      <c r="N2523" s="33">
        <v>13.203397485339201</v>
      </c>
      <c r="Q2523" s="24">
        <v>173</v>
      </c>
      <c r="R2523" s="35">
        <f t="shared" si="156"/>
        <v>2284.1877649636817</v>
      </c>
      <c r="S2523" s="35">
        <f t="shared" si="159"/>
        <v>0</v>
      </c>
      <c r="U2523" s="36">
        <f t="shared" si="157"/>
        <v>2.083333333333337E-2</v>
      </c>
      <c r="V2523" s="36">
        <f t="shared" si="158"/>
        <v>3.6041666666666732</v>
      </c>
      <c r="W2523" s="36"/>
      <c r="X2523" s="37"/>
    </row>
    <row r="2524" spans="1:24" x14ac:dyDescent="0.3">
      <c r="A2524" s="42">
        <v>10817</v>
      </c>
      <c r="B2524" s="24">
        <v>77</v>
      </c>
      <c r="C2524" s="24" t="s">
        <v>1127</v>
      </c>
      <c r="D2524" s="24">
        <v>1</v>
      </c>
      <c r="E2524" s="24">
        <v>68</v>
      </c>
      <c r="F2524" s="24" t="s">
        <v>461</v>
      </c>
      <c r="G2524" s="24" t="s">
        <v>12</v>
      </c>
      <c r="H2524" s="24" t="s">
        <v>13</v>
      </c>
      <c r="J2524" s="24">
        <v>1</v>
      </c>
      <c r="K2524" s="24">
        <v>3029</v>
      </c>
      <c r="L2524" s="32">
        <v>0.73611111111111116</v>
      </c>
      <c r="M2524" s="43">
        <v>0.75694444444444453</v>
      </c>
      <c r="N2524" s="33">
        <v>13.203397485339201</v>
      </c>
      <c r="Q2524" s="24">
        <v>302</v>
      </c>
      <c r="R2524" s="35">
        <f t="shared" si="156"/>
        <v>3987.4260405724385</v>
      </c>
      <c r="S2524" s="35">
        <f t="shared" si="159"/>
        <v>0</v>
      </c>
      <c r="U2524" s="36">
        <f t="shared" si="157"/>
        <v>2.083333333333337E-2</v>
      </c>
      <c r="V2524" s="36">
        <f t="shared" si="158"/>
        <v>6.2916666666666776</v>
      </c>
      <c r="W2524" s="36"/>
      <c r="X2524" s="37"/>
    </row>
    <row r="2525" spans="1:24" x14ac:dyDescent="0.3">
      <c r="A2525" s="42">
        <v>17477</v>
      </c>
      <c r="B2525" s="24">
        <v>77</v>
      </c>
      <c r="C2525" s="24" t="s">
        <v>1127</v>
      </c>
      <c r="D2525" s="24">
        <v>1</v>
      </c>
      <c r="E2525" s="24">
        <v>78</v>
      </c>
      <c r="F2525" s="24" t="s">
        <v>655</v>
      </c>
      <c r="G2525" s="24" t="s">
        <v>19</v>
      </c>
      <c r="H2525" s="24" t="s">
        <v>13</v>
      </c>
      <c r="J2525" s="24">
        <v>1</v>
      </c>
      <c r="K2525" s="24">
        <v>2991</v>
      </c>
      <c r="L2525" s="32">
        <v>0.52430555555555558</v>
      </c>
      <c r="M2525" s="43">
        <v>0.54166666666666663</v>
      </c>
      <c r="N2525" s="33">
        <v>12.616420731478</v>
      </c>
      <c r="Q2525" s="24">
        <v>235</v>
      </c>
      <c r="R2525" s="35">
        <f t="shared" si="156"/>
        <v>2964.8588718973301</v>
      </c>
      <c r="S2525" s="35">
        <f t="shared" si="159"/>
        <v>0</v>
      </c>
      <c r="U2525" s="36">
        <f t="shared" si="157"/>
        <v>1.7361111111111049E-2</v>
      </c>
      <c r="V2525" s="36">
        <f t="shared" si="158"/>
        <v>4.0798611111110965</v>
      </c>
      <c r="W2525" s="36"/>
      <c r="X2525" s="37"/>
    </row>
    <row r="2526" spans="1:24" x14ac:dyDescent="0.3">
      <c r="A2526" s="42">
        <v>17488</v>
      </c>
      <c r="B2526" s="24">
        <v>77</v>
      </c>
      <c r="C2526" s="24" t="s">
        <v>1127</v>
      </c>
      <c r="D2526" s="24">
        <v>1</v>
      </c>
      <c r="E2526" s="24">
        <v>79</v>
      </c>
      <c r="F2526" s="24" t="s">
        <v>456</v>
      </c>
      <c r="G2526" s="24" t="s">
        <v>12</v>
      </c>
      <c r="H2526" s="24" t="s">
        <v>13</v>
      </c>
      <c r="J2526" s="24">
        <v>1</v>
      </c>
      <c r="K2526" s="24">
        <v>2984</v>
      </c>
      <c r="L2526" s="32">
        <v>0.24305555555555555</v>
      </c>
      <c r="M2526" s="43">
        <v>0.27430555555555552</v>
      </c>
      <c r="N2526" s="33">
        <v>19.151211555151701</v>
      </c>
      <c r="Q2526" s="24">
        <v>302</v>
      </c>
      <c r="R2526" s="35">
        <f t="shared" si="156"/>
        <v>5783.6658896558138</v>
      </c>
      <c r="S2526" s="35">
        <f t="shared" si="159"/>
        <v>0</v>
      </c>
      <c r="U2526" s="36">
        <f t="shared" si="157"/>
        <v>3.1249999999999972E-2</v>
      </c>
      <c r="V2526" s="36">
        <f t="shared" si="158"/>
        <v>9.4374999999999911</v>
      </c>
      <c r="W2526" s="36"/>
      <c r="X2526" s="37"/>
    </row>
    <row r="2527" spans="1:24" x14ac:dyDescent="0.3">
      <c r="A2527" s="42">
        <v>18347</v>
      </c>
      <c r="B2527" s="24">
        <v>77</v>
      </c>
      <c r="C2527" s="24" t="s">
        <v>1127</v>
      </c>
      <c r="D2527" s="24">
        <v>2</v>
      </c>
      <c r="E2527" s="24">
        <v>96</v>
      </c>
      <c r="F2527" s="24" t="s">
        <v>460</v>
      </c>
      <c r="G2527" s="24" t="s">
        <v>18</v>
      </c>
      <c r="H2527" s="24" t="s">
        <v>13</v>
      </c>
      <c r="J2527" s="24">
        <v>1</v>
      </c>
      <c r="K2527" s="24">
        <v>18347</v>
      </c>
      <c r="L2527" s="32">
        <v>0.47222222222222227</v>
      </c>
      <c r="M2527" s="43">
        <v>0.5</v>
      </c>
      <c r="N2527" s="33">
        <v>17.354103027789499</v>
      </c>
      <c r="Q2527" s="24">
        <v>67</v>
      </c>
      <c r="R2527" s="35">
        <f t="shared" si="156"/>
        <v>1162.7249028618965</v>
      </c>
      <c r="S2527" s="35">
        <f t="shared" si="159"/>
        <v>0</v>
      </c>
      <c r="U2527" s="36">
        <f t="shared" si="157"/>
        <v>2.7777777777777735E-2</v>
      </c>
      <c r="V2527" s="36">
        <f t="shared" si="158"/>
        <v>1.8611111111111083</v>
      </c>
      <c r="W2527" s="36"/>
      <c r="X2527" s="37"/>
    </row>
    <row r="2528" spans="1:24" x14ac:dyDescent="0.3">
      <c r="A2528" s="42">
        <v>10813</v>
      </c>
      <c r="B2528" s="24">
        <v>77</v>
      </c>
      <c r="C2528" s="24" t="s">
        <v>1127</v>
      </c>
      <c r="D2528" s="24">
        <v>2</v>
      </c>
      <c r="E2528" s="24">
        <v>96</v>
      </c>
      <c r="F2528" s="24" t="s">
        <v>460</v>
      </c>
      <c r="G2528" s="24" t="s">
        <v>19</v>
      </c>
      <c r="H2528" s="24" t="s">
        <v>13</v>
      </c>
      <c r="J2528" s="24">
        <v>1</v>
      </c>
      <c r="K2528" s="24">
        <v>3007</v>
      </c>
      <c r="L2528" s="32">
        <v>0.51041666666666663</v>
      </c>
      <c r="M2528" s="43">
        <v>0.53819444444444442</v>
      </c>
      <c r="N2528" s="33">
        <v>17.354103027789499</v>
      </c>
      <c r="Q2528" s="24">
        <v>235</v>
      </c>
      <c r="R2528" s="35">
        <f t="shared" si="156"/>
        <v>4078.2142115305323</v>
      </c>
      <c r="S2528" s="35">
        <f t="shared" si="159"/>
        <v>0</v>
      </c>
      <c r="U2528" s="36">
        <f t="shared" si="157"/>
        <v>2.777777777777779E-2</v>
      </c>
      <c r="V2528" s="36">
        <f t="shared" si="158"/>
        <v>6.5277777777777803</v>
      </c>
      <c r="W2528" s="36"/>
      <c r="X2528" s="37"/>
    </row>
    <row r="2529" spans="1:24" x14ac:dyDescent="0.3">
      <c r="A2529" s="42">
        <v>17478</v>
      </c>
      <c r="B2529" s="24">
        <v>77</v>
      </c>
      <c r="C2529" s="24" t="s">
        <v>1127</v>
      </c>
      <c r="D2529" s="24">
        <v>2</v>
      </c>
      <c r="E2529" s="24">
        <v>96</v>
      </c>
      <c r="F2529" s="24" t="s">
        <v>460</v>
      </c>
      <c r="G2529" s="24" t="s">
        <v>19</v>
      </c>
      <c r="H2529" s="24" t="s">
        <v>13</v>
      </c>
      <c r="J2529" s="24">
        <v>1</v>
      </c>
      <c r="K2529" s="24">
        <v>13384</v>
      </c>
      <c r="L2529" s="32">
        <v>0.54166666666666663</v>
      </c>
      <c r="M2529" s="43">
        <v>0.56944444444444442</v>
      </c>
      <c r="N2529" s="33">
        <v>17.354103027789499</v>
      </c>
      <c r="Q2529" s="24">
        <v>235</v>
      </c>
      <c r="R2529" s="35">
        <f t="shared" si="156"/>
        <v>4078.2142115305323</v>
      </c>
      <c r="S2529" s="35">
        <f t="shared" si="159"/>
        <v>0</v>
      </c>
      <c r="U2529" s="36">
        <f t="shared" si="157"/>
        <v>2.777777777777779E-2</v>
      </c>
      <c r="V2529" s="36">
        <f t="shared" si="158"/>
        <v>6.5277777777777803</v>
      </c>
      <c r="W2529" s="36"/>
      <c r="X2529" s="37"/>
    </row>
    <row r="2530" spans="1:24" x14ac:dyDescent="0.3">
      <c r="A2530" s="42">
        <v>10824</v>
      </c>
      <c r="B2530" s="24">
        <v>77</v>
      </c>
      <c r="C2530" s="24" t="s">
        <v>1127</v>
      </c>
      <c r="D2530" s="24">
        <v>2</v>
      </c>
      <c r="E2530" s="24">
        <v>97</v>
      </c>
      <c r="F2530" s="24" t="s">
        <v>466</v>
      </c>
      <c r="G2530" s="24" t="s">
        <v>18</v>
      </c>
      <c r="H2530" s="24" t="s">
        <v>13</v>
      </c>
      <c r="J2530" s="24">
        <v>1</v>
      </c>
      <c r="K2530" s="24">
        <v>3673</v>
      </c>
      <c r="L2530" s="32">
        <v>0.59722222222222221</v>
      </c>
      <c r="M2530" s="43">
        <v>0.63888888888888895</v>
      </c>
      <c r="N2530" s="33">
        <v>22.046355277884501</v>
      </c>
      <c r="Q2530" s="24">
        <v>67</v>
      </c>
      <c r="R2530" s="35">
        <f t="shared" si="156"/>
        <v>1477.1058036182617</v>
      </c>
      <c r="S2530" s="35">
        <f t="shared" si="159"/>
        <v>0</v>
      </c>
      <c r="U2530" s="36">
        <f t="shared" si="157"/>
        <v>4.1666666666666741E-2</v>
      </c>
      <c r="V2530" s="36">
        <f t="shared" si="158"/>
        <v>2.7916666666666714</v>
      </c>
      <c r="W2530" s="36"/>
      <c r="X2530" s="37"/>
    </row>
    <row r="2531" spans="1:24" x14ac:dyDescent="0.3">
      <c r="A2531" s="42">
        <v>17498</v>
      </c>
      <c r="B2531" s="24">
        <v>77</v>
      </c>
      <c r="C2531" s="24" t="s">
        <v>1127</v>
      </c>
      <c r="D2531" s="24">
        <v>2</v>
      </c>
      <c r="E2531" s="24">
        <v>98</v>
      </c>
      <c r="F2531" s="24" t="s">
        <v>455</v>
      </c>
      <c r="G2531" s="24" t="s">
        <v>19</v>
      </c>
      <c r="H2531" s="24" t="s">
        <v>13</v>
      </c>
      <c r="J2531" s="24">
        <v>1</v>
      </c>
      <c r="K2531" s="24">
        <v>2977</v>
      </c>
      <c r="L2531" s="32">
        <v>0.27430555555555552</v>
      </c>
      <c r="M2531" s="43">
        <v>0.30208333333333331</v>
      </c>
      <c r="N2531" s="33">
        <v>13.988076092226899</v>
      </c>
      <c r="Q2531" s="24">
        <v>235</v>
      </c>
      <c r="R2531" s="35">
        <f t="shared" si="156"/>
        <v>3287.1978816733213</v>
      </c>
      <c r="S2531" s="35">
        <f t="shared" si="159"/>
        <v>0</v>
      </c>
      <c r="U2531" s="36">
        <f t="shared" si="157"/>
        <v>2.777777777777779E-2</v>
      </c>
      <c r="V2531" s="36">
        <f t="shared" si="158"/>
        <v>6.5277777777777803</v>
      </c>
      <c r="W2531" s="36"/>
      <c r="X2531" s="37"/>
    </row>
    <row r="2532" spans="1:24" x14ac:dyDescent="0.3">
      <c r="A2532" s="42">
        <v>18323</v>
      </c>
      <c r="B2532" s="24">
        <v>77</v>
      </c>
      <c r="C2532" s="24" t="s">
        <v>1127</v>
      </c>
      <c r="D2532" s="24">
        <v>2</v>
      </c>
      <c r="E2532" s="24">
        <v>98</v>
      </c>
      <c r="F2532" s="24" t="s">
        <v>455</v>
      </c>
      <c r="G2532" s="24" t="s">
        <v>18</v>
      </c>
      <c r="H2532" s="24" t="s">
        <v>13</v>
      </c>
      <c r="J2532" s="24">
        <v>1</v>
      </c>
      <c r="K2532" s="24">
        <v>18323</v>
      </c>
      <c r="L2532" s="32">
        <v>0.27777777777777779</v>
      </c>
      <c r="M2532" s="43">
        <v>0.30555555555555552</v>
      </c>
      <c r="N2532" s="33">
        <v>13.988076092226899</v>
      </c>
      <c r="Q2532" s="24">
        <v>67</v>
      </c>
      <c r="R2532" s="35">
        <f t="shared" si="156"/>
        <v>937.20109817920229</v>
      </c>
      <c r="S2532" s="35">
        <f t="shared" si="159"/>
        <v>0</v>
      </c>
      <c r="U2532" s="36">
        <f t="shared" si="157"/>
        <v>2.7777777777777735E-2</v>
      </c>
      <c r="V2532" s="36">
        <f t="shared" si="158"/>
        <v>1.8611111111111083</v>
      </c>
      <c r="W2532" s="36"/>
      <c r="X2532" s="37"/>
    </row>
    <row r="2533" spans="1:24" x14ac:dyDescent="0.3">
      <c r="A2533" s="42">
        <v>13385</v>
      </c>
      <c r="B2533" s="24">
        <v>77</v>
      </c>
      <c r="C2533" s="24" t="s">
        <v>1127</v>
      </c>
      <c r="D2533" s="24">
        <v>2</v>
      </c>
      <c r="E2533" s="24">
        <v>99</v>
      </c>
      <c r="F2533" s="24" t="s">
        <v>467</v>
      </c>
      <c r="G2533" s="24" t="s">
        <v>18</v>
      </c>
      <c r="H2533" s="24" t="s">
        <v>13</v>
      </c>
      <c r="J2533" s="24">
        <v>1</v>
      </c>
      <c r="K2533" s="24">
        <v>2992</v>
      </c>
      <c r="L2533" s="32">
        <v>0.55208333333333337</v>
      </c>
      <c r="M2533" s="43">
        <v>0.57986111111111105</v>
      </c>
      <c r="N2533" s="33">
        <v>16.468035555930499</v>
      </c>
      <c r="Q2533" s="24">
        <v>67</v>
      </c>
      <c r="R2533" s="35">
        <f t="shared" si="156"/>
        <v>1103.3583822473433</v>
      </c>
      <c r="S2533" s="35">
        <f t="shared" si="159"/>
        <v>0</v>
      </c>
      <c r="U2533" s="36">
        <f t="shared" si="157"/>
        <v>2.7777777777777679E-2</v>
      </c>
      <c r="V2533" s="36">
        <f t="shared" si="158"/>
        <v>1.8611111111111045</v>
      </c>
      <c r="W2533" s="36"/>
      <c r="X2533" s="37"/>
    </row>
    <row r="2534" spans="1:24" x14ac:dyDescent="0.3">
      <c r="A2534" s="42">
        <v>12064</v>
      </c>
      <c r="B2534" s="24">
        <v>77</v>
      </c>
      <c r="C2534" s="24" t="s">
        <v>1127</v>
      </c>
      <c r="D2534" s="24">
        <v>2</v>
      </c>
      <c r="E2534" s="24">
        <v>100</v>
      </c>
      <c r="F2534" s="24" t="s">
        <v>656</v>
      </c>
      <c r="G2534" s="24" t="s">
        <v>19</v>
      </c>
      <c r="H2534" s="24" t="s">
        <v>13</v>
      </c>
      <c r="J2534" s="24">
        <v>1</v>
      </c>
      <c r="K2534" s="24">
        <v>2994</v>
      </c>
      <c r="L2534" s="32">
        <v>0.59722222222222221</v>
      </c>
      <c r="M2534" s="43">
        <v>0.60972222222222217</v>
      </c>
      <c r="N2534" s="33">
        <v>9.1328238421318897</v>
      </c>
      <c r="Q2534" s="24">
        <v>235</v>
      </c>
      <c r="R2534" s="35">
        <f t="shared" si="156"/>
        <v>2146.2136029009939</v>
      </c>
      <c r="S2534" s="35">
        <f t="shared" si="159"/>
        <v>0</v>
      </c>
      <c r="U2534" s="36">
        <f t="shared" si="157"/>
        <v>1.2499999999999956E-2</v>
      </c>
      <c r="V2534" s="36">
        <f t="shared" si="158"/>
        <v>2.9374999999999893</v>
      </c>
      <c r="W2534" s="36"/>
      <c r="X2534" s="37"/>
    </row>
    <row r="2535" spans="1:24" x14ac:dyDescent="0.3">
      <c r="A2535" s="42">
        <v>10816</v>
      </c>
      <c r="B2535" s="24">
        <v>77</v>
      </c>
      <c r="C2535" s="24" t="s">
        <v>1127</v>
      </c>
      <c r="D2535" s="24">
        <v>2</v>
      </c>
      <c r="E2535" s="24">
        <v>101</v>
      </c>
      <c r="F2535" s="24" t="s">
        <v>462</v>
      </c>
      <c r="G2535" s="24" t="s">
        <v>19</v>
      </c>
      <c r="H2535" s="24" t="s">
        <v>13</v>
      </c>
      <c r="J2535" s="24">
        <v>1</v>
      </c>
      <c r="K2535" s="24">
        <v>3014</v>
      </c>
      <c r="L2535" s="32">
        <v>0.81944444444444453</v>
      </c>
      <c r="M2535" s="43">
        <v>0.83680555555555547</v>
      </c>
      <c r="N2535" s="33">
        <v>12.547743948820299</v>
      </c>
      <c r="Q2535" s="24">
        <v>235</v>
      </c>
      <c r="R2535" s="35">
        <f t="shared" si="156"/>
        <v>2948.7198279727704</v>
      </c>
      <c r="S2535" s="35">
        <f t="shared" si="159"/>
        <v>0</v>
      </c>
      <c r="U2535" s="36">
        <f t="shared" si="157"/>
        <v>1.7361111111110938E-2</v>
      </c>
      <c r="V2535" s="36">
        <f t="shared" si="158"/>
        <v>4.0798611111110707</v>
      </c>
      <c r="W2535" s="36"/>
      <c r="X2535" s="37"/>
    </row>
    <row r="2536" spans="1:24" x14ac:dyDescent="0.3">
      <c r="A2536" s="42">
        <v>17730</v>
      </c>
      <c r="B2536" s="24">
        <v>77</v>
      </c>
      <c r="C2536" s="24" t="s">
        <v>1127</v>
      </c>
      <c r="D2536" s="24">
        <v>2</v>
      </c>
      <c r="E2536" s="24">
        <v>138</v>
      </c>
      <c r="F2536" s="24" t="s">
        <v>451</v>
      </c>
      <c r="G2536" s="24" t="s">
        <v>12</v>
      </c>
      <c r="H2536" s="24" t="s">
        <v>13</v>
      </c>
      <c r="J2536" s="24">
        <v>1</v>
      </c>
      <c r="K2536" s="24">
        <v>2305</v>
      </c>
      <c r="L2536" s="32">
        <v>0.3923611111111111</v>
      </c>
      <c r="M2536" s="43">
        <v>0.41319444444444442</v>
      </c>
      <c r="N2536" s="33">
        <v>12.689842786114101</v>
      </c>
      <c r="Q2536" s="24">
        <v>302</v>
      </c>
      <c r="R2536" s="35">
        <f t="shared" si="156"/>
        <v>3832.3325214064585</v>
      </c>
      <c r="S2536" s="35">
        <f t="shared" si="159"/>
        <v>0</v>
      </c>
      <c r="U2536" s="36">
        <f t="shared" si="157"/>
        <v>2.0833333333333315E-2</v>
      </c>
      <c r="V2536" s="36">
        <f t="shared" si="158"/>
        <v>6.2916666666666607</v>
      </c>
      <c r="W2536" s="36"/>
      <c r="X2536" s="37"/>
    </row>
    <row r="2537" spans="1:24" x14ac:dyDescent="0.3">
      <c r="A2537" s="42">
        <v>10798</v>
      </c>
      <c r="B2537" s="24">
        <v>77</v>
      </c>
      <c r="C2537" s="24" t="s">
        <v>1127</v>
      </c>
      <c r="D2537" s="24">
        <v>2</v>
      </c>
      <c r="E2537" s="24">
        <v>138</v>
      </c>
      <c r="F2537" s="24" t="s">
        <v>451</v>
      </c>
      <c r="G2537" s="24" t="s">
        <v>12</v>
      </c>
      <c r="H2537" s="24" t="s">
        <v>13</v>
      </c>
      <c r="J2537" s="24">
        <v>1</v>
      </c>
      <c r="K2537" s="24">
        <v>2306</v>
      </c>
      <c r="L2537" s="32">
        <v>0.75694444444444453</v>
      </c>
      <c r="M2537" s="43">
        <v>0.77777777777777779</v>
      </c>
      <c r="N2537" s="33">
        <v>12.689842786114101</v>
      </c>
      <c r="Q2537" s="24">
        <v>302</v>
      </c>
      <c r="R2537" s="35">
        <f t="shared" si="156"/>
        <v>3832.3325214064585</v>
      </c>
      <c r="S2537" s="35">
        <f t="shared" si="159"/>
        <v>0</v>
      </c>
      <c r="U2537" s="36">
        <f t="shared" si="157"/>
        <v>2.0833333333333259E-2</v>
      </c>
      <c r="V2537" s="36">
        <f t="shared" si="158"/>
        <v>6.2916666666666448</v>
      </c>
      <c r="W2537" s="36"/>
      <c r="X2537" s="37"/>
    </row>
    <row r="2538" spans="1:24" x14ac:dyDescent="0.3">
      <c r="A2538" s="42">
        <v>10799</v>
      </c>
      <c r="B2538" s="24">
        <v>77</v>
      </c>
      <c r="C2538" s="24" t="s">
        <v>1127</v>
      </c>
      <c r="D2538" s="24">
        <v>2</v>
      </c>
      <c r="E2538" s="24">
        <v>139</v>
      </c>
      <c r="F2538" s="24" t="s">
        <v>452</v>
      </c>
      <c r="G2538" s="24" t="s">
        <v>19</v>
      </c>
      <c r="H2538" s="24" t="s">
        <v>13</v>
      </c>
      <c r="J2538" s="24">
        <v>1</v>
      </c>
      <c r="K2538" s="24">
        <v>2307</v>
      </c>
      <c r="L2538" s="32">
        <v>0.56388888888888888</v>
      </c>
      <c r="M2538" s="43">
        <v>0.58124999999999993</v>
      </c>
      <c r="N2538" s="33">
        <v>11.8037753142551</v>
      </c>
      <c r="Q2538" s="24">
        <v>235</v>
      </c>
      <c r="R2538" s="35">
        <f t="shared" si="156"/>
        <v>2773.8871988499486</v>
      </c>
      <c r="S2538" s="35">
        <f t="shared" si="159"/>
        <v>0</v>
      </c>
      <c r="U2538" s="36">
        <f t="shared" si="157"/>
        <v>1.7361111111111049E-2</v>
      </c>
      <c r="V2538" s="36">
        <f t="shared" si="158"/>
        <v>4.0798611111110965</v>
      </c>
      <c r="W2538" s="36"/>
      <c r="X2538" s="37"/>
    </row>
    <row r="2539" spans="1:24" x14ac:dyDescent="0.3">
      <c r="A2539" s="42">
        <v>10809</v>
      </c>
      <c r="B2539" s="24">
        <v>77</v>
      </c>
      <c r="C2539" s="24" t="s">
        <v>1127</v>
      </c>
      <c r="D2539" s="24">
        <v>2</v>
      </c>
      <c r="E2539" s="24">
        <v>206</v>
      </c>
      <c r="F2539" s="24" t="s">
        <v>458</v>
      </c>
      <c r="G2539" s="24" t="s">
        <v>19</v>
      </c>
      <c r="H2539" s="24" t="s">
        <v>13</v>
      </c>
      <c r="J2539" s="24">
        <v>1</v>
      </c>
      <c r="K2539" s="24">
        <v>2987</v>
      </c>
      <c r="L2539" s="32">
        <v>0.60069444444444442</v>
      </c>
      <c r="M2539" s="43">
        <v>0.63194444444444442</v>
      </c>
      <c r="N2539" s="33">
        <v>19.073918921248701</v>
      </c>
      <c r="Q2539" s="24">
        <v>235</v>
      </c>
      <c r="R2539" s="35">
        <f t="shared" si="156"/>
        <v>4482.3709464934445</v>
      </c>
      <c r="S2539" s="35">
        <f t="shared" si="159"/>
        <v>0</v>
      </c>
      <c r="U2539" s="36">
        <f t="shared" si="157"/>
        <v>3.125E-2</v>
      </c>
      <c r="V2539" s="36">
        <f t="shared" si="158"/>
        <v>7.34375</v>
      </c>
      <c r="W2539" s="36"/>
      <c r="X2539" s="37"/>
    </row>
    <row r="2540" spans="1:24" x14ac:dyDescent="0.3">
      <c r="A2540" s="42">
        <v>10819</v>
      </c>
      <c r="B2540" s="24">
        <v>77</v>
      </c>
      <c r="C2540" s="24" t="s">
        <v>1127</v>
      </c>
      <c r="D2540" s="24">
        <v>2</v>
      </c>
      <c r="E2540" s="24">
        <v>206</v>
      </c>
      <c r="F2540" s="24" t="s">
        <v>458</v>
      </c>
      <c r="G2540" s="24" t="s">
        <v>12</v>
      </c>
      <c r="H2540" s="24" t="s">
        <v>13</v>
      </c>
      <c r="J2540" s="24">
        <v>1</v>
      </c>
      <c r="K2540" s="24">
        <v>3034</v>
      </c>
      <c r="L2540" s="32">
        <v>0.79722222222222217</v>
      </c>
      <c r="M2540" s="43">
        <v>0.82847222222222217</v>
      </c>
      <c r="N2540" s="33">
        <v>19.073918921248701</v>
      </c>
      <c r="Q2540" s="24">
        <v>302</v>
      </c>
      <c r="R2540" s="35">
        <f t="shared" si="156"/>
        <v>5760.3235142171079</v>
      </c>
      <c r="S2540" s="35">
        <f t="shared" si="159"/>
        <v>0</v>
      </c>
      <c r="U2540" s="36">
        <f t="shared" si="157"/>
        <v>3.125E-2</v>
      </c>
      <c r="V2540" s="36">
        <f t="shared" si="158"/>
        <v>9.4375</v>
      </c>
      <c r="W2540" s="36"/>
      <c r="X2540" s="37"/>
    </row>
    <row r="2541" spans="1:24" x14ac:dyDescent="0.3">
      <c r="A2541" s="42">
        <v>12042</v>
      </c>
      <c r="B2541" s="24">
        <v>77</v>
      </c>
      <c r="C2541" s="24" t="s">
        <v>1127</v>
      </c>
      <c r="D2541" s="24">
        <v>2</v>
      </c>
      <c r="E2541" s="24">
        <v>206</v>
      </c>
      <c r="F2541" s="24" t="s">
        <v>458</v>
      </c>
      <c r="G2541" s="24" t="s">
        <v>12</v>
      </c>
      <c r="H2541" s="24" t="s">
        <v>15</v>
      </c>
      <c r="J2541" s="24">
        <v>1</v>
      </c>
      <c r="K2541" s="24">
        <v>2824</v>
      </c>
      <c r="L2541" s="32">
        <v>0.81597222222222221</v>
      </c>
      <c r="M2541" s="43">
        <v>0.84722222222222221</v>
      </c>
      <c r="N2541" s="33">
        <v>19.073918921248701</v>
      </c>
      <c r="Q2541" s="24">
        <v>58</v>
      </c>
      <c r="R2541" s="35">
        <f t="shared" si="156"/>
        <v>1106.2872974324246</v>
      </c>
      <c r="S2541" s="35">
        <f t="shared" si="159"/>
        <v>0</v>
      </c>
      <c r="U2541" s="36">
        <f t="shared" si="157"/>
        <v>3.125E-2</v>
      </c>
      <c r="V2541" s="36">
        <f t="shared" si="158"/>
        <v>1.8125</v>
      </c>
      <c r="W2541" s="36"/>
      <c r="X2541" s="37"/>
    </row>
    <row r="2542" spans="1:24" x14ac:dyDescent="0.3">
      <c r="A2542" s="42">
        <v>17489</v>
      </c>
      <c r="B2542" s="24">
        <v>77</v>
      </c>
      <c r="C2542" s="24" t="s">
        <v>1127</v>
      </c>
      <c r="D2542" s="24">
        <v>2</v>
      </c>
      <c r="E2542" s="24">
        <v>207</v>
      </c>
      <c r="F2542" s="24" t="s">
        <v>454</v>
      </c>
      <c r="G2542" s="24" t="s">
        <v>12</v>
      </c>
      <c r="H2542" s="24" t="s">
        <v>13</v>
      </c>
      <c r="J2542" s="24">
        <v>1</v>
      </c>
      <c r="K2542" s="24">
        <v>2985</v>
      </c>
      <c r="L2542" s="32">
        <v>0.27430555555555552</v>
      </c>
      <c r="M2542" s="43">
        <v>0.31597222222222221</v>
      </c>
      <c r="N2542" s="33">
        <v>22.994210528358799</v>
      </c>
      <c r="Q2542" s="24">
        <v>302</v>
      </c>
      <c r="R2542" s="35">
        <f t="shared" si="156"/>
        <v>6944.2515795643576</v>
      </c>
      <c r="S2542" s="35">
        <f t="shared" si="159"/>
        <v>0</v>
      </c>
      <c r="U2542" s="36">
        <f t="shared" si="157"/>
        <v>4.1666666666666685E-2</v>
      </c>
      <c r="V2542" s="36">
        <f t="shared" si="158"/>
        <v>12.583333333333339</v>
      </c>
      <c r="W2542" s="36"/>
      <c r="X2542" s="37"/>
    </row>
    <row r="2543" spans="1:24" x14ac:dyDescent="0.3">
      <c r="A2543" s="42">
        <v>10802</v>
      </c>
      <c r="B2543" s="24">
        <v>77</v>
      </c>
      <c r="C2543" s="24" t="s">
        <v>1127</v>
      </c>
      <c r="D2543" s="24">
        <v>2</v>
      </c>
      <c r="E2543" s="24">
        <v>207</v>
      </c>
      <c r="F2543" s="24" t="s">
        <v>454</v>
      </c>
      <c r="G2543" s="24" t="s">
        <v>12</v>
      </c>
      <c r="H2543" s="24" t="s">
        <v>15</v>
      </c>
      <c r="J2543" s="24">
        <v>1</v>
      </c>
      <c r="K2543" s="24">
        <v>2789</v>
      </c>
      <c r="L2543" s="32">
        <v>0.55555555555555558</v>
      </c>
      <c r="M2543" s="43">
        <v>0.59722222222222221</v>
      </c>
      <c r="N2543" s="33">
        <v>22.994210528358799</v>
      </c>
      <c r="Q2543" s="24">
        <v>58</v>
      </c>
      <c r="R2543" s="35">
        <f t="shared" si="156"/>
        <v>1333.6642106448103</v>
      </c>
      <c r="S2543" s="35">
        <f t="shared" si="159"/>
        <v>0</v>
      </c>
      <c r="U2543" s="36">
        <f t="shared" si="157"/>
        <v>4.166666666666663E-2</v>
      </c>
      <c r="V2543" s="36">
        <f t="shared" si="158"/>
        <v>2.4166666666666643</v>
      </c>
      <c r="W2543" s="36"/>
      <c r="X2543" s="37"/>
    </row>
    <row r="2544" spans="1:24" x14ac:dyDescent="0.3">
      <c r="A2544" s="42">
        <v>10796</v>
      </c>
      <c r="B2544" s="24">
        <v>77</v>
      </c>
      <c r="C2544" s="24" t="s">
        <v>1127</v>
      </c>
      <c r="D2544" s="24">
        <v>1</v>
      </c>
      <c r="E2544" s="24">
        <v>216</v>
      </c>
      <c r="F2544" s="24" t="s">
        <v>450</v>
      </c>
      <c r="G2544" s="24" t="s">
        <v>12</v>
      </c>
      <c r="H2544" s="24" t="s">
        <v>13</v>
      </c>
      <c r="J2544" s="24">
        <v>1</v>
      </c>
      <c r="K2544" s="24">
        <v>123</v>
      </c>
      <c r="L2544" s="32">
        <v>0.56944444444444442</v>
      </c>
      <c r="M2544" s="43">
        <v>0.59722222222222221</v>
      </c>
      <c r="N2544" s="33">
        <v>13.8449917639742</v>
      </c>
      <c r="Q2544" s="24">
        <v>302</v>
      </c>
      <c r="R2544" s="35">
        <f t="shared" si="156"/>
        <v>4181.1875127202084</v>
      </c>
      <c r="S2544" s="35">
        <f t="shared" si="159"/>
        <v>0</v>
      </c>
      <c r="U2544" s="36">
        <f t="shared" si="157"/>
        <v>2.777777777777779E-2</v>
      </c>
      <c r="V2544" s="36">
        <f t="shared" si="158"/>
        <v>8.3888888888888928</v>
      </c>
      <c r="W2544" s="36"/>
      <c r="X2544" s="37"/>
    </row>
    <row r="2545" spans="1:24" x14ac:dyDescent="0.3">
      <c r="A2545" s="42">
        <v>14113</v>
      </c>
      <c r="B2545" s="24">
        <v>77</v>
      </c>
      <c r="C2545" s="24" t="s">
        <v>1127</v>
      </c>
      <c r="D2545" s="24">
        <v>1</v>
      </c>
      <c r="E2545" s="24">
        <v>350</v>
      </c>
      <c r="F2545" s="24" t="s">
        <v>459</v>
      </c>
      <c r="G2545" s="24" t="s">
        <v>52</v>
      </c>
      <c r="H2545" s="44" t="s">
        <v>1146</v>
      </c>
      <c r="I2545" s="44"/>
      <c r="J2545" s="24">
        <v>1</v>
      </c>
      <c r="K2545" s="24">
        <v>14113</v>
      </c>
      <c r="L2545" s="32">
        <v>0.59027777777777779</v>
      </c>
      <c r="M2545" s="43">
        <v>0.62361111111111112</v>
      </c>
      <c r="N2545" s="33">
        <v>17.870709283703601</v>
      </c>
      <c r="Q2545" s="24">
        <v>173</v>
      </c>
      <c r="R2545" s="35">
        <f t="shared" si="156"/>
        <v>3091.632706080723</v>
      </c>
      <c r="S2545" s="35">
        <f t="shared" si="159"/>
        <v>0</v>
      </c>
      <c r="U2545" s="36">
        <f t="shared" si="157"/>
        <v>3.3333333333333326E-2</v>
      </c>
      <c r="V2545" s="36">
        <f t="shared" si="158"/>
        <v>5.7666666666666657</v>
      </c>
      <c r="W2545" s="36"/>
      <c r="X2545" s="37"/>
    </row>
    <row r="2546" spans="1:24" x14ac:dyDescent="0.3">
      <c r="A2546" s="42">
        <v>18553</v>
      </c>
      <c r="B2546" s="24">
        <v>77</v>
      </c>
      <c r="C2546" s="24" t="s">
        <v>1127</v>
      </c>
      <c r="D2546" s="24">
        <v>2</v>
      </c>
      <c r="E2546" s="24">
        <v>463</v>
      </c>
      <c r="F2546" s="24" t="s">
        <v>1194</v>
      </c>
      <c r="G2546" s="24" t="s">
        <v>52</v>
      </c>
      <c r="H2546" s="44" t="s">
        <v>1146</v>
      </c>
      <c r="I2546" s="44"/>
      <c r="J2546" s="24">
        <v>1</v>
      </c>
      <c r="K2546" s="24">
        <v>17523</v>
      </c>
      <c r="L2546" s="32">
        <v>0.59027777777777779</v>
      </c>
      <c r="M2546" s="43">
        <v>0.60069444444444442</v>
      </c>
      <c r="N2546" s="33">
        <v>5.9152866386875198</v>
      </c>
      <c r="Q2546" s="24">
        <v>173</v>
      </c>
      <c r="R2546" s="35">
        <f t="shared" si="156"/>
        <v>1023.3445884929409</v>
      </c>
      <c r="S2546" s="35">
        <f t="shared" si="159"/>
        <v>0</v>
      </c>
      <c r="U2546" s="36">
        <f t="shared" si="157"/>
        <v>1.041666666666663E-2</v>
      </c>
      <c r="V2546" s="36">
        <f t="shared" si="158"/>
        <v>1.8020833333333268</v>
      </c>
      <c r="W2546" s="36"/>
      <c r="X2546" s="37"/>
    </row>
    <row r="2547" spans="1:24" x14ac:dyDescent="0.3">
      <c r="A2547" s="42">
        <v>15948</v>
      </c>
      <c r="B2547" s="24">
        <v>77</v>
      </c>
      <c r="C2547" s="24" t="s">
        <v>1127</v>
      </c>
      <c r="D2547" s="24">
        <v>2</v>
      </c>
      <c r="E2547" s="24">
        <v>673</v>
      </c>
      <c r="F2547" s="24" t="s">
        <v>1195</v>
      </c>
      <c r="G2547" s="24" t="s">
        <v>18</v>
      </c>
      <c r="H2547" s="24" t="s">
        <v>13</v>
      </c>
      <c r="J2547" s="24">
        <v>1</v>
      </c>
      <c r="K2547" s="24">
        <v>15948</v>
      </c>
      <c r="L2547" s="32">
        <v>0.58333333333333337</v>
      </c>
      <c r="M2547" s="43">
        <v>0.61111111111111105</v>
      </c>
      <c r="N2547" s="33">
        <v>15.8219988145602</v>
      </c>
      <c r="Q2547" s="24">
        <v>67</v>
      </c>
      <c r="R2547" s="35">
        <f t="shared" si="156"/>
        <v>1060.0739205755333</v>
      </c>
      <c r="S2547" s="35">
        <f t="shared" si="159"/>
        <v>0</v>
      </c>
      <c r="U2547" s="36">
        <f t="shared" si="157"/>
        <v>2.7777777777777679E-2</v>
      </c>
      <c r="V2547" s="36">
        <f t="shared" si="158"/>
        <v>1.8611111111111045</v>
      </c>
      <c r="W2547" s="36"/>
      <c r="X2547" s="37"/>
    </row>
    <row r="2548" spans="1:24" x14ac:dyDescent="0.3">
      <c r="A2548" s="42">
        <v>16788</v>
      </c>
      <c r="B2548" s="24">
        <v>77</v>
      </c>
      <c r="C2548" s="24" t="s">
        <v>1127</v>
      </c>
      <c r="D2548" s="24">
        <v>2</v>
      </c>
      <c r="E2548" s="24">
        <v>675</v>
      </c>
      <c r="F2548" s="24" t="s">
        <v>1196</v>
      </c>
      <c r="G2548" s="24" t="s">
        <v>18</v>
      </c>
      <c r="H2548" s="24" t="s">
        <v>13</v>
      </c>
      <c r="J2548" s="24">
        <v>1</v>
      </c>
      <c r="K2548" s="24">
        <v>15949</v>
      </c>
      <c r="L2548" s="32">
        <v>0.61111111111111105</v>
      </c>
      <c r="M2548" s="43">
        <v>0.625</v>
      </c>
      <c r="N2548" s="33">
        <v>12.689814563637301</v>
      </c>
      <c r="Q2548" s="24">
        <v>67</v>
      </c>
      <c r="R2548" s="35">
        <f t="shared" si="156"/>
        <v>850.21757576369919</v>
      </c>
      <c r="S2548" s="35">
        <f t="shared" si="159"/>
        <v>0</v>
      </c>
      <c r="U2548" s="36">
        <f t="shared" si="157"/>
        <v>1.3888888888888951E-2</v>
      </c>
      <c r="V2548" s="36">
        <f t="shared" si="158"/>
        <v>0.93055555555555969</v>
      </c>
      <c r="W2548" s="36"/>
      <c r="X2548" s="37"/>
    </row>
    <row r="2549" spans="1:24" x14ac:dyDescent="0.3">
      <c r="A2549" s="42">
        <v>17733</v>
      </c>
      <c r="B2549" s="24">
        <v>77</v>
      </c>
      <c r="C2549" s="24" t="s">
        <v>1127</v>
      </c>
      <c r="D2549" s="24">
        <v>2</v>
      </c>
      <c r="E2549" s="24">
        <v>748</v>
      </c>
      <c r="F2549" s="24" t="s">
        <v>1197</v>
      </c>
      <c r="G2549" s="24" t="s">
        <v>19</v>
      </c>
      <c r="H2549" s="24" t="s">
        <v>13</v>
      </c>
      <c r="J2549" s="24">
        <v>1</v>
      </c>
      <c r="K2549" s="24">
        <v>2453</v>
      </c>
      <c r="L2549" s="32">
        <v>0.62361111111111112</v>
      </c>
      <c r="M2549" s="43">
        <v>0.66527777777777775</v>
      </c>
      <c r="N2549" s="33">
        <v>21.160287806025501</v>
      </c>
      <c r="Q2549" s="24">
        <v>235</v>
      </c>
      <c r="R2549" s="35">
        <f t="shared" si="156"/>
        <v>4972.6676344159923</v>
      </c>
      <c r="S2549" s="35">
        <f t="shared" si="159"/>
        <v>0</v>
      </c>
      <c r="U2549" s="36">
        <f t="shared" si="157"/>
        <v>4.166666666666663E-2</v>
      </c>
      <c r="V2549" s="36">
        <f t="shared" si="158"/>
        <v>9.7916666666666572</v>
      </c>
      <c r="W2549" s="36"/>
      <c r="X2549" s="37"/>
    </row>
    <row r="2550" spans="1:24" x14ac:dyDescent="0.3">
      <c r="A2550" s="42">
        <v>17497</v>
      </c>
      <c r="B2550" s="24">
        <v>77</v>
      </c>
      <c r="C2550" s="24" t="s">
        <v>1127</v>
      </c>
      <c r="D2550" s="24">
        <v>1</v>
      </c>
      <c r="E2550" s="24">
        <v>916</v>
      </c>
      <c r="F2550" s="24" t="s">
        <v>469</v>
      </c>
      <c r="G2550" s="24" t="s">
        <v>19</v>
      </c>
      <c r="H2550" s="24" t="s">
        <v>13</v>
      </c>
      <c r="J2550" s="24">
        <v>1</v>
      </c>
      <c r="K2550" s="24">
        <v>2976</v>
      </c>
      <c r="L2550" s="32">
        <v>0.26041666666666669</v>
      </c>
      <c r="M2550" s="43">
        <v>0.27430555555555552</v>
      </c>
      <c r="N2550" s="33">
        <v>9.1317140883548706</v>
      </c>
      <c r="Q2550" s="24">
        <v>235</v>
      </c>
      <c r="R2550" s="35">
        <f t="shared" si="156"/>
        <v>2145.9528107633946</v>
      </c>
      <c r="S2550" s="35">
        <f t="shared" si="159"/>
        <v>0</v>
      </c>
      <c r="U2550" s="36">
        <f t="shared" si="157"/>
        <v>1.388888888888884E-2</v>
      </c>
      <c r="V2550" s="36">
        <f t="shared" si="158"/>
        <v>3.2638888888888773</v>
      </c>
      <c r="W2550" s="36"/>
      <c r="X2550" s="37"/>
    </row>
    <row r="2551" spans="1:24" x14ac:dyDescent="0.3">
      <c r="A2551" s="42">
        <v>18322</v>
      </c>
      <c r="B2551" s="24">
        <v>77</v>
      </c>
      <c r="C2551" s="24" t="s">
        <v>1127</v>
      </c>
      <c r="D2551" s="24">
        <v>1</v>
      </c>
      <c r="E2551" s="24">
        <v>916</v>
      </c>
      <c r="F2551" s="24" t="s">
        <v>469</v>
      </c>
      <c r="G2551" s="24" t="s">
        <v>18</v>
      </c>
      <c r="H2551" s="24" t="s">
        <v>13</v>
      </c>
      <c r="J2551" s="24">
        <v>1</v>
      </c>
      <c r="K2551" s="24">
        <v>18322</v>
      </c>
      <c r="L2551" s="32">
        <v>0.2638888888888889</v>
      </c>
      <c r="M2551" s="43">
        <v>0.27777777777777779</v>
      </c>
      <c r="N2551" s="33">
        <v>9.1317140883548706</v>
      </c>
      <c r="Q2551" s="24">
        <v>67</v>
      </c>
      <c r="R2551" s="35">
        <f t="shared" si="156"/>
        <v>611.8248439197763</v>
      </c>
      <c r="S2551" s="35">
        <f t="shared" si="159"/>
        <v>0</v>
      </c>
      <c r="U2551" s="36">
        <f t="shared" si="157"/>
        <v>1.3888888888888895E-2</v>
      </c>
      <c r="V2551" s="36">
        <f t="shared" si="158"/>
        <v>0.93055555555555602</v>
      </c>
      <c r="W2551" s="36"/>
      <c r="X2551" s="37"/>
    </row>
    <row r="2552" spans="1:24" x14ac:dyDescent="0.3">
      <c r="A2552" s="42">
        <v>10838</v>
      </c>
      <c r="B2552" s="24">
        <v>78</v>
      </c>
      <c r="C2552" s="24" t="s">
        <v>1127</v>
      </c>
      <c r="D2552" s="24">
        <v>1</v>
      </c>
      <c r="E2552" s="24">
        <v>55</v>
      </c>
      <c r="F2552" s="24" t="s">
        <v>472</v>
      </c>
      <c r="G2552" s="24" t="s">
        <v>12</v>
      </c>
      <c r="H2552" s="24" t="s">
        <v>15</v>
      </c>
      <c r="J2552" s="24">
        <v>1</v>
      </c>
      <c r="K2552" s="24">
        <v>2784</v>
      </c>
      <c r="L2552" s="32">
        <v>0.35416666666666669</v>
      </c>
      <c r="M2552" s="43">
        <v>0.3666666666666667</v>
      </c>
      <c r="N2552" s="33">
        <v>6.2512979343074804</v>
      </c>
      <c r="Q2552" s="24">
        <v>58</v>
      </c>
      <c r="R2552" s="35">
        <f t="shared" si="156"/>
        <v>362.57528018983385</v>
      </c>
      <c r="S2552" s="35">
        <f t="shared" si="159"/>
        <v>0</v>
      </c>
      <c r="U2552" s="36">
        <f t="shared" si="157"/>
        <v>1.2500000000000011E-2</v>
      </c>
      <c r="V2552" s="36">
        <f t="shared" si="158"/>
        <v>0.72500000000000064</v>
      </c>
      <c r="W2552" s="36"/>
      <c r="X2552" s="37"/>
    </row>
    <row r="2553" spans="1:24" x14ac:dyDescent="0.3">
      <c r="A2553" s="42">
        <v>10837</v>
      </c>
      <c r="B2553" s="24">
        <v>78</v>
      </c>
      <c r="C2553" s="24" t="s">
        <v>1127</v>
      </c>
      <c r="D2553" s="24">
        <v>1</v>
      </c>
      <c r="E2553" s="24">
        <v>55</v>
      </c>
      <c r="F2553" s="24" t="s">
        <v>472</v>
      </c>
      <c r="G2553" s="24" t="s">
        <v>12</v>
      </c>
      <c r="H2553" s="24">
        <v>5</v>
      </c>
      <c r="J2553" s="24">
        <v>1</v>
      </c>
      <c r="K2553" s="24">
        <v>3073</v>
      </c>
      <c r="L2553" s="32">
        <v>0.65972222222222221</v>
      </c>
      <c r="M2553" s="43">
        <v>0.67222222222222217</v>
      </c>
      <c r="N2553" s="33">
        <v>6.2512979343074804</v>
      </c>
      <c r="Q2553" s="24">
        <v>49</v>
      </c>
      <c r="R2553" s="35">
        <f t="shared" si="156"/>
        <v>306.31359878106656</v>
      </c>
      <c r="S2553" s="35">
        <f t="shared" si="159"/>
        <v>0</v>
      </c>
      <c r="U2553" s="36">
        <f t="shared" si="157"/>
        <v>1.2499999999999956E-2</v>
      </c>
      <c r="V2553" s="36">
        <f t="shared" si="158"/>
        <v>0.61249999999999782</v>
      </c>
      <c r="W2553" s="36"/>
      <c r="X2553" s="37"/>
    </row>
    <row r="2554" spans="1:24" x14ac:dyDescent="0.3">
      <c r="A2554" s="42">
        <v>10836</v>
      </c>
      <c r="B2554" s="24">
        <v>78</v>
      </c>
      <c r="C2554" s="24" t="s">
        <v>1127</v>
      </c>
      <c r="D2554" s="24">
        <v>2</v>
      </c>
      <c r="E2554" s="24">
        <v>113</v>
      </c>
      <c r="F2554" s="24" t="s">
        <v>470</v>
      </c>
      <c r="G2554" s="24" t="s">
        <v>12</v>
      </c>
      <c r="H2554" s="24">
        <v>5</v>
      </c>
      <c r="J2554" s="24">
        <v>1</v>
      </c>
      <c r="K2554" s="24">
        <v>2963</v>
      </c>
      <c r="L2554" s="32">
        <v>0.71180555555555547</v>
      </c>
      <c r="M2554" s="43">
        <v>0.72430555555555554</v>
      </c>
      <c r="N2554" s="33">
        <v>4.9097713776201202</v>
      </c>
      <c r="Q2554" s="24">
        <v>49</v>
      </c>
      <c r="R2554" s="35">
        <f t="shared" si="156"/>
        <v>240.57879750338589</v>
      </c>
      <c r="S2554" s="35">
        <f t="shared" si="159"/>
        <v>0</v>
      </c>
      <c r="U2554" s="36">
        <f t="shared" si="157"/>
        <v>1.2500000000000067E-2</v>
      </c>
      <c r="V2554" s="36">
        <f t="shared" si="158"/>
        <v>0.61250000000000326</v>
      </c>
      <c r="W2554" s="36"/>
      <c r="X2554" s="37"/>
    </row>
    <row r="2555" spans="1:24" x14ac:dyDescent="0.3">
      <c r="A2555" s="42">
        <v>11121</v>
      </c>
      <c r="B2555" s="24">
        <v>80</v>
      </c>
      <c r="C2555" s="24" t="s">
        <v>1127</v>
      </c>
      <c r="D2555" s="24">
        <v>2</v>
      </c>
      <c r="E2555" s="24">
        <v>83</v>
      </c>
      <c r="F2555" s="24" t="s">
        <v>560</v>
      </c>
      <c r="G2555" s="24" t="s">
        <v>18</v>
      </c>
      <c r="H2555" s="24" t="s">
        <v>13</v>
      </c>
      <c r="J2555" s="24">
        <v>1</v>
      </c>
      <c r="K2555" s="24">
        <v>2269</v>
      </c>
      <c r="L2555" s="32">
        <v>0.27777777777777779</v>
      </c>
      <c r="M2555" s="43">
        <v>0.30208333333333331</v>
      </c>
      <c r="N2555" s="33">
        <v>12.9752315853003</v>
      </c>
      <c r="Q2555" s="24">
        <v>67</v>
      </c>
      <c r="R2555" s="35">
        <f t="shared" si="156"/>
        <v>869.34051621512003</v>
      </c>
      <c r="S2555" s="35">
        <f t="shared" si="159"/>
        <v>0</v>
      </c>
      <c r="U2555" s="36">
        <f t="shared" si="157"/>
        <v>2.4305555555555525E-2</v>
      </c>
      <c r="V2555" s="36">
        <f t="shared" si="158"/>
        <v>1.6284722222222201</v>
      </c>
      <c r="W2555" s="36"/>
      <c r="X2555" s="37"/>
    </row>
    <row r="2556" spans="1:24" x14ac:dyDescent="0.3">
      <c r="A2556" s="42">
        <v>17103</v>
      </c>
      <c r="B2556" s="24">
        <v>80</v>
      </c>
      <c r="C2556" s="24" t="s">
        <v>1127</v>
      </c>
      <c r="D2556" s="24">
        <v>2</v>
      </c>
      <c r="E2556" s="24">
        <v>83</v>
      </c>
      <c r="F2556" s="24" t="s">
        <v>560</v>
      </c>
      <c r="G2556" s="24" t="s">
        <v>18</v>
      </c>
      <c r="H2556" s="24" t="s">
        <v>15</v>
      </c>
      <c r="J2556" s="24">
        <v>1</v>
      </c>
      <c r="K2556" s="24">
        <v>17103</v>
      </c>
      <c r="L2556" s="32">
        <v>0.45833333333333331</v>
      </c>
      <c r="M2556" s="43">
        <v>0.4826388888888889</v>
      </c>
      <c r="N2556" s="33">
        <v>12.9752315853003</v>
      </c>
      <c r="Q2556" s="24">
        <v>12</v>
      </c>
      <c r="R2556" s="35">
        <f t="shared" si="156"/>
        <v>155.7027790236036</v>
      </c>
      <c r="S2556" s="35">
        <f t="shared" si="159"/>
        <v>0</v>
      </c>
      <c r="U2556" s="36">
        <f t="shared" si="157"/>
        <v>2.430555555555558E-2</v>
      </c>
      <c r="V2556" s="36">
        <f t="shared" si="158"/>
        <v>0.29166666666666696</v>
      </c>
      <c r="W2556" s="36"/>
      <c r="X2556" s="37"/>
    </row>
    <row r="2557" spans="1:24" x14ac:dyDescent="0.3">
      <c r="A2557" s="42">
        <v>11088</v>
      </c>
      <c r="B2557" s="24">
        <v>80</v>
      </c>
      <c r="C2557" s="24" t="s">
        <v>1127</v>
      </c>
      <c r="D2557" s="24">
        <v>2</v>
      </c>
      <c r="E2557" s="24">
        <v>83</v>
      </c>
      <c r="F2557" s="24" t="s">
        <v>560</v>
      </c>
      <c r="G2557" s="24" t="s">
        <v>12</v>
      </c>
      <c r="H2557" s="24" t="s">
        <v>13</v>
      </c>
      <c r="J2557" s="24">
        <v>1</v>
      </c>
      <c r="K2557" s="24">
        <v>2270</v>
      </c>
      <c r="L2557" s="32">
        <v>0.46180555555555558</v>
      </c>
      <c r="M2557" s="43">
        <v>0.4861111111111111</v>
      </c>
      <c r="N2557" s="33">
        <v>12.9752315853003</v>
      </c>
      <c r="Q2557" s="24">
        <v>302</v>
      </c>
      <c r="R2557" s="35">
        <f t="shared" si="156"/>
        <v>3918.5199387606904</v>
      </c>
      <c r="S2557" s="35">
        <f t="shared" si="159"/>
        <v>0</v>
      </c>
      <c r="U2557" s="36">
        <f t="shared" si="157"/>
        <v>2.4305555555555525E-2</v>
      </c>
      <c r="V2557" s="36">
        <f t="shared" si="158"/>
        <v>7.3402777777777688</v>
      </c>
      <c r="W2557" s="36"/>
      <c r="X2557" s="37"/>
    </row>
    <row r="2558" spans="1:24" x14ac:dyDescent="0.3">
      <c r="A2558" s="42">
        <v>17106</v>
      </c>
      <c r="B2558" s="24">
        <v>80</v>
      </c>
      <c r="C2558" s="24" t="s">
        <v>1127</v>
      </c>
      <c r="D2558" s="24">
        <v>2</v>
      </c>
      <c r="E2558" s="24">
        <v>83</v>
      </c>
      <c r="F2558" s="24" t="s">
        <v>560</v>
      </c>
      <c r="G2558" s="24" t="s">
        <v>18</v>
      </c>
      <c r="H2558" s="24" t="s">
        <v>15</v>
      </c>
      <c r="J2558" s="24">
        <v>1</v>
      </c>
      <c r="K2558" s="24">
        <v>17106</v>
      </c>
      <c r="L2558" s="32">
        <v>0.5625</v>
      </c>
      <c r="M2558" s="43">
        <v>0.58680555555555558</v>
      </c>
      <c r="N2558" s="33">
        <v>12.9752315853003</v>
      </c>
      <c r="Q2558" s="24">
        <v>12</v>
      </c>
      <c r="R2558" s="35">
        <f t="shared" si="156"/>
        <v>155.7027790236036</v>
      </c>
      <c r="S2558" s="35">
        <f t="shared" si="159"/>
        <v>0</v>
      </c>
      <c r="U2558" s="36">
        <f t="shared" si="157"/>
        <v>2.430555555555558E-2</v>
      </c>
      <c r="V2558" s="36">
        <f t="shared" si="158"/>
        <v>0.29166666666666696</v>
      </c>
      <c r="W2558" s="36"/>
      <c r="X2558" s="37"/>
    </row>
    <row r="2559" spans="1:24" x14ac:dyDescent="0.3">
      <c r="A2559" s="42">
        <v>11092</v>
      </c>
      <c r="B2559" s="24">
        <v>80</v>
      </c>
      <c r="C2559" s="24" t="s">
        <v>1127</v>
      </c>
      <c r="D2559" s="24">
        <v>2</v>
      </c>
      <c r="E2559" s="24">
        <v>83</v>
      </c>
      <c r="F2559" s="24" t="s">
        <v>560</v>
      </c>
      <c r="G2559" s="24" t="s">
        <v>19</v>
      </c>
      <c r="H2559" s="24" t="s">
        <v>15</v>
      </c>
      <c r="J2559" s="24">
        <v>1</v>
      </c>
      <c r="K2559" s="24">
        <v>3043</v>
      </c>
      <c r="L2559" s="32">
        <v>0.57986111111111105</v>
      </c>
      <c r="M2559" s="43">
        <v>0.60416666666666663</v>
      </c>
      <c r="N2559" s="33">
        <v>12.9752315853003</v>
      </c>
      <c r="Q2559" s="24">
        <v>46</v>
      </c>
      <c r="R2559" s="35">
        <f t="shared" si="156"/>
        <v>596.86065292381375</v>
      </c>
      <c r="S2559" s="35">
        <f t="shared" si="159"/>
        <v>0</v>
      </c>
      <c r="U2559" s="36">
        <f t="shared" si="157"/>
        <v>2.430555555555558E-2</v>
      </c>
      <c r="V2559" s="36">
        <f t="shared" si="158"/>
        <v>1.1180555555555567</v>
      </c>
      <c r="W2559" s="36"/>
      <c r="X2559" s="37"/>
    </row>
    <row r="2560" spans="1:24" x14ac:dyDescent="0.3">
      <c r="A2560" s="42">
        <v>11093</v>
      </c>
      <c r="B2560" s="24">
        <v>80</v>
      </c>
      <c r="C2560" s="24" t="s">
        <v>1127</v>
      </c>
      <c r="D2560" s="24">
        <v>2</v>
      </c>
      <c r="E2560" s="24">
        <v>83</v>
      </c>
      <c r="F2560" s="24" t="s">
        <v>560</v>
      </c>
      <c r="G2560" s="24" t="s">
        <v>19</v>
      </c>
      <c r="H2560" s="24" t="s">
        <v>13</v>
      </c>
      <c r="J2560" s="24">
        <v>1</v>
      </c>
      <c r="K2560" s="24">
        <v>3065</v>
      </c>
      <c r="L2560" s="32">
        <v>0.59027777777777779</v>
      </c>
      <c r="M2560" s="43">
        <v>0.61458333333333337</v>
      </c>
      <c r="N2560" s="33">
        <v>12.9752315853003</v>
      </c>
      <c r="Q2560" s="24">
        <v>235</v>
      </c>
      <c r="R2560" s="35">
        <f t="shared" si="156"/>
        <v>3049.1794225455706</v>
      </c>
      <c r="S2560" s="35">
        <f t="shared" si="159"/>
        <v>0</v>
      </c>
      <c r="U2560" s="36">
        <f t="shared" si="157"/>
        <v>2.430555555555558E-2</v>
      </c>
      <c r="V2560" s="36">
        <f t="shared" si="158"/>
        <v>5.7118055555555616</v>
      </c>
      <c r="W2560" s="36"/>
      <c r="X2560" s="37"/>
    </row>
    <row r="2561" spans="1:24" x14ac:dyDescent="0.3">
      <c r="A2561" s="42">
        <v>16801</v>
      </c>
      <c r="B2561" s="24">
        <v>80</v>
      </c>
      <c r="C2561" s="24" t="s">
        <v>1127</v>
      </c>
      <c r="D2561" s="24">
        <v>2</v>
      </c>
      <c r="E2561" s="24">
        <v>84</v>
      </c>
      <c r="F2561" s="24" t="s">
        <v>565</v>
      </c>
      <c r="G2561" s="24" t="s">
        <v>18</v>
      </c>
      <c r="H2561" s="24" t="s">
        <v>13</v>
      </c>
      <c r="J2561" s="24">
        <v>1</v>
      </c>
      <c r="K2561" s="24">
        <v>16801</v>
      </c>
      <c r="L2561" s="32">
        <v>0.5625</v>
      </c>
      <c r="M2561" s="43">
        <v>0.59027777777777779</v>
      </c>
      <c r="N2561" s="33">
        <v>16.505871854020601</v>
      </c>
      <c r="Q2561" s="24">
        <v>67</v>
      </c>
      <c r="R2561" s="35">
        <f t="shared" si="156"/>
        <v>1105.8934142193802</v>
      </c>
      <c r="S2561" s="35">
        <f t="shared" si="159"/>
        <v>0</v>
      </c>
      <c r="U2561" s="36">
        <f t="shared" si="157"/>
        <v>2.777777777777779E-2</v>
      </c>
      <c r="V2561" s="36">
        <f t="shared" si="158"/>
        <v>1.861111111111112</v>
      </c>
      <c r="W2561" s="36"/>
      <c r="X2561" s="37"/>
    </row>
    <row r="2562" spans="1:24" x14ac:dyDescent="0.3">
      <c r="A2562" s="42">
        <v>11090</v>
      </c>
      <c r="B2562" s="24">
        <v>80</v>
      </c>
      <c r="C2562" s="24" t="s">
        <v>1127</v>
      </c>
      <c r="D2562" s="24">
        <v>1</v>
      </c>
      <c r="E2562" s="24">
        <v>154</v>
      </c>
      <c r="F2562" s="24" t="s">
        <v>561</v>
      </c>
      <c r="G2562" s="24" t="s">
        <v>12</v>
      </c>
      <c r="H2562" s="24" t="s">
        <v>15</v>
      </c>
      <c r="J2562" s="24">
        <v>1</v>
      </c>
      <c r="K2562" s="24">
        <v>2313</v>
      </c>
      <c r="L2562" s="32">
        <v>0.77083333333333337</v>
      </c>
      <c r="M2562" s="43">
        <v>0.80555555555555547</v>
      </c>
      <c r="N2562" s="33">
        <v>18.342444824029101</v>
      </c>
      <c r="Q2562" s="24">
        <v>58</v>
      </c>
      <c r="R2562" s="35">
        <f t="shared" si="156"/>
        <v>1063.8617997936879</v>
      </c>
      <c r="S2562" s="35">
        <f t="shared" si="159"/>
        <v>0</v>
      </c>
      <c r="U2562" s="36">
        <f t="shared" si="157"/>
        <v>3.4722222222222099E-2</v>
      </c>
      <c r="V2562" s="36">
        <f t="shared" si="158"/>
        <v>2.0138888888888817</v>
      </c>
      <c r="W2562" s="36"/>
      <c r="X2562" s="37"/>
    </row>
    <row r="2563" spans="1:24" x14ac:dyDescent="0.3">
      <c r="A2563" s="42">
        <v>17102</v>
      </c>
      <c r="B2563" s="24">
        <v>80</v>
      </c>
      <c r="C2563" s="24" t="s">
        <v>1127</v>
      </c>
      <c r="D2563" s="24">
        <v>1</v>
      </c>
      <c r="E2563" s="24">
        <v>156</v>
      </c>
      <c r="F2563" s="24" t="s">
        <v>562</v>
      </c>
      <c r="G2563" s="24" t="s">
        <v>18</v>
      </c>
      <c r="H2563" s="24" t="s">
        <v>15</v>
      </c>
      <c r="J2563" s="24">
        <v>1</v>
      </c>
      <c r="K2563" s="24">
        <v>17102</v>
      </c>
      <c r="L2563" s="32">
        <v>0.43055555555555558</v>
      </c>
      <c r="M2563" s="43">
        <v>0.4548611111111111</v>
      </c>
      <c r="N2563" s="33">
        <v>12.761672286540399</v>
      </c>
      <c r="Q2563" s="24">
        <v>12</v>
      </c>
      <c r="R2563" s="35">
        <f t="shared" si="156"/>
        <v>153.14006743848478</v>
      </c>
      <c r="S2563" s="35">
        <f t="shared" si="159"/>
        <v>0</v>
      </c>
      <c r="U2563" s="36">
        <f t="shared" si="157"/>
        <v>2.4305555555555525E-2</v>
      </c>
      <c r="V2563" s="36">
        <f t="shared" si="158"/>
        <v>0.2916666666666663</v>
      </c>
      <c r="W2563" s="36"/>
      <c r="X2563" s="37"/>
    </row>
    <row r="2564" spans="1:24" x14ac:dyDescent="0.3">
      <c r="A2564" s="42">
        <v>11091</v>
      </c>
      <c r="B2564" s="24">
        <v>80</v>
      </c>
      <c r="C2564" s="24" t="s">
        <v>1127</v>
      </c>
      <c r="D2564" s="24">
        <v>1</v>
      </c>
      <c r="E2564" s="24">
        <v>156</v>
      </c>
      <c r="F2564" s="24" t="s">
        <v>562</v>
      </c>
      <c r="G2564" s="24" t="s">
        <v>12</v>
      </c>
      <c r="H2564" s="24" t="s">
        <v>13</v>
      </c>
      <c r="J2564" s="24">
        <v>1</v>
      </c>
      <c r="K2564" s="24">
        <v>2314</v>
      </c>
      <c r="L2564" s="32">
        <v>0.4375</v>
      </c>
      <c r="M2564" s="43">
        <v>0.46180555555555558</v>
      </c>
      <c r="N2564" s="33">
        <v>12.761672286540399</v>
      </c>
      <c r="Q2564" s="24">
        <v>302</v>
      </c>
      <c r="R2564" s="35">
        <f t="shared" ref="R2564:R2627" si="160">+N2564*Q2564</f>
        <v>3854.0250305352006</v>
      </c>
      <c r="S2564" s="35">
        <f t="shared" si="159"/>
        <v>0</v>
      </c>
      <c r="U2564" s="36">
        <f t="shared" ref="U2564:U2627" si="161">+M2564-L2564</f>
        <v>2.430555555555558E-2</v>
      </c>
      <c r="V2564" s="36">
        <f t="shared" ref="V2564:V2627" si="162">+U2564*Q2564</f>
        <v>7.3402777777777857</v>
      </c>
      <c r="W2564" s="36"/>
      <c r="X2564" s="37"/>
    </row>
    <row r="2565" spans="1:24" x14ac:dyDescent="0.3">
      <c r="A2565" s="42">
        <v>17105</v>
      </c>
      <c r="B2565" s="24">
        <v>80</v>
      </c>
      <c r="C2565" s="24" t="s">
        <v>1127</v>
      </c>
      <c r="D2565" s="24">
        <v>1</v>
      </c>
      <c r="E2565" s="24">
        <v>156</v>
      </c>
      <c r="F2565" s="24" t="s">
        <v>562</v>
      </c>
      <c r="G2565" s="24" t="s">
        <v>18</v>
      </c>
      <c r="H2565" s="24" t="s">
        <v>15</v>
      </c>
      <c r="J2565" s="24">
        <v>1</v>
      </c>
      <c r="K2565" s="24">
        <v>17105</v>
      </c>
      <c r="L2565" s="32">
        <v>0.53472222222222221</v>
      </c>
      <c r="M2565" s="43">
        <v>0.55902777777777779</v>
      </c>
      <c r="N2565" s="33">
        <v>12.761672286540399</v>
      </c>
      <c r="Q2565" s="24">
        <v>12</v>
      </c>
      <c r="R2565" s="35">
        <f t="shared" si="160"/>
        <v>153.14006743848478</v>
      </c>
      <c r="S2565" s="35">
        <f t="shared" ref="S2565:S2628" si="163">+O2565*Q2565</f>
        <v>0</v>
      </c>
      <c r="U2565" s="36">
        <f t="shared" si="161"/>
        <v>2.430555555555558E-2</v>
      </c>
      <c r="V2565" s="36">
        <f t="shared" si="162"/>
        <v>0.29166666666666696</v>
      </c>
      <c r="W2565" s="36"/>
      <c r="X2565" s="37"/>
    </row>
    <row r="2566" spans="1:24" x14ac:dyDescent="0.3">
      <c r="A2566" s="42">
        <v>16800</v>
      </c>
      <c r="B2566" s="24">
        <v>80</v>
      </c>
      <c r="C2566" s="24" t="s">
        <v>1127</v>
      </c>
      <c r="D2566" s="24">
        <v>1</v>
      </c>
      <c r="E2566" s="24">
        <v>156</v>
      </c>
      <c r="F2566" s="24" t="s">
        <v>562</v>
      </c>
      <c r="G2566" s="24" t="s">
        <v>18</v>
      </c>
      <c r="H2566" s="24" t="s">
        <v>13</v>
      </c>
      <c r="J2566" s="24">
        <v>1</v>
      </c>
      <c r="K2566" s="24">
        <v>16800</v>
      </c>
      <c r="L2566" s="32">
        <v>0.53819444444444442</v>
      </c>
      <c r="M2566" s="43">
        <v>0.5625</v>
      </c>
      <c r="N2566" s="33">
        <v>12.761672286540399</v>
      </c>
      <c r="Q2566" s="24">
        <v>67</v>
      </c>
      <c r="R2566" s="35">
        <f t="shared" si="160"/>
        <v>855.03204319820679</v>
      </c>
      <c r="S2566" s="35">
        <f t="shared" si="163"/>
        <v>0</v>
      </c>
      <c r="U2566" s="36">
        <f t="shared" si="161"/>
        <v>2.430555555555558E-2</v>
      </c>
      <c r="V2566" s="36">
        <f t="shared" si="162"/>
        <v>1.6284722222222239</v>
      </c>
      <c r="W2566" s="36"/>
      <c r="X2566" s="37"/>
    </row>
    <row r="2567" spans="1:24" x14ac:dyDescent="0.3">
      <c r="A2567" s="42">
        <v>13765</v>
      </c>
      <c r="B2567" s="24">
        <v>80</v>
      </c>
      <c r="C2567" s="24" t="s">
        <v>1127</v>
      </c>
      <c r="D2567" s="24">
        <v>1</v>
      </c>
      <c r="E2567" s="24">
        <v>156</v>
      </c>
      <c r="F2567" s="24" t="s">
        <v>562</v>
      </c>
      <c r="G2567" s="24" t="s">
        <v>728</v>
      </c>
      <c r="H2567" s="24" t="s">
        <v>13</v>
      </c>
      <c r="J2567" s="24">
        <v>1</v>
      </c>
      <c r="K2567" s="24">
        <v>13765</v>
      </c>
      <c r="L2567" s="32">
        <v>0.56944444444444442</v>
      </c>
      <c r="M2567" s="43">
        <v>0.59027777777777779</v>
      </c>
      <c r="N2567" s="33">
        <v>12.761672286540399</v>
      </c>
      <c r="Q2567" s="24">
        <v>27</v>
      </c>
      <c r="R2567" s="35">
        <f t="shared" si="160"/>
        <v>344.56515173659079</v>
      </c>
      <c r="S2567" s="35">
        <f t="shared" si="163"/>
        <v>0</v>
      </c>
      <c r="U2567" s="36">
        <f t="shared" si="161"/>
        <v>2.083333333333337E-2</v>
      </c>
      <c r="V2567" s="36">
        <f t="shared" si="162"/>
        <v>0.562500000000001</v>
      </c>
      <c r="W2567" s="36"/>
      <c r="X2567" s="37"/>
    </row>
    <row r="2568" spans="1:24" x14ac:dyDescent="0.3">
      <c r="A2568" s="42">
        <v>13766</v>
      </c>
      <c r="B2568" s="24">
        <v>80</v>
      </c>
      <c r="C2568" s="24" t="s">
        <v>1127</v>
      </c>
      <c r="D2568" s="24">
        <v>1</v>
      </c>
      <c r="E2568" s="24">
        <v>156</v>
      </c>
      <c r="F2568" s="24" t="s">
        <v>562</v>
      </c>
      <c r="G2568" s="24" t="s">
        <v>52</v>
      </c>
      <c r="H2568" s="24">
        <v>6</v>
      </c>
      <c r="J2568" s="24">
        <v>1</v>
      </c>
      <c r="K2568" s="24">
        <v>13766</v>
      </c>
      <c r="L2568" s="32">
        <v>0.56944444444444442</v>
      </c>
      <c r="M2568" s="43">
        <v>0.59027777777777779</v>
      </c>
      <c r="N2568" s="33">
        <v>12.761672286540399</v>
      </c>
      <c r="Q2568" s="24">
        <v>35</v>
      </c>
      <c r="R2568" s="35">
        <f t="shared" si="160"/>
        <v>446.65853002891396</v>
      </c>
      <c r="S2568" s="35">
        <f t="shared" si="163"/>
        <v>0</v>
      </c>
      <c r="U2568" s="36">
        <f t="shared" si="161"/>
        <v>2.083333333333337E-2</v>
      </c>
      <c r="V2568" s="36">
        <f t="shared" si="162"/>
        <v>0.72916666666666796</v>
      </c>
      <c r="W2568" s="36"/>
      <c r="X2568" s="37"/>
    </row>
    <row r="2569" spans="1:24" x14ac:dyDescent="0.3">
      <c r="A2569" s="42">
        <v>13993</v>
      </c>
      <c r="B2569" s="24">
        <v>80</v>
      </c>
      <c r="C2569" s="24" t="s">
        <v>1127</v>
      </c>
      <c r="D2569" s="24">
        <v>1</v>
      </c>
      <c r="E2569" s="24">
        <v>156</v>
      </c>
      <c r="F2569" s="24" t="s">
        <v>562</v>
      </c>
      <c r="G2569" s="24" t="s">
        <v>52</v>
      </c>
      <c r="H2569" s="44" t="s">
        <v>1146</v>
      </c>
      <c r="I2569" s="44"/>
      <c r="J2569" s="24">
        <v>1</v>
      </c>
      <c r="K2569" s="24">
        <v>2303</v>
      </c>
      <c r="L2569" s="32">
        <v>0.56944444444444442</v>
      </c>
      <c r="M2569" s="43">
        <v>0.59027777777777779</v>
      </c>
      <c r="N2569" s="33">
        <v>12.761672286540399</v>
      </c>
      <c r="Q2569" s="24">
        <v>173</v>
      </c>
      <c r="R2569" s="35">
        <f t="shared" si="160"/>
        <v>2207.769305571489</v>
      </c>
      <c r="S2569" s="35">
        <f t="shared" si="163"/>
        <v>0</v>
      </c>
      <c r="U2569" s="36">
        <f t="shared" si="161"/>
        <v>2.083333333333337E-2</v>
      </c>
      <c r="V2569" s="36">
        <f t="shared" si="162"/>
        <v>3.6041666666666732</v>
      </c>
      <c r="W2569" s="36"/>
      <c r="X2569" s="37"/>
    </row>
    <row r="2570" spans="1:24" x14ac:dyDescent="0.3">
      <c r="A2570" s="42">
        <v>12488</v>
      </c>
      <c r="B2570" s="24">
        <v>80</v>
      </c>
      <c r="C2570" s="24" t="s">
        <v>1127</v>
      </c>
      <c r="D2570" s="24">
        <v>1</v>
      </c>
      <c r="E2570" s="24">
        <v>213</v>
      </c>
      <c r="F2570" s="24" t="s">
        <v>671</v>
      </c>
      <c r="G2570" s="24" t="s">
        <v>52</v>
      </c>
      <c r="H2570" s="44" t="s">
        <v>1146</v>
      </c>
      <c r="I2570" s="44"/>
      <c r="J2570" s="24">
        <v>1</v>
      </c>
      <c r="K2570" s="24">
        <v>5863</v>
      </c>
      <c r="L2570" s="32">
        <v>0.58333333333333337</v>
      </c>
      <c r="M2570" s="43">
        <v>0.625</v>
      </c>
      <c r="N2570" s="33">
        <v>23.463556829995401</v>
      </c>
      <c r="Q2570" s="24">
        <v>173</v>
      </c>
      <c r="R2570" s="35">
        <f t="shared" si="160"/>
        <v>4059.1953315892042</v>
      </c>
      <c r="S2570" s="35">
        <f t="shared" si="163"/>
        <v>0</v>
      </c>
      <c r="U2570" s="36">
        <f t="shared" si="161"/>
        <v>4.166666666666663E-2</v>
      </c>
      <c r="V2570" s="36">
        <f t="shared" si="162"/>
        <v>7.2083333333333268</v>
      </c>
      <c r="W2570" s="36"/>
      <c r="X2570" s="37"/>
    </row>
    <row r="2571" spans="1:24" x14ac:dyDescent="0.3">
      <c r="A2571" s="42">
        <v>14121</v>
      </c>
      <c r="B2571" s="24">
        <v>80</v>
      </c>
      <c r="C2571" s="24" t="s">
        <v>1127</v>
      </c>
      <c r="D2571" s="24">
        <v>1</v>
      </c>
      <c r="E2571" s="24">
        <v>359</v>
      </c>
      <c r="F2571" s="24" t="s">
        <v>1198</v>
      </c>
      <c r="G2571" s="24" t="s">
        <v>12</v>
      </c>
      <c r="H2571" s="24">
        <v>1346</v>
      </c>
      <c r="J2571" s="24">
        <v>1</v>
      </c>
      <c r="K2571" s="24">
        <v>3239</v>
      </c>
      <c r="L2571" s="32">
        <v>0.77777777777777779</v>
      </c>
      <c r="M2571" s="43">
        <v>0.80555555555555547</v>
      </c>
      <c r="N2571" s="33">
        <v>13.361783007179101</v>
      </c>
      <c r="Q2571" s="24">
        <v>204</v>
      </c>
      <c r="R2571" s="35">
        <f t="shared" si="160"/>
        <v>2725.8037334645364</v>
      </c>
      <c r="S2571" s="35">
        <f t="shared" si="163"/>
        <v>0</v>
      </c>
      <c r="U2571" s="36">
        <f t="shared" si="161"/>
        <v>2.7777777777777679E-2</v>
      </c>
      <c r="V2571" s="36">
        <f t="shared" si="162"/>
        <v>5.6666666666666465</v>
      </c>
      <c r="W2571" s="36"/>
      <c r="X2571" s="37"/>
    </row>
    <row r="2572" spans="1:24" x14ac:dyDescent="0.3">
      <c r="A2572" s="42">
        <v>14122</v>
      </c>
      <c r="B2572" s="24">
        <v>80</v>
      </c>
      <c r="C2572" s="24" t="s">
        <v>1127</v>
      </c>
      <c r="D2572" s="24">
        <v>1</v>
      </c>
      <c r="E2572" s="24">
        <v>360</v>
      </c>
      <c r="F2572" s="24" t="s">
        <v>1199</v>
      </c>
      <c r="G2572" s="24" t="s">
        <v>12</v>
      </c>
      <c r="H2572" s="24">
        <v>25</v>
      </c>
      <c r="J2572" s="24">
        <v>1</v>
      </c>
      <c r="K2572" s="24">
        <v>3852</v>
      </c>
      <c r="L2572" s="32">
        <v>0.77777777777777779</v>
      </c>
      <c r="M2572" s="43">
        <v>0.80555555555555547</v>
      </c>
      <c r="N2572" s="33">
        <v>14.646588015336</v>
      </c>
      <c r="Q2572" s="24">
        <v>98</v>
      </c>
      <c r="R2572" s="35">
        <f t="shared" si="160"/>
        <v>1435.365625502928</v>
      </c>
      <c r="S2572" s="35">
        <f t="shared" si="163"/>
        <v>0</v>
      </c>
      <c r="U2572" s="36">
        <f t="shared" si="161"/>
        <v>2.7777777777777679E-2</v>
      </c>
      <c r="V2572" s="36">
        <f t="shared" si="162"/>
        <v>2.7222222222222126</v>
      </c>
      <c r="W2572" s="36"/>
      <c r="X2572" s="37"/>
    </row>
    <row r="2573" spans="1:24" x14ac:dyDescent="0.3">
      <c r="A2573" s="42">
        <v>17734</v>
      </c>
      <c r="B2573" s="24">
        <v>80</v>
      </c>
      <c r="C2573" s="24" t="s">
        <v>1127</v>
      </c>
      <c r="D2573" s="24">
        <v>2</v>
      </c>
      <c r="E2573" s="24">
        <v>475</v>
      </c>
      <c r="F2573" s="24" t="s">
        <v>1200</v>
      </c>
      <c r="G2573" s="24" t="s">
        <v>19</v>
      </c>
      <c r="H2573" s="24" t="s">
        <v>13</v>
      </c>
      <c r="J2573" s="24">
        <v>1</v>
      </c>
      <c r="K2573" s="24">
        <v>17734</v>
      </c>
      <c r="L2573" s="32">
        <v>0.27430555555555552</v>
      </c>
      <c r="M2573" s="43">
        <v>0.30208333333333331</v>
      </c>
      <c r="N2573" s="33">
        <v>13.329643818135899</v>
      </c>
      <c r="Q2573" s="24">
        <v>235</v>
      </c>
      <c r="R2573" s="35">
        <f t="shared" si="160"/>
        <v>3132.4662972619362</v>
      </c>
      <c r="S2573" s="35">
        <f t="shared" si="163"/>
        <v>0</v>
      </c>
      <c r="U2573" s="36">
        <f t="shared" si="161"/>
        <v>2.777777777777779E-2</v>
      </c>
      <c r="V2573" s="36">
        <f t="shared" si="162"/>
        <v>6.5277777777777803</v>
      </c>
      <c r="W2573" s="36"/>
      <c r="X2573" s="37"/>
    </row>
    <row r="2574" spans="1:24" x14ac:dyDescent="0.3">
      <c r="A2574" s="42">
        <v>17641</v>
      </c>
      <c r="B2574" s="24">
        <v>80</v>
      </c>
      <c r="C2574" s="24" t="s">
        <v>1127</v>
      </c>
      <c r="D2574" s="24">
        <v>2</v>
      </c>
      <c r="E2574" s="24">
        <v>560</v>
      </c>
      <c r="F2574" s="24" t="s">
        <v>705</v>
      </c>
      <c r="G2574" s="24" t="s">
        <v>52</v>
      </c>
      <c r="H2574" s="44" t="s">
        <v>1146</v>
      </c>
      <c r="I2574" s="44"/>
      <c r="J2574" s="24">
        <v>1</v>
      </c>
      <c r="K2574" s="24">
        <v>1232</v>
      </c>
      <c r="L2574" s="32">
        <v>0.26041666666666669</v>
      </c>
      <c r="M2574" s="43">
        <v>0.32291666666666669</v>
      </c>
      <c r="N2574" s="33">
        <v>42.831078845109602</v>
      </c>
      <c r="Q2574" s="24">
        <v>173</v>
      </c>
      <c r="R2574" s="35">
        <f t="shared" si="160"/>
        <v>7409.7766402039615</v>
      </c>
      <c r="S2574" s="35">
        <f t="shared" si="163"/>
        <v>0</v>
      </c>
      <c r="U2574" s="36">
        <f t="shared" si="161"/>
        <v>6.25E-2</v>
      </c>
      <c r="V2574" s="36">
        <f t="shared" si="162"/>
        <v>10.8125</v>
      </c>
      <c r="W2574" s="36"/>
      <c r="X2574" s="37"/>
    </row>
    <row r="2575" spans="1:24" x14ac:dyDescent="0.3">
      <c r="A2575" s="42">
        <v>14031</v>
      </c>
      <c r="B2575" s="24">
        <v>80</v>
      </c>
      <c r="C2575" s="24" t="s">
        <v>1127</v>
      </c>
      <c r="D2575" s="24">
        <v>2</v>
      </c>
      <c r="E2575" s="24">
        <v>561</v>
      </c>
      <c r="F2575" s="24" t="s">
        <v>569</v>
      </c>
      <c r="G2575" s="24" t="s">
        <v>12</v>
      </c>
      <c r="H2575" s="24" t="s">
        <v>15</v>
      </c>
      <c r="J2575" s="24">
        <v>1</v>
      </c>
      <c r="K2575" s="24">
        <v>2120</v>
      </c>
      <c r="L2575" s="32">
        <v>0.41666666666666669</v>
      </c>
      <c r="M2575" s="43">
        <v>0.47222222222222227</v>
      </c>
      <c r="N2575" s="33">
        <v>40.376551788226003</v>
      </c>
      <c r="Q2575" s="24">
        <v>58</v>
      </c>
      <c r="R2575" s="35">
        <f t="shared" si="160"/>
        <v>2341.8400037171082</v>
      </c>
      <c r="S2575" s="35">
        <f t="shared" si="163"/>
        <v>0</v>
      </c>
      <c r="U2575" s="36">
        <f t="shared" si="161"/>
        <v>5.555555555555558E-2</v>
      </c>
      <c r="V2575" s="36">
        <f t="shared" si="162"/>
        <v>3.2222222222222237</v>
      </c>
      <c r="W2575" s="36"/>
      <c r="X2575" s="37"/>
    </row>
    <row r="2576" spans="1:24" x14ac:dyDescent="0.3">
      <c r="A2576" s="42">
        <v>11114</v>
      </c>
      <c r="B2576" s="24">
        <v>80</v>
      </c>
      <c r="C2576" s="24" t="s">
        <v>1127</v>
      </c>
      <c r="D2576" s="24">
        <v>2</v>
      </c>
      <c r="E2576" s="24">
        <v>561</v>
      </c>
      <c r="F2576" s="24" t="s">
        <v>569</v>
      </c>
      <c r="G2576" s="24" t="s">
        <v>72</v>
      </c>
      <c r="H2576" s="24" t="s">
        <v>13</v>
      </c>
      <c r="J2576" s="24">
        <v>1</v>
      </c>
      <c r="K2576" s="24">
        <v>3735</v>
      </c>
      <c r="L2576" s="32">
        <v>0.59722222222222221</v>
      </c>
      <c r="M2576" s="43">
        <v>0.65277777777777779</v>
      </c>
      <c r="N2576" s="33">
        <v>40.376551788226003</v>
      </c>
      <c r="Q2576" s="24">
        <v>94</v>
      </c>
      <c r="R2576" s="35">
        <f t="shared" si="160"/>
        <v>3795.3958680932442</v>
      </c>
      <c r="S2576" s="35">
        <f t="shared" si="163"/>
        <v>0</v>
      </c>
      <c r="U2576" s="36">
        <f t="shared" si="161"/>
        <v>5.555555555555558E-2</v>
      </c>
      <c r="V2576" s="36">
        <f t="shared" si="162"/>
        <v>5.222222222222225</v>
      </c>
      <c r="W2576" s="36"/>
      <c r="X2576" s="37"/>
    </row>
    <row r="2577" spans="1:24" x14ac:dyDescent="0.3">
      <c r="A2577" s="42">
        <v>11120</v>
      </c>
      <c r="B2577" s="24">
        <v>80</v>
      </c>
      <c r="C2577" s="24" t="s">
        <v>1127</v>
      </c>
      <c r="D2577" s="24">
        <v>2</v>
      </c>
      <c r="E2577" s="24">
        <v>561</v>
      </c>
      <c r="F2577" s="24" t="s">
        <v>569</v>
      </c>
      <c r="G2577" s="24" t="s">
        <v>52</v>
      </c>
      <c r="H2577" s="24">
        <v>6</v>
      </c>
      <c r="J2577" s="24">
        <v>1</v>
      </c>
      <c r="K2577" s="24">
        <v>11120</v>
      </c>
      <c r="L2577" s="32">
        <v>0.59722222222222221</v>
      </c>
      <c r="M2577" s="43">
        <v>0.65277777777777779</v>
      </c>
      <c r="N2577" s="33">
        <v>40.376551788226003</v>
      </c>
      <c r="Q2577" s="24">
        <v>35</v>
      </c>
      <c r="R2577" s="35">
        <f t="shared" si="160"/>
        <v>1413.1793125879101</v>
      </c>
      <c r="S2577" s="35">
        <f t="shared" si="163"/>
        <v>0</v>
      </c>
      <c r="U2577" s="36">
        <f t="shared" si="161"/>
        <v>5.555555555555558E-2</v>
      </c>
      <c r="V2577" s="36">
        <f t="shared" si="162"/>
        <v>1.9444444444444453</v>
      </c>
      <c r="W2577" s="36"/>
      <c r="X2577" s="37"/>
    </row>
    <row r="2578" spans="1:24" x14ac:dyDescent="0.3">
      <c r="A2578" s="42">
        <v>11112</v>
      </c>
      <c r="B2578" s="24">
        <v>80</v>
      </c>
      <c r="C2578" s="24" t="s">
        <v>1127</v>
      </c>
      <c r="D2578" s="24">
        <v>2</v>
      </c>
      <c r="E2578" s="24">
        <v>561</v>
      </c>
      <c r="F2578" s="24" t="s">
        <v>569</v>
      </c>
      <c r="G2578" s="24" t="s">
        <v>52</v>
      </c>
      <c r="H2578" s="44" t="s">
        <v>1146</v>
      </c>
      <c r="I2578" s="44"/>
      <c r="J2578" s="24">
        <v>1</v>
      </c>
      <c r="K2578" s="24">
        <v>1233</v>
      </c>
      <c r="L2578" s="32">
        <v>0.62847222222222221</v>
      </c>
      <c r="M2578" s="43">
        <v>0.68402777777777779</v>
      </c>
      <c r="N2578" s="33">
        <v>40.376551788226003</v>
      </c>
      <c r="Q2578" s="24">
        <v>173</v>
      </c>
      <c r="R2578" s="35">
        <f t="shared" si="160"/>
        <v>6985.1434593630984</v>
      </c>
      <c r="S2578" s="35">
        <f t="shared" si="163"/>
        <v>0</v>
      </c>
      <c r="U2578" s="36">
        <f t="shared" si="161"/>
        <v>5.555555555555558E-2</v>
      </c>
      <c r="V2578" s="36">
        <f t="shared" si="162"/>
        <v>9.611111111111116</v>
      </c>
      <c r="W2578" s="36"/>
      <c r="X2578" s="37"/>
    </row>
    <row r="2579" spans="1:24" x14ac:dyDescent="0.3">
      <c r="A2579" s="42">
        <v>13784</v>
      </c>
      <c r="B2579" s="24">
        <v>80</v>
      </c>
      <c r="C2579" s="24" t="s">
        <v>1127</v>
      </c>
      <c r="D2579" s="24">
        <v>2</v>
      </c>
      <c r="E2579" s="24">
        <v>561</v>
      </c>
      <c r="F2579" s="24" t="s">
        <v>569</v>
      </c>
      <c r="G2579" s="24" t="s">
        <v>12</v>
      </c>
      <c r="H2579" s="24" t="s">
        <v>15</v>
      </c>
      <c r="J2579" s="24">
        <v>1</v>
      </c>
      <c r="K2579" s="24">
        <v>3137</v>
      </c>
      <c r="L2579" s="32">
        <v>0.66666666666666663</v>
      </c>
      <c r="M2579" s="43">
        <v>0.72222222222222221</v>
      </c>
      <c r="N2579" s="33">
        <v>40.376551788226003</v>
      </c>
      <c r="Q2579" s="24">
        <v>58</v>
      </c>
      <c r="R2579" s="35">
        <f t="shared" si="160"/>
        <v>2341.8400037171082</v>
      </c>
      <c r="S2579" s="35">
        <f t="shared" si="163"/>
        <v>0</v>
      </c>
      <c r="U2579" s="36">
        <f t="shared" si="161"/>
        <v>5.555555555555558E-2</v>
      </c>
      <c r="V2579" s="36">
        <f t="shared" si="162"/>
        <v>3.2222222222222237</v>
      </c>
      <c r="W2579" s="36"/>
      <c r="X2579" s="37"/>
    </row>
    <row r="2580" spans="1:24" x14ac:dyDescent="0.3">
      <c r="A2580" s="42">
        <v>17642</v>
      </c>
      <c r="B2580" s="24">
        <v>80</v>
      </c>
      <c r="C2580" s="24" t="s">
        <v>1127</v>
      </c>
      <c r="D2580" s="24">
        <v>1</v>
      </c>
      <c r="E2580" s="24">
        <v>595</v>
      </c>
      <c r="F2580" s="24" t="s">
        <v>570</v>
      </c>
      <c r="G2580" s="24" t="s">
        <v>52</v>
      </c>
      <c r="H2580" s="44" t="s">
        <v>1146</v>
      </c>
      <c r="I2580" s="44"/>
      <c r="J2580" s="24">
        <v>1</v>
      </c>
      <c r="K2580" s="24">
        <v>1311</v>
      </c>
      <c r="L2580" s="32">
        <v>0.55902777777777779</v>
      </c>
      <c r="M2580" s="43">
        <v>0.61805555555555558</v>
      </c>
      <c r="N2580" s="33">
        <v>42.428051603676302</v>
      </c>
      <c r="Q2580" s="24">
        <v>173</v>
      </c>
      <c r="R2580" s="35">
        <f t="shared" si="160"/>
        <v>7340.0529274360006</v>
      </c>
      <c r="S2580" s="35">
        <f t="shared" si="163"/>
        <v>0</v>
      </c>
      <c r="U2580" s="36">
        <f t="shared" si="161"/>
        <v>5.902777777777779E-2</v>
      </c>
      <c r="V2580" s="36">
        <f t="shared" si="162"/>
        <v>10.211805555555557</v>
      </c>
      <c r="W2580" s="36"/>
      <c r="X2580" s="37"/>
    </row>
    <row r="2581" spans="1:24" x14ac:dyDescent="0.3">
      <c r="A2581" s="42">
        <v>14030</v>
      </c>
      <c r="B2581" s="24">
        <v>80</v>
      </c>
      <c r="C2581" s="24" t="s">
        <v>1127</v>
      </c>
      <c r="D2581" s="24">
        <v>1</v>
      </c>
      <c r="E2581" s="24">
        <v>596</v>
      </c>
      <c r="F2581" s="24" t="s">
        <v>568</v>
      </c>
      <c r="G2581" s="24" t="s">
        <v>12</v>
      </c>
      <c r="H2581" s="24" t="s">
        <v>15</v>
      </c>
      <c r="J2581" s="24">
        <v>1</v>
      </c>
      <c r="K2581" s="24">
        <v>2145</v>
      </c>
      <c r="L2581" s="32">
        <v>0.47569444444444442</v>
      </c>
      <c r="M2581" s="43">
        <v>0.53125</v>
      </c>
      <c r="N2581" s="33">
        <v>40.105507483882398</v>
      </c>
      <c r="Q2581" s="24">
        <v>58</v>
      </c>
      <c r="R2581" s="35">
        <f t="shared" si="160"/>
        <v>2326.1194340651791</v>
      </c>
      <c r="S2581" s="35">
        <f t="shared" si="163"/>
        <v>0</v>
      </c>
      <c r="U2581" s="36">
        <f t="shared" si="161"/>
        <v>5.555555555555558E-2</v>
      </c>
      <c r="V2581" s="36">
        <f t="shared" si="162"/>
        <v>3.2222222222222237</v>
      </c>
      <c r="W2581" s="36"/>
      <c r="X2581" s="37"/>
    </row>
    <row r="2582" spans="1:24" x14ac:dyDescent="0.3">
      <c r="A2582" s="42">
        <v>11109</v>
      </c>
      <c r="B2582" s="24">
        <v>80</v>
      </c>
      <c r="C2582" s="24" t="s">
        <v>1127</v>
      </c>
      <c r="D2582" s="24">
        <v>1</v>
      </c>
      <c r="E2582" s="24">
        <v>596</v>
      </c>
      <c r="F2582" s="24" t="s">
        <v>568</v>
      </c>
      <c r="G2582" s="24" t="s">
        <v>12</v>
      </c>
      <c r="H2582" s="24" t="s">
        <v>13</v>
      </c>
      <c r="J2582" s="24">
        <v>1</v>
      </c>
      <c r="K2582" s="24">
        <v>1312</v>
      </c>
      <c r="L2582" s="32">
        <v>0.73958333333333337</v>
      </c>
      <c r="M2582" s="43">
        <v>0.79513888888888884</v>
      </c>
      <c r="N2582" s="33">
        <v>40.105507483882398</v>
      </c>
      <c r="Q2582" s="24">
        <v>302</v>
      </c>
      <c r="R2582" s="35">
        <f t="shared" si="160"/>
        <v>12111.863260132484</v>
      </c>
      <c r="S2582" s="35">
        <f t="shared" si="163"/>
        <v>0</v>
      </c>
      <c r="U2582" s="36">
        <f t="shared" si="161"/>
        <v>5.5555555555555469E-2</v>
      </c>
      <c r="V2582" s="36">
        <f t="shared" si="162"/>
        <v>16.77777777777775</v>
      </c>
      <c r="W2582" s="36"/>
      <c r="X2582" s="37"/>
    </row>
    <row r="2583" spans="1:24" x14ac:dyDescent="0.3">
      <c r="A2583" s="42">
        <v>13777</v>
      </c>
      <c r="B2583" s="24">
        <v>80</v>
      </c>
      <c r="C2583" s="24" t="s">
        <v>1127</v>
      </c>
      <c r="D2583" s="24">
        <v>1</v>
      </c>
      <c r="E2583" s="24">
        <v>596</v>
      </c>
      <c r="F2583" s="24" t="s">
        <v>568</v>
      </c>
      <c r="G2583" s="24" t="s">
        <v>12</v>
      </c>
      <c r="H2583" s="24" t="s">
        <v>15</v>
      </c>
      <c r="J2583" s="24">
        <v>1</v>
      </c>
      <c r="K2583" s="24">
        <v>2146</v>
      </c>
      <c r="L2583" s="32">
        <v>0.73958333333333337</v>
      </c>
      <c r="M2583" s="43">
        <v>0.79513888888888884</v>
      </c>
      <c r="N2583" s="33">
        <v>40.105507483882398</v>
      </c>
      <c r="Q2583" s="24">
        <v>58</v>
      </c>
      <c r="R2583" s="35">
        <f t="shared" si="160"/>
        <v>2326.1194340651791</v>
      </c>
      <c r="S2583" s="35">
        <f t="shared" si="163"/>
        <v>0</v>
      </c>
      <c r="U2583" s="36">
        <f t="shared" si="161"/>
        <v>5.5555555555555469E-2</v>
      </c>
      <c r="V2583" s="36">
        <f t="shared" si="162"/>
        <v>3.222222222222217</v>
      </c>
      <c r="W2583" s="36"/>
      <c r="X2583" s="37"/>
    </row>
    <row r="2584" spans="1:24" x14ac:dyDescent="0.3">
      <c r="A2584" s="42">
        <v>11104</v>
      </c>
      <c r="B2584" s="24">
        <v>80</v>
      </c>
      <c r="C2584" s="24" t="s">
        <v>1127</v>
      </c>
      <c r="D2584" s="24">
        <v>2</v>
      </c>
      <c r="E2584" s="24">
        <v>820</v>
      </c>
      <c r="F2584" s="24" t="s">
        <v>567</v>
      </c>
      <c r="G2584" s="24" t="s">
        <v>12</v>
      </c>
      <c r="H2584" s="24" t="s">
        <v>15</v>
      </c>
      <c r="J2584" s="24">
        <v>1</v>
      </c>
      <c r="K2584" s="24">
        <v>4248</v>
      </c>
      <c r="L2584" s="32">
        <v>0.80555555555555547</v>
      </c>
      <c r="M2584" s="43">
        <v>0.82638888888888884</v>
      </c>
      <c r="N2584" s="33">
        <v>10.322099805468</v>
      </c>
      <c r="Q2584" s="24">
        <v>58</v>
      </c>
      <c r="R2584" s="35">
        <f t="shared" si="160"/>
        <v>598.68178871714395</v>
      </c>
      <c r="S2584" s="35">
        <f t="shared" si="163"/>
        <v>0</v>
      </c>
      <c r="U2584" s="36">
        <f t="shared" si="161"/>
        <v>2.083333333333337E-2</v>
      </c>
      <c r="V2584" s="36">
        <f t="shared" si="162"/>
        <v>1.2083333333333355</v>
      </c>
      <c r="W2584" s="36"/>
      <c r="X2584" s="37"/>
    </row>
    <row r="2585" spans="1:24" x14ac:dyDescent="0.3">
      <c r="A2585" s="42">
        <v>11105</v>
      </c>
      <c r="B2585" s="24">
        <v>80</v>
      </c>
      <c r="C2585" s="24" t="s">
        <v>1127</v>
      </c>
      <c r="D2585" s="24">
        <v>2</v>
      </c>
      <c r="E2585" s="24">
        <v>820</v>
      </c>
      <c r="F2585" s="24" t="s">
        <v>567</v>
      </c>
      <c r="G2585" s="24" t="s">
        <v>12</v>
      </c>
      <c r="H2585" s="24" t="s">
        <v>13</v>
      </c>
      <c r="J2585" s="24">
        <v>1</v>
      </c>
      <c r="K2585" s="24">
        <v>3615</v>
      </c>
      <c r="L2585" s="32">
        <v>0.80555555555555547</v>
      </c>
      <c r="M2585" s="43">
        <v>0.82638888888888884</v>
      </c>
      <c r="N2585" s="33">
        <v>10.322099805468</v>
      </c>
      <c r="Q2585" s="24">
        <v>302</v>
      </c>
      <c r="R2585" s="35">
        <f t="shared" si="160"/>
        <v>3117.274141251336</v>
      </c>
      <c r="S2585" s="35">
        <f t="shared" si="163"/>
        <v>0</v>
      </c>
      <c r="U2585" s="36">
        <f t="shared" si="161"/>
        <v>2.083333333333337E-2</v>
      </c>
      <c r="V2585" s="36">
        <f t="shared" si="162"/>
        <v>6.2916666666666776</v>
      </c>
      <c r="W2585" s="36"/>
      <c r="X2585" s="37"/>
    </row>
    <row r="2586" spans="1:24" x14ac:dyDescent="0.3">
      <c r="A2586" s="42">
        <v>17501</v>
      </c>
      <c r="B2586" s="24">
        <v>80</v>
      </c>
      <c r="C2586" s="24" t="s">
        <v>1127</v>
      </c>
      <c r="D2586" s="24">
        <v>1</v>
      </c>
      <c r="E2586" s="24">
        <v>830</v>
      </c>
      <c r="F2586" s="24" t="s">
        <v>563</v>
      </c>
      <c r="G2586" s="24" t="s">
        <v>19</v>
      </c>
      <c r="H2586" s="24" t="s">
        <v>13</v>
      </c>
      <c r="J2586" s="24">
        <v>1</v>
      </c>
      <c r="K2586" s="24">
        <v>17501</v>
      </c>
      <c r="L2586" s="32">
        <v>0.25</v>
      </c>
      <c r="M2586" s="43">
        <v>0.27430555555555552</v>
      </c>
      <c r="N2586" s="33">
        <v>10.144490207259601</v>
      </c>
      <c r="Q2586" s="24">
        <v>235</v>
      </c>
      <c r="R2586" s="35">
        <f t="shared" si="160"/>
        <v>2383.9551987060063</v>
      </c>
      <c r="S2586" s="35">
        <f t="shared" si="163"/>
        <v>0</v>
      </c>
      <c r="U2586" s="36">
        <f t="shared" si="161"/>
        <v>2.4305555555555525E-2</v>
      </c>
      <c r="V2586" s="36">
        <f t="shared" si="162"/>
        <v>5.7118055555555483</v>
      </c>
      <c r="W2586" s="36"/>
      <c r="X2586" s="37"/>
    </row>
    <row r="2587" spans="1:24" x14ac:dyDescent="0.3">
      <c r="A2587" s="42">
        <v>12428</v>
      </c>
      <c r="B2587" s="24">
        <v>80</v>
      </c>
      <c r="C2587" s="24" t="s">
        <v>1127</v>
      </c>
      <c r="D2587" s="24">
        <v>1</v>
      </c>
      <c r="E2587" s="24">
        <v>830</v>
      </c>
      <c r="F2587" s="24" t="s">
        <v>563</v>
      </c>
      <c r="G2587" s="24" t="s">
        <v>18</v>
      </c>
      <c r="H2587" s="24" t="s">
        <v>13</v>
      </c>
      <c r="J2587" s="24">
        <v>1</v>
      </c>
      <c r="K2587" s="24">
        <v>3010</v>
      </c>
      <c r="L2587" s="32">
        <v>0.25347222222222221</v>
      </c>
      <c r="M2587" s="43">
        <v>0.27777777777777779</v>
      </c>
      <c r="N2587" s="33">
        <v>10.144490207259601</v>
      </c>
      <c r="Q2587" s="24">
        <v>67</v>
      </c>
      <c r="R2587" s="35">
        <f t="shared" si="160"/>
        <v>679.68084388639329</v>
      </c>
      <c r="S2587" s="35">
        <f t="shared" si="163"/>
        <v>0</v>
      </c>
      <c r="U2587" s="36">
        <f t="shared" si="161"/>
        <v>2.430555555555558E-2</v>
      </c>
      <c r="V2587" s="36">
        <f t="shared" si="162"/>
        <v>1.6284722222222239</v>
      </c>
      <c r="W2587" s="36"/>
      <c r="X2587" s="37"/>
    </row>
    <row r="2588" spans="1:24" x14ac:dyDescent="0.3">
      <c r="A2588" s="42">
        <v>11094</v>
      </c>
      <c r="B2588" s="24">
        <v>80</v>
      </c>
      <c r="C2588" s="24" t="s">
        <v>1127</v>
      </c>
      <c r="D2588" s="24">
        <v>1</v>
      </c>
      <c r="E2588" s="24">
        <v>830</v>
      </c>
      <c r="F2588" s="24" t="s">
        <v>563</v>
      </c>
      <c r="G2588" s="24" t="s">
        <v>19</v>
      </c>
      <c r="H2588" s="24" t="s">
        <v>15</v>
      </c>
      <c r="J2588" s="24">
        <v>1</v>
      </c>
      <c r="K2588" s="24">
        <v>3042</v>
      </c>
      <c r="L2588" s="32">
        <v>0.55902777777777779</v>
      </c>
      <c r="M2588" s="43">
        <v>0.57986111111111105</v>
      </c>
      <c r="N2588" s="33">
        <v>10.144490207259601</v>
      </c>
      <c r="Q2588" s="24">
        <v>46</v>
      </c>
      <c r="R2588" s="35">
        <f t="shared" si="160"/>
        <v>466.64654953394165</v>
      </c>
      <c r="S2588" s="35">
        <f t="shared" si="163"/>
        <v>0</v>
      </c>
      <c r="U2588" s="36">
        <f t="shared" si="161"/>
        <v>2.0833333333333259E-2</v>
      </c>
      <c r="V2588" s="36">
        <f t="shared" si="162"/>
        <v>0.95833333333332993</v>
      </c>
      <c r="W2588" s="36"/>
      <c r="X2588" s="37"/>
    </row>
    <row r="2589" spans="1:24" x14ac:dyDescent="0.3">
      <c r="A2589" s="42">
        <v>17695</v>
      </c>
      <c r="B2589" s="24">
        <v>80</v>
      </c>
      <c r="C2589" s="24" t="s">
        <v>1127</v>
      </c>
      <c r="D2589" s="24">
        <v>2</v>
      </c>
      <c r="E2589" s="24">
        <v>954</v>
      </c>
      <c r="F2589" s="24" t="s">
        <v>704</v>
      </c>
      <c r="G2589" s="24" t="s">
        <v>52</v>
      </c>
      <c r="H2589" s="24">
        <v>6</v>
      </c>
      <c r="J2589" s="24">
        <v>1</v>
      </c>
      <c r="K2589" s="24">
        <v>3740</v>
      </c>
      <c r="L2589" s="32">
        <v>0.26041666666666669</v>
      </c>
      <c r="M2589" s="43">
        <v>0.31597222222222221</v>
      </c>
      <c r="N2589" s="33">
        <v>41.347764603986903</v>
      </c>
      <c r="Q2589" s="24">
        <v>35</v>
      </c>
      <c r="R2589" s="35">
        <f t="shared" si="160"/>
        <v>1447.1717611395416</v>
      </c>
      <c r="S2589" s="35">
        <f t="shared" si="163"/>
        <v>0</v>
      </c>
      <c r="U2589" s="36">
        <f t="shared" si="161"/>
        <v>5.5555555555555525E-2</v>
      </c>
      <c r="V2589" s="36">
        <f t="shared" si="162"/>
        <v>1.9444444444444433</v>
      </c>
      <c r="W2589" s="36"/>
      <c r="X2589" s="37"/>
    </row>
    <row r="2590" spans="1:24" x14ac:dyDescent="0.3">
      <c r="A2590" s="42">
        <v>17696</v>
      </c>
      <c r="B2590" s="24">
        <v>80</v>
      </c>
      <c r="C2590" s="24" t="s">
        <v>1127</v>
      </c>
      <c r="D2590" s="24">
        <v>2</v>
      </c>
      <c r="E2590" s="24">
        <v>954</v>
      </c>
      <c r="F2590" s="24" t="s">
        <v>704</v>
      </c>
      <c r="G2590" s="24" t="s">
        <v>72</v>
      </c>
      <c r="H2590" s="24" t="s">
        <v>13</v>
      </c>
      <c r="J2590" s="24">
        <v>1</v>
      </c>
      <c r="K2590" s="24">
        <v>17696</v>
      </c>
      <c r="L2590" s="32">
        <v>0.26041666666666669</v>
      </c>
      <c r="M2590" s="43">
        <v>0.31597222222222221</v>
      </c>
      <c r="N2590" s="33">
        <v>41.347764603986903</v>
      </c>
      <c r="Q2590" s="24">
        <v>94</v>
      </c>
      <c r="R2590" s="35">
        <f t="shared" si="160"/>
        <v>3886.6898727747689</v>
      </c>
      <c r="S2590" s="35">
        <f t="shared" si="163"/>
        <v>0</v>
      </c>
      <c r="U2590" s="36">
        <f t="shared" si="161"/>
        <v>5.5555555555555525E-2</v>
      </c>
      <c r="V2590" s="36">
        <f t="shared" si="162"/>
        <v>5.2222222222222197</v>
      </c>
      <c r="W2590" s="36"/>
      <c r="X2590" s="37"/>
    </row>
    <row r="2591" spans="1:24" x14ac:dyDescent="0.3">
      <c r="A2591" s="42">
        <v>11117</v>
      </c>
      <c r="B2591" s="24">
        <v>80</v>
      </c>
      <c r="C2591" s="24" t="s">
        <v>1127</v>
      </c>
      <c r="D2591" s="24">
        <v>1</v>
      </c>
      <c r="E2591" s="24">
        <v>979</v>
      </c>
      <c r="F2591" s="24" t="s">
        <v>571</v>
      </c>
      <c r="G2591" s="24" t="s">
        <v>72</v>
      </c>
      <c r="H2591" s="24" t="s">
        <v>13</v>
      </c>
      <c r="J2591" s="24">
        <v>1</v>
      </c>
      <c r="K2591" s="24">
        <v>3730</v>
      </c>
      <c r="L2591" s="32">
        <v>0.4375</v>
      </c>
      <c r="M2591" s="43">
        <v>0.49305555555555558</v>
      </c>
      <c r="N2591" s="33">
        <v>41.064504911463104</v>
      </c>
      <c r="Q2591" s="24">
        <v>94</v>
      </c>
      <c r="R2591" s="35">
        <f t="shared" si="160"/>
        <v>3860.0634616775319</v>
      </c>
      <c r="S2591" s="35">
        <f t="shared" si="163"/>
        <v>0</v>
      </c>
      <c r="U2591" s="36">
        <f t="shared" si="161"/>
        <v>5.555555555555558E-2</v>
      </c>
      <c r="V2591" s="36">
        <f t="shared" si="162"/>
        <v>5.222222222222225</v>
      </c>
      <c r="W2591" s="36"/>
      <c r="X2591" s="37"/>
    </row>
    <row r="2592" spans="1:24" x14ac:dyDescent="0.3">
      <c r="A2592" s="42">
        <v>11119</v>
      </c>
      <c r="B2592" s="24">
        <v>80</v>
      </c>
      <c r="C2592" s="24" t="s">
        <v>1127</v>
      </c>
      <c r="D2592" s="24">
        <v>1</v>
      </c>
      <c r="E2592" s="24">
        <v>979</v>
      </c>
      <c r="F2592" s="24" t="s">
        <v>571</v>
      </c>
      <c r="G2592" s="24" t="s">
        <v>52</v>
      </c>
      <c r="H2592" s="24">
        <v>6</v>
      </c>
      <c r="J2592" s="24">
        <v>1</v>
      </c>
      <c r="K2592" s="24">
        <v>11119</v>
      </c>
      <c r="L2592" s="32">
        <v>0.4375</v>
      </c>
      <c r="M2592" s="43">
        <v>0.49305555555555558</v>
      </c>
      <c r="N2592" s="33">
        <v>41.064504911463104</v>
      </c>
      <c r="Q2592" s="24">
        <v>35</v>
      </c>
      <c r="R2592" s="35">
        <f t="shared" si="160"/>
        <v>1437.2576719012086</v>
      </c>
      <c r="S2592" s="35">
        <f t="shared" si="163"/>
        <v>0</v>
      </c>
      <c r="U2592" s="36">
        <f t="shared" si="161"/>
        <v>5.555555555555558E-2</v>
      </c>
      <c r="V2592" s="36">
        <f t="shared" si="162"/>
        <v>1.9444444444444453</v>
      </c>
      <c r="W2592" s="36"/>
      <c r="X2592" s="37"/>
    </row>
    <row r="2593" spans="1:24" x14ac:dyDescent="0.3">
      <c r="A2593" s="42">
        <v>11004</v>
      </c>
      <c r="B2593" s="24">
        <v>81</v>
      </c>
      <c r="C2593" s="24" t="s">
        <v>1127</v>
      </c>
      <c r="D2593" s="24">
        <v>0</v>
      </c>
      <c r="E2593" s="24">
        <v>106</v>
      </c>
      <c r="F2593" s="24" t="s">
        <v>526</v>
      </c>
      <c r="G2593" s="24" t="s">
        <v>19</v>
      </c>
      <c r="H2593" s="24" t="s">
        <v>13</v>
      </c>
      <c r="J2593" s="24">
        <v>1</v>
      </c>
      <c r="K2593" s="24">
        <v>3097</v>
      </c>
      <c r="L2593" s="32">
        <v>0.57986111111111105</v>
      </c>
      <c r="M2593" s="43">
        <v>0.59027777777777779</v>
      </c>
      <c r="N2593" s="33">
        <v>8.2277023403321703</v>
      </c>
      <c r="Q2593" s="24">
        <v>235</v>
      </c>
      <c r="R2593" s="35">
        <f t="shared" si="160"/>
        <v>1933.5100499780601</v>
      </c>
      <c r="S2593" s="35">
        <f t="shared" si="163"/>
        <v>0</v>
      </c>
      <c r="U2593" s="36">
        <f t="shared" si="161"/>
        <v>1.0416666666666741E-2</v>
      </c>
      <c r="V2593" s="36">
        <f t="shared" si="162"/>
        <v>2.4479166666666838</v>
      </c>
      <c r="W2593" s="36"/>
      <c r="X2593" s="37"/>
    </row>
    <row r="2594" spans="1:24" x14ac:dyDescent="0.3">
      <c r="A2594" s="42">
        <v>10984</v>
      </c>
      <c r="B2594" s="24">
        <v>81</v>
      </c>
      <c r="C2594" s="24" t="s">
        <v>1127</v>
      </c>
      <c r="D2594" s="24">
        <v>0</v>
      </c>
      <c r="E2594" s="24">
        <v>134</v>
      </c>
      <c r="F2594" s="24" t="s">
        <v>517</v>
      </c>
      <c r="G2594" s="24" t="s">
        <v>19</v>
      </c>
      <c r="H2594" s="24" t="s">
        <v>13</v>
      </c>
      <c r="J2594" s="24">
        <v>1</v>
      </c>
      <c r="K2594" s="24">
        <v>3096</v>
      </c>
      <c r="L2594" s="32">
        <v>0.55555555555555558</v>
      </c>
      <c r="M2594" s="43">
        <v>0.57986111111111105</v>
      </c>
      <c r="N2594" s="33">
        <v>18.7047688240431</v>
      </c>
      <c r="Q2594" s="24">
        <v>235</v>
      </c>
      <c r="R2594" s="35">
        <f t="shared" si="160"/>
        <v>4395.6206736501281</v>
      </c>
      <c r="S2594" s="35">
        <f t="shared" si="163"/>
        <v>0</v>
      </c>
      <c r="U2594" s="36">
        <f t="shared" si="161"/>
        <v>2.4305555555555469E-2</v>
      </c>
      <c r="V2594" s="36">
        <f t="shared" si="162"/>
        <v>5.7118055555555349</v>
      </c>
      <c r="W2594" s="36"/>
      <c r="X2594" s="37"/>
    </row>
    <row r="2595" spans="1:24" x14ac:dyDescent="0.3">
      <c r="A2595" s="42">
        <v>11000</v>
      </c>
      <c r="B2595" s="24">
        <v>81</v>
      </c>
      <c r="C2595" s="24" t="s">
        <v>1127</v>
      </c>
      <c r="D2595" s="24">
        <v>0</v>
      </c>
      <c r="E2595" s="24">
        <v>151</v>
      </c>
      <c r="F2595" s="24" t="s">
        <v>523</v>
      </c>
      <c r="G2595" s="24" t="s">
        <v>18</v>
      </c>
      <c r="H2595" s="24">
        <v>25</v>
      </c>
      <c r="J2595" s="24">
        <v>1</v>
      </c>
      <c r="K2595" s="24">
        <v>4246</v>
      </c>
      <c r="L2595" s="32">
        <v>0.37152777777777773</v>
      </c>
      <c r="M2595" s="43">
        <v>0.40625</v>
      </c>
      <c r="N2595" s="33">
        <v>16.8091413015953</v>
      </c>
      <c r="Q2595" s="24">
        <v>22</v>
      </c>
      <c r="R2595" s="35">
        <f t="shared" si="160"/>
        <v>369.80110863509663</v>
      </c>
      <c r="S2595" s="35">
        <f t="shared" si="163"/>
        <v>0</v>
      </c>
      <c r="U2595" s="36">
        <f t="shared" si="161"/>
        <v>3.4722222222222265E-2</v>
      </c>
      <c r="V2595" s="36">
        <f t="shared" si="162"/>
        <v>0.76388888888888984</v>
      </c>
      <c r="W2595" s="36"/>
      <c r="X2595" s="37"/>
    </row>
    <row r="2596" spans="1:24" x14ac:dyDescent="0.3">
      <c r="A2596" s="42">
        <v>11002</v>
      </c>
      <c r="B2596" s="24">
        <v>81</v>
      </c>
      <c r="C2596" s="24" t="s">
        <v>1127</v>
      </c>
      <c r="D2596" s="24">
        <v>0</v>
      </c>
      <c r="E2596" s="24">
        <v>152</v>
      </c>
      <c r="F2596" s="24" t="s">
        <v>525</v>
      </c>
      <c r="G2596" s="24" t="s">
        <v>18</v>
      </c>
      <c r="H2596" s="24">
        <v>1346</v>
      </c>
      <c r="J2596" s="24">
        <v>1</v>
      </c>
      <c r="K2596" s="24">
        <v>4268</v>
      </c>
      <c r="L2596" s="32">
        <v>0.4861111111111111</v>
      </c>
      <c r="M2596" s="43">
        <v>0.52083333333333337</v>
      </c>
      <c r="N2596" s="33">
        <v>19.230041824890801</v>
      </c>
      <c r="Q2596" s="24">
        <v>45</v>
      </c>
      <c r="R2596" s="35">
        <f t="shared" si="160"/>
        <v>865.35188212008609</v>
      </c>
      <c r="S2596" s="35">
        <f t="shared" si="163"/>
        <v>0</v>
      </c>
      <c r="U2596" s="36">
        <f t="shared" si="161"/>
        <v>3.4722222222222265E-2</v>
      </c>
      <c r="V2596" s="36">
        <f t="shared" si="162"/>
        <v>1.562500000000002</v>
      </c>
      <c r="W2596" s="36"/>
      <c r="X2596" s="37"/>
    </row>
    <row r="2597" spans="1:24" x14ac:dyDescent="0.3">
      <c r="A2597" s="42">
        <v>17100</v>
      </c>
      <c r="B2597" s="24">
        <v>81</v>
      </c>
      <c r="C2597" s="24" t="s">
        <v>1127</v>
      </c>
      <c r="D2597" s="24">
        <v>0</v>
      </c>
      <c r="E2597" s="24">
        <v>153</v>
      </c>
      <c r="F2597" s="24" t="s">
        <v>516</v>
      </c>
      <c r="G2597" s="24" t="s">
        <v>18</v>
      </c>
      <c r="H2597" s="24" t="s">
        <v>15</v>
      </c>
      <c r="J2597" s="24">
        <v>1</v>
      </c>
      <c r="K2597" s="24">
        <v>17100</v>
      </c>
      <c r="L2597" s="32">
        <v>0.375</v>
      </c>
      <c r="M2597" s="43">
        <v>0.40277777777777773</v>
      </c>
      <c r="N2597" s="33">
        <v>14.7180712474985</v>
      </c>
      <c r="Q2597" s="24">
        <v>12</v>
      </c>
      <c r="R2597" s="35">
        <f t="shared" si="160"/>
        <v>176.616854969982</v>
      </c>
      <c r="S2597" s="35">
        <f t="shared" si="163"/>
        <v>0</v>
      </c>
      <c r="U2597" s="36">
        <f t="shared" si="161"/>
        <v>2.7777777777777735E-2</v>
      </c>
      <c r="V2597" s="36">
        <f t="shared" si="162"/>
        <v>0.33333333333333282</v>
      </c>
      <c r="W2597" s="36"/>
      <c r="X2597" s="37"/>
    </row>
    <row r="2598" spans="1:24" x14ac:dyDescent="0.3">
      <c r="A2598" s="42">
        <v>10981</v>
      </c>
      <c r="B2598" s="24">
        <v>81</v>
      </c>
      <c r="C2598" s="24" t="s">
        <v>1127</v>
      </c>
      <c r="D2598" s="24">
        <v>0</v>
      </c>
      <c r="E2598" s="24">
        <v>153</v>
      </c>
      <c r="F2598" s="24" t="s">
        <v>516</v>
      </c>
      <c r="G2598" s="24" t="s">
        <v>12</v>
      </c>
      <c r="H2598" s="24" t="s">
        <v>15</v>
      </c>
      <c r="J2598" s="24">
        <v>1</v>
      </c>
      <c r="K2598" s="24">
        <v>3045</v>
      </c>
      <c r="L2598" s="32">
        <v>0.69791666666666663</v>
      </c>
      <c r="M2598" s="43">
        <v>0.73263888888888884</v>
      </c>
      <c r="N2598" s="33">
        <v>14.7180712474985</v>
      </c>
      <c r="Q2598" s="24">
        <v>58</v>
      </c>
      <c r="R2598" s="35">
        <f t="shared" si="160"/>
        <v>853.64813235491306</v>
      </c>
      <c r="S2598" s="35">
        <f t="shared" si="163"/>
        <v>0</v>
      </c>
      <c r="U2598" s="36">
        <f t="shared" si="161"/>
        <v>3.472222222222221E-2</v>
      </c>
      <c r="V2598" s="36">
        <f t="shared" si="162"/>
        <v>2.0138888888888884</v>
      </c>
      <c r="W2598" s="36"/>
      <c r="X2598" s="37"/>
    </row>
    <row r="2599" spans="1:24" x14ac:dyDescent="0.3">
      <c r="A2599" s="42">
        <v>10988</v>
      </c>
      <c r="B2599" s="24">
        <v>81</v>
      </c>
      <c r="C2599" s="24" t="s">
        <v>1127</v>
      </c>
      <c r="D2599" s="24">
        <v>0</v>
      </c>
      <c r="E2599" s="24">
        <v>153</v>
      </c>
      <c r="F2599" s="24" t="s">
        <v>516</v>
      </c>
      <c r="G2599" s="24" t="s">
        <v>18</v>
      </c>
      <c r="H2599" s="24" t="s">
        <v>13</v>
      </c>
      <c r="J2599" s="24">
        <v>1</v>
      </c>
      <c r="K2599" s="24">
        <v>3613</v>
      </c>
      <c r="L2599" s="32">
        <v>0.69791666666666663</v>
      </c>
      <c r="M2599" s="43">
        <v>0.72569444444444453</v>
      </c>
      <c r="N2599" s="33">
        <v>14.7180712474985</v>
      </c>
      <c r="Q2599" s="24">
        <v>67</v>
      </c>
      <c r="R2599" s="35">
        <f t="shared" si="160"/>
        <v>986.11077358239947</v>
      </c>
      <c r="S2599" s="35">
        <f t="shared" si="163"/>
        <v>0</v>
      </c>
      <c r="U2599" s="36">
        <f t="shared" si="161"/>
        <v>2.7777777777777901E-2</v>
      </c>
      <c r="V2599" s="36">
        <f t="shared" si="162"/>
        <v>1.8611111111111194</v>
      </c>
      <c r="W2599" s="36"/>
      <c r="X2599" s="37"/>
    </row>
    <row r="2600" spans="1:24" x14ac:dyDescent="0.3">
      <c r="A2600" s="42">
        <v>17101</v>
      </c>
      <c r="B2600" s="24">
        <v>81</v>
      </c>
      <c r="C2600" s="24" t="s">
        <v>1127</v>
      </c>
      <c r="D2600" s="24">
        <v>0</v>
      </c>
      <c r="E2600" s="24">
        <v>158</v>
      </c>
      <c r="F2600" s="24" t="s">
        <v>512</v>
      </c>
      <c r="G2600" s="24" t="s">
        <v>18</v>
      </c>
      <c r="H2600" s="24" t="s">
        <v>15</v>
      </c>
      <c r="J2600" s="24">
        <v>1</v>
      </c>
      <c r="K2600" s="24">
        <v>17101</v>
      </c>
      <c r="L2600" s="32">
        <v>0.40277777777777773</v>
      </c>
      <c r="M2600" s="43">
        <v>0.43055555555555558</v>
      </c>
      <c r="N2600" s="33">
        <v>14.549766667115501</v>
      </c>
      <c r="Q2600" s="24">
        <v>12</v>
      </c>
      <c r="R2600" s="35">
        <f t="shared" si="160"/>
        <v>174.59720000538601</v>
      </c>
      <c r="S2600" s="35">
        <f t="shared" si="163"/>
        <v>0</v>
      </c>
      <c r="U2600" s="36">
        <f t="shared" si="161"/>
        <v>2.7777777777777846E-2</v>
      </c>
      <c r="V2600" s="36">
        <f t="shared" si="162"/>
        <v>0.33333333333333415</v>
      </c>
      <c r="W2600" s="36"/>
      <c r="X2600" s="37"/>
    </row>
    <row r="2601" spans="1:24" x14ac:dyDescent="0.3">
      <c r="A2601" s="42">
        <v>10993</v>
      </c>
      <c r="B2601" s="24">
        <v>81</v>
      </c>
      <c r="C2601" s="24" t="s">
        <v>1127</v>
      </c>
      <c r="D2601" s="24">
        <v>0</v>
      </c>
      <c r="E2601" s="24">
        <v>158</v>
      </c>
      <c r="F2601" s="24" t="s">
        <v>512</v>
      </c>
      <c r="G2601" s="24" t="s">
        <v>19</v>
      </c>
      <c r="H2601" s="24">
        <v>1346</v>
      </c>
      <c r="J2601" s="24">
        <v>1</v>
      </c>
      <c r="K2601" s="24">
        <v>3068</v>
      </c>
      <c r="L2601" s="32">
        <v>0.64583333333333337</v>
      </c>
      <c r="M2601" s="43">
        <v>0.67361111111111116</v>
      </c>
      <c r="N2601" s="33">
        <v>14.549766667115501</v>
      </c>
      <c r="Q2601" s="24">
        <v>159</v>
      </c>
      <c r="R2601" s="35">
        <f t="shared" si="160"/>
        <v>2313.4129000713647</v>
      </c>
      <c r="S2601" s="35">
        <f t="shared" si="163"/>
        <v>0</v>
      </c>
      <c r="U2601" s="36">
        <f t="shared" si="161"/>
        <v>2.777777777777779E-2</v>
      </c>
      <c r="V2601" s="36">
        <f t="shared" si="162"/>
        <v>4.4166666666666687</v>
      </c>
      <c r="W2601" s="36"/>
      <c r="X2601" s="37"/>
    </row>
    <row r="2602" spans="1:24" x14ac:dyDescent="0.3">
      <c r="A2602" s="42">
        <v>17153</v>
      </c>
      <c r="B2602" s="24">
        <v>81</v>
      </c>
      <c r="C2602" s="24" t="s">
        <v>1127</v>
      </c>
      <c r="D2602" s="24">
        <v>0</v>
      </c>
      <c r="E2602" s="24">
        <v>158</v>
      </c>
      <c r="F2602" s="24" t="s">
        <v>512</v>
      </c>
      <c r="G2602" s="24" t="s">
        <v>12</v>
      </c>
      <c r="H2602" s="24" t="s">
        <v>15</v>
      </c>
      <c r="J2602" s="24">
        <v>1</v>
      </c>
      <c r="K2602" s="24">
        <v>17153</v>
      </c>
      <c r="L2602" s="32">
        <v>0.74305555555555547</v>
      </c>
      <c r="M2602" s="43">
        <v>0.77083333333333337</v>
      </c>
      <c r="N2602" s="33">
        <v>14.549766667115501</v>
      </c>
      <c r="Q2602" s="24">
        <v>58</v>
      </c>
      <c r="R2602" s="35">
        <f t="shared" si="160"/>
        <v>843.88646669269906</v>
      </c>
      <c r="S2602" s="35">
        <f t="shared" si="163"/>
        <v>0</v>
      </c>
      <c r="U2602" s="36">
        <f t="shared" si="161"/>
        <v>2.7777777777777901E-2</v>
      </c>
      <c r="V2602" s="36">
        <f t="shared" si="162"/>
        <v>1.6111111111111183</v>
      </c>
      <c r="W2602" s="36"/>
      <c r="X2602" s="37"/>
    </row>
    <row r="2603" spans="1:24" x14ac:dyDescent="0.3">
      <c r="A2603" s="42">
        <v>10994</v>
      </c>
      <c r="B2603" s="24">
        <v>81</v>
      </c>
      <c r="C2603" s="24" t="s">
        <v>1127</v>
      </c>
      <c r="D2603" s="24">
        <v>0</v>
      </c>
      <c r="E2603" s="24">
        <v>161</v>
      </c>
      <c r="F2603" s="24" t="s">
        <v>514</v>
      </c>
      <c r="G2603" s="24" t="s">
        <v>19</v>
      </c>
      <c r="H2603" s="24">
        <v>25</v>
      </c>
      <c r="J2603" s="24">
        <v>1</v>
      </c>
      <c r="K2603" s="24">
        <v>4041</v>
      </c>
      <c r="L2603" s="32">
        <v>0.64583333333333337</v>
      </c>
      <c r="M2603" s="43">
        <v>0.67361111111111116</v>
      </c>
      <c r="N2603" s="33">
        <v>15.8305644166907</v>
      </c>
      <c r="Q2603" s="24">
        <v>76</v>
      </c>
      <c r="R2603" s="35">
        <f t="shared" si="160"/>
        <v>1203.1228956684931</v>
      </c>
      <c r="S2603" s="35">
        <f t="shared" si="163"/>
        <v>0</v>
      </c>
      <c r="U2603" s="36">
        <f t="shared" si="161"/>
        <v>2.777777777777779E-2</v>
      </c>
      <c r="V2603" s="36">
        <f t="shared" si="162"/>
        <v>2.111111111111112</v>
      </c>
      <c r="W2603" s="36"/>
      <c r="X2603" s="37"/>
    </row>
    <row r="2604" spans="1:24" x14ac:dyDescent="0.3">
      <c r="A2604" s="42">
        <v>11001</v>
      </c>
      <c r="B2604" s="24">
        <v>81</v>
      </c>
      <c r="C2604" s="24" t="s">
        <v>1127</v>
      </c>
      <c r="D2604" s="24">
        <v>0</v>
      </c>
      <c r="E2604" s="24">
        <v>162</v>
      </c>
      <c r="F2604" s="24" t="s">
        <v>524</v>
      </c>
      <c r="G2604" s="24" t="s">
        <v>19</v>
      </c>
      <c r="H2604" s="24">
        <v>25</v>
      </c>
      <c r="J2604" s="24">
        <v>1</v>
      </c>
      <c r="K2604" s="24">
        <v>4251</v>
      </c>
      <c r="L2604" s="32">
        <v>0.5</v>
      </c>
      <c r="M2604" s="43">
        <v>0.53125</v>
      </c>
      <c r="N2604" s="33">
        <v>16.422115895829101</v>
      </c>
      <c r="Q2604" s="24">
        <v>76</v>
      </c>
      <c r="R2604" s="35">
        <f t="shared" si="160"/>
        <v>1248.0808080830118</v>
      </c>
      <c r="S2604" s="35">
        <f t="shared" si="163"/>
        <v>0</v>
      </c>
      <c r="U2604" s="36">
        <f t="shared" si="161"/>
        <v>3.125E-2</v>
      </c>
      <c r="V2604" s="36">
        <f t="shared" si="162"/>
        <v>2.375</v>
      </c>
      <c r="W2604" s="36"/>
      <c r="X2604" s="37"/>
    </row>
    <row r="2605" spans="1:24" x14ac:dyDescent="0.3">
      <c r="A2605" s="42">
        <v>10978</v>
      </c>
      <c r="B2605" s="24">
        <v>81</v>
      </c>
      <c r="C2605" s="24" t="s">
        <v>1127</v>
      </c>
      <c r="D2605" s="24">
        <v>0</v>
      </c>
      <c r="E2605" s="24">
        <v>164</v>
      </c>
      <c r="F2605" s="24" t="s">
        <v>513</v>
      </c>
      <c r="G2605" s="24" t="s">
        <v>12</v>
      </c>
      <c r="H2605" s="24" t="s">
        <v>13</v>
      </c>
      <c r="J2605" s="24">
        <v>1</v>
      </c>
      <c r="K2605" s="24">
        <v>2319</v>
      </c>
      <c r="L2605" s="32">
        <v>0.30208333333333331</v>
      </c>
      <c r="M2605" s="43">
        <v>0.3298611111111111</v>
      </c>
      <c r="N2605" s="33">
        <v>14.6388540705994</v>
      </c>
      <c r="Q2605" s="24">
        <v>302</v>
      </c>
      <c r="R2605" s="35">
        <f t="shared" si="160"/>
        <v>4420.9339293210187</v>
      </c>
      <c r="S2605" s="35">
        <f t="shared" si="163"/>
        <v>0</v>
      </c>
      <c r="U2605" s="36">
        <f t="shared" si="161"/>
        <v>2.777777777777779E-2</v>
      </c>
      <c r="V2605" s="36">
        <f t="shared" si="162"/>
        <v>8.3888888888888928</v>
      </c>
      <c r="W2605" s="36"/>
      <c r="X2605" s="37"/>
    </row>
    <row r="2606" spans="1:24" x14ac:dyDescent="0.3">
      <c r="A2606" s="42">
        <v>17503</v>
      </c>
      <c r="B2606" s="24">
        <v>81</v>
      </c>
      <c r="C2606" s="24" t="s">
        <v>1127</v>
      </c>
      <c r="D2606" s="24">
        <v>0</v>
      </c>
      <c r="E2606" s="24">
        <v>164</v>
      </c>
      <c r="F2606" s="24" t="s">
        <v>513</v>
      </c>
      <c r="G2606" s="24" t="s">
        <v>19</v>
      </c>
      <c r="H2606" s="24">
        <v>1346</v>
      </c>
      <c r="J2606" s="24">
        <v>1</v>
      </c>
      <c r="K2606" s="24">
        <v>4039</v>
      </c>
      <c r="L2606" s="32">
        <v>0.33333333333333331</v>
      </c>
      <c r="M2606" s="43">
        <v>0.36458333333333331</v>
      </c>
      <c r="N2606" s="33">
        <v>14.6388540705994</v>
      </c>
      <c r="Q2606" s="24">
        <v>159</v>
      </c>
      <c r="R2606" s="35">
        <f t="shared" si="160"/>
        <v>2327.5777972253045</v>
      </c>
      <c r="S2606" s="35">
        <f t="shared" si="163"/>
        <v>0</v>
      </c>
      <c r="U2606" s="36">
        <f t="shared" si="161"/>
        <v>3.125E-2</v>
      </c>
      <c r="V2606" s="36">
        <f t="shared" si="162"/>
        <v>4.96875</v>
      </c>
      <c r="W2606" s="36"/>
      <c r="X2606" s="37"/>
    </row>
    <row r="2607" spans="1:24" x14ac:dyDescent="0.3">
      <c r="A2607" s="42">
        <v>10995</v>
      </c>
      <c r="B2607" s="24">
        <v>81</v>
      </c>
      <c r="C2607" s="24" t="s">
        <v>1127</v>
      </c>
      <c r="D2607" s="24">
        <v>0</v>
      </c>
      <c r="E2607" s="24">
        <v>164</v>
      </c>
      <c r="F2607" s="24" t="s">
        <v>513</v>
      </c>
      <c r="G2607" s="24" t="s">
        <v>12</v>
      </c>
      <c r="H2607" s="24">
        <v>1346</v>
      </c>
      <c r="J2607" s="24">
        <v>1</v>
      </c>
      <c r="K2607" s="24">
        <v>2320</v>
      </c>
      <c r="L2607" s="32">
        <v>0.40625</v>
      </c>
      <c r="M2607" s="43">
        <v>0.4375</v>
      </c>
      <c r="N2607" s="33">
        <v>14.6388540705994</v>
      </c>
      <c r="Q2607" s="24">
        <v>204</v>
      </c>
      <c r="R2607" s="35">
        <f t="shared" si="160"/>
        <v>2986.3262304022778</v>
      </c>
      <c r="S2607" s="35">
        <f t="shared" si="163"/>
        <v>0</v>
      </c>
      <c r="U2607" s="36">
        <f t="shared" si="161"/>
        <v>3.125E-2</v>
      </c>
      <c r="V2607" s="36">
        <f t="shared" si="162"/>
        <v>6.375</v>
      </c>
      <c r="W2607" s="36"/>
      <c r="X2607" s="37"/>
    </row>
    <row r="2608" spans="1:24" x14ac:dyDescent="0.3">
      <c r="A2608" s="42">
        <v>15926</v>
      </c>
      <c r="B2608" s="24">
        <v>81</v>
      </c>
      <c r="C2608" s="24" t="s">
        <v>1127</v>
      </c>
      <c r="D2608" s="24">
        <v>0</v>
      </c>
      <c r="E2608" s="24">
        <v>164</v>
      </c>
      <c r="F2608" s="24" t="s">
        <v>513</v>
      </c>
      <c r="G2608" s="24" t="s">
        <v>12</v>
      </c>
      <c r="H2608" s="24" t="s">
        <v>13</v>
      </c>
      <c r="J2608" s="24">
        <v>1</v>
      </c>
      <c r="K2608" s="24">
        <v>15926</v>
      </c>
      <c r="L2608" s="32">
        <v>0.75</v>
      </c>
      <c r="M2608" s="43">
        <v>0.77777777777777779</v>
      </c>
      <c r="N2608" s="33">
        <v>14.6388540705994</v>
      </c>
      <c r="Q2608" s="24">
        <v>302</v>
      </c>
      <c r="R2608" s="35">
        <f t="shared" si="160"/>
        <v>4420.9339293210187</v>
      </c>
      <c r="S2608" s="35">
        <f t="shared" si="163"/>
        <v>0</v>
      </c>
      <c r="U2608" s="36">
        <f t="shared" si="161"/>
        <v>2.777777777777779E-2</v>
      </c>
      <c r="V2608" s="36">
        <f t="shared" si="162"/>
        <v>8.3888888888888928</v>
      </c>
      <c r="W2608" s="36"/>
      <c r="X2608" s="37"/>
    </row>
    <row r="2609" spans="1:24" x14ac:dyDescent="0.3">
      <c r="A2609" s="42">
        <v>17526</v>
      </c>
      <c r="B2609" s="24">
        <v>81</v>
      </c>
      <c r="C2609" s="24" t="s">
        <v>1127</v>
      </c>
      <c r="D2609" s="24">
        <v>0</v>
      </c>
      <c r="E2609" s="24">
        <v>165</v>
      </c>
      <c r="F2609" s="24" t="s">
        <v>522</v>
      </c>
      <c r="G2609" s="24" t="s">
        <v>19</v>
      </c>
      <c r="H2609" s="24">
        <v>25</v>
      </c>
      <c r="J2609" s="24">
        <v>1</v>
      </c>
      <c r="K2609" s="24">
        <v>3011</v>
      </c>
      <c r="L2609" s="32">
        <v>0.33333333333333331</v>
      </c>
      <c r="M2609" s="43">
        <v>0.36458333333333331</v>
      </c>
      <c r="N2609" s="33">
        <v>15.7566590787563</v>
      </c>
      <c r="Q2609" s="24">
        <v>76</v>
      </c>
      <c r="R2609" s="35">
        <f t="shared" si="160"/>
        <v>1197.5060899854789</v>
      </c>
      <c r="S2609" s="35">
        <f t="shared" si="163"/>
        <v>0</v>
      </c>
      <c r="U2609" s="36">
        <f t="shared" si="161"/>
        <v>3.125E-2</v>
      </c>
      <c r="V2609" s="36">
        <f t="shared" si="162"/>
        <v>2.375</v>
      </c>
      <c r="W2609" s="36"/>
      <c r="X2609" s="37"/>
    </row>
    <row r="2610" spans="1:24" x14ac:dyDescent="0.3">
      <c r="A2610" s="42">
        <v>10998</v>
      </c>
      <c r="B2610" s="24">
        <v>81</v>
      </c>
      <c r="C2610" s="24" t="s">
        <v>1127</v>
      </c>
      <c r="D2610" s="24">
        <v>0</v>
      </c>
      <c r="E2610" s="24">
        <v>165</v>
      </c>
      <c r="F2610" s="24" t="s">
        <v>522</v>
      </c>
      <c r="G2610" s="24" t="s">
        <v>12</v>
      </c>
      <c r="H2610" s="24">
        <v>25</v>
      </c>
      <c r="J2610" s="24">
        <v>1</v>
      </c>
      <c r="K2610" s="24">
        <v>3850</v>
      </c>
      <c r="L2610" s="32">
        <v>0.40625</v>
      </c>
      <c r="M2610" s="43">
        <v>0.4375</v>
      </c>
      <c r="N2610" s="33">
        <v>15.7566590787563</v>
      </c>
      <c r="Q2610" s="24">
        <v>98</v>
      </c>
      <c r="R2610" s="35">
        <f t="shared" si="160"/>
        <v>1544.1525897181175</v>
      </c>
      <c r="S2610" s="35">
        <f t="shared" si="163"/>
        <v>0</v>
      </c>
      <c r="U2610" s="36">
        <f t="shared" si="161"/>
        <v>3.125E-2</v>
      </c>
      <c r="V2610" s="36">
        <f t="shared" si="162"/>
        <v>3.0625</v>
      </c>
      <c r="W2610" s="36"/>
      <c r="X2610" s="37"/>
    </row>
    <row r="2611" spans="1:24" x14ac:dyDescent="0.3">
      <c r="A2611" s="42">
        <v>10987</v>
      </c>
      <c r="B2611" s="24">
        <v>81</v>
      </c>
      <c r="C2611" s="24" t="s">
        <v>1127</v>
      </c>
      <c r="D2611" s="24">
        <v>0</v>
      </c>
      <c r="E2611" s="24">
        <v>180</v>
      </c>
      <c r="F2611" s="24" t="s">
        <v>519</v>
      </c>
      <c r="G2611" s="24" t="s">
        <v>18</v>
      </c>
      <c r="H2611" s="24">
        <v>1346</v>
      </c>
      <c r="J2611" s="24">
        <v>1</v>
      </c>
      <c r="K2611" s="24">
        <v>3612</v>
      </c>
      <c r="L2611" s="32">
        <v>0.59027777777777779</v>
      </c>
      <c r="M2611" s="43">
        <v>0.625</v>
      </c>
      <c r="N2611" s="33">
        <v>19.458941244951699</v>
      </c>
      <c r="Q2611" s="24">
        <v>45</v>
      </c>
      <c r="R2611" s="35">
        <f t="shared" si="160"/>
        <v>875.65235602282644</v>
      </c>
      <c r="S2611" s="35">
        <f t="shared" si="163"/>
        <v>0</v>
      </c>
      <c r="U2611" s="36">
        <f t="shared" si="161"/>
        <v>3.472222222222221E-2</v>
      </c>
      <c r="V2611" s="36">
        <f t="shared" si="162"/>
        <v>1.5624999999999996</v>
      </c>
      <c r="W2611" s="36"/>
      <c r="X2611" s="37"/>
    </row>
    <row r="2612" spans="1:24" x14ac:dyDescent="0.3">
      <c r="A2612" s="42">
        <v>14119</v>
      </c>
      <c r="B2612" s="24">
        <v>81</v>
      </c>
      <c r="C2612" s="24" t="s">
        <v>1127</v>
      </c>
      <c r="D2612" s="24">
        <v>0</v>
      </c>
      <c r="E2612" s="24">
        <v>349</v>
      </c>
      <c r="F2612" s="24" t="s">
        <v>1201</v>
      </c>
      <c r="G2612" s="24" t="s">
        <v>19</v>
      </c>
      <c r="H2612" s="24" t="s">
        <v>13</v>
      </c>
      <c r="J2612" s="24">
        <v>1</v>
      </c>
      <c r="K2612" s="24">
        <v>14119</v>
      </c>
      <c r="L2612" s="32">
        <v>0.70486111111111116</v>
      </c>
      <c r="M2612" s="43">
        <v>0.73263888888888884</v>
      </c>
      <c r="N2612" s="33">
        <v>15.1999767054432</v>
      </c>
      <c r="Q2612" s="24">
        <v>235</v>
      </c>
      <c r="R2612" s="35">
        <f t="shared" si="160"/>
        <v>3571.9945257791519</v>
      </c>
      <c r="S2612" s="35">
        <f t="shared" si="163"/>
        <v>0</v>
      </c>
      <c r="U2612" s="36">
        <f t="shared" si="161"/>
        <v>2.7777777777777679E-2</v>
      </c>
      <c r="V2612" s="36">
        <f t="shared" si="162"/>
        <v>6.5277777777777546</v>
      </c>
      <c r="W2612" s="36"/>
      <c r="X2612" s="37"/>
    </row>
    <row r="2613" spans="1:24" x14ac:dyDescent="0.3">
      <c r="A2613" s="42">
        <v>14107</v>
      </c>
      <c r="B2613" s="24">
        <v>81</v>
      </c>
      <c r="C2613" s="24" t="s">
        <v>1127</v>
      </c>
      <c r="D2613" s="24">
        <v>0</v>
      </c>
      <c r="E2613" s="24">
        <v>482</v>
      </c>
      <c r="F2613" s="24" t="s">
        <v>1202</v>
      </c>
      <c r="G2613" s="24" t="s">
        <v>19</v>
      </c>
      <c r="H2613" s="24" t="s">
        <v>13</v>
      </c>
      <c r="J2613" s="24">
        <v>1</v>
      </c>
      <c r="K2613" s="24">
        <v>14107</v>
      </c>
      <c r="L2613" s="32">
        <v>0.69791666666666663</v>
      </c>
      <c r="M2613" s="43">
        <v>0.72222222222222221</v>
      </c>
      <c r="N2613" s="33">
        <v>12.6652079709561</v>
      </c>
      <c r="Q2613" s="24">
        <v>235</v>
      </c>
      <c r="R2613" s="35">
        <f t="shared" si="160"/>
        <v>2976.3238731746837</v>
      </c>
      <c r="S2613" s="35">
        <f t="shared" si="163"/>
        <v>0</v>
      </c>
      <c r="U2613" s="36">
        <f t="shared" si="161"/>
        <v>2.430555555555558E-2</v>
      </c>
      <c r="V2613" s="36">
        <f t="shared" si="162"/>
        <v>5.7118055555555616</v>
      </c>
      <c r="W2613" s="36"/>
      <c r="X2613" s="37"/>
    </row>
    <row r="2614" spans="1:24" x14ac:dyDescent="0.3">
      <c r="A2614" s="42">
        <v>10989</v>
      </c>
      <c r="B2614" s="24">
        <v>81</v>
      </c>
      <c r="C2614" s="24" t="s">
        <v>1127</v>
      </c>
      <c r="D2614" s="24">
        <v>0</v>
      </c>
      <c r="E2614" s="24">
        <v>686</v>
      </c>
      <c r="F2614" s="24" t="s">
        <v>520</v>
      </c>
      <c r="G2614" s="24" t="s">
        <v>18</v>
      </c>
      <c r="H2614" s="24">
        <v>25</v>
      </c>
      <c r="J2614" s="24">
        <v>1</v>
      </c>
      <c r="K2614" s="24">
        <v>3619</v>
      </c>
      <c r="L2614" s="32">
        <v>0.4861111111111111</v>
      </c>
      <c r="M2614" s="43">
        <v>0.52083333333333337</v>
      </c>
      <c r="N2614" s="33">
        <v>20.510839574466001</v>
      </c>
      <c r="Q2614" s="24">
        <v>22</v>
      </c>
      <c r="R2614" s="35">
        <f t="shared" si="160"/>
        <v>451.23847063825201</v>
      </c>
      <c r="S2614" s="35">
        <f t="shared" si="163"/>
        <v>0</v>
      </c>
      <c r="U2614" s="36">
        <f t="shared" si="161"/>
        <v>3.4722222222222265E-2</v>
      </c>
      <c r="V2614" s="36">
        <f t="shared" si="162"/>
        <v>0.76388888888888984</v>
      </c>
      <c r="W2614" s="36"/>
      <c r="X2614" s="37"/>
    </row>
    <row r="2615" spans="1:24" x14ac:dyDescent="0.3">
      <c r="A2615" s="42">
        <v>10999</v>
      </c>
      <c r="B2615" s="24">
        <v>81</v>
      </c>
      <c r="C2615" s="24" t="s">
        <v>1127</v>
      </c>
      <c r="D2615" s="24">
        <v>0</v>
      </c>
      <c r="E2615" s="24">
        <v>687</v>
      </c>
      <c r="F2615" s="24" t="s">
        <v>515</v>
      </c>
      <c r="G2615" s="24" t="s">
        <v>18</v>
      </c>
      <c r="H2615" s="24">
        <v>1346</v>
      </c>
      <c r="J2615" s="24">
        <v>1</v>
      </c>
      <c r="K2615" s="24">
        <v>4245</v>
      </c>
      <c r="L2615" s="32">
        <v>0.37152777777777773</v>
      </c>
      <c r="M2615" s="43">
        <v>0.40625</v>
      </c>
      <c r="N2615" s="33">
        <v>15.6953435520201</v>
      </c>
      <c r="Q2615" s="24">
        <v>45</v>
      </c>
      <c r="R2615" s="35">
        <f t="shared" si="160"/>
        <v>706.29045984090453</v>
      </c>
      <c r="S2615" s="35">
        <f t="shared" si="163"/>
        <v>0</v>
      </c>
      <c r="U2615" s="36">
        <f t="shared" si="161"/>
        <v>3.4722222222222265E-2</v>
      </c>
      <c r="V2615" s="36">
        <f t="shared" si="162"/>
        <v>1.562500000000002</v>
      </c>
      <c r="W2615" s="36"/>
      <c r="X2615" s="37"/>
    </row>
    <row r="2616" spans="1:24" x14ac:dyDescent="0.3">
      <c r="A2616" s="42">
        <v>17104</v>
      </c>
      <c r="B2616" s="24">
        <v>81</v>
      </c>
      <c r="C2616" s="24" t="s">
        <v>1127</v>
      </c>
      <c r="D2616" s="24">
        <v>0</v>
      </c>
      <c r="E2616" s="24">
        <v>687</v>
      </c>
      <c r="F2616" s="24" t="s">
        <v>515</v>
      </c>
      <c r="G2616" s="24" t="s">
        <v>18</v>
      </c>
      <c r="H2616" s="24" t="s">
        <v>15</v>
      </c>
      <c r="J2616" s="24">
        <v>1</v>
      </c>
      <c r="K2616" s="24">
        <v>17104</v>
      </c>
      <c r="L2616" s="32">
        <v>0.4826388888888889</v>
      </c>
      <c r="M2616" s="43">
        <v>0.51388888888888895</v>
      </c>
      <c r="N2616" s="33">
        <v>15.6953435520201</v>
      </c>
      <c r="Q2616" s="24">
        <v>12</v>
      </c>
      <c r="R2616" s="35">
        <f t="shared" si="160"/>
        <v>188.34412262424121</v>
      </c>
      <c r="S2616" s="35">
        <f t="shared" si="163"/>
        <v>0</v>
      </c>
      <c r="U2616" s="36">
        <f t="shared" si="161"/>
        <v>3.1250000000000056E-2</v>
      </c>
      <c r="V2616" s="36">
        <f t="shared" si="162"/>
        <v>0.37500000000000067</v>
      </c>
      <c r="W2616" s="36"/>
      <c r="X2616" s="37"/>
    </row>
    <row r="2617" spans="1:24" x14ac:dyDescent="0.3">
      <c r="A2617" s="42">
        <v>11003</v>
      </c>
      <c r="B2617" s="24">
        <v>81</v>
      </c>
      <c r="C2617" s="24" t="s">
        <v>1127</v>
      </c>
      <c r="D2617" s="24">
        <v>0</v>
      </c>
      <c r="E2617" s="24">
        <v>687</v>
      </c>
      <c r="F2617" s="24" t="s">
        <v>515</v>
      </c>
      <c r="G2617" s="24" t="s">
        <v>18</v>
      </c>
      <c r="H2617" s="24" t="s">
        <v>15</v>
      </c>
      <c r="J2617" s="24">
        <v>1</v>
      </c>
      <c r="K2617" s="24">
        <v>3843</v>
      </c>
      <c r="L2617" s="32">
        <v>0.58680555555555558</v>
      </c>
      <c r="M2617" s="43">
        <v>0.62152777777777779</v>
      </c>
      <c r="N2617" s="33">
        <v>15.6953435520201</v>
      </c>
      <c r="Q2617" s="24">
        <v>12</v>
      </c>
      <c r="R2617" s="35">
        <f t="shared" si="160"/>
        <v>188.34412262424121</v>
      </c>
      <c r="S2617" s="35">
        <f t="shared" si="163"/>
        <v>0</v>
      </c>
      <c r="U2617" s="36">
        <f t="shared" si="161"/>
        <v>3.472222222222221E-2</v>
      </c>
      <c r="V2617" s="36">
        <f t="shared" si="162"/>
        <v>0.41666666666666652</v>
      </c>
      <c r="W2617" s="36"/>
      <c r="X2617" s="37"/>
    </row>
    <row r="2618" spans="1:24" x14ac:dyDescent="0.3">
      <c r="A2618" s="42">
        <v>10980</v>
      </c>
      <c r="B2618" s="24">
        <v>81</v>
      </c>
      <c r="C2618" s="24" t="s">
        <v>1127</v>
      </c>
      <c r="D2618" s="24">
        <v>0</v>
      </c>
      <c r="E2618" s="24">
        <v>687</v>
      </c>
      <c r="F2618" s="24" t="s">
        <v>515</v>
      </c>
      <c r="G2618" s="24" t="s">
        <v>19</v>
      </c>
      <c r="H2618" s="24" t="s">
        <v>15</v>
      </c>
      <c r="J2618" s="24">
        <v>1</v>
      </c>
      <c r="K2618" s="24">
        <v>3044</v>
      </c>
      <c r="L2618" s="32">
        <v>0.61458333333333337</v>
      </c>
      <c r="M2618" s="43">
        <v>0.64930555555555558</v>
      </c>
      <c r="N2618" s="33">
        <v>15.6953435520201</v>
      </c>
      <c r="Q2618" s="24">
        <v>46</v>
      </c>
      <c r="R2618" s="35">
        <f t="shared" si="160"/>
        <v>721.98580339292459</v>
      </c>
      <c r="S2618" s="35">
        <f t="shared" si="163"/>
        <v>0</v>
      </c>
      <c r="U2618" s="36">
        <f t="shared" si="161"/>
        <v>3.472222222222221E-2</v>
      </c>
      <c r="V2618" s="36">
        <f t="shared" si="162"/>
        <v>1.5972222222222217</v>
      </c>
      <c r="W2618" s="36"/>
      <c r="X2618" s="37"/>
    </row>
    <row r="2619" spans="1:24" x14ac:dyDescent="0.3">
      <c r="A2619" s="42">
        <v>10983</v>
      </c>
      <c r="B2619" s="24">
        <v>81</v>
      </c>
      <c r="C2619" s="24" t="s">
        <v>1127</v>
      </c>
      <c r="D2619" s="24">
        <v>0</v>
      </c>
      <c r="E2619" s="24">
        <v>687</v>
      </c>
      <c r="F2619" s="24" t="s">
        <v>515</v>
      </c>
      <c r="G2619" s="24" t="s">
        <v>19</v>
      </c>
      <c r="H2619" s="24" t="s">
        <v>13</v>
      </c>
      <c r="J2619" s="24">
        <v>1</v>
      </c>
      <c r="K2619" s="24">
        <v>3066</v>
      </c>
      <c r="L2619" s="32">
        <v>0.61458333333333337</v>
      </c>
      <c r="M2619" s="43">
        <v>0.64583333333333337</v>
      </c>
      <c r="N2619" s="33">
        <v>15.6953435520201</v>
      </c>
      <c r="Q2619" s="24">
        <v>235</v>
      </c>
      <c r="R2619" s="35">
        <f t="shared" si="160"/>
        <v>3688.4057347247235</v>
      </c>
      <c r="S2619" s="35">
        <f t="shared" si="163"/>
        <v>0</v>
      </c>
      <c r="U2619" s="36">
        <f t="shared" si="161"/>
        <v>3.125E-2</v>
      </c>
      <c r="V2619" s="36">
        <f t="shared" si="162"/>
        <v>7.34375</v>
      </c>
      <c r="W2619" s="36"/>
      <c r="X2619" s="37"/>
    </row>
    <row r="2620" spans="1:24" x14ac:dyDescent="0.3">
      <c r="A2620" s="42">
        <v>10991</v>
      </c>
      <c r="B2620" s="24">
        <v>81</v>
      </c>
      <c r="C2620" s="24" t="s">
        <v>1127</v>
      </c>
      <c r="D2620" s="24">
        <v>0</v>
      </c>
      <c r="E2620" s="24">
        <v>688</v>
      </c>
      <c r="F2620" s="24" t="s">
        <v>521</v>
      </c>
      <c r="G2620" s="24" t="s">
        <v>18</v>
      </c>
      <c r="H2620" s="24">
        <v>25</v>
      </c>
      <c r="J2620" s="24">
        <v>1</v>
      </c>
      <c r="K2620" s="24">
        <v>3851</v>
      </c>
      <c r="L2620" s="32">
        <v>0.59027777777777779</v>
      </c>
      <c r="M2620" s="43">
        <v>0.625</v>
      </c>
      <c r="N2620" s="33">
        <v>20.739738994526899</v>
      </c>
      <c r="Q2620" s="24">
        <v>22</v>
      </c>
      <c r="R2620" s="35">
        <f t="shared" si="160"/>
        <v>456.2742578795918</v>
      </c>
      <c r="S2620" s="35">
        <f t="shared" si="163"/>
        <v>0</v>
      </c>
      <c r="U2620" s="36">
        <f t="shared" si="161"/>
        <v>3.472222222222221E-2</v>
      </c>
      <c r="V2620" s="36">
        <f t="shared" si="162"/>
        <v>0.76388888888888862</v>
      </c>
      <c r="W2620" s="36"/>
      <c r="X2620" s="37"/>
    </row>
    <row r="2621" spans="1:24" x14ac:dyDescent="0.3">
      <c r="A2621" s="42">
        <v>11355</v>
      </c>
      <c r="B2621" s="24">
        <v>81</v>
      </c>
      <c r="C2621" s="24" t="s">
        <v>1127</v>
      </c>
      <c r="D2621" s="24">
        <v>0</v>
      </c>
      <c r="E2621" s="24">
        <v>930</v>
      </c>
      <c r="F2621" s="24" t="s">
        <v>619</v>
      </c>
      <c r="G2621" s="24" t="s">
        <v>19</v>
      </c>
      <c r="H2621" s="24">
        <v>1346</v>
      </c>
      <c r="J2621" s="24">
        <v>1</v>
      </c>
      <c r="K2621" s="24">
        <v>2316</v>
      </c>
      <c r="L2621" s="32">
        <v>0.5</v>
      </c>
      <c r="M2621" s="43">
        <v>0.53125</v>
      </c>
      <c r="N2621" s="33">
        <v>14.9743181462539</v>
      </c>
      <c r="Q2621" s="24">
        <v>159</v>
      </c>
      <c r="R2621" s="35">
        <f t="shared" si="160"/>
        <v>2380.9165852543701</v>
      </c>
      <c r="S2621" s="35">
        <f t="shared" si="163"/>
        <v>0</v>
      </c>
      <c r="U2621" s="36">
        <f t="shared" si="161"/>
        <v>3.125E-2</v>
      </c>
      <c r="V2621" s="36">
        <f t="shared" si="162"/>
        <v>4.96875</v>
      </c>
      <c r="W2621" s="36"/>
      <c r="X2621" s="37"/>
    </row>
    <row r="2622" spans="1:24" x14ac:dyDescent="0.3">
      <c r="A2622" s="42">
        <v>16780</v>
      </c>
      <c r="B2622" s="24">
        <v>82</v>
      </c>
      <c r="C2622" s="24" t="s">
        <v>1127</v>
      </c>
      <c r="D2622" s="24">
        <v>2</v>
      </c>
      <c r="E2622" s="24">
        <v>126</v>
      </c>
      <c r="F2622" s="24" t="s">
        <v>621</v>
      </c>
      <c r="G2622" s="24" t="s">
        <v>18</v>
      </c>
      <c r="H2622" s="24" t="s">
        <v>13</v>
      </c>
      <c r="J2622" s="24">
        <v>1</v>
      </c>
      <c r="K2622" s="24">
        <v>15913</v>
      </c>
      <c r="L2622" s="32">
        <v>0.30902777777777779</v>
      </c>
      <c r="M2622" s="43">
        <v>0.32083333333333336</v>
      </c>
      <c r="N2622" s="33">
        <v>4.61086991644747</v>
      </c>
      <c r="Q2622" s="24">
        <v>67</v>
      </c>
      <c r="R2622" s="35">
        <f t="shared" si="160"/>
        <v>308.92828440198048</v>
      </c>
      <c r="S2622" s="35">
        <f t="shared" si="163"/>
        <v>0</v>
      </c>
      <c r="U2622" s="36">
        <f t="shared" si="161"/>
        <v>1.1805555555555569E-2</v>
      </c>
      <c r="V2622" s="36">
        <f t="shared" si="162"/>
        <v>0.79097222222222308</v>
      </c>
      <c r="W2622" s="36"/>
      <c r="X2622" s="37"/>
    </row>
    <row r="2623" spans="1:24" x14ac:dyDescent="0.3">
      <c r="A2623" s="42">
        <v>11383</v>
      </c>
      <c r="B2623" s="24">
        <v>82</v>
      </c>
      <c r="C2623" s="24" t="s">
        <v>1127</v>
      </c>
      <c r="D2623" s="24">
        <v>2</v>
      </c>
      <c r="E2623" s="24">
        <v>126</v>
      </c>
      <c r="F2623" s="24" t="s">
        <v>621</v>
      </c>
      <c r="G2623" s="24" t="s">
        <v>19</v>
      </c>
      <c r="H2623" s="24" t="s">
        <v>13</v>
      </c>
      <c r="J2623" s="24">
        <v>1</v>
      </c>
      <c r="K2623" s="24">
        <v>11383</v>
      </c>
      <c r="L2623" s="32">
        <v>0.3215277777777778</v>
      </c>
      <c r="M2623" s="43">
        <v>0.33124999999999999</v>
      </c>
      <c r="N2623" s="33">
        <v>4.61086991644747</v>
      </c>
      <c r="Q2623" s="24">
        <v>235</v>
      </c>
      <c r="R2623" s="35">
        <f t="shared" si="160"/>
        <v>1083.5544303651554</v>
      </c>
      <c r="S2623" s="35">
        <f t="shared" si="163"/>
        <v>0</v>
      </c>
      <c r="U2623" s="36">
        <f t="shared" si="161"/>
        <v>9.7222222222221877E-3</v>
      </c>
      <c r="V2623" s="36">
        <f t="shared" si="162"/>
        <v>2.2847222222222143</v>
      </c>
      <c r="W2623" s="36"/>
      <c r="X2623" s="37"/>
    </row>
    <row r="2624" spans="1:24" x14ac:dyDescent="0.3">
      <c r="A2624" s="42">
        <v>11377</v>
      </c>
      <c r="B2624" s="24">
        <v>82</v>
      </c>
      <c r="C2624" s="24" t="s">
        <v>1127</v>
      </c>
      <c r="D2624" s="24">
        <v>2</v>
      </c>
      <c r="E2624" s="24">
        <v>126</v>
      </c>
      <c r="F2624" s="24" t="s">
        <v>621</v>
      </c>
      <c r="G2624" s="24" t="s">
        <v>12</v>
      </c>
      <c r="H2624" s="24" t="s">
        <v>13</v>
      </c>
      <c r="J2624" s="24">
        <v>1</v>
      </c>
      <c r="K2624" s="24">
        <v>11377</v>
      </c>
      <c r="L2624" s="32">
        <v>0.4375</v>
      </c>
      <c r="M2624" s="43">
        <v>0.44930555555555557</v>
      </c>
      <c r="N2624" s="33">
        <v>4.61086991644747</v>
      </c>
      <c r="Q2624" s="24">
        <v>302</v>
      </c>
      <c r="R2624" s="35">
        <f t="shared" si="160"/>
        <v>1392.482714767136</v>
      </c>
      <c r="S2624" s="35">
        <f t="shared" si="163"/>
        <v>0</v>
      </c>
      <c r="U2624" s="36">
        <f t="shared" si="161"/>
        <v>1.1805555555555569E-2</v>
      </c>
      <c r="V2624" s="36">
        <f t="shared" si="162"/>
        <v>3.5652777777777818</v>
      </c>
      <c r="W2624" s="36"/>
      <c r="X2624" s="37"/>
    </row>
    <row r="2625" spans="1:24" x14ac:dyDescent="0.3">
      <c r="A2625" s="42">
        <v>16793</v>
      </c>
      <c r="B2625" s="24">
        <v>82</v>
      </c>
      <c r="C2625" s="24" t="s">
        <v>1127</v>
      </c>
      <c r="D2625" s="24">
        <v>2</v>
      </c>
      <c r="E2625" s="24">
        <v>126</v>
      </c>
      <c r="F2625" s="24" t="s">
        <v>621</v>
      </c>
      <c r="G2625" s="24" t="s">
        <v>18</v>
      </c>
      <c r="H2625" s="24" t="s">
        <v>13</v>
      </c>
      <c r="J2625" s="24">
        <v>1</v>
      </c>
      <c r="K2625" s="24">
        <v>16793</v>
      </c>
      <c r="L2625" s="32">
        <v>0.56944444444444442</v>
      </c>
      <c r="M2625" s="43">
        <v>0.58124999999999993</v>
      </c>
      <c r="N2625" s="33">
        <v>4.61086991644747</v>
      </c>
      <c r="Q2625" s="24">
        <v>67</v>
      </c>
      <c r="R2625" s="35">
        <f t="shared" si="160"/>
        <v>308.92828440198048</v>
      </c>
      <c r="S2625" s="35">
        <f t="shared" si="163"/>
        <v>0</v>
      </c>
      <c r="U2625" s="36">
        <f t="shared" si="161"/>
        <v>1.1805555555555514E-2</v>
      </c>
      <c r="V2625" s="36">
        <f t="shared" si="162"/>
        <v>0.79097222222221941</v>
      </c>
      <c r="W2625" s="36"/>
      <c r="X2625" s="37"/>
    </row>
    <row r="2626" spans="1:24" x14ac:dyDescent="0.3">
      <c r="A2626" s="42">
        <v>11379</v>
      </c>
      <c r="B2626" s="24">
        <v>82</v>
      </c>
      <c r="C2626" s="24" t="s">
        <v>1127</v>
      </c>
      <c r="D2626" s="24">
        <v>2</v>
      </c>
      <c r="E2626" s="24">
        <v>126</v>
      </c>
      <c r="F2626" s="24" t="s">
        <v>621</v>
      </c>
      <c r="G2626" s="24" t="s">
        <v>19</v>
      </c>
      <c r="H2626" s="24" t="s">
        <v>13</v>
      </c>
      <c r="J2626" s="24">
        <v>1</v>
      </c>
      <c r="K2626" s="24">
        <v>11379</v>
      </c>
      <c r="L2626" s="32">
        <v>0.625</v>
      </c>
      <c r="M2626" s="43">
        <v>0.63680555555555551</v>
      </c>
      <c r="N2626" s="33">
        <v>4.61086991644747</v>
      </c>
      <c r="Q2626" s="24">
        <v>235</v>
      </c>
      <c r="R2626" s="35">
        <f t="shared" si="160"/>
        <v>1083.5544303651554</v>
      </c>
      <c r="S2626" s="35">
        <f t="shared" si="163"/>
        <v>0</v>
      </c>
      <c r="U2626" s="36">
        <f t="shared" si="161"/>
        <v>1.1805555555555514E-2</v>
      </c>
      <c r="V2626" s="36">
        <f t="shared" si="162"/>
        <v>2.7743055555555456</v>
      </c>
      <c r="W2626" s="36"/>
      <c r="X2626" s="37"/>
    </row>
    <row r="2627" spans="1:24" x14ac:dyDescent="0.3">
      <c r="A2627" s="42">
        <v>11378</v>
      </c>
      <c r="B2627" s="24">
        <v>82</v>
      </c>
      <c r="C2627" s="24" t="s">
        <v>1127</v>
      </c>
      <c r="D2627" s="24">
        <v>2</v>
      </c>
      <c r="E2627" s="24">
        <v>126</v>
      </c>
      <c r="F2627" s="24" t="s">
        <v>621</v>
      </c>
      <c r="G2627" s="24" t="s">
        <v>19</v>
      </c>
      <c r="H2627" s="24" t="s">
        <v>13</v>
      </c>
      <c r="J2627" s="24">
        <v>1</v>
      </c>
      <c r="K2627" s="24">
        <v>11378</v>
      </c>
      <c r="L2627" s="32">
        <v>0.77430555555555547</v>
      </c>
      <c r="M2627" s="43">
        <v>0.78611111111111109</v>
      </c>
      <c r="N2627" s="33">
        <v>4.61086991644747</v>
      </c>
      <c r="Q2627" s="24">
        <v>235</v>
      </c>
      <c r="R2627" s="35">
        <f t="shared" si="160"/>
        <v>1083.5544303651554</v>
      </c>
      <c r="S2627" s="35">
        <f t="shared" si="163"/>
        <v>0</v>
      </c>
      <c r="U2627" s="36">
        <f t="shared" si="161"/>
        <v>1.1805555555555625E-2</v>
      </c>
      <c r="V2627" s="36">
        <f t="shared" si="162"/>
        <v>2.7743055555555718</v>
      </c>
      <c r="W2627" s="36"/>
      <c r="X2627" s="37"/>
    </row>
    <row r="2628" spans="1:24" x14ac:dyDescent="0.3">
      <c r="A2628" s="42">
        <v>11381</v>
      </c>
      <c r="B2628" s="24">
        <v>82</v>
      </c>
      <c r="C2628" s="24" t="s">
        <v>1127</v>
      </c>
      <c r="D2628" s="24">
        <v>2</v>
      </c>
      <c r="E2628" s="24">
        <v>126</v>
      </c>
      <c r="F2628" s="24" t="s">
        <v>621</v>
      </c>
      <c r="G2628" s="24" t="s">
        <v>18</v>
      </c>
      <c r="H2628" s="24" t="s">
        <v>13</v>
      </c>
      <c r="J2628" s="24">
        <v>1</v>
      </c>
      <c r="K2628" s="24">
        <v>11381</v>
      </c>
      <c r="L2628" s="32">
        <v>0.78125</v>
      </c>
      <c r="M2628" s="43">
        <v>0.79305555555555562</v>
      </c>
      <c r="N2628" s="33">
        <v>4.61086991644747</v>
      </c>
      <c r="Q2628" s="24">
        <v>67</v>
      </c>
      <c r="R2628" s="35">
        <f t="shared" ref="R2628:R2691" si="164">+N2628*Q2628</f>
        <v>308.92828440198048</v>
      </c>
      <c r="S2628" s="35">
        <f t="shared" si="163"/>
        <v>0</v>
      </c>
      <c r="U2628" s="36">
        <f t="shared" ref="U2628:U2691" si="165">+M2628-L2628</f>
        <v>1.1805555555555625E-2</v>
      </c>
      <c r="V2628" s="36">
        <f t="shared" ref="V2628:V2691" si="166">+U2628*Q2628</f>
        <v>0.79097222222222685</v>
      </c>
      <c r="W2628" s="36"/>
      <c r="X2628" s="37"/>
    </row>
    <row r="2629" spans="1:24" x14ac:dyDescent="0.3">
      <c r="A2629" s="42">
        <v>16794</v>
      </c>
      <c r="B2629" s="24">
        <v>82</v>
      </c>
      <c r="C2629" s="24" t="s">
        <v>1127</v>
      </c>
      <c r="D2629" s="24">
        <v>1</v>
      </c>
      <c r="E2629" s="24">
        <v>211</v>
      </c>
      <c r="F2629" s="24" t="s">
        <v>620</v>
      </c>
      <c r="G2629" s="24" t="s">
        <v>18</v>
      </c>
      <c r="H2629" s="24" t="s">
        <v>13</v>
      </c>
      <c r="J2629" s="24">
        <v>1</v>
      </c>
      <c r="K2629" s="24">
        <v>16794</v>
      </c>
      <c r="L2629" s="32">
        <v>0.58124999999999993</v>
      </c>
      <c r="M2629" s="43">
        <v>0.59305555555555556</v>
      </c>
      <c r="N2629" s="33">
        <v>4.7858578561764302</v>
      </c>
      <c r="Q2629" s="24">
        <v>67</v>
      </c>
      <c r="R2629" s="35">
        <f t="shared" si="164"/>
        <v>320.65247636382082</v>
      </c>
      <c r="S2629" s="35">
        <f t="shared" ref="S2629:S2692" si="167">+O2629*Q2629</f>
        <v>0</v>
      </c>
      <c r="U2629" s="36">
        <f t="shared" si="165"/>
        <v>1.1805555555555625E-2</v>
      </c>
      <c r="V2629" s="36">
        <f t="shared" si="166"/>
        <v>0.79097222222222685</v>
      </c>
      <c r="W2629" s="36"/>
      <c r="X2629" s="37"/>
    </row>
    <row r="2630" spans="1:24" x14ac:dyDescent="0.3">
      <c r="A2630" s="42">
        <v>11362</v>
      </c>
      <c r="B2630" s="24">
        <v>82</v>
      </c>
      <c r="C2630" s="24" t="s">
        <v>1127</v>
      </c>
      <c r="D2630" s="24">
        <v>1</v>
      </c>
      <c r="E2630" s="24">
        <v>211</v>
      </c>
      <c r="F2630" s="24" t="s">
        <v>620</v>
      </c>
      <c r="G2630" s="24" t="s">
        <v>19</v>
      </c>
      <c r="H2630" s="24" t="s">
        <v>13</v>
      </c>
      <c r="J2630" s="24">
        <v>1</v>
      </c>
      <c r="K2630" s="24">
        <v>3127</v>
      </c>
      <c r="L2630" s="32">
        <v>0.63680555555555551</v>
      </c>
      <c r="M2630" s="43">
        <v>0.64861111111111114</v>
      </c>
      <c r="N2630" s="33">
        <v>4.7858578561764302</v>
      </c>
      <c r="Q2630" s="24">
        <v>235</v>
      </c>
      <c r="R2630" s="35">
        <f t="shared" si="164"/>
        <v>1124.6765962014611</v>
      </c>
      <c r="S2630" s="35">
        <f t="shared" si="167"/>
        <v>0</v>
      </c>
      <c r="U2630" s="36">
        <f t="shared" si="165"/>
        <v>1.1805555555555625E-2</v>
      </c>
      <c r="V2630" s="36">
        <f t="shared" si="166"/>
        <v>2.7743055555555718</v>
      </c>
      <c r="W2630" s="36"/>
      <c r="X2630" s="37"/>
    </row>
    <row r="2631" spans="1:24" x14ac:dyDescent="0.3">
      <c r="A2631" s="42">
        <v>11361</v>
      </c>
      <c r="B2631" s="24">
        <v>82</v>
      </c>
      <c r="C2631" s="24" t="s">
        <v>1127</v>
      </c>
      <c r="D2631" s="24">
        <v>1</v>
      </c>
      <c r="E2631" s="24">
        <v>211</v>
      </c>
      <c r="F2631" s="24" t="s">
        <v>620</v>
      </c>
      <c r="G2631" s="24" t="s">
        <v>19</v>
      </c>
      <c r="H2631" s="24" t="s">
        <v>13</v>
      </c>
      <c r="J2631" s="24">
        <v>1</v>
      </c>
      <c r="K2631" s="24">
        <v>2345</v>
      </c>
      <c r="L2631" s="32">
        <v>0.78611111111111109</v>
      </c>
      <c r="M2631" s="43">
        <v>0.79791666666666661</v>
      </c>
      <c r="N2631" s="33">
        <v>4.7858578561764302</v>
      </c>
      <c r="Q2631" s="24">
        <v>235</v>
      </c>
      <c r="R2631" s="35">
        <f t="shared" si="164"/>
        <v>1124.6765962014611</v>
      </c>
      <c r="S2631" s="35">
        <f t="shared" si="167"/>
        <v>0</v>
      </c>
      <c r="U2631" s="36">
        <f t="shared" si="165"/>
        <v>1.1805555555555514E-2</v>
      </c>
      <c r="V2631" s="36">
        <f t="shared" si="166"/>
        <v>2.7743055555555456</v>
      </c>
      <c r="W2631" s="36"/>
      <c r="X2631" s="37"/>
    </row>
    <row r="2632" spans="1:24" x14ac:dyDescent="0.3">
      <c r="A2632" s="42">
        <v>16799</v>
      </c>
      <c r="B2632" s="24">
        <v>82</v>
      </c>
      <c r="C2632" s="24" t="s">
        <v>1127</v>
      </c>
      <c r="D2632" s="24">
        <v>1</v>
      </c>
      <c r="E2632" s="24">
        <v>211</v>
      </c>
      <c r="F2632" s="24" t="s">
        <v>620</v>
      </c>
      <c r="G2632" s="24" t="s">
        <v>18</v>
      </c>
      <c r="H2632" s="24" t="s">
        <v>13</v>
      </c>
      <c r="J2632" s="24">
        <v>1</v>
      </c>
      <c r="K2632" s="24">
        <v>3607</v>
      </c>
      <c r="L2632" s="32">
        <v>0.79305555555555562</v>
      </c>
      <c r="M2632" s="43">
        <v>0.80486111111111114</v>
      </c>
      <c r="N2632" s="33">
        <v>4.7858578561764302</v>
      </c>
      <c r="Q2632" s="24">
        <v>67</v>
      </c>
      <c r="R2632" s="35">
        <f t="shared" si="164"/>
        <v>320.65247636382082</v>
      </c>
      <c r="S2632" s="35">
        <f t="shared" si="167"/>
        <v>0</v>
      </c>
      <c r="U2632" s="36">
        <f t="shared" si="165"/>
        <v>1.1805555555555514E-2</v>
      </c>
      <c r="V2632" s="36">
        <f t="shared" si="166"/>
        <v>0.79097222222221941</v>
      </c>
      <c r="W2632" s="36"/>
      <c r="X2632" s="37"/>
    </row>
    <row r="2633" spans="1:24" x14ac:dyDescent="0.3">
      <c r="A2633" s="42">
        <v>16781</v>
      </c>
      <c r="B2633" s="24">
        <v>82</v>
      </c>
      <c r="C2633" s="24" t="s">
        <v>1127</v>
      </c>
      <c r="D2633" s="24">
        <v>1</v>
      </c>
      <c r="E2633" s="24">
        <v>212</v>
      </c>
      <c r="F2633" s="24" t="s">
        <v>622</v>
      </c>
      <c r="G2633" s="24" t="s">
        <v>18</v>
      </c>
      <c r="H2633" s="24" t="s">
        <v>13</v>
      </c>
      <c r="J2633" s="24">
        <v>1</v>
      </c>
      <c r="K2633" s="24">
        <v>15914</v>
      </c>
      <c r="L2633" s="32">
        <v>0.32083333333333336</v>
      </c>
      <c r="M2633" s="43">
        <v>0.33680555555555558</v>
      </c>
      <c r="N2633" s="33">
        <v>8.3583524929107202</v>
      </c>
      <c r="Q2633" s="24">
        <v>67</v>
      </c>
      <c r="R2633" s="35">
        <f t="shared" si="164"/>
        <v>560.0096170250182</v>
      </c>
      <c r="S2633" s="35">
        <f t="shared" si="167"/>
        <v>0</v>
      </c>
      <c r="U2633" s="36">
        <f t="shared" si="165"/>
        <v>1.5972222222222221E-2</v>
      </c>
      <c r="V2633" s="36">
        <f t="shared" si="166"/>
        <v>1.0701388888888888</v>
      </c>
      <c r="W2633" s="36"/>
      <c r="X2633" s="37"/>
    </row>
    <row r="2634" spans="1:24" x14ac:dyDescent="0.3">
      <c r="A2634" s="42">
        <v>11364</v>
      </c>
      <c r="B2634" s="24">
        <v>82</v>
      </c>
      <c r="C2634" s="24" t="s">
        <v>1127</v>
      </c>
      <c r="D2634" s="24">
        <v>1</v>
      </c>
      <c r="E2634" s="24">
        <v>212</v>
      </c>
      <c r="F2634" s="24" t="s">
        <v>622</v>
      </c>
      <c r="G2634" s="24" t="s">
        <v>19</v>
      </c>
      <c r="H2634" s="24" t="s">
        <v>13</v>
      </c>
      <c r="J2634" s="24">
        <v>1</v>
      </c>
      <c r="K2634" s="24">
        <v>2346</v>
      </c>
      <c r="L2634" s="32">
        <v>0.33124999999999999</v>
      </c>
      <c r="M2634" s="43">
        <v>0.34722222222222227</v>
      </c>
      <c r="N2634" s="33">
        <v>8.3583524929107202</v>
      </c>
      <c r="Q2634" s="24">
        <v>235</v>
      </c>
      <c r="R2634" s="35">
        <f t="shared" si="164"/>
        <v>1964.2128358340192</v>
      </c>
      <c r="S2634" s="35">
        <f t="shared" si="167"/>
        <v>0</v>
      </c>
      <c r="U2634" s="36">
        <f t="shared" si="165"/>
        <v>1.5972222222222276E-2</v>
      </c>
      <c r="V2634" s="36">
        <f t="shared" si="166"/>
        <v>3.7534722222222348</v>
      </c>
      <c r="W2634" s="36"/>
      <c r="X2634" s="37"/>
    </row>
    <row r="2635" spans="1:24" x14ac:dyDescent="0.3">
      <c r="A2635" s="42">
        <v>11365</v>
      </c>
      <c r="B2635" s="24">
        <v>82</v>
      </c>
      <c r="C2635" s="24" t="s">
        <v>1127</v>
      </c>
      <c r="D2635" s="24">
        <v>1</v>
      </c>
      <c r="E2635" s="24">
        <v>212</v>
      </c>
      <c r="F2635" s="24" t="s">
        <v>622</v>
      </c>
      <c r="G2635" s="24" t="s">
        <v>12</v>
      </c>
      <c r="H2635" s="24" t="s">
        <v>13</v>
      </c>
      <c r="J2635" s="24">
        <v>1</v>
      </c>
      <c r="K2635" s="24">
        <v>2347</v>
      </c>
      <c r="L2635" s="32">
        <v>0.44930555555555557</v>
      </c>
      <c r="M2635" s="43">
        <v>0.46527777777777773</v>
      </c>
      <c r="N2635" s="33">
        <v>8.3583524929107202</v>
      </c>
      <c r="Q2635" s="24">
        <v>302</v>
      </c>
      <c r="R2635" s="35">
        <f t="shared" si="164"/>
        <v>2524.2224528590377</v>
      </c>
      <c r="S2635" s="35">
        <f t="shared" si="167"/>
        <v>0</v>
      </c>
      <c r="U2635" s="36">
        <f t="shared" si="165"/>
        <v>1.5972222222222165E-2</v>
      </c>
      <c r="V2635" s="36">
        <f t="shared" si="166"/>
        <v>4.8236111111110942</v>
      </c>
      <c r="W2635" s="36"/>
      <c r="X2635" s="37"/>
    </row>
    <row r="2636" spans="1:24" x14ac:dyDescent="0.3">
      <c r="A2636" s="42">
        <v>11385</v>
      </c>
      <c r="B2636" s="24">
        <v>82</v>
      </c>
      <c r="C2636" s="24" t="s">
        <v>1127</v>
      </c>
      <c r="D2636" s="24">
        <v>2</v>
      </c>
      <c r="E2636" s="24">
        <v>2014</v>
      </c>
      <c r="F2636" s="24" t="s">
        <v>621</v>
      </c>
      <c r="G2636" s="24" t="s">
        <v>12</v>
      </c>
      <c r="H2636" s="24" t="s">
        <v>15</v>
      </c>
      <c r="J2636" s="24">
        <v>1</v>
      </c>
      <c r="K2636" s="24">
        <v>2786</v>
      </c>
      <c r="L2636" s="32">
        <v>0.42569444444444443</v>
      </c>
      <c r="M2636" s="43">
        <v>0.4375</v>
      </c>
      <c r="N2636" s="33">
        <v>4.61086991644747</v>
      </c>
      <c r="O2636" s="33">
        <f t="shared" ref="O2636:O2641" si="168">+N2636</f>
        <v>4.61086991644747</v>
      </c>
      <c r="Q2636" s="24">
        <v>58</v>
      </c>
      <c r="R2636" s="35">
        <f t="shared" si="164"/>
        <v>267.43045515395329</v>
      </c>
      <c r="S2636" s="35">
        <f t="shared" si="167"/>
        <v>267.43045515395329</v>
      </c>
      <c r="U2636" s="36">
        <f t="shared" si="165"/>
        <v>1.1805555555555569E-2</v>
      </c>
      <c r="V2636" s="36">
        <f t="shared" si="166"/>
        <v>0.68472222222222301</v>
      </c>
      <c r="W2636" s="36" t="s">
        <v>1203</v>
      </c>
      <c r="X2636" s="37"/>
    </row>
    <row r="2637" spans="1:24" x14ac:dyDescent="0.3">
      <c r="A2637" s="42">
        <v>11384</v>
      </c>
      <c r="B2637" s="24">
        <v>82</v>
      </c>
      <c r="C2637" s="24" t="s">
        <v>1127</v>
      </c>
      <c r="D2637" s="24">
        <v>2</v>
      </c>
      <c r="E2637" s="24">
        <v>2014</v>
      </c>
      <c r="F2637" s="24" t="s">
        <v>621</v>
      </c>
      <c r="G2637" s="24" t="s">
        <v>19</v>
      </c>
      <c r="H2637" s="24" t="s">
        <v>15</v>
      </c>
      <c r="J2637" s="24">
        <v>1</v>
      </c>
      <c r="K2637" s="24">
        <v>2752</v>
      </c>
      <c r="L2637" s="32">
        <v>0.77430555555555547</v>
      </c>
      <c r="M2637" s="43">
        <v>0.78611111111111109</v>
      </c>
      <c r="N2637" s="33">
        <v>4.61086991644747</v>
      </c>
      <c r="O2637" s="33">
        <f t="shared" si="168"/>
        <v>4.61086991644747</v>
      </c>
      <c r="Q2637" s="24">
        <v>46</v>
      </c>
      <c r="R2637" s="35">
        <f t="shared" si="164"/>
        <v>212.10001615658362</v>
      </c>
      <c r="S2637" s="35">
        <f t="shared" si="167"/>
        <v>212.10001615658362</v>
      </c>
      <c r="U2637" s="36">
        <f t="shared" si="165"/>
        <v>1.1805555555555625E-2</v>
      </c>
      <c r="V2637" s="36">
        <f t="shared" si="166"/>
        <v>0.54305555555555873</v>
      </c>
      <c r="W2637" s="36" t="s">
        <v>1203</v>
      </c>
      <c r="X2637" s="37"/>
    </row>
    <row r="2638" spans="1:24" x14ac:dyDescent="0.3">
      <c r="A2638" s="42">
        <v>17220</v>
      </c>
      <c r="B2638" s="24">
        <v>82</v>
      </c>
      <c r="C2638" s="24" t="s">
        <v>1127</v>
      </c>
      <c r="D2638" s="24">
        <v>2</v>
      </c>
      <c r="E2638" s="24">
        <v>2014</v>
      </c>
      <c r="F2638" s="24" t="s">
        <v>621</v>
      </c>
      <c r="G2638" s="24" t="s">
        <v>18</v>
      </c>
      <c r="H2638" s="24" t="s">
        <v>15</v>
      </c>
      <c r="J2638" s="24">
        <v>1</v>
      </c>
      <c r="K2638" s="24">
        <v>17220</v>
      </c>
      <c r="L2638" s="32">
        <v>0.77777777777777779</v>
      </c>
      <c r="M2638" s="43">
        <v>0.7895833333333333</v>
      </c>
      <c r="N2638" s="33">
        <v>4.61086991644747</v>
      </c>
      <c r="O2638" s="33">
        <f t="shared" si="168"/>
        <v>4.61086991644747</v>
      </c>
      <c r="Q2638" s="24">
        <v>12</v>
      </c>
      <c r="R2638" s="35">
        <f t="shared" si="164"/>
        <v>55.33043899736964</v>
      </c>
      <c r="S2638" s="35">
        <f t="shared" si="167"/>
        <v>55.33043899736964</v>
      </c>
      <c r="U2638" s="36">
        <f t="shared" si="165"/>
        <v>1.1805555555555514E-2</v>
      </c>
      <c r="V2638" s="36">
        <f t="shared" si="166"/>
        <v>0.14166666666666616</v>
      </c>
      <c r="W2638" s="36" t="s">
        <v>1203</v>
      </c>
      <c r="X2638" s="37"/>
    </row>
    <row r="2639" spans="1:24" x14ac:dyDescent="0.3">
      <c r="A2639" s="42">
        <v>11369</v>
      </c>
      <c r="B2639" s="24">
        <v>82</v>
      </c>
      <c r="C2639" s="24" t="s">
        <v>1127</v>
      </c>
      <c r="D2639" s="24">
        <v>1</v>
      </c>
      <c r="E2639" s="24">
        <v>2017</v>
      </c>
      <c r="F2639" s="24" t="s">
        <v>623</v>
      </c>
      <c r="G2639" s="24" t="s">
        <v>12</v>
      </c>
      <c r="H2639" s="24" t="s">
        <v>15</v>
      </c>
      <c r="J2639" s="24">
        <v>1</v>
      </c>
      <c r="K2639" s="24">
        <v>2787</v>
      </c>
      <c r="L2639" s="32">
        <v>0.4375</v>
      </c>
      <c r="M2639" s="43">
        <v>0.44930555555555557</v>
      </c>
      <c r="N2639" s="33">
        <v>4.6188578561764304</v>
      </c>
      <c r="O2639" s="33">
        <f t="shared" si="168"/>
        <v>4.6188578561764304</v>
      </c>
      <c r="Q2639" s="24">
        <v>58</v>
      </c>
      <c r="R2639" s="35">
        <f t="shared" si="164"/>
        <v>267.89375565823298</v>
      </c>
      <c r="S2639" s="35">
        <f t="shared" si="167"/>
        <v>267.89375565823298</v>
      </c>
      <c r="U2639" s="36">
        <f t="shared" si="165"/>
        <v>1.1805555555555569E-2</v>
      </c>
      <c r="V2639" s="36">
        <f t="shared" si="166"/>
        <v>0.68472222222222301</v>
      </c>
      <c r="W2639" s="36" t="s">
        <v>1203</v>
      </c>
      <c r="X2639" s="37"/>
    </row>
    <row r="2640" spans="1:24" x14ac:dyDescent="0.3">
      <c r="A2640" s="42">
        <v>11368</v>
      </c>
      <c r="B2640" s="24">
        <v>82</v>
      </c>
      <c r="C2640" s="24" t="s">
        <v>1127</v>
      </c>
      <c r="D2640" s="24">
        <v>1</v>
      </c>
      <c r="E2640" s="24">
        <v>2017</v>
      </c>
      <c r="F2640" s="24" t="s">
        <v>623</v>
      </c>
      <c r="G2640" s="24" t="s">
        <v>19</v>
      </c>
      <c r="H2640" s="24" t="s">
        <v>15</v>
      </c>
      <c r="J2640" s="24">
        <v>1</v>
      </c>
      <c r="K2640" s="24">
        <v>2753</v>
      </c>
      <c r="L2640" s="32">
        <v>0.78611111111111109</v>
      </c>
      <c r="M2640" s="43">
        <v>0.79791666666666661</v>
      </c>
      <c r="N2640" s="33">
        <v>4.6188578561764304</v>
      </c>
      <c r="O2640" s="33">
        <f t="shared" si="168"/>
        <v>4.6188578561764304</v>
      </c>
      <c r="Q2640" s="24">
        <v>46</v>
      </c>
      <c r="R2640" s="35">
        <f t="shared" si="164"/>
        <v>212.46746138411581</v>
      </c>
      <c r="S2640" s="35">
        <f t="shared" si="167"/>
        <v>212.46746138411581</v>
      </c>
      <c r="U2640" s="36">
        <f t="shared" si="165"/>
        <v>1.1805555555555514E-2</v>
      </c>
      <c r="V2640" s="36">
        <f t="shared" si="166"/>
        <v>0.54305555555555363</v>
      </c>
      <c r="W2640" s="36" t="s">
        <v>1203</v>
      </c>
      <c r="X2640" s="37"/>
    </row>
    <row r="2641" spans="1:24" x14ac:dyDescent="0.3">
      <c r="A2641" s="42">
        <v>17221</v>
      </c>
      <c r="B2641" s="24">
        <v>82</v>
      </c>
      <c r="C2641" s="24" t="s">
        <v>1127</v>
      </c>
      <c r="D2641" s="24">
        <v>1</v>
      </c>
      <c r="E2641" s="24">
        <v>2017</v>
      </c>
      <c r="F2641" s="24" t="s">
        <v>623</v>
      </c>
      <c r="G2641" s="24" t="s">
        <v>18</v>
      </c>
      <c r="H2641" s="24" t="s">
        <v>15</v>
      </c>
      <c r="J2641" s="24">
        <v>1</v>
      </c>
      <c r="K2641" s="24">
        <v>17221</v>
      </c>
      <c r="L2641" s="32">
        <v>0.7895833333333333</v>
      </c>
      <c r="M2641" s="43">
        <v>0.80138888888888893</v>
      </c>
      <c r="N2641" s="33">
        <v>4.6188578561764304</v>
      </c>
      <c r="O2641" s="33">
        <f t="shared" si="168"/>
        <v>4.6188578561764304</v>
      </c>
      <c r="Q2641" s="24">
        <v>12</v>
      </c>
      <c r="R2641" s="35">
        <f t="shared" si="164"/>
        <v>55.426294274117168</v>
      </c>
      <c r="S2641" s="35">
        <f t="shared" si="167"/>
        <v>55.426294274117168</v>
      </c>
      <c r="U2641" s="36">
        <f t="shared" si="165"/>
        <v>1.1805555555555625E-2</v>
      </c>
      <c r="V2641" s="36">
        <f t="shared" si="166"/>
        <v>0.1416666666666675</v>
      </c>
      <c r="W2641" s="36" t="s">
        <v>1203</v>
      </c>
      <c r="X2641" s="37"/>
    </row>
    <row r="2642" spans="1:24" x14ac:dyDescent="0.3">
      <c r="A2642" s="42">
        <v>16779</v>
      </c>
      <c r="B2642" s="24">
        <v>83</v>
      </c>
      <c r="C2642" s="24" t="s">
        <v>1127</v>
      </c>
      <c r="D2642" s="24">
        <v>2</v>
      </c>
      <c r="E2642" s="24">
        <v>130</v>
      </c>
      <c r="F2642" s="24" t="s">
        <v>624</v>
      </c>
      <c r="G2642" s="24" t="s">
        <v>18</v>
      </c>
      <c r="H2642" s="24" t="s">
        <v>13</v>
      </c>
      <c r="J2642" s="24">
        <v>1</v>
      </c>
      <c r="K2642" s="24">
        <v>15912</v>
      </c>
      <c r="L2642" s="32">
        <v>0.28819444444444448</v>
      </c>
      <c r="M2642" s="43">
        <v>0.30902777777777779</v>
      </c>
      <c r="N2642" s="33">
        <v>11.8078375647592</v>
      </c>
      <c r="Q2642" s="24">
        <v>67</v>
      </c>
      <c r="R2642" s="35">
        <f t="shared" si="164"/>
        <v>791.12511683886646</v>
      </c>
      <c r="S2642" s="35">
        <f t="shared" si="167"/>
        <v>0</v>
      </c>
      <c r="U2642" s="36">
        <f t="shared" si="165"/>
        <v>2.0833333333333315E-2</v>
      </c>
      <c r="V2642" s="36">
        <f t="shared" si="166"/>
        <v>1.3958333333333321</v>
      </c>
      <c r="W2642" s="36"/>
      <c r="X2642" s="37"/>
    </row>
    <row r="2643" spans="1:24" x14ac:dyDescent="0.3">
      <c r="A2643" s="42">
        <v>11370</v>
      </c>
      <c r="B2643" s="24">
        <v>83</v>
      </c>
      <c r="C2643" s="24" t="s">
        <v>1127</v>
      </c>
      <c r="D2643" s="24">
        <v>2</v>
      </c>
      <c r="E2643" s="24">
        <v>130</v>
      </c>
      <c r="F2643" s="24" t="s">
        <v>624</v>
      </c>
      <c r="G2643" s="24" t="s">
        <v>12</v>
      </c>
      <c r="H2643" s="24" t="s">
        <v>13</v>
      </c>
      <c r="J2643" s="24">
        <v>1</v>
      </c>
      <c r="K2643" s="24">
        <v>11370</v>
      </c>
      <c r="L2643" s="32">
        <v>0.41666666666666669</v>
      </c>
      <c r="M2643" s="43">
        <v>0.4375</v>
      </c>
      <c r="N2643" s="33">
        <v>11.8078375647592</v>
      </c>
      <c r="Q2643" s="24">
        <v>302</v>
      </c>
      <c r="R2643" s="35">
        <f t="shared" si="164"/>
        <v>3565.9669445572786</v>
      </c>
      <c r="S2643" s="35">
        <f t="shared" si="167"/>
        <v>0</v>
      </c>
      <c r="U2643" s="36">
        <f t="shared" si="165"/>
        <v>2.0833333333333315E-2</v>
      </c>
      <c r="V2643" s="36">
        <f t="shared" si="166"/>
        <v>6.2916666666666607</v>
      </c>
      <c r="W2643" s="36"/>
      <c r="X2643" s="37"/>
    </row>
    <row r="2644" spans="1:24" x14ac:dyDescent="0.3">
      <c r="A2644" s="42">
        <v>11373</v>
      </c>
      <c r="B2644" s="24">
        <v>83</v>
      </c>
      <c r="C2644" s="24" t="s">
        <v>1127</v>
      </c>
      <c r="D2644" s="24">
        <v>2</v>
      </c>
      <c r="E2644" s="24">
        <v>130</v>
      </c>
      <c r="F2644" s="24" t="s">
        <v>624</v>
      </c>
      <c r="G2644" s="24" t="s">
        <v>18</v>
      </c>
      <c r="H2644" s="24" t="s">
        <v>13</v>
      </c>
      <c r="J2644" s="24">
        <v>1</v>
      </c>
      <c r="K2644" s="24">
        <v>11373</v>
      </c>
      <c r="L2644" s="32">
        <v>0.54861111111111105</v>
      </c>
      <c r="M2644" s="43">
        <v>0.56944444444444442</v>
      </c>
      <c r="N2644" s="33">
        <v>11.8078375647592</v>
      </c>
      <c r="Q2644" s="24">
        <v>67</v>
      </c>
      <c r="R2644" s="35">
        <f t="shared" si="164"/>
        <v>791.12511683886646</v>
      </c>
      <c r="S2644" s="35">
        <f t="shared" si="167"/>
        <v>0</v>
      </c>
      <c r="U2644" s="36">
        <f t="shared" si="165"/>
        <v>2.083333333333337E-2</v>
      </c>
      <c r="V2644" s="36">
        <f t="shared" si="166"/>
        <v>1.3958333333333357</v>
      </c>
      <c r="W2644" s="36"/>
      <c r="X2644" s="37"/>
    </row>
    <row r="2645" spans="1:24" x14ac:dyDescent="0.3">
      <c r="A2645" s="42">
        <v>11372</v>
      </c>
      <c r="B2645" s="24">
        <v>83</v>
      </c>
      <c r="C2645" s="24" t="s">
        <v>1127</v>
      </c>
      <c r="D2645" s="24">
        <v>2</v>
      </c>
      <c r="E2645" s="24">
        <v>130</v>
      </c>
      <c r="F2645" s="24" t="s">
        <v>624</v>
      </c>
      <c r="G2645" s="24" t="s">
        <v>19</v>
      </c>
      <c r="H2645" s="24" t="s">
        <v>13</v>
      </c>
      <c r="J2645" s="24">
        <v>1</v>
      </c>
      <c r="K2645" s="24">
        <v>11372</v>
      </c>
      <c r="L2645" s="32">
        <v>0.60416666666666663</v>
      </c>
      <c r="M2645" s="43">
        <v>0.625</v>
      </c>
      <c r="N2645" s="33">
        <v>11.8078375647592</v>
      </c>
      <c r="Q2645" s="24">
        <v>235</v>
      </c>
      <c r="R2645" s="35">
        <f t="shared" si="164"/>
        <v>2774.8418277184119</v>
      </c>
      <c r="S2645" s="35">
        <f t="shared" si="167"/>
        <v>0</v>
      </c>
      <c r="U2645" s="36">
        <f t="shared" si="165"/>
        <v>2.083333333333337E-2</v>
      </c>
      <c r="V2645" s="36">
        <f t="shared" si="166"/>
        <v>4.8958333333333419</v>
      </c>
      <c r="W2645" s="36"/>
      <c r="X2645" s="37"/>
    </row>
    <row r="2646" spans="1:24" x14ac:dyDescent="0.3">
      <c r="A2646" s="42">
        <v>11371</v>
      </c>
      <c r="B2646" s="24">
        <v>83</v>
      </c>
      <c r="C2646" s="24" t="s">
        <v>1127</v>
      </c>
      <c r="D2646" s="24">
        <v>2</v>
      </c>
      <c r="E2646" s="24">
        <v>130</v>
      </c>
      <c r="F2646" s="24" t="s">
        <v>624</v>
      </c>
      <c r="G2646" s="24" t="s">
        <v>19</v>
      </c>
      <c r="H2646" s="24" t="s">
        <v>13</v>
      </c>
      <c r="J2646" s="24">
        <v>1</v>
      </c>
      <c r="K2646" s="24">
        <v>11371</v>
      </c>
      <c r="L2646" s="32">
        <v>0.75347222222222221</v>
      </c>
      <c r="M2646" s="43">
        <v>0.77430555555555547</v>
      </c>
      <c r="N2646" s="33">
        <v>11.8078375647592</v>
      </c>
      <c r="Q2646" s="24">
        <v>235</v>
      </c>
      <c r="R2646" s="35">
        <f t="shared" si="164"/>
        <v>2774.8418277184119</v>
      </c>
      <c r="S2646" s="35">
        <f t="shared" si="167"/>
        <v>0</v>
      </c>
      <c r="U2646" s="36">
        <f t="shared" si="165"/>
        <v>2.0833333333333259E-2</v>
      </c>
      <c r="V2646" s="36">
        <f t="shared" si="166"/>
        <v>4.8958333333333162</v>
      </c>
      <c r="W2646" s="36"/>
      <c r="X2646" s="37"/>
    </row>
    <row r="2647" spans="1:24" x14ac:dyDescent="0.3">
      <c r="A2647" s="42">
        <v>11374</v>
      </c>
      <c r="B2647" s="24">
        <v>83</v>
      </c>
      <c r="C2647" s="24" t="s">
        <v>1127</v>
      </c>
      <c r="D2647" s="24">
        <v>2</v>
      </c>
      <c r="E2647" s="24">
        <v>130</v>
      </c>
      <c r="F2647" s="24" t="s">
        <v>624</v>
      </c>
      <c r="G2647" s="24" t="s">
        <v>18</v>
      </c>
      <c r="H2647" s="24" t="s">
        <v>13</v>
      </c>
      <c r="J2647" s="24">
        <v>1</v>
      </c>
      <c r="K2647" s="24">
        <v>11374</v>
      </c>
      <c r="L2647" s="32">
        <v>0.76041666666666663</v>
      </c>
      <c r="M2647" s="43">
        <v>0.78125</v>
      </c>
      <c r="N2647" s="33">
        <v>11.8078375647592</v>
      </c>
      <c r="Q2647" s="24">
        <v>67</v>
      </c>
      <c r="R2647" s="35">
        <f t="shared" si="164"/>
        <v>791.12511683886646</v>
      </c>
      <c r="S2647" s="35">
        <f t="shared" si="167"/>
        <v>0</v>
      </c>
      <c r="U2647" s="36">
        <f t="shared" si="165"/>
        <v>2.083333333333337E-2</v>
      </c>
      <c r="V2647" s="36">
        <f t="shared" si="166"/>
        <v>1.3958333333333357</v>
      </c>
      <c r="W2647" s="36"/>
      <c r="X2647" s="37"/>
    </row>
    <row r="2648" spans="1:24" x14ac:dyDescent="0.3">
      <c r="A2648" s="42">
        <v>11376</v>
      </c>
      <c r="B2648" s="24">
        <v>83</v>
      </c>
      <c r="C2648" s="24" t="s">
        <v>1127</v>
      </c>
      <c r="D2648" s="24">
        <v>2</v>
      </c>
      <c r="E2648" s="24">
        <v>136</v>
      </c>
      <c r="F2648" s="24" t="s">
        <v>625</v>
      </c>
      <c r="G2648" s="24" t="s">
        <v>19</v>
      </c>
      <c r="H2648" s="24" t="s">
        <v>13</v>
      </c>
      <c r="J2648" s="24">
        <v>1</v>
      </c>
      <c r="K2648" s="24">
        <v>11376</v>
      </c>
      <c r="L2648" s="32">
        <v>0.2986111111111111</v>
      </c>
      <c r="M2648" s="43">
        <v>0.3215277777777778</v>
      </c>
      <c r="N2648" s="33">
        <v>14.622967379039499</v>
      </c>
      <c r="Q2648" s="24">
        <v>235</v>
      </c>
      <c r="R2648" s="35">
        <f t="shared" si="164"/>
        <v>3436.3973340742823</v>
      </c>
      <c r="S2648" s="35">
        <f t="shared" si="167"/>
        <v>0</v>
      </c>
      <c r="U2648" s="36">
        <f t="shared" si="165"/>
        <v>2.2916666666666696E-2</v>
      </c>
      <c r="V2648" s="36">
        <f t="shared" si="166"/>
        <v>5.3854166666666732</v>
      </c>
      <c r="W2648" s="36"/>
      <c r="X2648" s="37"/>
    </row>
    <row r="2649" spans="1:24" x14ac:dyDescent="0.3">
      <c r="A2649" s="42">
        <v>16778</v>
      </c>
      <c r="B2649" s="24">
        <v>83</v>
      </c>
      <c r="C2649" s="24" t="s">
        <v>1127</v>
      </c>
      <c r="D2649" s="24">
        <v>1</v>
      </c>
      <c r="E2649" s="24">
        <v>166</v>
      </c>
      <c r="F2649" s="24" t="s">
        <v>585</v>
      </c>
      <c r="G2649" s="24" t="s">
        <v>18</v>
      </c>
      <c r="H2649" s="24" t="s">
        <v>13</v>
      </c>
      <c r="J2649" s="24">
        <v>1</v>
      </c>
      <c r="K2649" s="24">
        <v>15911</v>
      </c>
      <c r="L2649" s="32">
        <v>0.27430555555555552</v>
      </c>
      <c r="M2649" s="43">
        <v>0.28819444444444448</v>
      </c>
      <c r="N2649" s="33">
        <v>9.2560293086747407</v>
      </c>
      <c r="Q2649" s="24">
        <v>67</v>
      </c>
      <c r="R2649" s="35">
        <f t="shared" si="164"/>
        <v>620.15396368120764</v>
      </c>
      <c r="S2649" s="35">
        <f t="shared" si="167"/>
        <v>0</v>
      </c>
      <c r="U2649" s="36">
        <f t="shared" si="165"/>
        <v>1.3888888888888951E-2</v>
      </c>
      <c r="V2649" s="36">
        <f t="shared" si="166"/>
        <v>0.93055555555555969</v>
      </c>
      <c r="W2649" s="36"/>
      <c r="X2649" s="37"/>
    </row>
    <row r="2650" spans="1:24" x14ac:dyDescent="0.3">
      <c r="A2650" s="42">
        <v>11190</v>
      </c>
      <c r="B2650" s="24">
        <v>83</v>
      </c>
      <c r="C2650" s="24" t="s">
        <v>1127</v>
      </c>
      <c r="D2650" s="24">
        <v>1</v>
      </c>
      <c r="E2650" s="24">
        <v>166</v>
      </c>
      <c r="F2650" s="24" t="s">
        <v>585</v>
      </c>
      <c r="G2650" s="24" t="s">
        <v>19</v>
      </c>
      <c r="H2650" s="24" t="s">
        <v>13</v>
      </c>
      <c r="J2650" s="24">
        <v>1</v>
      </c>
      <c r="K2650" s="24">
        <v>2321</v>
      </c>
      <c r="L2650" s="32">
        <v>0.28472222222222221</v>
      </c>
      <c r="M2650" s="43">
        <v>0.2986111111111111</v>
      </c>
      <c r="N2650" s="33">
        <v>9.2560293086747407</v>
      </c>
      <c r="Q2650" s="24">
        <v>235</v>
      </c>
      <c r="R2650" s="35">
        <f t="shared" si="164"/>
        <v>2175.166887538564</v>
      </c>
      <c r="S2650" s="35">
        <f t="shared" si="167"/>
        <v>0</v>
      </c>
      <c r="U2650" s="36">
        <f t="shared" si="165"/>
        <v>1.3888888888888895E-2</v>
      </c>
      <c r="V2650" s="36">
        <f t="shared" si="166"/>
        <v>3.2638888888888902</v>
      </c>
      <c r="W2650" s="36"/>
      <c r="X2650" s="37"/>
    </row>
    <row r="2651" spans="1:24" x14ac:dyDescent="0.3">
      <c r="A2651" s="42">
        <v>11191</v>
      </c>
      <c r="B2651" s="24">
        <v>83</v>
      </c>
      <c r="C2651" s="24" t="s">
        <v>1127</v>
      </c>
      <c r="D2651" s="24">
        <v>1</v>
      </c>
      <c r="E2651" s="24">
        <v>166</v>
      </c>
      <c r="F2651" s="24" t="s">
        <v>585</v>
      </c>
      <c r="G2651" s="24" t="s">
        <v>12</v>
      </c>
      <c r="H2651" s="24" t="s">
        <v>13</v>
      </c>
      <c r="J2651" s="24">
        <v>1</v>
      </c>
      <c r="K2651" s="24">
        <v>2322</v>
      </c>
      <c r="L2651" s="32">
        <v>0.40277777777777773</v>
      </c>
      <c r="M2651" s="43">
        <v>0.41666666666666669</v>
      </c>
      <c r="N2651" s="33">
        <v>9.2560293086747407</v>
      </c>
      <c r="Q2651" s="24">
        <v>302</v>
      </c>
      <c r="R2651" s="35">
        <f t="shared" si="164"/>
        <v>2795.3208512197716</v>
      </c>
      <c r="S2651" s="35">
        <f t="shared" si="167"/>
        <v>0</v>
      </c>
      <c r="U2651" s="36">
        <f t="shared" si="165"/>
        <v>1.3888888888888951E-2</v>
      </c>
      <c r="V2651" s="36">
        <f t="shared" si="166"/>
        <v>4.1944444444444633</v>
      </c>
      <c r="W2651" s="36"/>
      <c r="X2651" s="37"/>
    </row>
    <row r="2652" spans="1:24" x14ac:dyDescent="0.3">
      <c r="A2652" s="42">
        <v>11206</v>
      </c>
      <c r="B2652" s="24">
        <v>83</v>
      </c>
      <c r="C2652" s="24" t="s">
        <v>1127</v>
      </c>
      <c r="D2652" s="24">
        <v>1</v>
      </c>
      <c r="E2652" s="24">
        <v>167</v>
      </c>
      <c r="F2652" s="24" t="s">
        <v>588</v>
      </c>
      <c r="G2652" s="24" t="s">
        <v>18</v>
      </c>
      <c r="H2652" s="24" t="s">
        <v>13</v>
      </c>
      <c r="J2652" s="24">
        <v>1</v>
      </c>
      <c r="K2652" s="24">
        <v>3600</v>
      </c>
      <c r="L2652" s="32">
        <v>0.53472222222222221</v>
      </c>
      <c r="M2652" s="43">
        <v>0.54861111111111105</v>
      </c>
      <c r="N2652" s="33">
        <v>9.6076049404885602</v>
      </c>
      <c r="Q2652" s="24">
        <v>67</v>
      </c>
      <c r="R2652" s="35">
        <f t="shared" si="164"/>
        <v>643.70953101273358</v>
      </c>
      <c r="S2652" s="35">
        <f t="shared" si="167"/>
        <v>0</v>
      </c>
      <c r="U2652" s="36">
        <f t="shared" si="165"/>
        <v>1.388888888888884E-2</v>
      </c>
      <c r="V2652" s="36">
        <f t="shared" si="166"/>
        <v>0.93055555555555225</v>
      </c>
      <c r="W2652" s="36"/>
      <c r="X2652" s="37"/>
    </row>
    <row r="2653" spans="1:24" x14ac:dyDescent="0.3">
      <c r="A2653" s="42">
        <v>11214</v>
      </c>
      <c r="B2653" s="24">
        <v>83</v>
      </c>
      <c r="C2653" s="24" t="s">
        <v>1127</v>
      </c>
      <c r="D2653" s="24">
        <v>1</v>
      </c>
      <c r="E2653" s="24">
        <v>167</v>
      </c>
      <c r="F2653" s="24" t="s">
        <v>588</v>
      </c>
      <c r="G2653" s="24" t="s">
        <v>19</v>
      </c>
      <c r="H2653" s="24" t="s">
        <v>13</v>
      </c>
      <c r="J2653" s="24">
        <v>1</v>
      </c>
      <c r="K2653" s="24">
        <v>2323</v>
      </c>
      <c r="L2653" s="32">
        <v>0.73958333333333337</v>
      </c>
      <c r="M2653" s="43">
        <v>0.75347222222222221</v>
      </c>
      <c r="N2653" s="33">
        <v>9.6076049404885602</v>
      </c>
      <c r="Q2653" s="24">
        <v>235</v>
      </c>
      <c r="R2653" s="35">
        <f t="shared" si="164"/>
        <v>2257.7871610148118</v>
      </c>
      <c r="S2653" s="35">
        <f t="shared" si="167"/>
        <v>0</v>
      </c>
      <c r="U2653" s="36">
        <f t="shared" si="165"/>
        <v>1.388888888888884E-2</v>
      </c>
      <c r="V2653" s="36">
        <f t="shared" si="166"/>
        <v>3.2638888888888773</v>
      </c>
      <c r="W2653" s="36"/>
      <c r="X2653" s="37"/>
    </row>
    <row r="2654" spans="1:24" x14ac:dyDescent="0.3">
      <c r="A2654" s="42">
        <v>11215</v>
      </c>
      <c r="B2654" s="24">
        <v>83</v>
      </c>
      <c r="C2654" s="24" t="s">
        <v>1127</v>
      </c>
      <c r="D2654" s="24">
        <v>1</v>
      </c>
      <c r="E2654" s="24">
        <v>167</v>
      </c>
      <c r="F2654" s="24" t="s">
        <v>588</v>
      </c>
      <c r="G2654" s="24" t="s">
        <v>18</v>
      </c>
      <c r="H2654" s="24" t="s">
        <v>13</v>
      </c>
      <c r="J2654" s="24">
        <v>1</v>
      </c>
      <c r="K2654" s="24">
        <v>3605</v>
      </c>
      <c r="L2654" s="32">
        <v>0.74652777777777779</v>
      </c>
      <c r="M2654" s="43">
        <v>0.76041666666666663</v>
      </c>
      <c r="N2654" s="33">
        <v>9.6076049404885602</v>
      </c>
      <c r="Q2654" s="24">
        <v>67</v>
      </c>
      <c r="R2654" s="35">
        <f t="shared" si="164"/>
        <v>643.70953101273358</v>
      </c>
      <c r="S2654" s="35">
        <f t="shared" si="167"/>
        <v>0</v>
      </c>
      <c r="U2654" s="36">
        <f t="shared" si="165"/>
        <v>1.388888888888884E-2</v>
      </c>
      <c r="V2654" s="36">
        <f t="shared" si="166"/>
        <v>0.93055555555555225</v>
      </c>
      <c r="W2654" s="36"/>
      <c r="X2654" s="37"/>
    </row>
    <row r="2655" spans="1:24" x14ac:dyDescent="0.3">
      <c r="A2655" s="42">
        <v>17527</v>
      </c>
      <c r="B2655" s="24">
        <v>83</v>
      </c>
      <c r="C2655" s="24" t="s">
        <v>1127</v>
      </c>
      <c r="D2655" s="24">
        <v>1</v>
      </c>
      <c r="E2655" s="24">
        <v>814</v>
      </c>
      <c r="F2655" s="24" t="s">
        <v>587</v>
      </c>
      <c r="G2655" s="24" t="s">
        <v>19</v>
      </c>
      <c r="H2655" s="24" t="s">
        <v>13</v>
      </c>
      <c r="J2655" s="24">
        <v>1</v>
      </c>
      <c r="K2655" s="24">
        <v>2734</v>
      </c>
      <c r="L2655" s="32">
        <v>0.54166666666666663</v>
      </c>
      <c r="M2655" s="43">
        <v>0.5625</v>
      </c>
      <c r="N2655" s="33">
        <v>10.2661591229551</v>
      </c>
      <c r="Q2655" s="24">
        <v>235</v>
      </c>
      <c r="R2655" s="35">
        <f t="shared" si="164"/>
        <v>2412.5473938944488</v>
      </c>
      <c r="S2655" s="35">
        <f t="shared" si="167"/>
        <v>0</v>
      </c>
      <c r="U2655" s="36">
        <f t="shared" si="165"/>
        <v>2.083333333333337E-2</v>
      </c>
      <c r="V2655" s="36">
        <f t="shared" si="166"/>
        <v>4.8958333333333419</v>
      </c>
      <c r="W2655" s="36"/>
      <c r="X2655" s="37"/>
    </row>
    <row r="2656" spans="1:24" x14ac:dyDescent="0.3">
      <c r="A2656" s="42">
        <v>11203</v>
      </c>
      <c r="B2656" s="24">
        <v>83</v>
      </c>
      <c r="C2656" s="24" t="s">
        <v>1127</v>
      </c>
      <c r="D2656" s="24">
        <v>1</v>
      </c>
      <c r="E2656" s="24">
        <v>814</v>
      </c>
      <c r="F2656" s="24" t="s">
        <v>587</v>
      </c>
      <c r="G2656" s="24" t="s">
        <v>19</v>
      </c>
      <c r="H2656" s="24" t="s">
        <v>13</v>
      </c>
      <c r="J2656" s="24">
        <v>1</v>
      </c>
      <c r="K2656" s="24">
        <v>3125</v>
      </c>
      <c r="L2656" s="32">
        <v>0.58333333333333337</v>
      </c>
      <c r="M2656" s="43">
        <v>0.60416666666666663</v>
      </c>
      <c r="N2656" s="33">
        <v>10.2661591229551</v>
      </c>
      <c r="Q2656" s="24">
        <v>235</v>
      </c>
      <c r="R2656" s="35">
        <f t="shared" si="164"/>
        <v>2412.5473938944488</v>
      </c>
      <c r="S2656" s="35">
        <f t="shared" si="167"/>
        <v>0</v>
      </c>
      <c r="U2656" s="36">
        <f t="shared" si="165"/>
        <v>2.0833333333333259E-2</v>
      </c>
      <c r="V2656" s="36">
        <f t="shared" si="166"/>
        <v>4.8958333333333162</v>
      </c>
      <c r="W2656" s="36"/>
      <c r="X2656" s="37"/>
    </row>
    <row r="2657" spans="1:24" x14ac:dyDescent="0.3">
      <c r="A2657" s="42">
        <v>11202</v>
      </c>
      <c r="B2657" s="24">
        <v>83</v>
      </c>
      <c r="C2657" s="24" t="s">
        <v>1127</v>
      </c>
      <c r="D2657" s="24">
        <v>2</v>
      </c>
      <c r="E2657" s="24">
        <v>939</v>
      </c>
      <c r="F2657" s="24" t="s">
        <v>586</v>
      </c>
      <c r="G2657" s="24" t="s">
        <v>19</v>
      </c>
      <c r="H2657" s="24" t="s">
        <v>13</v>
      </c>
      <c r="J2657" s="24">
        <v>1</v>
      </c>
      <c r="K2657" s="24">
        <v>3124</v>
      </c>
      <c r="L2657" s="32">
        <v>0.5625</v>
      </c>
      <c r="M2657" s="43">
        <v>0.58333333333333337</v>
      </c>
      <c r="N2657" s="33">
        <v>13.1028375647592</v>
      </c>
      <c r="Q2657" s="24">
        <v>235</v>
      </c>
      <c r="R2657" s="35">
        <f t="shared" si="164"/>
        <v>3079.1668277184122</v>
      </c>
      <c r="S2657" s="35">
        <f t="shared" si="167"/>
        <v>0</v>
      </c>
      <c r="U2657" s="36">
        <f t="shared" si="165"/>
        <v>2.083333333333337E-2</v>
      </c>
      <c r="V2657" s="36">
        <f t="shared" si="166"/>
        <v>4.8958333333333419</v>
      </c>
      <c r="W2657" s="36"/>
      <c r="X2657" s="37"/>
    </row>
    <row r="2658" spans="1:24" x14ac:dyDescent="0.3">
      <c r="A2658" s="42">
        <v>17659</v>
      </c>
      <c r="B2658" s="24">
        <v>84</v>
      </c>
      <c r="C2658" s="24" t="s">
        <v>1127</v>
      </c>
      <c r="D2658" s="24">
        <v>2</v>
      </c>
      <c r="E2658" s="24">
        <v>81</v>
      </c>
      <c r="F2658" s="24" t="s">
        <v>494</v>
      </c>
      <c r="G2658" s="24" t="s">
        <v>19</v>
      </c>
      <c r="H2658" s="24">
        <v>6</v>
      </c>
      <c r="J2658" s="24">
        <v>1</v>
      </c>
      <c r="K2658" s="24">
        <v>4657</v>
      </c>
      <c r="L2658" s="32">
        <v>0.39583333333333331</v>
      </c>
      <c r="M2658" s="43">
        <v>0.4201388888888889</v>
      </c>
      <c r="N2658" s="33">
        <v>14.1109989667882</v>
      </c>
      <c r="Q2658" s="24">
        <v>41</v>
      </c>
      <c r="R2658" s="35">
        <f t="shared" si="164"/>
        <v>578.55095763831616</v>
      </c>
      <c r="S2658" s="35">
        <f t="shared" si="167"/>
        <v>0</v>
      </c>
      <c r="U2658" s="36">
        <f t="shared" si="165"/>
        <v>2.430555555555558E-2</v>
      </c>
      <c r="V2658" s="36">
        <f t="shared" si="166"/>
        <v>0.99652777777777879</v>
      </c>
      <c r="W2658" s="36"/>
      <c r="X2658" s="37"/>
    </row>
    <row r="2659" spans="1:24" x14ac:dyDescent="0.3">
      <c r="A2659" s="42">
        <v>17699</v>
      </c>
      <c r="B2659" s="24">
        <v>84</v>
      </c>
      <c r="C2659" s="24" t="s">
        <v>1127</v>
      </c>
      <c r="D2659" s="24">
        <v>2</v>
      </c>
      <c r="E2659" s="24">
        <v>81</v>
      </c>
      <c r="F2659" s="24" t="s">
        <v>494</v>
      </c>
      <c r="G2659" s="24" t="s">
        <v>19</v>
      </c>
      <c r="H2659" s="24">
        <v>6</v>
      </c>
      <c r="J2659" s="24">
        <v>1</v>
      </c>
      <c r="K2659" s="24">
        <v>4655</v>
      </c>
      <c r="L2659" s="32">
        <v>0.48958333333333331</v>
      </c>
      <c r="M2659" s="43">
        <v>0.51388888888888895</v>
      </c>
      <c r="N2659" s="33">
        <v>14.1109989667882</v>
      </c>
      <c r="Q2659" s="24">
        <v>41</v>
      </c>
      <c r="R2659" s="35">
        <f t="shared" si="164"/>
        <v>578.55095763831616</v>
      </c>
      <c r="S2659" s="35">
        <f t="shared" si="167"/>
        <v>0</v>
      </c>
      <c r="U2659" s="36">
        <f t="shared" si="165"/>
        <v>2.4305555555555636E-2</v>
      </c>
      <c r="V2659" s="36">
        <f t="shared" si="166"/>
        <v>0.99652777777778101</v>
      </c>
      <c r="W2659" s="36"/>
      <c r="X2659" s="37"/>
    </row>
    <row r="2660" spans="1:24" x14ac:dyDescent="0.3">
      <c r="A2660" s="42">
        <v>10946</v>
      </c>
      <c r="B2660" s="24">
        <v>84</v>
      </c>
      <c r="C2660" s="24" t="s">
        <v>1127</v>
      </c>
      <c r="D2660" s="24">
        <v>2</v>
      </c>
      <c r="E2660" s="24">
        <v>91</v>
      </c>
      <c r="F2660" s="24" t="s">
        <v>490</v>
      </c>
      <c r="G2660" s="24" t="s">
        <v>18</v>
      </c>
      <c r="H2660" s="24" t="s">
        <v>13</v>
      </c>
      <c r="J2660" s="24">
        <v>1</v>
      </c>
      <c r="K2660" s="24">
        <v>3623</v>
      </c>
      <c r="L2660" s="32">
        <v>0.39583333333333331</v>
      </c>
      <c r="M2660" s="43">
        <v>0.4201388888888889</v>
      </c>
      <c r="N2660" s="33">
        <v>13.889650342533301</v>
      </c>
      <c r="Q2660" s="24">
        <v>67</v>
      </c>
      <c r="R2660" s="35">
        <f t="shared" si="164"/>
        <v>930.60657294973112</v>
      </c>
      <c r="S2660" s="35">
        <f t="shared" si="167"/>
        <v>0</v>
      </c>
      <c r="U2660" s="36">
        <f t="shared" si="165"/>
        <v>2.430555555555558E-2</v>
      </c>
      <c r="V2660" s="36">
        <f t="shared" si="166"/>
        <v>1.6284722222222239</v>
      </c>
      <c r="W2660" s="36"/>
      <c r="X2660" s="37"/>
    </row>
    <row r="2661" spans="1:24" x14ac:dyDescent="0.3">
      <c r="A2661" s="42">
        <v>17534</v>
      </c>
      <c r="B2661" s="24">
        <v>84</v>
      </c>
      <c r="C2661" s="24" t="s">
        <v>1127</v>
      </c>
      <c r="D2661" s="24">
        <v>2</v>
      </c>
      <c r="E2661" s="24">
        <v>91</v>
      </c>
      <c r="F2661" s="24" t="s">
        <v>490</v>
      </c>
      <c r="G2661" s="24" t="s">
        <v>19</v>
      </c>
      <c r="H2661" s="44" t="s">
        <v>1146</v>
      </c>
      <c r="I2661" s="44"/>
      <c r="J2661" s="24">
        <v>1</v>
      </c>
      <c r="K2661" s="24">
        <v>2273</v>
      </c>
      <c r="L2661" s="32">
        <v>0.39583333333333331</v>
      </c>
      <c r="M2661" s="43">
        <v>0.4201388888888889</v>
      </c>
      <c r="N2661" s="33">
        <v>13.889650342533301</v>
      </c>
      <c r="Q2661" s="24">
        <v>194</v>
      </c>
      <c r="R2661" s="35">
        <f t="shared" si="164"/>
        <v>2694.5921664514603</v>
      </c>
      <c r="S2661" s="35">
        <f t="shared" si="167"/>
        <v>0</v>
      </c>
      <c r="U2661" s="36">
        <f t="shared" si="165"/>
        <v>2.430555555555558E-2</v>
      </c>
      <c r="V2661" s="36">
        <f t="shared" si="166"/>
        <v>4.7152777777777821</v>
      </c>
      <c r="W2661" s="36"/>
      <c r="X2661" s="37"/>
    </row>
    <row r="2662" spans="1:24" x14ac:dyDescent="0.3">
      <c r="A2662" s="42">
        <v>18345</v>
      </c>
      <c r="B2662" s="24">
        <v>84</v>
      </c>
      <c r="C2662" s="24" t="s">
        <v>1127</v>
      </c>
      <c r="D2662" s="24">
        <v>2</v>
      </c>
      <c r="E2662" s="24">
        <v>91</v>
      </c>
      <c r="F2662" s="24" t="s">
        <v>490</v>
      </c>
      <c r="G2662" s="24" t="s">
        <v>18</v>
      </c>
      <c r="H2662" s="24" t="s">
        <v>13</v>
      </c>
      <c r="J2662" s="24">
        <v>1</v>
      </c>
      <c r="K2662" s="24">
        <v>16852</v>
      </c>
      <c r="L2662" s="32">
        <v>0.4826388888888889</v>
      </c>
      <c r="M2662" s="43">
        <v>0.50694444444444442</v>
      </c>
      <c r="N2662" s="33">
        <v>13.889650342533301</v>
      </c>
      <c r="Q2662" s="24">
        <v>67</v>
      </c>
      <c r="R2662" s="35">
        <f t="shared" si="164"/>
        <v>930.60657294973112</v>
      </c>
      <c r="S2662" s="35">
        <f t="shared" si="167"/>
        <v>0</v>
      </c>
      <c r="U2662" s="36">
        <f t="shared" si="165"/>
        <v>2.4305555555555525E-2</v>
      </c>
      <c r="V2662" s="36">
        <f t="shared" si="166"/>
        <v>1.6284722222222201</v>
      </c>
      <c r="W2662" s="36"/>
      <c r="X2662" s="37"/>
    </row>
    <row r="2663" spans="1:24" x14ac:dyDescent="0.3">
      <c r="A2663" s="42">
        <v>17698</v>
      </c>
      <c r="B2663" s="24">
        <v>84</v>
      </c>
      <c r="C2663" s="24" t="s">
        <v>1127</v>
      </c>
      <c r="D2663" s="24">
        <v>2</v>
      </c>
      <c r="E2663" s="24">
        <v>91</v>
      </c>
      <c r="F2663" s="24" t="s">
        <v>490</v>
      </c>
      <c r="G2663" s="24" t="s">
        <v>19</v>
      </c>
      <c r="H2663" s="44" t="s">
        <v>1146</v>
      </c>
      <c r="I2663" s="44"/>
      <c r="J2663" s="24">
        <v>1</v>
      </c>
      <c r="K2663" s="24">
        <v>2274</v>
      </c>
      <c r="L2663" s="32">
        <v>0.48958333333333331</v>
      </c>
      <c r="M2663" s="43">
        <v>0.51388888888888895</v>
      </c>
      <c r="N2663" s="33">
        <v>13.889650342533301</v>
      </c>
      <c r="Q2663" s="24">
        <v>194</v>
      </c>
      <c r="R2663" s="35">
        <f t="shared" si="164"/>
        <v>2694.5921664514603</v>
      </c>
      <c r="S2663" s="35">
        <f t="shared" si="167"/>
        <v>0</v>
      </c>
      <c r="U2663" s="36">
        <f t="shared" si="165"/>
        <v>2.4305555555555636E-2</v>
      </c>
      <c r="V2663" s="36">
        <f t="shared" si="166"/>
        <v>4.7152777777777937</v>
      </c>
      <c r="W2663" s="36"/>
      <c r="X2663" s="37"/>
    </row>
    <row r="2664" spans="1:24" x14ac:dyDescent="0.3">
      <c r="A2664" s="42">
        <v>10945</v>
      </c>
      <c r="B2664" s="24">
        <v>84</v>
      </c>
      <c r="C2664" s="24" t="s">
        <v>1127</v>
      </c>
      <c r="D2664" s="24">
        <v>2</v>
      </c>
      <c r="E2664" s="24">
        <v>91</v>
      </c>
      <c r="F2664" s="24" t="s">
        <v>490</v>
      </c>
      <c r="G2664" s="24" t="s">
        <v>19</v>
      </c>
      <c r="H2664" s="24" t="s">
        <v>13</v>
      </c>
      <c r="J2664" s="24">
        <v>1</v>
      </c>
      <c r="K2664" s="24">
        <v>3098</v>
      </c>
      <c r="L2664" s="32">
        <v>0.61458333333333337</v>
      </c>
      <c r="M2664" s="43">
        <v>0.63888888888888895</v>
      </c>
      <c r="N2664" s="33">
        <v>13.889650342533301</v>
      </c>
      <c r="Q2664" s="24">
        <v>235</v>
      </c>
      <c r="R2664" s="35">
        <f t="shared" si="164"/>
        <v>3264.0678304953258</v>
      </c>
      <c r="S2664" s="35">
        <f t="shared" si="167"/>
        <v>0</v>
      </c>
      <c r="U2664" s="36">
        <f t="shared" si="165"/>
        <v>2.430555555555558E-2</v>
      </c>
      <c r="V2664" s="36">
        <f t="shared" si="166"/>
        <v>5.7118055555555616</v>
      </c>
      <c r="W2664" s="36"/>
      <c r="X2664" s="37"/>
    </row>
    <row r="2665" spans="1:24" x14ac:dyDescent="0.3">
      <c r="A2665" s="42">
        <v>10933</v>
      </c>
      <c r="B2665" s="24">
        <v>84</v>
      </c>
      <c r="C2665" s="24" t="s">
        <v>1127</v>
      </c>
      <c r="D2665" s="24">
        <v>2</v>
      </c>
      <c r="E2665" s="24">
        <v>91</v>
      </c>
      <c r="F2665" s="24" t="s">
        <v>490</v>
      </c>
      <c r="G2665" s="24" t="s">
        <v>18</v>
      </c>
      <c r="H2665" s="24" t="s">
        <v>13</v>
      </c>
      <c r="J2665" s="24">
        <v>1</v>
      </c>
      <c r="K2665" s="24">
        <v>3597</v>
      </c>
      <c r="L2665" s="32">
        <v>0.625</v>
      </c>
      <c r="M2665" s="43">
        <v>0.64930555555555558</v>
      </c>
      <c r="N2665" s="33">
        <v>13.889650342533301</v>
      </c>
      <c r="Q2665" s="24">
        <v>67</v>
      </c>
      <c r="R2665" s="35">
        <f t="shared" si="164"/>
        <v>930.60657294973112</v>
      </c>
      <c r="S2665" s="35">
        <f t="shared" si="167"/>
        <v>0</v>
      </c>
      <c r="U2665" s="36">
        <f t="shared" si="165"/>
        <v>2.430555555555558E-2</v>
      </c>
      <c r="V2665" s="36">
        <f t="shared" si="166"/>
        <v>1.6284722222222239</v>
      </c>
      <c r="W2665" s="36"/>
      <c r="X2665" s="37"/>
    </row>
    <row r="2666" spans="1:24" x14ac:dyDescent="0.3">
      <c r="A2666" s="42">
        <v>10923</v>
      </c>
      <c r="B2666" s="24">
        <v>84</v>
      </c>
      <c r="C2666" s="24" t="s">
        <v>1127</v>
      </c>
      <c r="D2666" s="24">
        <v>2</v>
      </c>
      <c r="E2666" s="24">
        <v>91</v>
      </c>
      <c r="F2666" s="24" t="s">
        <v>490</v>
      </c>
      <c r="G2666" s="24" t="s">
        <v>12</v>
      </c>
      <c r="H2666" s="24" t="s">
        <v>13</v>
      </c>
      <c r="J2666" s="24">
        <v>1</v>
      </c>
      <c r="K2666" s="24">
        <v>2276</v>
      </c>
      <c r="L2666" s="32">
        <v>0.77777777777777779</v>
      </c>
      <c r="M2666" s="43">
        <v>0.80208333333333337</v>
      </c>
      <c r="N2666" s="33">
        <v>13.889650342533301</v>
      </c>
      <c r="Q2666" s="24">
        <v>302</v>
      </c>
      <c r="R2666" s="35">
        <f t="shared" si="164"/>
        <v>4194.6744034450567</v>
      </c>
      <c r="S2666" s="35">
        <f t="shared" si="167"/>
        <v>0</v>
      </c>
      <c r="U2666" s="36">
        <f t="shared" si="165"/>
        <v>2.430555555555558E-2</v>
      </c>
      <c r="V2666" s="36">
        <f t="shared" si="166"/>
        <v>7.3402777777777857</v>
      </c>
      <c r="W2666" s="36"/>
      <c r="X2666" s="37"/>
    </row>
    <row r="2667" spans="1:24" x14ac:dyDescent="0.3">
      <c r="A2667" s="42">
        <v>10935</v>
      </c>
      <c r="B2667" s="24">
        <v>84</v>
      </c>
      <c r="C2667" s="24" t="s">
        <v>1127</v>
      </c>
      <c r="D2667" s="24">
        <v>1</v>
      </c>
      <c r="E2667" s="24">
        <v>184</v>
      </c>
      <c r="F2667" s="24" t="s">
        <v>492</v>
      </c>
      <c r="G2667" s="24" t="s">
        <v>18</v>
      </c>
      <c r="H2667" s="24" t="s">
        <v>13</v>
      </c>
      <c r="J2667" s="24">
        <v>1</v>
      </c>
      <c r="K2667" s="24">
        <v>3627</v>
      </c>
      <c r="L2667" s="32">
        <v>0.50694444444444442</v>
      </c>
      <c r="M2667" s="43">
        <v>0.52430555555555558</v>
      </c>
      <c r="N2667" s="33">
        <v>8.1815685510919103</v>
      </c>
      <c r="Q2667" s="24">
        <v>67</v>
      </c>
      <c r="R2667" s="35">
        <f t="shared" si="164"/>
        <v>548.165092923158</v>
      </c>
      <c r="S2667" s="35">
        <f t="shared" si="167"/>
        <v>0</v>
      </c>
      <c r="U2667" s="36">
        <f t="shared" si="165"/>
        <v>1.736111111111116E-2</v>
      </c>
      <c r="V2667" s="36">
        <f t="shared" si="166"/>
        <v>1.1631944444444478</v>
      </c>
      <c r="W2667" s="36"/>
      <c r="X2667" s="37"/>
    </row>
    <row r="2668" spans="1:24" x14ac:dyDescent="0.3">
      <c r="A2668" s="42">
        <v>17190</v>
      </c>
      <c r="B2668" s="24">
        <v>84</v>
      </c>
      <c r="C2668" s="24" t="s">
        <v>1127</v>
      </c>
      <c r="D2668" s="24">
        <v>1</v>
      </c>
      <c r="E2668" s="24">
        <v>184</v>
      </c>
      <c r="F2668" s="24" t="s">
        <v>492</v>
      </c>
      <c r="G2668" s="24" t="s">
        <v>18</v>
      </c>
      <c r="H2668" s="24" t="s">
        <v>15</v>
      </c>
      <c r="J2668" s="24">
        <v>1</v>
      </c>
      <c r="K2668" s="24">
        <v>17190</v>
      </c>
      <c r="L2668" s="32">
        <v>0.57638888888888895</v>
      </c>
      <c r="M2668" s="43">
        <v>0.59375</v>
      </c>
      <c r="N2668" s="33">
        <v>8.1815685510919103</v>
      </c>
      <c r="Q2668" s="24">
        <v>12</v>
      </c>
      <c r="R2668" s="35">
        <f t="shared" si="164"/>
        <v>98.178822613102923</v>
      </c>
      <c r="S2668" s="35">
        <f t="shared" si="167"/>
        <v>0</v>
      </c>
      <c r="U2668" s="36">
        <f t="shared" si="165"/>
        <v>1.7361111111111049E-2</v>
      </c>
      <c r="V2668" s="36">
        <f t="shared" si="166"/>
        <v>0.20833333333333259</v>
      </c>
      <c r="W2668" s="36"/>
      <c r="X2668" s="37"/>
    </row>
    <row r="2669" spans="1:24" x14ac:dyDescent="0.3">
      <c r="A2669" s="42">
        <v>17215</v>
      </c>
      <c r="B2669" s="24">
        <v>84</v>
      </c>
      <c r="C2669" s="24" t="s">
        <v>1127</v>
      </c>
      <c r="D2669" s="24">
        <v>1</v>
      </c>
      <c r="E2669" s="24">
        <v>184</v>
      </c>
      <c r="F2669" s="24" t="s">
        <v>492</v>
      </c>
      <c r="G2669" s="24" t="s">
        <v>18</v>
      </c>
      <c r="H2669" s="24" t="s">
        <v>15</v>
      </c>
      <c r="J2669" s="24">
        <v>1</v>
      </c>
      <c r="K2669" s="24">
        <v>17215</v>
      </c>
      <c r="L2669" s="32">
        <v>0.80208333333333337</v>
      </c>
      <c r="M2669" s="43">
        <v>0.81944444444444453</v>
      </c>
      <c r="N2669" s="33">
        <v>8.1815685510919103</v>
      </c>
      <c r="Q2669" s="24">
        <v>12</v>
      </c>
      <c r="R2669" s="35">
        <f t="shared" si="164"/>
        <v>98.178822613102923</v>
      </c>
      <c r="S2669" s="35">
        <f t="shared" si="167"/>
        <v>0</v>
      </c>
      <c r="U2669" s="36">
        <f t="shared" si="165"/>
        <v>1.736111111111116E-2</v>
      </c>
      <c r="V2669" s="36">
        <f t="shared" si="166"/>
        <v>0.20833333333333393</v>
      </c>
      <c r="W2669" s="36"/>
      <c r="X2669" s="37"/>
    </row>
    <row r="2670" spans="1:24" x14ac:dyDescent="0.3">
      <c r="A2670" s="42">
        <v>10934</v>
      </c>
      <c r="B2670" s="24">
        <v>84</v>
      </c>
      <c r="C2670" s="24" t="s">
        <v>1127</v>
      </c>
      <c r="D2670" s="24">
        <v>1</v>
      </c>
      <c r="E2670" s="24">
        <v>187</v>
      </c>
      <c r="F2670" s="24" t="s">
        <v>491</v>
      </c>
      <c r="G2670" s="24" t="s">
        <v>18</v>
      </c>
      <c r="H2670" s="24" t="s">
        <v>13</v>
      </c>
      <c r="J2670" s="24">
        <v>1</v>
      </c>
      <c r="K2670" s="24">
        <v>3622</v>
      </c>
      <c r="L2670" s="32">
        <v>0.36805555555555558</v>
      </c>
      <c r="M2670" s="43">
        <v>0.3923611111111111</v>
      </c>
      <c r="N2670" s="33">
        <v>12.1026844617679</v>
      </c>
      <c r="Q2670" s="24">
        <v>67</v>
      </c>
      <c r="R2670" s="35">
        <f t="shared" si="164"/>
        <v>810.87985893844927</v>
      </c>
      <c r="S2670" s="35">
        <f t="shared" si="167"/>
        <v>0</v>
      </c>
      <c r="U2670" s="36">
        <f t="shared" si="165"/>
        <v>2.4305555555555525E-2</v>
      </c>
      <c r="V2670" s="36">
        <f t="shared" si="166"/>
        <v>1.6284722222222201</v>
      </c>
      <c r="W2670" s="36"/>
      <c r="X2670" s="37"/>
    </row>
    <row r="2671" spans="1:24" x14ac:dyDescent="0.3">
      <c r="A2671" s="42">
        <v>17533</v>
      </c>
      <c r="B2671" s="24">
        <v>84</v>
      </c>
      <c r="C2671" s="24" t="s">
        <v>1127</v>
      </c>
      <c r="D2671" s="24">
        <v>1</v>
      </c>
      <c r="E2671" s="24">
        <v>187</v>
      </c>
      <c r="F2671" s="24" t="s">
        <v>491</v>
      </c>
      <c r="G2671" s="24" t="s">
        <v>19</v>
      </c>
      <c r="H2671" s="24" t="s">
        <v>13</v>
      </c>
      <c r="J2671" s="24">
        <v>1</v>
      </c>
      <c r="K2671" s="24">
        <v>2333</v>
      </c>
      <c r="L2671" s="32">
        <v>0.37152777777777773</v>
      </c>
      <c r="M2671" s="43">
        <v>0.39583333333333331</v>
      </c>
      <c r="N2671" s="33">
        <v>12.1026844617679</v>
      </c>
      <c r="Q2671" s="24">
        <v>235</v>
      </c>
      <c r="R2671" s="35">
        <f t="shared" si="164"/>
        <v>2844.1308485154564</v>
      </c>
      <c r="S2671" s="35">
        <f t="shared" si="167"/>
        <v>0</v>
      </c>
      <c r="U2671" s="36">
        <f t="shared" si="165"/>
        <v>2.430555555555558E-2</v>
      </c>
      <c r="V2671" s="36">
        <f t="shared" si="166"/>
        <v>5.7118055555555616</v>
      </c>
      <c r="W2671" s="36"/>
      <c r="X2671" s="37"/>
    </row>
    <row r="2672" spans="1:24" x14ac:dyDescent="0.3">
      <c r="A2672" s="42">
        <v>18344</v>
      </c>
      <c r="B2672" s="24">
        <v>84</v>
      </c>
      <c r="C2672" s="24" t="s">
        <v>1127</v>
      </c>
      <c r="D2672" s="24">
        <v>1</v>
      </c>
      <c r="E2672" s="24">
        <v>187</v>
      </c>
      <c r="F2672" s="24" t="s">
        <v>491</v>
      </c>
      <c r="G2672" s="24" t="s">
        <v>18</v>
      </c>
      <c r="H2672" s="24" t="s">
        <v>13</v>
      </c>
      <c r="J2672" s="24">
        <v>1</v>
      </c>
      <c r="K2672" s="24">
        <v>16851</v>
      </c>
      <c r="L2672" s="32">
        <v>0.45833333333333331</v>
      </c>
      <c r="M2672" s="43">
        <v>0.4826388888888889</v>
      </c>
      <c r="N2672" s="33">
        <v>12.1026844617679</v>
      </c>
      <c r="Q2672" s="24">
        <v>67</v>
      </c>
      <c r="R2672" s="35">
        <f t="shared" si="164"/>
        <v>810.87985893844927</v>
      </c>
      <c r="S2672" s="35">
        <f t="shared" si="167"/>
        <v>0</v>
      </c>
      <c r="U2672" s="36">
        <f t="shared" si="165"/>
        <v>2.430555555555558E-2</v>
      </c>
      <c r="V2672" s="36">
        <f t="shared" si="166"/>
        <v>1.6284722222222239</v>
      </c>
      <c r="W2672" s="36"/>
      <c r="X2672" s="37"/>
    </row>
    <row r="2673" spans="1:24" x14ac:dyDescent="0.3">
      <c r="A2673" s="42">
        <v>17697</v>
      </c>
      <c r="B2673" s="24">
        <v>84</v>
      </c>
      <c r="C2673" s="24" t="s">
        <v>1127</v>
      </c>
      <c r="D2673" s="24">
        <v>1</v>
      </c>
      <c r="E2673" s="24">
        <v>187</v>
      </c>
      <c r="F2673" s="24" t="s">
        <v>491</v>
      </c>
      <c r="G2673" s="24" t="s">
        <v>19</v>
      </c>
      <c r="H2673" s="24" t="s">
        <v>13</v>
      </c>
      <c r="J2673" s="24">
        <v>1</v>
      </c>
      <c r="K2673" s="24">
        <v>2334</v>
      </c>
      <c r="L2673" s="32">
        <v>0.46527777777777773</v>
      </c>
      <c r="M2673" s="43">
        <v>0.48958333333333331</v>
      </c>
      <c r="N2673" s="33">
        <v>12.1026844617679</v>
      </c>
      <c r="Q2673" s="24">
        <v>235</v>
      </c>
      <c r="R2673" s="35">
        <f t="shared" si="164"/>
        <v>2844.1308485154564</v>
      </c>
      <c r="S2673" s="35">
        <f t="shared" si="167"/>
        <v>0</v>
      </c>
      <c r="U2673" s="36">
        <f t="shared" si="165"/>
        <v>2.430555555555558E-2</v>
      </c>
      <c r="V2673" s="36">
        <f t="shared" si="166"/>
        <v>5.7118055555555616</v>
      </c>
      <c r="W2673" s="36"/>
      <c r="X2673" s="37"/>
    </row>
    <row r="2674" spans="1:24" x14ac:dyDescent="0.3">
      <c r="A2674" s="42">
        <v>10926</v>
      </c>
      <c r="B2674" s="24">
        <v>84</v>
      </c>
      <c r="C2674" s="24" t="s">
        <v>1127</v>
      </c>
      <c r="D2674" s="24">
        <v>1</v>
      </c>
      <c r="E2674" s="24">
        <v>187</v>
      </c>
      <c r="F2674" s="24" t="s">
        <v>491</v>
      </c>
      <c r="G2674" s="24" t="s">
        <v>19</v>
      </c>
      <c r="H2674" s="24" t="s">
        <v>13</v>
      </c>
      <c r="J2674" s="24">
        <v>1</v>
      </c>
      <c r="K2674" s="24">
        <v>2335</v>
      </c>
      <c r="L2674" s="32">
        <v>0.59027777777777779</v>
      </c>
      <c r="M2674" s="43">
        <v>0.61458333333333337</v>
      </c>
      <c r="N2674" s="33">
        <v>12.1026844617679</v>
      </c>
      <c r="Q2674" s="24">
        <v>235</v>
      </c>
      <c r="R2674" s="35">
        <f t="shared" si="164"/>
        <v>2844.1308485154564</v>
      </c>
      <c r="S2674" s="35">
        <f t="shared" si="167"/>
        <v>0</v>
      </c>
      <c r="U2674" s="36">
        <f t="shared" si="165"/>
        <v>2.430555555555558E-2</v>
      </c>
      <c r="V2674" s="36">
        <f t="shared" si="166"/>
        <v>5.7118055555555616</v>
      </c>
      <c r="W2674" s="36"/>
      <c r="X2674" s="37"/>
    </row>
    <row r="2675" spans="1:24" x14ac:dyDescent="0.3">
      <c r="A2675" s="42">
        <v>10932</v>
      </c>
      <c r="B2675" s="24">
        <v>84</v>
      </c>
      <c r="C2675" s="24" t="s">
        <v>1127</v>
      </c>
      <c r="D2675" s="24">
        <v>1</v>
      </c>
      <c r="E2675" s="24">
        <v>187</v>
      </c>
      <c r="F2675" s="24" t="s">
        <v>491</v>
      </c>
      <c r="G2675" s="24" t="s">
        <v>18</v>
      </c>
      <c r="H2675" s="24" t="s">
        <v>13</v>
      </c>
      <c r="J2675" s="24">
        <v>1</v>
      </c>
      <c r="K2675" s="24">
        <v>3596</v>
      </c>
      <c r="L2675" s="32">
        <v>0.59722222222222221</v>
      </c>
      <c r="M2675" s="43">
        <v>0.62152777777777779</v>
      </c>
      <c r="N2675" s="33">
        <v>12.1026844617679</v>
      </c>
      <c r="Q2675" s="24">
        <v>67</v>
      </c>
      <c r="R2675" s="35">
        <f t="shared" si="164"/>
        <v>810.87985893844927</v>
      </c>
      <c r="S2675" s="35">
        <f t="shared" si="167"/>
        <v>0</v>
      </c>
      <c r="U2675" s="36">
        <f t="shared" si="165"/>
        <v>2.430555555555558E-2</v>
      </c>
      <c r="V2675" s="36">
        <f t="shared" si="166"/>
        <v>1.6284722222222239</v>
      </c>
      <c r="W2675" s="36"/>
      <c r="X2675" s="37"/>
    </row>
    <row r="2676" spans="1:24" x14ac:dyDescent="0.3">
      <c r="A2676" s="42">
        <v>10927</v>
      </c>
      <c r="B2676" s="24">
        <v>84</v>
      </c>
      <c r="C2676" s="24" t="s">
        <v>1127</v>
      </c>
      <c r="D2676" s="24">
        <v>1</v>
      </c>
      <c r="E2676" s="24">
        <v>187</v>
      </c>
      <c r="F2676" s="24" t="s">
        <v>491</v>
      </c>
      <c r="G2676" s="24" t="s">
        <v>12</v>
      </c>
      <c r="H2676" s="24" t="s">
        <v>13</v>
      </c>
      <c r="J2676" s="24">
        <v>1</v>
      </c>
      <c r="K2676" s="24">
        <v>2336</v>
      </c>
      <c r="L2676" s="32">
        <v>0.75347222222222221</v>
      </c>
      <c r="M2676" s="43">
        <v>0.77777777777777779</v>
      </c>
      <c r="N2676" s="33">
        <v>12.1026844617679</v>
      </c>
      <c r="Q2676" s="24">
        <v>302</v>
      </c>
      <c r="R2676" s="35">
        <f t="shared" si="164"/>
        <v>3655.010707453906</v>
      </c>
      <c r="S2676" s="35">
        <f t="shared" si="167"/>
        <v>0</v>
      </c>
      <c r="U2676" s="36">
        <f t="shared" si="165"/>
        <v>2.430555555555558E-2</v>
      </c>
      <c r="V2676" s="36">
        <f t="shared" si="166"/>
        <v>7.3402777777777857</v>
      </c>
      <c r="W2676" s="36"/>
      <c r="X2676" s="37"/>
    </row>
    <row r="2677" spans="1:24" x14ac:dyDescent="0.3">
      <c r="A2677" s="42">
        <v>10936</v>
      </c>
      <c r="B2677" s="24">
        <v>84</v>
      </c>
      <c r="C2677" s="24" t="s">
        <v>1127</v>
      </c>
      <c r="D2677" s="24">
        <v>2</v>
      </c>
      <c r="E2677" s="24">
        <v>209</v>
      </c>
      <c r="F2677" s="24" t="s">
        <v>493</v>
      </c>
      <c r="G2677" s="24" t="s">
        <v>18</v>
      </c>
      <c r="H2677" s="24" t="s">
        <v>13</v>
      </c>
      <c r="J2677" s="24">
        <v>1</v>
      </c>
      <c r="K2677" s="24">
        <v>3628</v>
      </c>
      <c r="L2677" s="32">
        <v>0.52430555555555558</v>
      </c>
      <c r="M2677" s="43">
        <v>0.54166666666666663</v>
      </c>
      <c r="N2677" s="33">
        <v>9.9710048741341506</v>
      </c>
      <c r="Q2677" s="24">
        <v>67</v>
      </c>
      <c r="R2677" s="35">
        <f t="shared" si="164"/>
        <v>668.05732656698808</v>
      </c>
      <c r="S2677" s="35">
        <f t="shared" si="167"/>
        <v>0</v>
      </c>
      <c r="U2677" s="36">
        <f t="shared" si="165"/>
        <v>1.7361111111111049E-2</v>
      </c>
      <c r="V2677" s="36">
        <f t="shared" si="166"/>
        <v>1.1631944444444402</v>
      </c>
      <c r="W2677" s="36"/>
      <c r="X2677" s="37"/>
    </row>
    <row r="2678" spans="1:24" x14ac:dyDescent="0.3">
      <c r="A2678" s="42">
        <v>17191</v>
      </c>
      <c r="B2678" s="24">
        <v>84</v>
      </c>
      <c r="C2678" s="24" t="s">
        <v>1127</v>
      </c>
      <c r="D2678" s="24">
        <v>2</v>
      </c>
      <c r="E2678" s="24">
        <v>209</v>
      </c>
      <c r="F2678" s="24" t="s">
        <v>493</v>
      </c>
      <c r="G2678" s="24" t="s">
        <v>18</v>
      </c>
      <c r="H2678" s="24" t="s">
        <v>15</v>
      </c>
      <c r="J2678" s="24">
        <v>1</v>
      </c>
      <c r="K2678" s="24">
        <v>17191</v>
      </c>
      <c r="L2678" s="32">
        <v>0.60069444444444442</v>
      </c>
      <c r="M2678" s="43">
        <v>0.61805555555555558</v>
      </c>
      <c r="N2678" s="33">
        <v>9.9710048741341506</v>
      </c>
      <c r="Q2678" s="24">
        <v>12</v>
      </c>
      <c r="R2678" s="35">
        <f t="shared" si="164"/>
        <v>119.6520584896098</v>
      </c>
      <c r="S2678" s="35">
        <f t="shared" si="167"/>
        <v>0</v>
      </c>
      <c r="U2678" s="36">
        <f t="shared" si="165"/>
        <v>1.736111111111116E-2</v>
      </c>
      <c r="V2678" s="36">
        <f t="shared" si="166"/>
        <v>0.20833333333333393</v>
      </c>
      <c r="W2678" s="36"/>
      <c r="X2678" s="37"/>
    </row>
    <row r="2679" spans="1:24" x14ac:dyDescent="0.3">
      <c r="A2679" s="42">
        <v>17216</v>
      </c>
      <c r="B2679" s="24">
        <v>84</v>
      </c>
      <c r="C2679" s="24" t="s">
        <v>1127</v>
      </c>
      <c r="D2679" s="24">
        <v>2</v>
      </c>
      <c r="E2679" s="24">
        <v>209</v>
      </c>
      <c r="F2679" s="24" t="s">
        <v>493</v>
      </c>
      <c r="G2679" s="24" t="s">
        <v>18</v>
      </c>
      <c r="H2679" s="24" t="s">
        <v>15</v>
      </c>
      <c r="J2679" s="24">
        <v>1</v>
      </c>
      <c r="K2679" s="24">
        <v>17216</v>
      </c>
      <c r="L2679" s="32">
        <v>0.81944444444444453</v>
      </c>
      <c r="M2679" s="43">
        <v>0.83680555555555547</v>
      </c>
      <c r="N2679" s="33">
        <v>9.9710048741341506</v>
      </c>
      <c r="Q2679" s="24">
        <v>12</v>
      </c>
      <c r="R2679" s="35">
        <f t="shared" si="164"/>
        <v>119.6520584896098</v>
      </c>
      <c r="S2679" s="35">
        <f t="shared" si="167"/>
        <v>0</v>
      </c>
      <c r="U2679" s="36">
        <f t="shared" si="165"/>
        <v>1.7361111111110938E-2</v>
      </c>
      <c r="V2679" s="36">
        <f t="shared" si="166"/>
        <v>0.20833333333333126</v>
      </c>
      <c r="W2679" s="36"/>
      <c r="X2679" s="37"/>
    </row>
    <row r="2680" spans="1:24" x14ac:dyDescent="0.3">
      <c r="A2680" s="42">
        <v>10884</v>
      </c>
      <c r="B2680" s="24">
        <v>85</v>
      </c>
      <c r="C2680" s="24" t="s">
        <v>1127</v>
      </c>
      <c r="D2680" s="24">
        <v>1</v>
      </c>
      <c r="E2680" s="24">
        <v>183</v>
      </c>
      <c r="F2680" s="24" t="s">
        <v>486</v>
      </c>
      <c r="G2680" s="24" t="s">
        <v>18</v>
      </c>
      <c r="H2680" s="24" t="s">
        <v>13</v>
      </c>
      <c r="J2680" s="24">
        <v>1</v>
      </c>
      <c r="K2680" s="24">
        <v>3632</v>
      </c>
      <c r="L2680" s="32">
        <v>0.34375</v>
      </c>
      <c r="M2680" s="43">
        <v>0.35416666666666669</v>
      </c>
      <c r="N2680" s="33">
        <v>5.1943783272070503</v>
      </c>
      <c r="Q2680" s="24">
        <v>67</v>
      </c>
      <c r="R2680" s="35">
        <f t="shared" si="164"/>
        <v>348.02334792287235</v>
      </c>
      <c r="S2680" s="35">
        <f t="shared" si="167"/>
        <v>0</v>
      </c>
      <c r="U2680" s="36">
        <f t="shared" si="165"/>
        <v>1.0416666666666685E-2</v>
      </c>
      <c r="V2680" s="36">
        <f t="shared" si="166"/>
        <v>0.69791666666666785</v>
      </c>
      <c r="W2680" s="36"/>
      <c r="X2680" s="37"/>
    </row>
    <row r="2681" spans="1:24" x14ac:dyDescent="0.3">
      <c r="A2681" s="42">
        <v>10878</v>
      </c>
      <c r="B2681" s="24">
        <v>85</v>
      </c>
      <c r="C2681" s="24" t="s">
        <v>1127</v>
      </c>
      <c r="D2681" s="24">
        <v>1</v>
      </c>
      <c r="E2681" s="24">
        <v>183</v>
      </c>
      <c r="F2681" s="24" t="s">
        <v>486</v>
      </c>
      <c r="G2681" s="24" t="s">
        <v>19</v>
      </c>
      <c r="H2681" s="24" t="s">
        <v>13</v>
      </c>
      <c r="J2681" s="24">
        <v>1</v>
      </c>
      <c r="K2681" s="24">
        <v>2329</v>
      </c>
      <c r="L2681" s="32">
        <v>0.3611111111111111</v>
      </c>
      <c r="M2681" s="43">
        <v>0.37152777777777773</v>
      </c>
      <c r="N2681" s="33">
        <v>5.1943783272070503</v>
      </c>
      <c r="Q2681" s="24">
        <v>235</v>
      </c>
      <c r="R2681" s="35">
        <f t="shared" si="164"/>
        <v>1220.6789068936569</v>
      </c>
      <c r="S2681" s="35">
        <f t="shared" si="167"/>
        <v>0</v>
      </c>
      <c r="U2681" s="36">
        <f t="shared" si="165"/>
        <v>1.041666666666663E-2</v>
      </c>
      <c r="V2681" s="36">
        <f t="shared" si="166"/>
        <v>2.4479166666666581</v>
      </c>
      <c r="W2681" s="36"/>
      <c r="X2681" s="37"/>
    </row>
    <row r="2682" spans="1:24" x14ac:dyDescent="0.3">
      <c r="A2682" s="42">
        <v>10879</v>
      </c>
      <c r="B2682" s="24">
        <v>85</v>
      </c>
      <c r="C2682" s="24" t="s">
        <v>1127</v>
      </c>
      <c r="D2682" s="24">
        <v>1</v>
      </c>
      <c r="E2682" s="24">
        <v>183</v>
      </c>
      <c r="F2682" s="24" t="s">
        <v>486</v>
      </c>
      <c r="G2682" s="24" t="s">
        <v>19</v>
      </c>
      <c r="H2682" s="24" t="s">
        <v>13</v>
      </c>
      <c r="J2682" s="24">
        <v>1</v>
      </c>
      <c r="K2682" s="24">
        <v>2330</v>
      </c>
      <c r="L2682" s="32">
        <v>0.49305555555555558</v>
      </c>
      <c r="M2682" s="43">
        <v>0.50347222222222221</v>
      </c>
      <c r="N2682" s="33">
        <v>5.1943783272070503</v>
      </c>
      <c r="Q2682" s="24">
        <v>235</v>
      </c>
      <c r="R2682" s="35">
        <f t="shared" si="164"/>
        <v>1220.6789068936569</v>
      </c>
      <c r="S2682" s="35">
        <f t="shared" si="167"/>
        <v>0</v>
      </c>
      <c r="U2682" s="36">
        <f t="shared" si="165"/>
        <v>1.041666666666663E-2</v>
      </c>
      <c r="V2682" s="36">
        <f t="shared" si="166"/>
        <v>2.4479166666666581</v>
      </c>
      <c r="W2682" s="36"/>
      <c r="X2682" s="37"/>
    </row>
    <row r="2683" spans="1:24" x14ac:dyDescent="0.3">
      <c r="A2683" s="42">
        <v>10886</v>
      </c>
      <c r="B2683" s="24">
        <v>85</v>
      </c>
      <c r="C2683" s="24" t="s">
        <v>1127</v>
      </c>
      <c r="D2683" s="24">
        <v>1</v>
      </c>
      <c r="E2683" s="24">
        <v>183</v>
      </c>
      <c r="F2683" s="24" t="s">
        <v>486</v>
      </c>
      <c r="G2683" s="24" t="s">
        <v>18</v>
      </c>
      <c r="H2683" s="24" t="s">
        <v>13</v>
      </c>
      <c r="J2683" s="24">
        <v>1</v>
      </c>
      <c r="K2683" s="24">
        <v>3635</v>
      </c>
      <c r="L2683" s="32">
        <v>0.5</v>
      </c>
      <c r="M2683" s="43">
        <v>0.51041666666666663</v>
      </c>
      <c r="N2683" s="33">
        <v>5.1943783272070503</v>
      </c>
      <c r="Q2683" s="24">
        <v>67</v>
      </c>
      <c r="R2683" s="35">
        <f t="shared" si="164"/>
        <v>348.02334792287235</v>
      </c>
      <c r="S2683" s="35">
        <f t="shared" si="167"/>
        <v>0</v>
      </c>
      <c r="U2683" s="36">
        <f t="shared" si="165"/>
        <v>1.041666666666663E-2</v>
      </c>
      <c r="V2683" s="36">
        <f t="shared" si="166"/>
        <v>0.69791666666666419</v>
      </c>
      <c r="W2683" s="36"/>
      <c r="X2683" s="37"/>
    </row>
    <row r="2684" spans="1:24" x14ac:dyDescent="0.3">
      <c r="A2684" s="42">
        <v>16832</v>
      </c>
      <c r="B2684" s="24">
        <v>85</v>
      </c>
      <c r="C2684" s="24" t="s">
        <v>1127</v>
      </c>
      <c r="D2684" s="24">
        <v>1</v>
      </c>
      <c r="E2684" s="24">
        <v>183</v>
      </c>
      <c r="F2684" s="24" t="s">
        <v>486</v>
      </c>
      <c r="G2684" s="24" t="s">
        <v>18</v>
      </c>
      <c r="H2684" s="24" t="s">
        <v>13</v>
      </c>
      <c r="J2684" s="24">
        <v>1</v>
      </c>
      <c r="K2684" s="24">
        <v>16832</v>
      </c>
      <c r="L2684" s="32">
        <v>0.60416666666666663</v>
      </c>
      <c r="M2684" s="43">
        <v>0.61458333333333337</v>
      </c>
      <c r="N2684" s="33">
        <v>5.1943783272070503</v>
      </c>
      <c r="Q2684" s="24">
        <v>67</v>
      </c>
      <c r="R2684" s="35">
        <f t="shared" si="164"/>
        <v>348.02334792287235</v>
      </c>
      <c r="S2684" s="35">
        <f t="shared" si="167"/>
        <v>0</v>
      </c>
      <c r="U2684" s="36">
        <f t="shared" si="165"/>
        <v>1.0416666666666741E-2</v>
      </c>
      <c r="V2684" s="36">
        <f t="shared" si="166"/>
        <v>0.69791666666667163</v>
      </c>
      <c r="W2684" s="36"/>
      <c r="X2684" s="37"/>
    </row>
    <row r="2685" spans="1:24" x14ac:dyDescent="0.3">
      <c r="A2685" s="42">
        <v>13389</v>
      </c>
      <c r="B2685" s="24">
        <v>85</v>
      </c>
      <c r="C2685" s="24" t="s">
        <v>1127</v>
      </c>
      <c r="D2685" s="24">
        <v>1</v>
      </c>
      <c r="E2685" s="24">
        <v>183</v>
      </c>
      <c r="F2685" s="24" t="s">
        <v>486</v>
      </c>
      <c r="G2685" s="24" t="s">
        <v>19</v>
      </c>
      <c r="H2685" s="24" t="s">
        <v>13</v>
      </c>
      <c r="J2685" s="24">
        <v>1</v>
      </c>
      <c r="K2685" s="24">
        <v>2331</v>
      </c>
      <c r="L2685" s="32">
        <v>0.63888888888888895</v>
      </c>
      <c r="M2685" s="43">
        <v>0.64930555555555558</v>
      </c>
      <c r="N2685" s="33">
        <v>5.1943783272070503</v>
      </c>
      <c r="Q2685" s="24">
        <v>235</v>
      </c>
      <c r="R2685" s="35">
        <f t="shared" si="164"/>
        <v>1220.6789068936569</v>
      </c>
      <c r="S2685" s="35">
        <f t="shared" si="167"/>
        <v>0</v>
      </c>
      <c r="U2685" s="36">
        <f t="shared" si="165"/>
        <v>1.041666666666663E-2</v>
      </c>
      <c r="V2685" s="36">
        <f t="shared" si="166"/>
        <v>2.4479166666666581</v>
      </c>
      <c r="W2685" s="36"/>
      <c r="X2685" s="37"/>
    </row>
    <row r="2686" spans="1:24" x14ac:dyDescent="0.3">
      <c r="A2686" s="42">
        <v>10890</v>
      </c>
      <c r="B2686" s="24">
        <v>85</v>
      </c>
      <c r="C2686" s="24" t="s">
        <v>1127</v>
      </c>
      <c r="D2686" s="24">
        <v>1</v>
      </c>
      <c r="E2686" s="24">
        <v>186</v>
      </c>
      <c r="F2686" s="24" t="s">
        <v>488</v>
      </c>
      <c r="G2686" s="24" t="s">
        <v>12</v>
      </c>
      <c r="H2686" s="24" t="s">
        <v>13</v>
      </c>
      <c r="J2686" s="24">
        <v>1</v>
      </c>
      <c r="K2686" s="24">
        <v>2332</v>
      </c>
      <c r="L2686" s="32">
        <v>0.73263888888888884</v>
      </c>
      <c r="M2686" s="43">
        <v>0.74305555555555547</v>
      </c>
      <c r="N2686" s="33">
        <v>7.0376163042388198</v>
      </c>
      <c r="Q2686" s="24">
        <v>302</v>
      </c>
      <c r="R2686" s="35">
        <f t="shared" si="164"/>
        <v>2125.3601238801234</v>
      </c>
      <c r="S2686" s="35">
        <f t="shared" si="167"/>
        <v>0</v>
      </c>
      <c r="U2686" s="36">
        <f t="shared" si="165"/>
        <v>1.041666666666663E-2</v>
      </c>
      <c r="V2686" s="36">
        <f t="shared" si="166"/>
        <v>3.1458333333333224</v>
      </c>
      <c r="W2686" s="36"/>
      <c r="X2686" s="37"/>
    </row>
    <row r="2687" spans="1:24" x14ac:dyDescent="0.3">
      <c r="A2687" s="42">
        <v>10885</v>
      </c>
      <c r="B2687" s="24">
        <v>85</v>
      </c>
      <c r="C2687" s="24" t="s">
        <v>1127</v>
      </c>
      <c r="D2687" s="24">
        <v>2</v>
      </c>
      <c r="E2687" s="24">
        <v>188</v>
      </c>
      <c r="F2687" s="24" t="s">
        <v>487</v>
      </c>
      <c r="G2687" s="24" t="s">
        <v>18</v>
      </c>
      <c r="H2687" s="24" t="s">
        <v>13</v>
      </c>
      <c r="J2687" s="24">
        <v>1</v>
      </c>
      <c r="K2687" s="24">
        <v>3633</v>
      </c>
      <c r="L2687" s="32">
        <v>0.35416666666666669</v>
      </c>
      <c r="M2687" s="43">
        <v>0.36458333333333331</v>
      </c>
      <c r="N2687" s="33">
        <v>5.2088537808326798</v>
      </c>
      <c r="Q2687" s="24">
        <v>67</v>
      </c>
      <c r="R2687" s="35">
        <f t="shared" si="164"/>
        <v>348.99320331578957</v>
      </c>
      <c r="S2687" s="35">
        <f t="shared" si="167"/>
        <v>0</v>
      </c>
      <c r="U2687" s="36">
        <f t="shared" si="165"/>
        <v>1.041666666666663E-2</v>
      </c>
      <c r="V2687" s="36">
        <f t="shared" si="166"/>
        <v>0.69791666666666419</v>
      </c>
      <c r="W2687" s="36"/>
      <c r="X2687" s="37"/>
    </row>
    <row r="2688" spans="1:24" x14ac:dyDescent="0.3">
      <c r="A2688" s="42">
        <v>10881</v>
      </c>
      <c r="B2688" s="24">
        <v>85</v>
      </c>
      <c r="C2688" s="24" t="s">
        <v>1127</v>
      </c>
      <c r="D2688" s="24">
        <v>2</v>
      </c>
      <c r="E2688" s="24">
        <v>188</v>
      </c>
      <c r="F2688" s="24" t="s">
        <v>487</v>
      </c>
      <c r="G2688" s="24" t="s">
        <v>19</v>
      </c>
      <c r="H2688" s="24" t="s">
        <v>13</v>
      </c>
      <c r="J2688" s="24">
        <v>1</v>
      </c>
      <c r="K2688" s="24">
        <v>2337</v>
      </c>
      <c r="L2688" s="32">
        <v>0.37152777777777773</v>
      </c>
      <c r="M2688" s="43">
        <v>0.38194444444444442</v>
      </c>
      <c r="N2688" s="33">
        <v>5.2088537808326798</v>
      </c>
      <c r="Q2688" s="24">
        <v>235</v>
      </c>
      <c r="R2688" s="35">
        <f t="shared" si="164"/>
        <v>1224.0806384956798</v>
      </c>
      <c r="S2688" s="35">
        <f t="shared" si="167"/>
        <v>0</v>
      </c>
      <c r="U2688" s="36">
        <f t="shared" si="165"/>
        <v>1.0416666666666685E-2</v>
      </c>
      <c r="V2688" s="36">
        <f t="shared" si="166"/>
        <v>2.447916666666671</v>
      </c>
      <c r="W2688" s="36"/>
      <c r="X2688" s="37"/>
    </row>
    <row r="2689" spans="1:24" x14ac:dyDescent="0.3">
      <c r="A2689" s="42">
        <v>10882</v>
      </c>
      <c r="B2689" s="24">
        <v>85</v>
      </c>
      <c r="C2689" s="24" t="s">
        <v>1127</v>
      </c>
      <c r="D2689" s="24">
        <v>2</v>
      </c>
      <c r="E2689" s="24">
        <v>188</v>
      </c>
      <c r="F2689" s="24" t="s">
        <v>487</v>
      </c>
      <c r="G2689" s="24" t="s">
        <v>19</v>
      </c>
      <c r="H2689" s="24" t="s">
        <v>13</v>
      </c>
      <c r="J2689" s="24">
        <v>1</v>
      </c>
      <c r="K2689" s="24">
        <v>2338</v>
      </c>
      <c r="L2689" s="32">
        <v>0.50347222222222221</v>
      </c>
      <c r="M2689" s="43">
        <v>0.51388888888888895</v>
      </c>
      <c r="N2689" s="33">
        <v>5.2088537808326798</v>
      </c>
      <c r="Q2689" s="24">
        <v>235</v>
      </c>
      <c r="R2689" s="35">
        <f t="shared" si="164"/>
        <v>1224.0806384956798</v>
      </c>
      <c r="S2689" s="35">
        <f t="shared" si="167"/>
        <v>0</v>
      </c>
      <c r="U2689" s="36">
        <f t="shared" si="165"/>
        <v>1.0416666666666741E-2</v>
      </c>
      <c r="V2689" s="36">
        <f t="shared" si="166"/>
        <v>2.4479166666666838</v>
      </c>
      <c r="W2689" s="36"/>
      <c r="X2689" s="37"/>
    </row>
    <row r="2690" spans="1:24" x14ac:dyDescent="0.3">
      <c r="A2690" s="42">
        <v>10887</v>
      </c>
      <c r="B2690" s="24">
        <v>85</v>
      </c>
      <c r="C2690" s="24" t="s">
        <v>1127</v>
      </c>
      <c r="D2690" s="24">
        <v>2</v>
      </c>
      <c r="E2690" s="24">
        <v>188</v>
      </c>
      <c r="F2690" s="24" t="s">
        <v>487</v>
      </c>
      <c r="G2690" s="24" t="s">
        <v>18</v>
      </c>
      <c r="H2690" s="24" t="s">
        <v>13</v>
      </c>
      <c r="J2690" s="24">
        <v>1</v>
      </c>
      <c r="K2690" s="24">
        <v>3636</v>
      </c>
      <c r="L2690" s="32">
        <v>0.51388888888888895</v>
      </c>
      <c r="M2690" s="43">
        <v>0.52430555555555558</v>
      </c>
      <c r="N2690" s="33">
        <v>5.2088537808326798</v>
      </c>
      <c r="Q2690" s="24">
        <v>67</v>
      </c>
      <c r="R2690" s="35">
        <f t="shared" si="164"/>
        <v>348.99320331578957</v>
      </c>
      <c r="S2690" s="35">
        <f t="shared" si="167"/>
        <v>0</v>
      </c>
      <c r="U2690" s="36">
        <f t="shared" si="165"/>
        <v>1.041666666666663E-2</v>
      </c>
      <c r="V2690" s="36">
        <f t="shared" si="166"/>
        <v>0.69791666666666419</v>
      </c>
      <c r="W2690" s="36"/>
      <c r="X2690" s="37"/>
    </row>
    <row r="2691" spans="1:24" x14ac:dyDescent="0.3">
      <c r="A2691" s="42">
        <v>16833</v>
      </c>
      <c r="B2691" s="24">
        <v>85</v>
      </c>
      <c r="C2691" s="24" t="s">
        <v>1127</v>
      </c>
      <c r="D2691" s="24">
        <v>2</v>
      </c>
      <c r="E2691" s="24">
        <v>188</v>
      </c>
      <c r="F2691" s="24" t="s">
        <v>487</v>
      </c>
      <c r="G2691" s="24" t="s">
        <v>18</v>
      </c>
      <c r="H2691" s="24" t="s">
        <v>13</v>
      </c>
      <c r="J2691" s="24">
        <v>1</v>
      </c>
      <c r="K2691" s="24">
        <v>16833</v>
      </c>
      <c r="L2691" s="32">
        <v>0.61805555555555558</v>
      </c>
      <c r="M2691" s="43">
        <v>0.62847222222222221</v>
      </c>
      <c r="N2691" s="33">
        <v>5.2088537808326798</v>
      </c>
      <c r="Q2691" s="24">
        <v>67</v>
      </c>
      <c r="R2691" s="35">
        <f t="shared" si="164"/>
        <v>348.99320331578957</v>
      </c>
      <c r="S2691" s="35">
        <f t="shared" si="167"/>
        <v>0</v>
      </c>
      <c r="U2691" s="36">
        <f t="shared" si="165"/>
        <v>1.041666666666663E-2</v>
      </c>
      <c r="V2691" s="36">
        <f t="shared" si="166"/>
        <v>0.69791666666666419</v>
      </c>
      <c r="W2691" s="36"/>
      <c r="X2691" s="37"/>
    </row>
    <row r="2692" spans="1:24" x14ac:dyDescent="0.3">
      <c r="A2692" s="42">
        <v>13390</v>
      </c>
      <c r="B2692" s="24">
        <v>85</v>
      </c>
      <c r="C2692" s="24" t="s">
        <v>1127</v>
      </c>
      <c r="D2692" s="24">
        <v>2</v>
      </c>
      <c r="E2692" s="24">
        <v>188</v>
      </c>
      <c r="F2692" s="24" t="s">
        <v>487</v>
      </c>
      <c r="G2692" s="24" t="s">
        <v>19</v>
      </c>
      <c r="H2692" s="24" t="s">
        <v>13</v>
      </c>
      <c r="J2692" s="24">
        <v>1</v>
      </c>
      <c r="K2692" s="24">
        <v>2339</v>
      </c>
      <c r="L2692" s="32">
        <v>0.64930555555555558</v>
      </c>
      <c r="M2692" s="43">
        <v>0.65972222222222221</v>
      </c>
      <c r="N2692" s="33">
        <v>5.2088537808326798</v>
      </c>
      <c r="Q2692" s="24">
        <v>235</v>
      </c>
      <c r="R2692" s="35">
        <f t="shared" ref="R2692:R2755" si="169">+N2692*Q2692</f>
        <v>1224.0806384956798</v>
      </c>
      <c r="S2692" s="35">
        <f t="shared" si="167"/>
        <v>0</v>
      </c>
      <c r="U2692" s="36">
        <f t="shared" ref="U2692:U2755" si="170">+M2692-L2692</f>
        <v>1.041666666666663E-2</v>
      </c>
      <c r="V2692" s="36">
        <f t="shared" ref="V2692:V2755" si="171">+U2692*Q2692</f>
        <v>2.4479166666666581</v>
      </c>
      <c r="W2692" s="36"/>
      <c r="X2692" s="37"/>
    </row>
    <row r="2693" spans="1:24" x14ac:dyDescent="0.3">
      <c r="A2693" s="42">
        <v>10891</v>
      </c>
      <c r="B2693" s="24">
        <v>85</v>
      </c>
      <c r="C2693" s="24" t="s">
        <v>1127</v>
      </c>
      <c r="D2693" s="24">
        <v>2</v>
      </c>
      <c r="E2693" s="24">
        <v>192</v>
      </c>
      <c r="F2693" s="24" t="s">
        <v>489</v>
      </c>
      <c r="G2693" s="24" t="s">
        <v>12</v>
      </c>
      <c r="H2693" s="24" t="s">
        <v>13</v>
      </c>
      <c r="J2693" s="24">
        <v>1</v>
      </c>
      <c r="K2693" s="24">
        <v>2340</v>
      </c>
      <c r="L2693" s="32">
        <v>0.74305555555555547</v>
      </c>
      <c r="M2693" s="43">
        <v>0.75347222222222221</v>
      </c>
      <c r="N2693" s="33">
        <v>5.37205741696906</v>
      </c>
      <c r="Q2693" s="24">
        <v>302</v>
      </c>
      <c r="R2693" s="35">
        <f t="shared" si="169"/>
        <v>1622.361339924656</v>
      </c>
      <c r="S2693" s="35">
        <f t="shared" ref="S2693:S2756" si="172">+O2693*Q2693</f>
        <v>0</v>
      </c>
      <c r="U2693" s="36">
        <f t="shared" si="170"/>
        <v>1.0416666666666741E-2</v>
      </c>
      <c r="V2693" s="36">
        <f t="shared" si="171"/>
        <v>3.1458333333333557</v>
      </c>
      <c r="W2693" s="36"/>
      <c r="X2693" s="37"/>
    </row>
    <row r="2694" spans="1:24" x14ac:dyDescent="0.3">
      <c r="A2694" s="42">
        <v>11144</v>
      </c>
      <c r="B2694" s="24">
        <v>86</v>
      </c>
      <c r="C2694" s="24" t="s">
        <v>1127</v>
      </c>
      <c r="D2694" s="24">
        <v>1</v>
      </c>
      <c r="E2694" s="24">
        <v>21</v>
      </c>
      <c r="F2694" s="24" t="s">
        <v>583</v>
      </c>
      <c r="G2694" s="24" t="s">
        <v>19</v>
      </c>
      <c r="H2694" s="24" t="s">
        <v>13</v>
      </c>
      <c r="J2694" s="24">
        <v>1</v>
      </c>
      <c r="K2694" s="24">
        <v>3122</v>
      </c>
      <c r="L2694" s="32">
        <v>0.70833333333333337</v>
      </c>
      <c r="M2694" s="43">
        <v>0.72291666666666676</v>
      </c>
      <c r="N2694" s="33">
        <v>6.7792181305318504</v>
      </c>
      <c r="Q2694" s="24">
        <v>235</v>
      </c>
      <c r="R2694" s="35">
        <f t="shared" si="169"/>
        <v>1593.1162606749849</v>
      </c>
      <c r="S2694" s="35">
        <f t="shared" si="172"/>
        <v>0</v>
      </c>
      <c r="U2694" s="36">
        <f t="shared" si="170"/>
        <v>1.4583333333333393E-2</v>
      </c>
      <c r="V2694" s="36">
        <f t="shared" si="171"/>
        <v>3.4270833333333472</v>
      </c>
      <c r="W2694" s="36"/>
      <c r="X2694" s="37"/>
    </row>
    <row r="2695" spans="1:24" x14ac:dyDescent="0.3">
      <c r="A2695" s="42">
        <v>11145</v>
      </c>
      <c r="B2695" s="24">
        <v>86</v>
      </c>
      <c r="C2695" s="24" t="s">
        <v>1127</v>
      </c>
      <c r="D2695" s="24">
        <v>1</v>
      </c>
      <c r="E2695" s="24">
        <v>74</v>
      </c>
      <c r="F2695" s="24" t="s">
        <v>584</v>
      </c>
      <c r="G2695" s="24" t="s">
        <v>18</v>
      </c>
      <c r="H2695" s="24">
        <v>6</v>
      </c>
      <c r="J2695" s="24">
        <v>1</v>
      </c>
      <c r="K2695" s="24">
        <v>3641</v>
      </c>
      <c r="L2695" s="32">
        <v>0.52083333333333337</v>
      </c>
      <c r="M2695" s="43">
        <v>0.55555555555555558</v>
      </c>
      <c r="N2695" s="33">
        <v>18.239449357837699</v>
      </c>
      <c r="Q2695" s="24">
        <v>11</v>
      </c>
      <c r="R2695" s="35">
        <f t="shared" si="169"/>
        <v>200.63394293621468</v>
      </c>
      <c r="S2695" s="35">
        <f t="shared" si="172"/>
        <v>0</v>
      </c>
      <c r="U2695" s="36">
        <f t="shared" si="170"/>
        <v>3.472222222222221E-2</v>
      </c>
      <c r="V2695" s="36">
        <f t="shared" si="171"/>
        <v>0.38194444444444431</v>
      </c>
      <c r="W2695" s="36"/>
      <c r="X2695" s="37"/>
    </row>
    <row r="2696" spans="1:24" x14ac:dyDescent="0.3">
      <c r="A2696" s="42">
        <v>18326</v>
      </c>
      <c r="B2696" s="24">
        <v>86</v>
      </c>
      <c r="C2696" s="24" t="s">
        <v>1127</v>
      </c>
      <c r="D2696" s="24">
        <v>1</v>
      </c>
      <c r="E2696" s="24">
        <v>74</v>
      </c>
      <c r="F2696" s="24" t="s">
        <v>584</v>
      </c>
      <c r="G2696" s="24" t="s">
        <v>19</v>
      </c>
      <c r="H2696" s="24">
        <v>6</v>
      </c>
      <c r="J2696" s="24">
        <v>1</v>
      </c>
      <c r="K2696" s="24">
        <v>4045</v>
      </c>
      <c r="L2696" s="32">
        <v>0.58333333333333337</v>
      </c>
      <c r="M2696" s="43">
        <v>0.61805555555555558</v>
      </c>
      <c r="N2696" s="33">
        <v>18.239449357837699</v>
      </c>
      <c r="Q2696" s="24">
        <v>41</v>
      </c>
      <c r="R2696" s="35">
        <f t="shared" si="169"/>
        <v>747.81742367134564</v>
      </c>
      <c r="S2696" s="35">
        <f t="shared" si="172"/>
        <v>0</v>
      </c>
      <c r="U2696" s="36">
        <f t="shared" si="170"/>
        <v>3.472222222222221E-2</v>
      </c>
      <c r="V2696" s="36">
        <f t="shared" si="171"/>
        <v>1.4236111111111107</v>
      </c>
      <c r="W2696" s="36"/>
      <c r="X2696" s="37"/>
    </row>
    <row r="2697" spans="1:24" x14ac:dyDescent="0.3">
      <c r="A2697" s="42">
        <v>11140</v>
      </c>
      <c r="B2697" s="24">
        <v>86</v>
      </c>
      <c r="C2697" s="24" t="s">
        <v>1127</v>
      </c>
      <c r="D2697" s="24">
        <v>2</v>
      </c>
      <c r="E2697" s="24">
        <v>85</v>
      </c>
      <c r="F2697" s="24" t="s">
        <v>582</v>
      </c>
      <c r="G2697" s="24" t="s">
        <v>19</v>
      </c>
      <c r="H2697" s="24">
        <v>6</v>
      </c>
      <c r="J2697" s="24">
        <v>1</v>
      </c>
      <c r="K2697" s="24">
        <v>4046</v>
      </c>
      <c r="L2697" s="32">
        <v>0.28125</v>
      </c>
      <c r="M2697" s="43">
        <v>0.31597222222222221</v>
      </c>
      <c r="N2697" s="33">
        <v>17.971747436621001</v>
      </c>
      <c r="Q2697" s="24">
        <v>41</v>
      </c>
      <c r="R2697" s="35">
        <f t="shared" si="169"/>
        <v>736.841644901461</v>
      </c>
      <c r="S2697" s="35">
        <f t="shared" si="172"/>
        <v>0</v>
      </c>
      <c r="U2697" s="36">
        <f t="shared" si="170"/>
        <v>3.472222222222221E-2</v>
      </c>
      <c r="V2697" s="36">
        <f t="shared" si="171"/>
        <v>1.4236111111111107</v>
      </c>
      <c r="W2697" s="36"/>
      <c r="X2697" s="37"/>
    </row>
    <row r="2698" spans="1:24" x14ac:dyDescent="0.3">
      <c r="A2698" s="42">
        <v>11133</v>
      </c>
      <c r="B2698" s="24">
        <v>86</v>
      </c>
      <c r="C2698" s="24" t="s">
        <v>1127</v>
      </c>
      <c r="D2698" s="24">
        <v>1</v>
      </c>
      <c r="E2698" s="24">
        <v>87</v>
      </c>
      <c r="F2698" s="24" t="s">
        <v>578</v>
      </c>
      <c r="G2698" s="24" t="s">
        <v>18</v>
      </c>
      <c r="H2698" s="44" t="s">
        <v>1146</v>
      </c>
      <c r="I2698" s="44"/>
      <c r="J2698" s="24">
        <v>1</v>
      </c>
      <c r="K2698" s="24">
        <v>3616</v>
      </c>
      <c r="L2698" s="32">
        <v>0.52083333333333337</v>
      </c>
      <c r="M2698" s="43">
        <v>0.55555555555555558</v>
      </c>
      <c r="N2698" s="33">
        <v>19.279655584014499</v>
      </c>
      <c r="Q2698" s="24">
        <v>56</v>
      </c>
      <c r="R2698" s="35">
        <f t="shared" si="169"/>
        <v>1079.6607127048119</v>
      </c>
      <c r="S2698" s="35">
        <f t="shared" si="172"/>
        <v>0</v>
      </c>
      <c r="U2698" s="36">
        <f t="shared" si="170"/>
        <v>3.472222222222221E-2</v>
      </c>
      <c r="V2698" s="36">
        <f t="shared" si="171"/>
        <v>1.9444444444444438</v>
      </c>
      <c r="W2698" s="36"/>
      <c r="X2698" s="37"/>
    </row>
    <row r="2699" spans="1:24" x14ac:dyDescent="0.3">
      <c r="A2699" s="42">
        <v>13391</v>
      </c>
      <c r="B2699" s="24">
        <v>86</v>
      </c>
      <c r="C2699" s="24" t="s">
        <v>1127</v>
      </c>
      <c r="D2699" s="24">
        <v>1</v>
      </c>
      <c r="E2699" s="24">
        <v>87</v>
      </c>
      <c r="F2699" s="24" t="s">
        <v>578</v>
      </c>
      <c r="G2699" s="24" t="s">
        <v>19</v>
      </c>
      <c r="H2699" s="44" t="s">
        <v>1146</v>
      </c>
      <c r="I2699" s="44"/>
      <c r="J2699" s="24">
        <v>1</v>
      </c>
      <c r="K2699" s="24">
        <v>2272</v>
      </c>
      <c r="L2699" s="32">
        <v>0.58333333333333337</v>
      </c>
      <c r="M2699" s="43">
        <v>0.61805555555555558</v>
      </c>
      <c r="N2699" s="33">
        <v>19.279655584014499</v>
      </c>
      <c r="Q2699" s="24">
        <v>194</v>
      </c>
      <c r="R2699" s="35">
        <f t="shared" si="169"/>
        <v>3740.2531832988129</v>
      </c>
      <c r="S2699" s="35">
        <f t="shared" si="172"/>
        <v>0</v>
      </c>
      <c r="U2699" s="36">
        <f t="shared" si="170"/>
        <v>3.472222222222221E-2</v>
      </c>
      <c r="V2699" s="36">
        <f t="shared" si="171"/>
        <v>6.7361111111111089</v>
      </c>
      <c r="W2699" s="36"/>
      <c r="X2699" s="37"/>
    </row>
    <row r="2700" spans="1:24" x14ac:dyDescent="0.3">
      <c r="A2700" s="42">
        <v>11138</v>
      </c>
      <c r="B2700" s="24">
        <v>86</v>
      </c>
      <c r="C2700" s="24" t="s">
        <v>1127</v>
      </c>
      <c r="D2700" s="24">
        <v>2</v>
      </c>
      <c r="E2700" s="24">
        <v>92</v>
      </c>
      <c r="F2700" s="24" t="s">
        <v>579</v>
      </c>
      <c r="G2700" s="24" t="s">
        <v>18</v>
      </c>
      <c r="H2700" s="44" t="s">
        <v>1146</v>
      </c>
      <c r="I2700" s="44"/>
      <c r="J2700" s="24">
        <v>1</v>
      </c>
      <c r="K2700" s="24">
        <v>3625</v>
      </c>
      <c r="L2700" s="32">
        <v>0.29166666666666669</v>
      </c>
      <c r="M2700" s="43">
        <v>0.32291666666666669</v>
      </c>
      <c r="N2700" s="33">
        <v>14.7685564927516</v>
      </c>
      <c r="Q2700" s="24">
        <v>56</v>
      </c>
      <c r="R2700" s="35">
        <f t="shared" si="169"/>
        <v>827.03916359408959</v>
      </c>
      <c r="S2700" s="35">
        <f t="shared" si="172"/>
        <v>0</v>
      </c>
      <c r="U2700" s="36">
        <f t="shared" si="170"/>
        <v>3.125E-2</v>
      </c>
      <c r="V2700" s="36">
        <f t="shared" si="171"/>
        <v>1.75</v>
      </c>
      <c r="W2700" s="36"/>
      <c r="X2700" s="37"/>
    </row>
    <row r="2701" spans="1:24" x14ac:dyDescent="0.3">
      <c r="A2701" s="42">
        <v>11125</v>
      </c>
      <c r="B2701" s="24">
        <v>86</v>
      </c>
      <c r="C2701" s="24" t="s">
        <v>1127</v>
      </c>
      <c r="D2701" s="24">
        <v>2</v>
      </c>
      <c r="E2701" s="24">
        <v>93</v>
      </c>
      <c r="F2701" s="24" t="s">
        <v>572</v>
      </c>
      <c r="G2701" s="24" t="s">
        <v>19</v>
      </c>
      <c r="H2701" s="44" t="s">
        <v>1146</v>
      </c>
      <c r="I2701" s="44"/>
      <c r="J2701" s="24">
        <v>1</v>
      </c>
      <c r="K2701" s="24">
        <v>2279</v>
      </c>
      <c r="L2701" s="32">
        <v>0.28125</v>
      </c>
      <c r="M2701" s="43">
        <v>0.31597222222222221</v>
      </c>
      <c r="N2701" s="33">
        <v>17.107325825005301</v>
      </c>
      <c r="Q2701" s="24">
        <v>194</v>
      </c>
      <c r="R2701" s="35">
        <f t="shared" si="169"/>
        <v>3318.8212100510282</v>
      </c>
      <c r="S2701" s="35">
        <f t="shared" si="172"/>
        <v>0</v>
      </c>
      <c r="U2701" s="36">
        <f t="shared" si="170"/>
        <v>3.472222222222221E-2</v>
      </c>
      <c r="V2701" s="36">
        <f t="shared" si="171"/>
        <v>6.7361111111111089</v>
      </c>
      <c r="W2701" s="36"/>
      <c r="X2701" s="37"/>
    </row>
    <row r="2702" spans="1:24" x14ac:dyDescent="0.3">
      <c r="A2702" s="42">
        <v>11136</v>
      </c>
      <c r="B2702" s="24">
        <v>86</v>
      </c>
      <c r="C2702" s="24" t="s">
        <v>1127</v>
      </c>
      <c r="D2702" s="24">
        <v>2</v>
      </c>
      <c r="E2702" s="24">
        <v>148</v>
      </c>
      <c r="F2702" s="24" t="s">
        <v>581</v>
      </c>
      <c r="G2702" s="24" t="s">
        <v>18</v>
      </c>
      <c r="H2702" s="24">
        <v>6</v>
      </c>
      <c r="J2702" s="24">
        <v>1</v>
      </c>
      <c r="K2702" s="24">
        <v>3621</v>
      </c>
      <c r="L2702" s="32">
        <v>0.29166666666666669</v>
      </c>
      <c r="M2702" s="43">
        <v>0.32291666666666669</v>
      </c>
      <c r="N2702" s="33">
        <v>14.605987145893099</v>
      </c>
      <c r="Q2702" s="24">
        <v>11</v>
      </c>
      <c r="R2702" s="35">
        <f t="shared" si="169"/>
        <v>160.66585860482408</v>
      </c>
      <c r="S2702" s="35">
        <f t="shared" si="172"/>
        <v>0</v>
      </c>
      <c r="U2702" s="36">
        <f t="shared" si="170"/>
        <v>3.125E-2</v>
      </c>
      <c r="V2702" s="36">
        <f t="shared" si="171"/>
        <v>0.34375</v>
      </c>
      <c r="W2702" s="36"/>
      <c r="X2702" s="37"/>
    </row>
    <row r="2703" spans="1:24" x14ac:dyDescent="0.3">
      <c r="A2703" s="42">
        <v>16850</v>
      </c>
      <c r="B2703" s="24">
        <v>86</v>
      </c>
      <c r="C2703" s="24" t="s">
        <v>1127</v>
      </c>
      <c r="D2703" s="24">
        <v>2</v>
      </c>
      <c r="E2703" s="24">
        <v>148</v>
      </c>
      <c r="F2703" s="24" t="s">
        <v>581</v>
      </c>
      <c r="G2703" s="24" t="s">
        <v>18</v>
      </c>
      <c r="H2703" s="24">
        <v>6</v>
      </c>
      <c r="J2703" s="24">
        <v>1</v>
      </c>
      <c r="K2703" s="24">
        <v>3642</v>
      </c>
      <c r="L2703" s="32">
        <v>0.5625</v>
      </c>
      <c r="M2703" s="43">
        <v>0.59375</v>
      </c>
      <c r="N2703" s="33">
        <v>14.605987145893099</v>
      </c>
      <c r="Q2703" s="24">
        <v>11</v>
      </c>
      <c r="R2703" s="35">
        <f t="shared" si="169"/>
        <v>160.66585860482408</v>
      </c>
      <c r="S2703" s="35">
        <f t="shared" si="172"/>
        <v>0</v>
      </c>
      <c r="U2703" s="36">
        <f t="shared" si="170"/>
        <v>3.125E-2</v>
      </c>
      <c r="V2703" s="36">
        <f t="shared" si="171"/>
        <v>0.34375</v>
      </c>
      <c r="W2703" s="36"/>
      <c r="X2703" s="37"/>
    </row>
    <row r="2704" spans="1:24" x14ac:dyDescent="0.3">
      <c r="A2704" s="42">
        <v>18325</v>
      </c>
      <c r="B2704" s="24">
        <v>86</v>
      </c>
      <c r="C2704" s="24" t="s">
        <v>1127</v>
      </c>
      <c r="D2704" s="24">
        <v>2</v>
      </c>
      <c r="E2704" s="24">
        <v>148</v>
      </c>
      <c r="F2704" s="24" t="s">
        <v>581</v>
      </c>
      <c r="G2704" s="24" t="s">
        <v>19</v>
      </c>
      <c r="H2704" s="24">
        <v>6</v>
      </c>
      <c r="J2704" s="24">
        <v>1</v>
      </c>
      <c r="K2704" s="24">
        <v>4047</v>
      </c>
      <c r="L2704" s="32">
        <v>0.61805555555555558</v>
      </c>
      <c r="M2704" s="43">
        <v>0.64930555555555558</v>
      </c>
      <c r="N2704" s="33">
        <v>14.605987145893099</v>
      </c>
      <c r="Q2704" s="24">
        <v>41</v>
      </c>
      <c r="R2704" s="35">
        <f t="shared" si="169"/>
        <v>598.84547298161704</v>
      </c>
      <c r="S2704" s="35">
        <f t="shared" si="172"/>
        <v>0</v>
      </c>
      <c r="U2704" s="36">
        <f t="shared" si="170"/>
        <v>3.125E-2</v>
      </c>
      <c r="V2704" s="36">
        <f t="shared" si="171"/>
        <v>1.28125</v>
      </c>
      <c r="W2704" s="36"/>
      <c r="X2704" s="37"/>
    </row>
    <row r="2705" spans="1:24" x14ac:dyDescent="0.3">
      <c r="A2705" s="42">
        <v>11126</v>
      </c>
      <c r="B2705" s="24">
        <v>86</v>
      </c>
      <c r="C2705" s="24" t="s">
        <v>1127</v>
      </c>
      <c r="D2705" s="24">
        <v>1</v>
      </c>
      <c r="E2705" s="24">
        <v>179</v>
      </c>
      <c r="F2705" s="24" t="s">
        <v>573</v>
      </c>
      <c r="G2705" s="24" t="s">
        <v>18</v>
      </c>
      <c r="H2705" s="24" t="s">
        <v>13</v>
      </c>
      <c r="J2705" s="24">
        <v>1</v>
      </c>
      <c r="K2705" s="24">
        <v>2327</v>
      </c>
      <c r="L2705" s="32">
        <v>0.34375</v>
      </c>
      <c r="M2705" s="43">
        <v>0.36458333333333331</v>
      </c>
      <c r="N2705" s="33">
        <v>11.575653937115</v>
      </c>
      <c r="Q2705" s="24">
        <v>67</v>
      </c>
      <c r="R2705" s="35">
        <f t="shared" si="169"/>
        <v>775.56881378670494</v>
      </c>
      <c r="S2705" s="35">
        <f t="shared" si="172"/>
        <v>0</v>
      </c>
      <c r="U2705" s="36">
        <f t="shared" si="170"/>
        <v>2.0833333333333315E-2</v>
      </c>
      <c r="V2705" s="36">
        <f t="shared" si="171"/>
        <v>1.3958333333333321</v>
      </c>
      <c r="W2705" s="36"/>
      <c r="X2705" s="37"/>
    </row>
    <row r="2706" spans="1:24" x14ac:dyDescent="0.3">
      <c r="A2706" s="42">
        <v>18500</v>
      </c>
      <c r="B2706" s="24">
        <v>86</v>
      </c>
      <c r="C2706" s="24" t="s">
        <v>1127</v>
      </c>
      <c r="D2706" s="24">
        <v>1</v>
      </c>
      <c r="E2706" s="24">
        <v>179</v>
      </c>
      <c r="F2706" s="24" t="s">
        <v>573</v>
      </c>
      <c r="G2706" s="24" t="s">
        <v>19</v>
      </c>
      <c r="H2706" s="24" t="s">
        <v>13</v>
      </c>
      <c r="J2706" s="24">
        <v>1</v>
      </c>
      <c r="K2706" s="24">
        <v>18500</v>
      </c>
      <c r="L2706" s="32">
        <v>0.35069444444444442</v>
      </c>
      <c r="M2706" s="43">
        <v>0.37152777777777773</v>
      </c>
      <c r="N2706" s="33">
        <v>11.575653937115</v>
      </c>
      <c r="Q2706" s="24">
        <v>235</v>
      </c>
      <c r="R2706" s="35">
        <f t="shared" si="169"/>
        <v>2720.278675222025</v>
      </c>
      <c r="S2706" s="35">
        <f t="shared" si="172"/>
        <v>0</v>
      </c>
      <c r="U2706" s="36">
        <f t="shared" si="170"/>
        <v>2.0833333333333315E-2</v>
      </c>
      <c r="V2706" s="36">
        <f t="shared" si="171"/>
        <v>4.8958333333333286</v>
      </c>
      <c r="W2706" s="36"/>
      <c r="X2706" s="37"/>
    </row>
    <row r="2707" spans="1:24" x14ac:dyDescent="0.3">
      <c r="A2707" s="42">
        <v>11127</v>
      </c>
      <c r="B2707" s="24">
        <v>86</v>
      </c>
      <c r="C2707" s="24" t="s">
        <v>1127</v>
      </c>
      <c r="D2707" s="24">
        <v>1</v>
      </c>
      <c r="E2707" s="24">
        <v>181</v>
      </c>
      <c r="F2707" s="24" t="s">
        <v>574</v>
      </c>
      <c r="G2707" s="24" t="s">
        <v>19</v>
      </c>
      <c r="H2707" s="44" t="s">
        <v>1146</v>
      </c>
      <c r="I2707" s="44"/>
      <c r="J2707" s="24">
        <v>1</v>
      </c>
      <c r="K2707" s="24">
        <v>2328</v>
      </c>
      <c r="L2707" s="32">
        <v>0.25</v>
      </c>
      <c r="M2707" s="43">
        <v>0.28125</v>
      </c>
      <c r="N2707" s="33">
        <v>15.896083320934</v>
      </c>
      <c r="Q2707" s="24">
        <v>194</v>
      </c>
      <c r="R2707" s="35">
        <f t="shared" si="169"/>
        <v>3083.8401642611962</v>
      </c>
      <c r="S2707" s="35">
        <f t="shared" si="172"/>
        <v>0</v>
      </c>
      <c r="U2707" s="36">
        <f t="shared" si="170"/>
        <v>3.125E-2</v>
      </c>
      <c r="V2707" s="36">
        <f t="shared" si="171"/>
        <v>6.0625</v>
      </c>
      <c r="W2707" s="36"/>
      <c r="X2707" s="37"/>
    </row>
    <row r="2708" spans="1:24" x14ac:dyDescent="0.3">
      <c r="A2708" s="42">
        <v>16020</v>
      </c>
      <c r="B2708" s="24">
        <v>86</v>
      </c>
      <c r="C2708" s="24" t="s">
        <v>1127</v>
      </c>
      <c r="D2708" s="24">
        <v>1</v>
      </c>
      <c r="E2708" s="24">
        <v>181</v>
      </c>
      <c r="F2708" s="24" t="s">
        <v>574</v>
      </c>
      <c r="G2708" s="24" t="s">
        <v>18</v>
      </c>
      <c r="H2708" s="44" t="s">
        <v>1146</v>
      </c>
      <c r="I2708" s="44"/>
      <c r="J2708" s="24">
        <v>1</v>
      </c>
      <c r="K2708" s="24">
        <v>3624</v>
      </c>
      <c r="L2708" s="32">
        <v>0.26041666666666669</v>
      </c>
      <c r="M2708" s="43">
        <v>0.29166666666666669</v>
      </c>
      <c r="N2708" s="33">
        <v>15.896083320934</v>
      </c>
      <c r="Q2708" s="24">
        <v>56</v>
      </c>
      <c r="R2708" s="35">
        <f t="shared" si="169"/>
        <v>890.18066597230404</v>
      </c>
      <c r="S2708" s="35">
        <f t="shared" si="172"/>
        <v>0</v>
      </c>
      <c r="U2708" s="36">
        <f t="shared" si="170"/>
        <v>3.125E-2</v>
      </c>
      <c r="V2708" s="36">
        <f t="shared" si="171"/>
        <v>1.75</v>
      </c>
      <c r="W2708" s="36"/>
      <c r="X2708" s="37"/>
    </row>
    <row r="2709" spans="1:24" x14ac:dyDescent="0.3">
      <c r="A2709" s="42">
        <v>11131</v>
      </c>
      <c r="B2709" s="24">
        <v>86</v>
      </c>
      <c r="C2709" s="24" t="s">
        <v>1127</v>
      </c>
      <c r="D2709" s="24">
        <v>1</v>
      </c>
      <c r="E2709" s="24">
        <v>181</v>
      </c>
      <c r="F2709" s="24" t="s">
        <v>574</v>
      </c>
      <c r="G2709" s="24" t="s">
        <v>18</v>
      </c>
      <c r="H2709" s="24" t="s">
        <v>13</v>
      </c>
      <c r="J2709" s="24">
        <v>1</v>
      </c>
      <c r="K2709" s="24">
        <v>3598</v>
      </c>
      <c r="L2709" s="32">
        <v>0.80555555555555547</v>
      </c>
      <c r="M2709" s="43">
        <v>0.83680555555555547</v>
      </c>
      <c r="N2709" s="33">
        <v>15.896083320934</v>
      </c>
      <c r="Q2709" s="24">
        <v>67</v>
      </c>
      <c r="R2709" s="35">
        <f t="shared" si="169"/>
        <v>1065.0375825025781</v>
      </c>
      <c r="S2709" s="35">
        <f t="shared" si="172"/>
        <v>0</v>
      </c>
      <c r="U2709" s="36">
        <f t="shared" si="170"/>
        <v>3.125E-2</v>
      </c>
      <c r="V2709" s="36">
        <f t="shared" si="171"/>
        <v>2.09375</v>
      </c>
      <c r="W2709" s="36"/>
      <c r="X2709" s="37"/>
    </row>
    <row r="2710" spans="1:24" x14ac:dyDescent="0.3">
      <c r="A2710" s="42">
        <v>11139</v>
      </c>
      <c r="B2710" s="24">
        <v>86</v>
      </c>
      <c r="C2710" s="24" t="s">
        <v>1127</v>
      </c>
      <c r="D2710" s="24">
        <v>1</v>
      </c>
      <c r="E2710" s="24">
        <v>182</v>
      </c>
      <c r="F2710" s="24" t="s">
        <v>580</v>
      </c>
      <c r="G2710" s="24" t="s">
        <v>19</v>
      </c>
      <c r="H2710" s="24">
        <v>6</v>
      </c>
      <c r="J2710" s="24">
        <v>1</v>
      </c>
      <c r="K2710" s="24">
        <v>4044</v>
      </c>
      <c r="L2710" s="32">
        <v>0.25</v>
      </c>
      <c r="M2710" s="43">
        <v>0.28125</v>
      </c>
      <c r="N2710" s="33">
        <v>14.6345284705023</v>
      </c>
      <c r="Q2710" s="24">
        <v>41</v>
      </c>
      <c r="R2710" s="35">
        <f t="shared" si="169"/>
        <v>600.01566729059425</v>
      </c>
      <c r="S2710" s="35">
        <f t="shared" si="172"/>
        <v>0</v>
      </c>
      <c r="U2710" s="36">
        <f t="shared" si="170"/>
        <v>3.125E-2</v>
      </c>
      <c r="V2710" s="36">
        <f t="shared" si="171"/>
        <v>1.28125</v>
      </c>
      <c r="W2710" s="36"/>
      <c r="X2710" s="37"/>
    </row>
    <row r="2711" spans="1:24" x14ac:dyDescent="0.3">
      <c r="A2711" s="42">
        <v>16855</v>
      </c>
      <c r="B2711" s="24">
        <v>86</v>
      </c>
      <c r="C2711" s="24" t="s">
        <v>1127</v>
      </c>
      <c r="D2711" s="24">
        <v>1</v>
      </c>
      <c r="E2711" s="24">
        <v>182</v>
      </c>
      <c r="F2711" s="24" t="s">
        <v>580</v>
      </c>
      <c r="G2711" s="24" t="s">
        <v>18</v>
      </c>
      <c r="H2711" s="24">
        <v>6</v>
      </c>
      <c r="J2711" s="24">
        <v>1</v>
      </c>
      <c r="K2711" s="24">
        <v>3620</v>
      </c>
      <c r="L2711" s="32">
        <v>0.26041666666666669</v>
      </c>
      <c r="M2711" s="43">
        <v>0.29166666666666669</v>
      </c>
      <c r="N2711" s="33">
        <v>14.6345284705023</v>
      </c>
      <c r="Q2711" s="24">
        <v>11</v>
      </c>
      <c r="R2711" s="35">
        <f t="shared" si="169"/>
        <v>160.97981317552529</v>
      </c>
      <c r="S2711" s="35">
        <f t="shared" si="172"/>
        <v>0</v>
      </c>
      <c r="U2711" s="36">
        <f t="shared" si="170"/>
        <v>3.125E-2</v>
      </c>
      <c r="V2711" s="36">
        <f t="shared" si="171"/>
        <v>0.34375</v>
      </c>
      <c r="W2711" s="36"/>
      <c r="X2711" s="37"/>
    </row>
    <row r="2712" spans="1:24" x14ac:dyDescent="0.3">
      <c r="A2712" s="42">
        <v>16782</v>
      </c>
      <c r="B2712" s="24">
        <v>86</v>
      </c>
      <c r="C2712" s="24" t="s">
        <v>1127</v>
      </c>
      <c r="D2712" s="24">
        <v>2</v>
      </c>
      <c r="E2712" s="24">
        <v>191</v>
      </c>
      <c r="F2712" s="24" t="s">
        <v>575</v>
      </c>
      <c r="G2712" s="24" t="s">
        <v>18</v>
      </c>
      <c r="H2712" s="24" t="s">
        <v>13</v>
      </c>
      <c r="J2712" s="24">
        <v>1</v>
      </c>
      <c r="K2712" s="24">
        <v>16782</v>
      </c>
      <c r="L2712" s="32">
        <v>0.36805555555555558</v>
      </c>
      <c r="M2712" s="43">
        <v>0.3888888888888889</v>
      </c>
      <c r="N2712" s="33">
        <v>10.627192972234401</v>
      </c>
      <c r="Q2712" s="24">
        <v>67</v>
      </c>
      <c r="R2712" s="35">
        <f t="shared" si="169"/>
        <v>712.02192913970487</v>
      </c>
      <c r="S2712" s="35">
        <f t="shared" si="172"/>
        <v>0</v>
      </c>
      <c r="U2712" s="36">
        <f t="shared" si="170"/>
        <v>2.0833333333333315E-2</v>
      </c>
      <c r="V2712" s="36">
        <f t="shared" si="171"/>
        <v>1.3958333333333321</v>
      </c>
      <c r="W2712" s="36"/>
      <c r="X2712" s="37"/>
    </row>
    <row r="2713" spans="1:24" x14ac:dyDescent="0.3">
      <c r="A2713" s="42">
        <v>18501</v>
      </c>
      <c r="B2713" s="24">
        <v>86</v>
      </c>
      <c r="C2713" s="24" t="s">
        <v>1127</v>
      </c>
      <c r="D2713" s="24">
        <v>2</v>
      </c>
      <c r="E2713" s="24">
        <v>191</v>
      </c>
      <c r="F2713" s="24" t="s">
        <v>575</v>
      </c>
      <c r="G2713" s="24" t="s">
        <v>19</v>
      </c>
      <c r="H2713" s="24" t="s">
        <v>13</v>
      </c>
      <c r="J2713" s="24">
        <v>1</v>
      </c>
      <c r="K2713" s="24">
        <v>18501</v>
      </c>
      <c r="L2713" s="32">
        <v>0.37152777777777773</v>
      </c>
      <c r="M2713" s="43">
        <v>0.3923611111111111</v>
      </c>
      <c r="N2713" s="33">
        <v>10.627192972234401</v>
      </c>
      <c r="Q2713" s="24">
        <v>235</v>
      </c>
      <c r="R2713" s="35">
        <f t="shared" si="169"/>
        <v>2497.390348475084</v>
      </c>
      <c r="S2713" s="35">
        <f t="shared" si="172"/>
        <v>0</v>
      </c>
      <c r="U2713" s="36">
        <f t="shared" si="170"/>
        <v>2.083333333333337E-2</v>
      </c>
      <c r="V2713" s="36">
        <f t="shared" si="171"/>
        <v>4.8958333333333419</v>
      </c>
      <c r="W2713" s="36"/>
      <c r="X2713" s="37"/>
    </row>
    <row r="2714" spans="1:24" x14ac:dyDescent="0.3">
      <c r="A2714" s="42">
        <v>12487</v>
      </c>
      <c r="B2714" s="24">
        <v>86</v>
      </c>
      <c r="C2714" s="24" t="s">
        <v>1127</v>
      </c>
      <c r="D2714" s="24">
        <v>1</v>
      </c>
      <c r="E2714" s="24">
        <v>299</v>
      </c>
      <c r="F2714" s="24" t="s">
        <v>670</v>
      </c>
      <c r="G2714" s="24" t="s">
        <v>19</v>
      </c>
      <c r="H2714" s="24" t="s">
        <v>13</v>
      </c>
      <c r="J2714" s="24">
        <v>1</v>
      </c>
      <c r="K2714" s="24">
        <v>3120</v>
      </c>
      <c r="L2714" s="32">
        <v>0.7319444444444444</v>
      </c>
      <c r="M2714" s="43">
        <v>0.76388888888888884</v>
      </c>
      <c r="N2714" s="33">
        <v>16.4596876620015</v>
      </c>
      <c r="Q2714" s="24">
        <v>235</v>
      </c>
      <c r="R2714" s="35">
        <f t="shared" si="169"/>
        <v>3868.0266005703525</v>
      </c>
      <c r="S2714" s="35">
        <f t="shared" si="172"/>
        <v>0</v>
      </c>
      <c r="U2714" s="36">
        <f t="shared" si="170"/>
        <v>3.1944444444444442E-2</v>
      </c>
      <c r="V2714" s="36">
        <f t="shared" si="171"/>
        <v>7.5069444444444438</v>
      </c>
      <c r="W2714" s="36"/>
      <c r="X2714" s="37"/>
    </row>
    <row r="2715" spans="1:24" x14ac:dyDescent="0.3">
      <c r="A2715" s="42">
        <v>18343</v>
      </c>
      <c r="B2715" s="24">
        <v>86</v>
      </c>
      <c r="C2715" s="24" t="s">
        <v>1127</v>
      </c>
      <c r="D2715" s="24">
        <v>2</v>
      </c>
      <c r="E2715" s="24">
        <v>628</v>
      </c>
      <c r="F2715" s="24" t="s">
        <v>577</v>
      </c>
      <c r="G2715" s="24" t="s">
        <v>18</v>
      </c>
      <c r="H2715" s="44" t="s">
        <v>1146</v>
      </c>
      <c r="I2715" s="44"/>
      <c r="J2715" s="24">
        <v>1</v>
      </c>
      <c r="K2715" s="24">
        <v>3617</v>
      </c>
      <c r="L2715" s="32">
        <v>0.5625</v>
      </c>
      <c r="M2715" s="43">
        <v>0.59375</v>
      </c>
      <c r="N2715" s="33">
        <v>15.8455564927516</v>
      </c>
      <c r="Q2715" s="24">
        <v>56</v>
      </c>
      <c r="R2715" s="35">
        <f t="shared" si="169"/>
        <v>887.3511635940896</v>
      </c>
      <c r="S2715" s="35">
        <f t="shared" si="172"/>
        <v>0</v>
      </c>
      <c r="U2715" s="36">
        <f t="shared" si="170"/>
        <v>3.125E-2</v>
      </c>
      <c r="V2715" s="36">
        <f t="shared" si="171"/>
        <v>1.75</v>
      </c>
      <c r="W2715" s="36"/>
      <c r="X2715" s="37"/>
    </row>
    <row r="2716" spans="1:24" x14ac:dyDescent="0.3">
      <c r="A2716" s="42">
        <v>17927</v>
      </c>
      <c r="B2716" s="24">
        <v>86</v>
      </c>
      <c r="C2716" s="24" t="s">
        <v>1127</v>
      </c>
      <c r="D2716" s="24">
        <v>2</v>
      </c>
      <c r="E2716" s="24">
        <v>628</v>
      </c>
      <c r="F2716" s="24" t="s">
        <v>577</v>
      </c>
      <c r="G2716" s="24" t="s">
        <v>19</v>
      </c>
      <c r="H2716" s="44" t="s">
        <v>1146</v>
      </c>
      <c r="I2716" s="44"/>
      <c r="J2716" s="24">
        <v>1</v>
      </c>
      <c r="K2716" s="24">
        <v>2277</v>
      </c>
      <c r="L2716" s="32">
        <v>0.61805555555555558</v>
      </c>
      <c r="M2716" s="43">
        <v>0.64930555555555558</v>
      </c>
      <c r="N2716" s="33">
        <v>15.8455564927516</v>
      </c>
      <c r="Q2716" s="24">
        <v>194</v>
      </c>
      <c r="R2716" s="35">
        <f t="shared" si="169"/>
        <v>3074.0379595938102</v>
      </c>
      <c r="S2716" s="35">
        <f t="shared" si="172"/>
        <v>0</v>
      </c>
      <c r="U2716" s="36">
        <f t="shared" si="170"/>
        <v>3.125E-2</v>
      </c>
      <c r="V2716" s="36">
        <f t="shared" si="171"/>
        <v>6.0625</v>
      </c>
      <c r="W2716" s="36"/>
      <c r="X2716" s="37"/>
    </row>
    <row r="2717" spans="1:24" x14ac:dyDescent="0.3">
      <c r="A2717" s="42">
        <v>12455</v>
      </c>
      <c r="B2717" s="24">
        <v>86</v>
      </c>
      <c r="C2717" s="24" t="s">
        <v>1127</v>
      </c>
      <c r="D2717" s="24">
        <v>2</v>
      </c>
      <c r="E2717" s="24">
        <v>628</v>
      </c>
      <c r="F2717" s="24" t="s">
        <v>577</v>
      </c>
      <c r="G2717" s="24" t="s">
        <v>19</v>
      </c>
      <c r="H2717" s="24" t="s">
        <v>13</v>
      </c>
      <c r="J2717" s="24">
        <v>1</v>
      </c>
      <c r="K2717" s="24">
        <v>2278</v>
      </c>
      <c r="L2717" s="32">
        <v>0.78472222222222221</v>
      </c>
      <c r="M2717" s="43">
        <v>0.81597222222222221</v>
      </c>
      <c r="N2717" s="33">
        <v>15.8455564927516</v>
      </c>
      <c r="Q2717" s="24">
        <v>235</v>
      </c>
      <c r="R2717" s="35">
        <f t="shared" si="169"/>
        <v>3723.7057757966259</v>
      </c>
      <c r="S2717" s="35">
        <f t="shared" si="172"/>
        <v>0</v>
      </c>
      <c r="U2717" s="36">
        <f t="shared" si="170"/>
        <v>3.125E-2</v>
      </c>
      <c r="V2717" s="36">
        <f t="shared" si="171"/>
        <v>7.34375</v>
      </c>
      <c r="W2717" s="36"/>
      <c r="X2717" s="37"/>
    </row>
    <row r="2718" spans="1:24" x14ac:dyDescent="0.3">
      <c r="A2718" s="42">
        <v>11132</v>
      </c>
      <c r="B2718" s="24">
        <v>86</v>
      </c>
      <c r="C2718" s="24" t="s">
        <v>1127</v>
      </c>
      <c r="D2718" s="24">
        <v>2</v>
      </c>
      <c r="E2718" s="24">
        <v>628</v>
      </c>
      <c r="F2718" s="24" t="s">
        <v>577</v>
      </c>
      <c r="G2718" s="24" t="s">
        <v>18</v>
      </c>
      <c r="H2718" s="24" t="s">
        <v>13</v>
      </c>
      <c r="J2718" s="24">
        <v>1</v>
      </c>
      <c r="K2718" s="24">
        <v>3599</v>
      </c>
      <c r="L2718" s="32">
        <v>0.83680555555555547</v>
      </c>
      <c r="M2718" s="43">
        <v>0.86805555555555547</v>
      </c>
      <c r="N2718" s="33">
        <v>15.8455564927516</v>
      </c>
      <c r="Q2718" s="24">
        <v>67</v>
      </c>
      <c r="R2718" s="35">
        <f t="shared" si="169"/>
        <v>1061.6522850143572</v>
      </c>
      <c r="S2718" s="35">
        <f t="shared" si="172"/>
        <v>0</v>
      </c>
      <c r="U2718" s="36">
        <f t="shared" si="170"/>
        <v>3.125E-2</v>
      </c>
      <c r="V2718" s="36">
        <f t="shared" si="171"/>
        <v>2.09375</v>
      </c>
      <c r="W2718" s="36"/>
      <c r="X2718" s="37"/>
    </row>
    <row r="2719" spans="1:24" x14ac:dyDescent="0.3">
      <c r="A2719" s="42">
        <v>11130</v>
      </c>
      <c r="B2719" s="24">
        <v>86</v>
      </c>
      <c r="C2719" s="24" t="s">
        <v>1127</v>
      </c>
      <c r="D2719" s="24">
        <v>2</v>
      </c>
      <c r="E2719" s="24">
        <v>953</v>
      </c>
      <c r="F2719" s="24" t="s">
        <v>576</v>
      </c>
      <c r="G2719" s="24" t="s">
        <v>19</v>
      </c>
      <c r="H2719" s="24" t="s">
        <v>13</v>
      </c>
      <c r="J2719" s="24">
        <v>1</v>
      </c>
      <c r="K2719" s="24">
        <v>3131</v>
      </c>
      <c r="L2719" s="32">
        <v>0.31597222222222221</v>
      </c>
      <c r="M2719" s="43">
        <v>0.3263888888888889</v>
      </c>
      <c r="N2719" s="33">
        <v>6.33679364015119</v>
      </c>
      <c r="Q2719" s="24">
        <v>235</v>
      </c>
      <c r="R2719" s="35">
        <f t="shared" si="169"/>
        <v>1489.1465054355297</v>
      </c>
      <c r="S2719" s="35">
        <f t="shared" si="172"/>
        <v>0</v>
      </c>
      <c r="U2719" s="36">
        <f t="shared" si="170"/>
        <v>1.0416666666666685E-2</v>
      </c>
      <c r="V2719" s="36">
        <f t="shared" si="171"/>
        <v>2.447916666666671</v>
      </c>
      <c r="W2719" s="36"/>
      <c r="X2719" s="37"/>
    </row>
    <row r="2720" spans="1:24" x14ac:dyDescent="0.3">
      <c r="A2720" s="42">
        <v>10606</v>
      </c>
      <c r="B2720" s="24">
        <v>91</v>
      </c>
      <c r="C2720" s="24" t="s">
        <v>1127</v>
      </c>
      <c r="D2720" s="24">
        <v>0</v>
      </c>
      <c r="E2720" s="24">
        <v>57</v>
      </c>
      <c r="F2720" s="24" t="s">
        <v>364</v>
      </c>
      <c r="G2720" s="24" t="s">
        <v>18</v>
      </c>
      <c r="H2720" s="24" t="s">
        <v>13</v>
      </c>
      <c r="J2720" s="24">
        <v>1</v>
      </c>
      <c r="K2720" s="24">
        <v>5483</v>
      </c>
      <c r="L2720" s="32">
        <v>0.37847222222222227</v>
      </c>
      <c r="M2720" s="43">
        <v>0.3979166666666667</v>
      </c>
      <c r="N2720" s="33">
        <v>12.8239761172672</v>
      </c>
      <c r="Q2720" s="24">
        <v>67</v>
      </c>
      <c r="R2720" s="35">
        <f t="shared" si="169"/>
        <v>859.20639985690241</v>
      </c>
      <c r="S2720" s="35">
        <f t="shared" si="172"/>
        <v>0</v>
      </c>
      <c r="U2720" s="36">
        <f t="shared" si="170"/>
        <v>1.9444444444444431E-2</v>
      </c>
      <c r="V2720" s="36">
        <f t="shared" si="171"/>
        <v>1.3027777777777769</v>
      </c>
      <c r="W2720" s="36"/>
      <c r="X2720" s="37"/>
    </row>
    <row r="2721" spans="1:24" x14ac:dyDescent="0.3">
      <c r="A2721" s="42">
        <v>17490</v>
      </c>
      <c r="B2721" s="24">
        <v>91</v>
      </c>
      <c r="C2721" s="24" t="s">
        <v>1127</v>
      </c>
      <c r="D2721" s="24">
        <v>0</v>
      </c>
      <c r="E2721" s="24">
        <v>57</v>
      </c>
      <c r="F2721" s="24" t="s">
        <v>364</v>
      </c>
      <c r="G2721" s="24" t="s">
        <v>19</v>
      </c>
      <c r="H2721" s="24" t="s">
        <v>13</v>
      </c>
      <c r="J2721" s="24">
        <v>1</v>
      </c>
      <c r="K2721" s="24">
        <v>4312</v>
      </c>
      <c r="L2721" s="32">
        <v>0.37847222222222227</v>
      </c>
      <c r="M2721" s="43">
        <v>0.3979166666666667</v>
      </c>
      <c r="N2721" s="33">
        <v>12.8239761172672</v>
      </c>
      <c r="Q2721" s="24">
        <v>235</v>
      </c>
      <c r="R2721" s="35">
        <f t="shared" si="169"/>
        <v>3013.6343875577923</v>
      </c>
      <c r="S2721" s="35">
        <f t="shared" si="172"/>
        <v>0</v>
      </c>
      <c r="U2721" s="36">
        <f t="shared" si="170"/>
        <v>1.9444444444444431E-2</v>
      </c>
      <c r="V2721" s="36">
        <f t="shared" si="171"/>
        <v>4.5694444444444411</v>
      </c>
      <c r="W2721" s="36"/>
      <c r="X2721" s="37"/>
    </row>
    <row r="2722" spans="1:24" x14ac:dyDescent="0.3">
      <c r="A2722" s="42">
        <v>10601</v>
      </c>
      <c r="B2722" s="24">
        <v>91</v>
      </c>
      <c r="C2722" s="24" t="s">
        <v>1127</v>
      </c>
      <c r="D2722" s="24">
        <v>0</v>
      </c>
      <c r="E2722" s="24">
        <v>57</v>
      </c>
      <c r="F2722" s="24" t="s">
        <v>364</v>
      </c>
      <c r="G2722" s="24" t="s">
        <v>19</v>
      </c>
      <c r="H2722" s="24" t="s">
        <v>13</v>
      </c>
      <c r="J2722" s="24">
        <v>1</v>
      </c>
      <c r="K2722" s="24">
        <v>4313</v>
      </c>
      <c r="L2722" s="32">
        <v>0.5</v>
      </c>
      <c r="M2722" s="43">
        <v>0.51944444444444449</v>
      </c>
      <c r="N2722" s="33">
        <v>12.8239761172672</v>
      </c>
      <c r="Q2722" s="24">
        <v>235</v>
      </c>
      <c r="R2722" s="35">
        <f t="shared" si="169"/>
        <v>3013.6343875577923</v>
      </c>
      <c r="S2722" s="35">
        <f t="shared" si="172"/>
        <v>0</v>
      </c>
      <c r="U2722" s="36">
        <f t="shared" si="170"/>
        <v>1.9444444444444486E-2</v>
      </c>
      <c r="V2722" s="36">
        <f t="shared" si="171"/>
        <v>4.5694444444444544</v>
      </c>
      <c r="W2722" s="36"/>
      <c r="X2722" s="37"/>
    </row>
    <row r="2723" spans="1:24" x14ac:dyDescent="0.3">
      <c r="A2723" s="42">
        <v>10604</v>
      </c>
      <c r="B2723" s="24">
        <v>91</v>
      </c>
      <c r="C2723" s="24" t="s">
        <v>1127</v>
      </c>
      <c r="D2723" s="24">
        <v>0</v>
      </c>
      <c r="E2723" s="24">
        <v>57</v>
      </c>
      <c r="F2723" s="24" t="s">
        <v>364</v>
      </c>
      <c r="G2723" s="24" t="s">
        <v>18</v>
      </c>
      <c r="H2723" s="24" t="s">
        <v>13</v>
      </c>
      <c r="J2723" s="24">
        <v>1</v>
      </c>
      <c r="K2723" s="24">
        <v>5315</v>
      </c>
      <c r="L2723" s="32">
        <v>0.66319444444444442</v>
      </c>
      <c r="M2723" s="43">
        <v>0.68263888888888891</v>
      </c>
      <c r="N2723" s="33">
        <v>12.8239761172672</v>
      </c>
      <c r="Q2723" s="24">
        <v>67</v>
      </c>
      <c r="R2723" s="35">
        <f t="shared" si="169"/>
        <v>859.20639985690241</v>
      </c>
      <c r="S2723" s="35">
        <f t="shared" si="172"/>
        <v>0</v>
      </c>
      <c r="U2723" s="36">
        <f t="shared" si="170"/>
        <v>1.9444444444444486E-2</v>
      </c>
      <c r="V2723" s="36">
        <f t="shared" si="171"/>
        <v>1.3027777777777807</v>
      </c>
      <c r="W2723" s="36"/>
      <c r="X2723" s="37"/>
    </row>
    <row r="2724" spans="1:24" x14ac:dyDescent="0.3">
      <c r="A2724" s="42">
        <v>10602</v>
      </c>
      <c r="B2724" s="24">
        <v>91</v>
      </c>
      <c r="C2724" s="24" t="s">
        <v>1127</v>
      </c>
      <c r="D2724" s="24">
        <v>0</v>
      </c>
      <c r="E2724" s="24">
        <v>57</v>
      </c>
      <c r="F2724" s="24" t="s">
        <v>364</v>
      </c>
      <c r="G2724" s="24" t="s">
        <v>19</v>
      </c>
      <c r="H2724" s="24" t="s">
        <v>13</v>
      </c>
      <c r="J2724" s="24">
        <v>1</v>
      </c>
      <c r="K2724" s="24">
        <v>4314</v>
      </c>
      <c r="L2724" s="32">
        <v>0.67361111111111116</v>
      </c>
      <c r="M2724" s="43">
        <v>0.69305555555555554</v>
      </c>
      <c r="N2724" s="33">
        <v>12.8239761172672</v>
      </c>
      <c r="Q2724" s="24">
        <v>235</v>
      </c>
      <c r="R2724" s="35">
        <f t="shared" si="169"/>
        <v>3013.6343875577923</v>
      </c>
      <c r="S2724" s="35">
        <f t="shared" si="172"/>
        <v>0</v>
      </c>
      <c r="U2724" s="36">
        <f t="shared" si="170"/>
        <v>1.9444444444444375E-2</v>
      </c>
      <c r="V2724" s="36">
        <f t="shared" si="171"/>
        <v>4.5694444444444287</v>
      </c>
      <c r="W2724" s="36"/>
      <c r="X2724" s="37"/>
    </row>
    <row r="2725" spans="1:24" x14ac:dyDescent="0.3">
      <c r="A2725" s="42">
        <v>10605</v>
      </c>
      <c r="B2725" s="24">
        <v>91</v>
      </c>
      <c r="C2725" s="24" t="s">
        <v>1127</v>
      </c>
      <c r="D2725" s="24">
        <v>0</v>
      </c>
      <c r="E2725" s="24">
        <v>58</v>
      </c>
      <c r="F2725" s="24" t="s">
        <v>365</v>
      </c>
      <c r="G2725" s="24" t="s">
        <v>12</v>
      </c>
      <c r="H2725" s="24" t="s">
        <v>13</v>
      </c>
      <c r="J2725" s="24">
        <v>1</v>
      </c>
      <c r="K2725" s="24">
        <v>4315</v>
      </c>
      <c r="L2725" s="32">
        <v>0.39930555555555558</v>
      </c>
      <c r="M2725" s="43">
        <v>0.41319444444444442</v>
      </c>
      <c r="N2725" s="33">
        <v>10.4285336968384</v>
      </c>
      <c r="Q2725" s="24">
        <v>302</v>
      </c>
      <c r="R2725" s="35">
        <f t="shared" si="169"/>
        <v>3149.4171764451967</v>
      </c>
      <c r="S2725" s="35">
        <f t="shared" si="172"/>
        <v>0</v>
      </c>
      <c r="U2725" s="36">
        <f t="shared" si="170"/>
        <v>1.388888888888884E-2</v>
      </c>
      <c r="V2725" s="36">
        <f t="shared" si="171"/>
        <v>4.1944444444444295</v>
      </c>
      <c r="W2725" s="36"/>
      <c r="X2725" s="37"/>
    </row>
    <row r="2726" spans="1:24" x14ac:dyDescent="0.3">
      <c r="A2726" s="42">
        <v>10603</v>
      </c>
      <c r="B2726" s="24">
        <v>91</v>
      </c>
      <c r="C2726" s="24" t="s">
        <v>1127</v>
      </c>
      <c r="D2726" s="24">
        <v>0</v>
      </c>
      <c r="E2726" s="24">
        <v>58</v>
      </c>
      <c r="F2726" s="24" t="s">
        <v>365</v>
      </c>
      <c r="G2726" s="24" t="s">
        <v>12</v>
      </c>
      <c r="H2726" s="24" t="s">
        <v>13</v>
      </c>
      <c r="J2726" s="24">
        <v>1</v>
      </c>
      <c r="K2726" s="24">
        <v>4316</v>
      </c>
      <c r="L2726" s="32">
        <v>0.73958333333333337</v>
      </c>
      <c r="M2726" s="43">
        <v>0.75347222222222221</v>
      </c>
      <c r="N2726" s="33">
        <v>10.4285336968384</v>
      </c>
      <c r="Q2726" s="24">
        <v>302</v>
      </c>
      <c r="R2726" s="35">
        <f t="shared" si="169"/>
        <v>3149.4171764451967</v>
      </c>
      <c r="S2726" s="35">
        <f t="shared" si="172"/>
        <v>0</v>
      </c>
      <c r="U2726" s="36">
        <f t="shared" si="170"/>
        <v>1.388888888888884E-2</v>
      </c>
      <c r="V2726" s="36">
        <f t="shared" si="171"/>
        <v>4.1944444444444295</v>
      </c>
      <c r="W2726" s="36"/>
      <c r="X2726" s="37"/>
    </row>
    <row r="2727" spans="1:24" x14ac:dyDescent="0.3">
      <c r="A2727" s="42">
        <v>10599</v>
      </c>
      <c r="B2727" s="24">
        <v>91</v>
      </c>
      <c r="C2727" s="24" t="s">
        <v>1127</v>
      </c>
      <c r="D2727" s="24">
        <v>0</v>
      </c>
      <c r="E2727" s="24">
        <v>59</v>
      </c>
      <c r="F2727" s="24" t="s">
        <v>363</v>
      </c>
      <c r="G2727" s="24" t="s">
        <v>18</v>
      </c>
      <c r="H2727" s="24" t="s">
        <v>13</v>
      </c>
      <c r="J2727" s="24">
        <v>1</v>
      </c>
      <c r="K2727" s="24">
        <v>3702</v>
      </c>
      <c r="L2727" s="32">
        <v>0.45694444444444443</v>
      </c>
      <c r="M2727" s="43">
        <v>0.49374999999999997</v>
      </c>
      <c r="N2727" s="33">
        <v>24.5513642767623</v>
      </c>
      <c r="Q2727" s="24">
        <v>67</v>
      </c>
      <c r="R2727" s="35">
        <f t="shared" si="169"/>
        <v>1644.941406543074</v>
      </c>
      <c r="S2727" s="35">
        <f t="shared" si="172"/>
        <v>0</v>
      </c>
      <c r="U2727" s="36">
        <f t="shared" si="170"/>
        <v>3.6805555555555536E-2</v>
      </c>
      <c r="V2727" s="36">
        <f t="shared" si="171"/>
        <v>2.4659722222222209</v>
      </c>
      <c r="W2727" s="36"/>
      <c r="X2727" s="37"/>
    </row>
    <row r="2728" spans="1:24" x14ac:dyDescent="0.3">
      <c r="A2728" s="42">
        <v>10597</v>
      </c>
      <c r="B2728" s="24">
        <v>91</v>
      </c>
      <c r="C2728" s="24" t="s">
        <v>1127</v>
      </c>
      <c r="D2728" s="24">
        <v>0</v>
      </c>
      <c r="E2728" s="24">
        <v>60</v>
      </c>
      <c r="F2728" s="24" t="s">
        <v>361</v>
      </c>
      <c r="G2728" s="24" t="s">
        <v>12</v>
      </c>
      <c r="H2728" s="24" t="s">
        <v>13</v>
      </c>
      <c r="J2728" s="24">
        <v>1</v>
      </c>
      <c r="K2728" s="24">
        <v>2246</v>
      </c>
      <c r="L2728" s="32">
        <v>0.70833333333333337</v>
      </c>
      <c r="M2728" s="43">
        <v>0.74861111111111101</v>
      </c>
      <c r="N2728" s="33">
        <v>25.776762389858401</v>
      </c>
      <c r="Q2728" s="24">
        <v>302</v>
      </c>
      <c r="R2728" s="35">
        <f t="shared" si="169"/>
        <v>7784.5822417372374</v>
      </c>
      <c r="S2728" s="35">
        <f t="shared" si="172"/>
        <v>0</v>
      </c>
      <c r="U2728" s="36">
        <f t="shared" si="170"/>
        <v>4.0277777777777635E-2</v>
      </c>
      <c r="V2728" s="36">
        <f t="shared" si="171"/>
        <v>12.163888888888845</v>
      </c>
      <c r="W2728" s="36"/>
      <c r="X2728" s="37"/>
    </row>
    <row r="2729" spans="1:24" x14ac:dyDescent="0.3">
      <c r="A2729" s="42">
        <v>9678</v>
      </c>
      <c r="B2729" s="24">
        <v>91</v>
      </c>
      <c r="C2729" s="24" t="s">
        <v>1127</v>
      </c>
      <c r="D2729" s="24">
        <v>0</v>
      </c>
      <c r="E2729" s="24">
        <v>114</v>
      </c>
      <c r="F2729" s="24" t="s">
        <v>192</v>
      </c>
      <c r="G2729" s="24" t="s">
        <v>52</v>
      </c>
      <c r="H2729" s="44" t="s">
        <v>1146</v>
      </c>
      <c r="I2729" s="44"/>
      <c r="J2729" s="24">
        <v>1</v>
      </c>
      <c r="K2729" s="24">
        <v>5892</v>
      </c>
      <c r="L2729" s="32">
        <v>0.57291666666666663</v>
      </c>
      <c r="M2729" s="43">
        <v>0.58194444444444449</v>
      </c>
      <c r="N2729" s="33">
        <v>5.7518580605205596</v>
      </c>
      <c r="Q2729" s="24">
        <v>173</v>
      </c>
      <c r="R2729" s="35">
        <f t="shared" si="169"/>
        <v>995.0714444700568</v>
      </c>
      <c r="S2729" s="35">
        <f t="shared" si="172"/>
        <v>0</v>
      </c>
      <c r="U2729" s="36">
        <f t="shared" si="170"/>
        <v>9.0277777777778567E-3</v>
      </c>
      <c r="V2729" s="36">
        <f t="shared" si="171"/>
        <v>1.5618055555555692</v>
      </c>
      <c r="W2729" s="36"/>
      <c r="X2729" s="37"/>
    </row>
    <row r="2730" spans="1:24" x14ac:dyDescent="0.3">
      <c r="A2730" s="42">
        <v>17624</v>
      </c>
      <c r="B2730" s="24">
        <v>91</v>
      </c>
      <c r="C2730" s="24" t="s">
        <v>1127</v>
      </c>
      <c r="D2730" s="24">
        <v>0</v>
      </c>
      <c r="E2730" s="24">
        <v>669</v>
      </c>
      <c r="F2730" s="24" t="s">
        <v>175</v>
      </c>
      <c r="G2730" s="24" t="s">
        <v>52</v>
      </c>
      <c r="H2730" s="44" t="s">
        <v>1146</v>
      </c>
      <c r="I2730" s="44"/>
      <c r="J2730" s="24">
        <v>1</v>
      </c>
      <c r="K2730" s="24">
        <v>3053</v>
      </c>
      <c r="L2730" s="32">
        <v>0.32291666666666669</v>
      </c>
      <c r="M2730" s="43">
        <v>0.33680555555555558</v>
      </c>
      <c r="N2730" s="33">
        <v>6.8414066045935602</v>
      </c>
      <c r="Q2730" s="24">
        <v>173</v>
      </c>
      <c r="R2730" s="35">
        <f t="shared" si="169"/>
        <v>1183.563342594686</v>
      </c>
      <c r="S2730" s="35">
        <f t="shared" si="172"/>
        <v>0</v>
      </c>
      <c r="U2730" s="36">
        <f t="shared" si="170"/>
        <v>1.3888888888888895E-2</v>
      </c>
      <c r="V2730" s="36">
        <f t="shared" si="171"/>
        <v>2.402777777777779</v>
      </c>
      <c r="W2730" s="36"/>
      <c r="X2730" s="37"/>
    </row>
    <row r="2731" spans="1:24" x14ac:dyDescent="0.3">
      <c r="A2731" s="42">
        <v>10598</v>
      </c>
      <c r="B2731" s="24">
        <v>91</v>
      </c>
      <c r="C2731" s="24" t="s">
        <v>1127</v>
      </c>
      <c r="D2731" s="24">
        <v>0</v>
      </c>
      <c r="E2731" s="24">
        <v>672</v>
      </c>
      <c r="F2731" s="24" t="s">
        <v>362</v>
      </c>
      <c r="G2731" s="24" t="s">
        <v>19</v>
      </c>
      <c r="H2731" s="24" t="s">
        <v>13</v>
      </c>
      <c r="J2731" s="24">
        <v>1</v>
      </c>
      <c r="K2731" s="24">
        <v>3153</v>
      </c>
      <c r="L2731" s="32">
        <v>0.43402777777777773</v>
      </c>
      <c r="M2731" s="43">
        <v>0.46180555555555558</v>
      </c>
      <c r="N2731" s="33">
        <v>18.578316933919801</v>
      </c>
      <c r="Q2731" s="24">
        <v>235</v>
      </c>
      <c r="R2731" s="35">
        <f t="shared" si="169"/>
        <v>4365.9044794711535</v>
      </c>
      <c r="S2731" s="35">
        <f t="shared" si="172"/>
        <v>0</v>
      </c>
      <c r="U2731" s="36">
        <f t="shared" si="170"/>
        <v>2.7777777777777846E-2</v>
      </c>
      <c r="V2731" s="36">
        <f t="shared" si="171"/>
        <v>6.5277777777777937</v>
      </c>
      <c r="W2731" s="36"/>
      <c r="X2731" s="37"/>
    </row>
    <row r="2732" spans="1:24" x14ac:dyDescent="0.3">
      <c r="A2732" s="42">
        <v>9363</v>
      </c>
      <c r="B2732" s="24">
        <v>91</v>
      </c>
      <c r="C2732" s="24" t="s">
        <v>1127</v>
      </c>
      <c r="D2732" s="24">
        <v>0</v>
      </c>
      <c r="E2732" s="24">
        <v>990</v>
      </c>
      <c r="F2732" s="24" t="s">
        <v>176</v>
      </c>
      <c r="G2732" s="24" t="s">
        <v>52</v>
      </c>
      <c r="H2732" s="44" t="s">
        <v>1146</v>
      </c>
      <c r="I2732" s="44"/>
      <c r="J2732" s="24">
        <v>1</v>
      </c>
      <c r="K2732" s="24">
        <v>4051</v>
      </c>
      <c r="L2732" s="32">
        <v>0.3298611111111111</v>
      </c>
      <c r="M2732" s="43">
        <v>0.34027777777777773</v>
      </c>
      <c r="N2732" s="33">
        <v>4.44988006303989</v>
      </c>
      <c r="Q2732" s="24">
        <v>173</v>
      </c>
      <c r="R2732" s="35">
        <f t="shared" si="169"/>
        <v>769.82925090590095</v>
      </c>
      <c r="S2732" s="35">
        <f t="shared" si="172"/>
        <v>0</v>
      </c>
      <c r="U2732" s="36">
        <f t="shared" si="170"/>
        <v>1.041666666666663E-2</v>
      </c>
      <c r="V2732" s="36">
        <f t="shared" si="171"/>
        <v>1.8020833333333268</v>
      </c>
      <c r="W2732" s="36"/>
      <c r="X2732" s="37"/>
    </row>
    <row r="2733" spans="1:24" x14ac:dyDescent="0.3">
      <c r="A2733" s="42">
        <v>18566</v>
      </c>
      <c r="B2733" s="24">
        <v>91</v>
      </c>
      <c r="C2733" s="24" t="s">
        <v>1127</v>
      </c>
      <c r="D2733" s="24">
        <v>0</v>
      </c>
      <c r="E2733" s="24">
        <v>1020</v>
      </c>
      <c r="F2733" s="24" t="s">
        <v>177</v>
      </c>
      <c r="G2733" s="24" t="s">
        <v>52</v>
      </c>
      <c r="H2733" s="24">
        <v>5</v>
      </c>
      <c r="J2733" s="24">
        <v>1</v>
      </c>
      <c r="K2733" s="24">
        <v>18566</v>
      </c>
      <c r="L2733" s="32">
        <v>0.54166666666666663</v>
      </c>
      <c r="M2733" s="43">
        <v>0.55208333333333337</v>
      </c>
      <c r="N2733" s="33">
        <v>4.21799940629018</v>
      </c>
      <c r="Q2733" s="24">
        <v>34</v>
      </c>
      <c r="R2733" s="35">
        <f t="shared" si="169"/>
        <v>143.41197981386611</v>
      </c>
      <c r="S2733" s="35">
        <f t="shared" si="172"/>
        <v>0</v>
      </c>
      <c r="U2733" s="36">
        <f t="shared" si="170"/>
        <v>1.0416666666666741E-2</v>
      </c>
      <c r="V2733" s="36">
        <f t="shared" si="171"/>
        <v>0.35416666666666918</v>
      </c>
      <c r="W2733" s="36"/>
      <c r="X2733" s="37"/>
    </row>
    <row r="2734" spans="1:24" x14ac:dyDescent="0.3">
      <c r="A2734" s="42">
        <v>18548</v>
      </c>
      <c r="B2734" s="24">
        <v>91</v>
      </c>
      <c r="C2734" s="24" t="s">
        <v>1127</v>
      </c>
      <c r="D2734" s="24">
        <v>0</v>
      </c>
      <c r="E2734" s="24">
        <v>1020</v>
      </c>
      <c r="F2734" s="24" t="s">
        <v>177</v>
      </c>
      <c r="G2734" s="24" t="s">
        <v>52</v>
      </c>
      <c r="H2734" s="24">
        <v>1234</v>
      </c>
      <c r="J2734" s="24">
        <v>1</v>
      </c>
      <c r="K2734" s="24">
        <v>4310</v>
      </c>
      <c r="L2734" s="32">
        <v>0.58333333333333337</v>
      </c>
      <c r="M2734" s="43">
        <v>0.58750000000000002</v>
      </c>
      <c r="N2734" s="33">
        <v>4.21799940629018</v>
      </c>
      <c r="Q2734" s="24">
        <v>139</v>
      </c>
      <c r="R2734" s="35">
        <f t="shared" si="169"/>
        <v>586.30191747433503</v>
      </c>
      <c r="S2734" s="35">
        <f t="shared" si="172"/>
        <v>0</v>
      </c>
      <c r="U2734" s="36">
        <f t="shared" si="170"/>
        <v>4.1666666666666519E-3</v>
      </c>
      <c r="V2734" s="36">
        <f t="shared" si="171"/>
        <v>0.57916666666666461</v>
      </c>
      <c r="W2734" s="36"/>
      <c r="X2734" s="37"/>
    </row>
    <row r="2735" spans="1:24" x14ac:dyDescent="0.3">
      <c r="A2735" s="42">
        <v>18568</v>
      </c>
      <c r="B2735" s="24">
        <v>91</v>
      </c>
      <c r="C2735" s="24" t="s">
        <v>1127</v>
      </c>
      <c r="D2735" s="24">
        <v>0</v>
      </c>
      <c r="E2735" s="24">
        <v>1020</v>
      </c>
      <c r="F2735" s="24" t="s">
        <v>177</v>
      </c>
      <c r="G2735" s="24" t="s">
        <v>52</v>
      </c>
      <c r="H2735" s="24">
        <v>234</v>
      </c>
      <c r="J2735" s="24">
        <v>1</v>
      </c>
      <c r="K2735" s="24">
        <v>18568</v>
      </c>
      <c r="L2735" s="32">
        <v>0.67708333333333337</v>
      </c>
      <c r="M2735" s="43">
        <v>0.68125000000000002</v>
      </c>
      <c r="N2735" s="33">
        <v>4.21799940629018</v>
      </c>
      <c r="Q2735" s="24">
        <v>106</v>
      </c>
      <c r="R2735" s="35">
        <f t="shared" si="169"/>
        <v>447.10793706675906</v>
      </c>
      <c r="S2735" s="35">
        <f t="shared" si="172"/>
        <v>0</v>
      </c>
      <c r="U2735" s="36">
        <f t="shared" si="170"/>
        <v>4.1666666666666519E-3</v>
      </c>
      <c r="V2735" s="36">
        <f t="shared" si="171"/>
        <v>0.4416666666666651</v>
      </c>
      <c r="W2735" s="36"/>
      <c r="X2735" s="37"/>
    </row>
    <row r="2736" spans="1:24" x14ac:dyDescent="0.3">
      <c r="A2736" s="42">
        <v>10569</v>
      </c>
      <c r="B2736" s="24">
        <v>92</v>
      </c>
      <c r="C2736" s="24" t="s">
        <v>1127</v>
      </c>
      <c r="D2736" s="24">
        <v>1</v>
      </c>
      <c r="E2736" s="24">
        <v>30</v>
      </c>
      <c r="F2736" s="24" t="s">
        <v>356</v>
      </c>
      <c r="G2736" s="24" t="s">
        <v>18</v>
      </c>
      <c r="H2736" s="24" t="s">
        <v>13</v>
      </c>
      <c r="J2736" s="24">
        <v>1</v>
      </c>
      <c r="K2736" s="24">
        <v>3658</v>
      </c>
      <c r="L2736" s="32">
        <v>0.57638888888888895</v>
      </c>
      <c r="M2736" s="43">
        <v>0.60069444444444442</v>
      </c>
      <c r="N2736" s="33">
        <v>8.9716488588171703</v>
      </c>
      <c r="Q2736" s="24">
        <v>67</v>
      </c>
      <c r="R2736" s="35">
        <f t="shared" si="169"/>
        <v>601.10047354075039</v>
      </c>
      <c r="S2736" s="35">
        <f t="shared" si="172"/>
        <v>0</v>
      </c>
      <c r="U2736" s="36">
        <f t="shared" si="170"/>
        <v>2.4305555555555469E-2</v>
      </c>
      <c r="V2736" s="36">
        <f t="shared" si="171"/>
        <v>1.6284722222222165</v>
      </c>
      <c r="W2736" s="36"/>
      <c r="X2736" s="37"/>
    </row>
    <row r="2737" spans="1:24" x14ac:dyDescent="0.3">
      <c r="A2737" s="42">
        <v>10583</v>
      </c>
      <c r="B2737" s="24">
        <v>92</v>
      </c>
      <c r="C2737" s="24" t="s">
        <v>1127</v>
      </c>
      <c r="D2737" s="24">
        <v>1</v>
      </c>
      <c r="E2737" s="24">
        <v>30</v>
      </c>
      <c r="F2737" s="24" t="s">
        <v>356</v>
      </c>
      <c r="G2737" s="24" t="s">
        <v>18</v>
      </c>
      <c r="H2737" s="24" t="s">
        <v>15</v>
      </c>
      <c r="J2737" s="24">
        <v>1</v>
      </c>
      <c r="K2737" s="24">
        <v>3897</v>
      </c>
      <c r="L2737" s="32">
        <v>0.58333333333333337</v>
      </c>
      <c r="M2737" s="43">
        <v>0.60763888888888895</v>
      </c>
      <c r="N2737" s="33">
        <v>8.9716488588171703</v>
      </c>
      <c r="Q2737" s="24">
        <v>12</v>
      </c>
      <c r="R2737" s="35">
        <f t="shared" si="169"/>
        <v>107.65978630580605</v>
      </c>
      <c r="S2737" s="35">
        <f t="shared" si="172"/>
        <v>0</v>
      </c>
      <c r="U2737" s="36">
        <f t="shared" si="170"/>
        <v>2.430555555555558E-2</v>
      </c>
      <c r="V2737" s="36">
        <f t="shared" si="171"/>
        <v>0.29166666666666696</v>
      </c>
      <c r="W2737" s="36"/>
      <c r="X2737" s="37"/>
    </row>
    <row r="2738" spans="1:24" x14ac:dyDescent="0.3">
      <c r="A2738" s="42">
        <v>10585</v>
      </c>
      <c r="B2738" s="24">
        <v>92</v>
      </c>
      <c r="C2738" s="24" t="s">
        <v>1127</v>
      </c>
      <c r="D2738" s="24">
        <v>1</v>
      </c>
      <c r="E2738" s="24">
        <v>30</v>
      </c>
      <c r="F2738" s="24" t="s">
        <v>356</v>
      </c>
      <c r="G2738" s="24" t="s">
        <v>18</v>
      </c>
      <c r="H2738" s="24" t="s">
        <v>15</v>
      </c>
      <c r="J2738" s="24">
        <v>1</v>
      </c>
      <c r="K2738" s="24">
        <v>3899</v>
      </c>
      <c r="L2738" s="32">
        <v>0.72916666666666663</v>
      </c>
      <c r="M2738" s="43">
        <v>0.75347222222222221</v>
      </c>
      <c r="N2738" s="33">
        <v>8.9716488588171703</v>
      </c>
      <c r="Q2738" s="24">
        <v>12</v>
      </c>
      <c r="R2738" s="35">
        <f t="shared" si="169"/>
        <v>107.65978630580605</v>
      </c>
      <c r="S2738" s="35">
        <f t="shared" si="172"/>
        <v>0</v>
      </c>
      <c r="U2738" s="36">
        <f t="shared" si="170"/>
        <v>2.430555555555558E-2</v>
      </c>
      <c r="V2738" s="36">
        <f t="shared" si="171"/>
        <v>0.29166666666666696</v>
      </c>
      <c r="W2738" s="36"/>
      <c r="X2738" s="37"/>
    </row>
    <row r="2739" spans="1:24" x14ac:dyDescent="0.3">
      <c r="A2739" s="42">
        <v>17899</v>
      </c>
      <c r="B2739" s="24">
        <v>92</v>
      </c>
      <c r="C2739" s="24" t="s">
        <v>1127</v>
      </c>
      <c r="D2739" s="24">
        <v>1</v>
      </c>
      <c r="E2739" s="24">
        <v>31</v>
      </c>
      <c r="F2739" s="24" t="s">
        <v>347</v>
      </c>
      <c r="G2739" s="24" t="s">
        <v>19</v>
      </c>
      <c r="H2739" s="24" t="s">
        <v>13</v>
      </c>
      <c r="J2739" s="24">
        <v>1</v>
      </c>
      <c r="K2739" s="24">
        <v>17899</v>
      </c>
      <c r="L2739" s="32">
        <v>0.27430555555555552</v>
      </c>
      <c r="M2739" s="43">
        <v>0.28819444444444448</v>
      </c>
      <c r="N2739" s="33">
        <v>4.2585323166987896</v>
      </c>
      <c r="Q2739" s="24">
        <v>235</v>
      </c>
      <c r="R2739" s="35">
        <f t="shared" si="169"/>
        <v>1000.7550944242156</v>
      </c>
      <c r="S2739" s="35">
        <f t="shared" si="172"/>
        <v>0</v>
      </c>
      <c r="U2739" s="36">
        <f t="shared" si="170"/>
        <v>1.3888888888888951E-2</v>
      </c>
      <c r="V2739" s="36">
        <f t="shared" si="171"/>
        <v>3.2638888888889035</v>
      </c>
      <c r="W2739" s="36"/>
      <c r="X2739" s="37"/>
    </row>
    <row r="2740" spans="1:24" x14ac:dyDescent="0.3">
      <c r="A2740" s="42">
        <v>10536</v>
      </c>
      <c r="B2740" s="24">
        <v>92</v>
      </c>
      <c r="C2740" s="24" t="s">
        <v>1127</v>
      </c>
      <c r="D2740" s="24">
        <v>1</v>
      </c>
      <c r="E2740" s="24">
        <v>31</v>
      </c>
      <c r="F2740" s="24" t="s">
        <v>347</v>
      </c>
      <c r="G2740" s="24" t="s">
        <v>18</v>
      </c>
      <c r="H2740" s="24" t="s">
        <v>13</v>
      </c>
      <c r="J2740" s="24">
        <v>1</v>
      </c>
      <c r="K2740" s="24">
        <v>2235</v>
      </c>
      <c r="L2740" s="32">
        <v>0.28125</v>
      </c>
      <c r="M2740" s="43">
        <v>0.2951388888888889</v>
      </c>
      <c r="N2740" s="33">
        <v>4.2585323166987896</v>
      </c>
      <c r="Q2740" s="24">
        <v>67</v>
      </c>
      <c r="R2740" s="35">
        <f t="shared" si="169"/>
        <v>285.32166521881891</v>
      </c>
      <c r="S2740" s="35">
        <f t="shared" si="172"/>
        <v>0</v>
      </c>
      <c r="U2740" s="36">
        <f t="shared" si="170"/>
        <v>1.3888888888888895E-2</v>
      </c>
      <c r="V2740" s="36">
        <f t="shared" si="171"/>
        <v>0.93055555555555602</v>
      </c>
      <c r="W2740" s="36"/>
      <c r="X2740" s="37"/>
    </row>
    <row r="2741" spans="1:24" x14ac:dyDescent="0.3">
      <c r="A2741" s="42">
        <v>10575</v>
      </c>
      <c r="B2741" s="24">
        <v>92</v>
      </c>
      <c r="C2741" s="24" t="s">
        <v>1127</v>
      </c>
      <c r="D2741" s="24">
        <v>1</v>
      </c>
      <c r="E2741" s="24">
        <v>31</v>
      </c>
      <c r="F2741" s="24" t="s">
        <v>347</v>
      </c>
      <c r="G2741" s="24" t="s">
        <v>18</v>
      </c>
      <c r="H2741" s="24" t="s">
        <v>13</v>
      </c>
      <c r="J2741" s="24">
        <v>1</v>
      </c>
      <c r="K2741" s="24">
        <v>3682</v>
      </c>
      <c r="L2741" s="32">
        <v>0.33333333333333331</v>
      </c>
      <c r="M2741" s="43">
        <v>0.34722222222222227</v>
      </c>
      <c r="N2741" s="33">
        <v>4.2585323166987896</v>
      </c>
      <c r="Q2741" s="24">
        <v>67</v>
      </c>
      <c r="R2741" s="35">
        <f t="shared" si="169"/>
        <v>285.32166521881891</v>
      </c>
      <c r="S2741" s="35">
        <f t="shared" si="172"/>
        <v>0</v>
      </c>
      <c r="U2741" s="36">
        <f t="shared" si="170"/>
        <v>1.3888888888888951E-2</v>
      </c>
      <c r="V2741" s="36">
        <f t="shared" si="171"/>
        <v>0.93055555555555969</v>
      </c>
      <c r="W2741" s="36"/>
      <c r="X2741" s="37"/>
    </row>
    <row r="2742" spans="1:24" x14ac:dyDescent="0.3">
      <c r="A2742" s="42">
        <v>10537</v>
      </c>
      <c r="B2742" s="24">
        <v>92</v>
      </c>
      <c r="C2742" s="24" t="s">
        <v>1127</v>
      </c>
      <c r="D2742" s="24">
        <v>1</v>
      </c>
      <c r="E2742" s="24">
        <v>31</v>
      </c>
      <c r="F2742" s="24" t="s">
        <v>347</v>
      </c>
      <c r="G2742" s="24" t="s">
        <v>19</v>
      </c>
      <c r="H2742" s="24" t="s">
        <v>13</v>
      </c>
      <c r="J2742" s="24">
        <v>1</v>
      </c>
      <c r="K2742" s="24">
        <v>2236</v>
      </c>
      <c r="L2742" s="32">
        <v>0.35416666666666669</v>
      </c>
      <c r="M2742" s="43">
        <v>0.36805555555555558</v>
      </c>
      <c r="N2742" s="33">
        <v>4.2585323166987896</v>
      </c>
      <c r="Q2742" s="24">
        <v>235</v>
      </c>
      <c r="R2742" s="35">
        <f t="shared" si="169"/>
        <v>1000.7550944242156</v>
      </c>
      <c r="S2742" s="35">
        <f t="shared" si="172"/>
        <v>0</v>
      </c>
      <c r="U2742" s="36">
        <f t="shared" si="170"/>
        <v>1.3888888888888895E-2</v>
      </c>
      <c r="V2742" s="36">
        <f t="shared" si="171"/>
        <v>3.2638888888888902</v>
      </c>
      <c r="W2742" s="36"/>
      <c r="X2742" s="37"/>
    </row>
    <row r="2743" spans="1:24" x14ac:dyDescent="0.3">
      <c r="A2743" s="42">
        <v>10563</v>
      </c>
      <c r="B2743" s="24">
        <v>92</v>
      </c>
      <c r="C2743" s="24" t="s">
        <v>1127</v>
      </c>
      <c r="D2743" s="24">
        <v>1</v>
      </c>
      <c r="E2743" s="24">
        <v>31</v>
      </c>
      <c r="F2743" s="24" t="s">
        <v>347</v>
      </c>
      <c r="G2743" s="24" t="s">
        <v>12</v>
      </c>
      <c r="H2743" s="24" t="s">
        <v>15</v>
      </c>
      <c r="J2743" s="24">
        <v>1</v>
      </c>
      <c r="K2743" s="24">
        <v>3060</v>
      </c>
      <c r="L2743" s="32">
        <v>0.35416666666666669</v>
      </c>
      <c r="M2743" s="43">
        <v>0.36805555555555558</v>
      </c>
      <c r="N2743" s="33">
        <v>4.2585323166987896</v>
      </c>
      <c r="Q2743" s="24">
        <v>58</v>
      </c>
      <c r="R2743" s="35">
        <f t="shared" si="169"/>
        <v>246.99487436852979</v>
      </c>
      <c r="S2743" s="35">
        <f t="shared" si="172"/>
        <v>0</v>
      </c>
      <c r="U2743" s="36">
        <f t="shared" si="170"/>
        <v>1.3888888888888895E-2</v>
      </c>
      <c r="V2743" s="36">
        <f t="shared" si="171"/>
        <v>0.80555555555555591</v>
      </c>
      <c r="W2743" s="36"/>
      <c r="X2743" s="37"/>
    </row>
    <row r="2744" spans="1:24" x14ac:dyDescent="0.3">
      <c r="A2744" s="42">
        <v>10577</v>
      </c>
      <c r="B2744" s="24">
        <v>92</v>
      </c>
      <c r="C2744" s="24" t="s">
        <v>1127</v>
      </c>
      <c r="D2744" s="24">
        <v>1</v>
      </c>
      <c r="E2744" s="24">
        <v>31</v>
      </c>
      <c r="F2744" s="24" t="s">
        <v>347</v>
      </c>
      <c r="G2744" s="24" t="s">
        <v>18</v>
      </c>
      <c r="H2744" s="24" t="s">
        <v>13</v>
      </c>
      <c r="J2744" s="24">
        <v>1</v>
      </c>
      <c r="K2744" s="24">
        <v>3684</v>
      </c>
      <c r="L2744" s="32">
        <v>0.375</v>
      </c>
      <c r="M2744" s="43">
        <v>0.3888888888888889</v>
      </c>
      <c r="N2744" s="33">
        <v>4.2585323166987896</v>
      </c>
      <c r="Q2744" s="24">
        <v>67</v>
      </c>
      <c r="R2744" s="35">
        <f t="shared" si="169"/>
        <v>285.32166521881891</v>
      </c>
      <c r="S2744" s="35">
        <f t="shared" si="172"/>
        <v>0</v>
      </c>
      <c r="U2744" s="36">
        <f t="shared" si="170"/>
        <v>1.3888888888888895E-2</v>
      </c>
      <c r="V2744" s="36">
        <f t="shared" si="171"/>
        <v>0.93055555555555602</v>
      </c>
      <c r="W2744" s="36"/>
      <c r="X2744" s="37"/>
    </row>
    <row r="2745" spans="1:24" x14ac:dyDescent="0.3">
      <c r="A2745" s="42">
        <v>10565</v>
      </c>
      <c r="B2745" s="24">
        <v>92</v>
      </c>
      <c r="C2745" s="24" t="s">
        <v>1127</v>
      </c>
      <c r="D2745" s="24">
        <v>1</v>
      </c>
      <c r="E2745" s="24">
        <v>31</v>
      </c>
      <c r="F2745" s="24" t="s">
        <v>347</v>
      </c>
      <c r="G2745" s="24" t="s">
        <v>12</v>
      </c>
      <c r="H2745" s="24" t="s">
        <v>15</v>
      </c>
      <c r="J2745" s="24">
        <v>1</v>
      </c>
      <c r="K2745" s="24">
        <v>3062</v>
      </c>
      <c r="L2745" s="32">
        <v>0.4375</v>
      </c>
      <c r="M2745" s="43">
        <v>0.4513888888888889</v>
      </c>
      <c r="N2745" s="33">
        <v>4.2585323166987896</v>
      </c>
      <c r="Q2745" s="24">
        <v>58</v>
      </c>
      <c r="R2745" s="35">
        <f t="shared" si="169"/>
        <v>246.99487436852979</v>
      </c>
      <c r="S2745" s="35">
        <f t="shared" si="172"/>
        <v>0</v>
      </c>
      <c r="U2745" s="36">
        <f t="shared" si="170"/>
        <v>1.3888888888888895E-2</v>
      </c>
      <c r="V2745" s="36">
        <f t="shared" si="171"/>
        <v>0.80555555555555591</v>
      </c>
      <c r="W2745" s="36"/>
      <c r="X2745" s="37"/>
    </row>
    <row r="2746" spans="1:24" x14ac:dyDescent="0.3">
      <c r="A2746" s="42">
        <v>10538</v>
      </c>
      <c r="B2746" s="24">
        <v>92</v>
      </c>
      <c r="C2746" s="24" t="s">
        <v>1127</v>
      </c>
      <c r="D2746" s="24">
        <v>1</v>
      </c>
      <c r="E2746" s="24">
        <v>31</v>
      </c>
      <c r="F2746" s="24" t="s">
        <v>347</v>
      </c>
      <c r="G2746" s="24" t="s">
        <v>12</v>
      </c>
      <c r="H2746" s="24" t="s">
        <v>13</v>
      </c>
      <c r="J2746" s="24">
        <v>1</v>
      </c>
      <c r="K2746" s="24">
        <v>2237</v>
      </c>
      <c r="L2746" s="32">
        <v>0.44791666666666669</v>
      </c>
      <c r="M2746" s="43">
        <v>0.46180555555555558</v>
      </c>
      <c r="N2746" s="33">
        <v>4.2585323166987896</v>
      </c>
      <c r="Q2746" s="24">
        <v>302</v>
      </c>
      <c r="R2746" s="35">
        <f t="shared" si="169"/>
        <v>1286.0767596430344</v>
      </c>
      <c r="S2746" s="35">
        <f t="shared" si="172"/>
        <v>0</v>
      </c>
      <c r="U2746" s="36">
        <f t="shared" si="170"/>
        <v>1.3888888888888895E-2</v>
      </c>
      <c r="V2746" s="36">
        <f t="shared" si="171"/>
        <v>4.1944444444444464</v>
      </c>
      <c r="W2746" s="36"/>
      <c r="X2746" s="37"/>
    </row>
    <row r="2747" spans="1:24" x14ac:dyDescent="0.3">
      <c r="A2747" s="42">
        <v>10553</v>
      </c>
      <c r="B2747" s="24">
        <v>92</v>
      </c>
      <c r="C2747" s="24" t="s">
        <v>1127</v>
      </c>
      <c r="D2747" s="24">
        <v>1</v>
      </c>
      <c r="E2747" s="24">
        <v>31</v>
      </c>
      <c r="F2747" s="24" t="s">
        <v>347</v>
      </c>
      <c r="G2747" s="24" t="s">
        <v>12</v>
      </c>
      <c r="H2747" s="24" t="s">
        <v>15</v>
      </c>
      <c r="J2747" s="24">
        <v>1</v>
      </c>
      <c r="K2747" s="24">
        <v>2848</v>
      </c>
      <c r="L2747" s="32">
        <v>0.54166666666666663</v>
      </c>
      <c r="M2747" s="43">
        <v>0.55555555555555558</v>
      </c>
      <c r="N2747" s="33">
        <v>4.2585323166987896</v>
      </c>
      <c r="Q2747" s="24">
        <v>58</v>
      </c>
      <c r="R2747" s="35">
        <f t="shared" si="169"/>
        <v>246.99487436852979</v>
      </c>
      <c r="S2747" s="35">
        <f t="shared" si="172"/>
        <v>0</v>
      </c>
      <c r="U2747" s="36">
        <f t="shared" si="170"/>
        <v>1.3888888888888951E-2</v>
      </c>
      <c r="V2747" s="36">
        <f t="shared" si="171"/>
        <v>0.80555555555555913</v>
      </c>
      <c r="W2747" s="36"/>
      <c r="X2747" s="37"/>
    </row>
    <row r="2748" spans="1:24" x14ac:dyDescent="0.3">
      <c r="A2748" s="42">
        <v>16789</v>
      </c>
      <c r="B2748" s="24">
        <v>92</v>
      </c>
      <c r="C2748" s="24" t="s">
        <v>1127</v>
      </c>
      <c r="D2748" s="24">
        <v>1</v>
      </c>
      <c r="E2748" s="24">
        <v>31</v>
      </c>
      <c r="F2748" s="24" t="s">
        <v>347</v>
      </c>
      <c r="G2748" s="24" t="s">
        <v>18</v>
      </c>
      <c r="H2748" s="24" t="s">
        <v>13</v>
      </c>
      <c r="J2748" s="24">
        <v>1</v>
      </c>
      <c r="K2748" s="24">
        <v>16789</v>
      </c>
      <c r="L2748" s="32">
        <v>0.83333333333333337</v>
      </c>
      <c r="M2748" s="43">
        <v>0.84722222222222221</v>
      </c>
      <c r="N2748" s="33">
        <v>4.2585323166987896</v>
      </c>
      <c r="Q2748" s="24">
        <v>67</v>
      </c>
      <c r="R2748" s="35">
        <f t="shared" si="169"/>
        <v>285.32166521881891</v>
      </c>
      <c r="S2748" s="35">
        <f t="shared" si="172"/>
        <v>0</v>
      </c>
      <c r="U2748" s="36">
        <f t="shared" si="170"/>
        <v>1.388888888888884E-2</v>
      </c>
      <c r="V2748" s="36">
        <f t="shared" si="171"/>
        <v>0.93055555555555225</v>
      </c>
      <c r="W2748" s="36"/>
      <c r="X2748" s="37"/>
    </row>
    <row r="2749" spans="1:24" x14ac:dyDescent="0.3">
      <c r="A2749" s="42">
        <v>10539</v>
      </c>
      <c r="B2749" s="24">
        <v>92</v>
      </c>
      <c r="C2749" s="24" t="s">
        <v>1127</v>
      </c>
      <c r="D2749" s="24">
        <v>1</v>
      </c>
      <c r="E2749" s="24">
        <v>32</v>
      </c>
      <c r="F2749" s="24" t="s">
        <v>348</v>
      </c>
      <c r="G2749" s="24" t="s">
        <v>12</v>
      </c>
      <c r="H2749" s="24" t="s">
        <v>13</v>
      </c>
      <c r="J2749" s="24">
        <v>1</v>
      </c>
      <c r="K2749" s="24">
        <v>2238</v>
      </c>
      <c r="L2749" s="32">
        <v>0.51041666666666663</v>
      </c>
      <c r="M2749" s="43">
        <v>0.53472222222222221</v>
      </c>
      <c r="N2749" s="33">
        <v>10.1946696490138</v>
      </c>
      <c r="Q2749" s="24">
        <v>302</v>
      </c>
      <c r="R2749" s="35">
        <f t="shared" si="169"/>
        <v>3078.7902340021678</v>
      </c>
      <c r="S2749" s="35">
        <f t="shared" si="172"/>
        <v>0</v>
      </c>
      <c r="U2749" s="36">
        <f t="shared" si="170"/>
        <v>2.430555555555558E-2</v>
      </c>
      <c r="V2749" s="36">
        <f t="shared" si="171"/>
        <v>7.3402777777777857</v>
      </c>
      <c r="W2749" s="36"/>
      <c r="X2749" s="37"/>
    </row>
    <row r="2750" spans="1:24" x14ac:dyDescent="0.3">
      <c r="A2750" s="42">
        <v>10540</v>
      </c>
      <c r="B2750" s="24">
        <v>92</v>
      </c>
      <c r="C2750" s="24" t="s">
        <v>1127</v>
      </c>
      <c r="D2750" s="24">
        <v>1</v>
      </c>
      <c r="E2750" s="24">
        <v>32</v>
      </c>
      <c r="F2750" s="24" t="s">
        <v>348</v>
      </c>
      <c r="G2750" s="24" t="s">
        <v>19</v>
      </c>
      <c r="H2750" s="24" t="s">
        <v>13</v>
      </c>
      <c r="J2750" s="24">
        <v>1</v>
      </c>
      <c r="K2750" s="24">
        <v>2239</v>
      </c>
      <c r="L2750" s="32">
        <v>0.70833333333333337</v>
      </c>
      <c r="M2750" s="43">
        <v>0.73263888888888884</v>
      </c>
      <c r="N2750" s="33">
        <v>10.1946696490138</v>
      </c>
      <c r="Q2750" s="24">
        <v>235</v>
      </c>
      <c r="R2750" s="35">
        <f t="shared" si="169"/>
        <v>2395.7473675182432</v>
      </c>
      <c r="S2750" s="35">
        <f t="shared" si="172"/>
        <v>0</v>
      </c>
      <c r="U2750" s="36">
        <f t="shared" si="170"/>
        <v>2.4305555555555469E-2</v>
      </c>
      <c r="V2750" s="36">
        <f t="shared" si="171"/>
        <v>5.7118055555555349</v>
      </c>
      <c r="W2750" s="36"/>
      <c r="X2750" s="37"/>
    </row>
    <row r="2751" spans="1:24" x14ac:dyDescent="0.3">
      <c r="A2751" s="42">
        <v>10571</v>
      </c>
      <c r="B2751" s="24">
        <v>92</v>
      </c>
      <c r="C2751" s="24" t="s">
        <v>1127</v>
      </c>
      <c r="D2751" s="24">
        <v>1</v>
      </c>
      <c r="E2751" s="24">
        <v>32</v>
      </c>
      <c r="F2751" s="24" t="s">
        <v>348</v>
      </c>
      <c r="G2751" s="24" t="s">
        <v>18</v>
      </c>
      <c r="H2751" s="24" t="s">
        <v>13</v>
      </c>
      <c r="J2751" s="24">
        <v>1</v>
      </c>
      <c r="K2751" s="24">
        <v>3660</v>
      </c>
      <c r="L2751" s="32">
        <v>0.72916666666666663</v>
      </c>
      <c r="M2751" s="43">
        <v>0.75347222222222221</v>
      </c>
      <c r="N2751" s="33">
        <v>10.1946696490138</v>
      </c>
      <c r="Q2751" s="24">
        <v>67</v>
      </c>
      <c r="R2751" s="35">
        <f t="shared" si="169"/>
        <v>683.04286648392463</v>
      </c>
      <c r="S2751" s="35">
        <f t="shared" si="172"/>
        <v>0</v>
      </c>
      <c r="U2751" s="36">
        <f t="shared" si="170"/>
        <v>2.430555555555558E-2</v>
      </c>
      <c r="V2751" s="36">
        <f t="shared" si="171"/>
        <v>1.6284722222222239</v>
      </c>
      <c r="W2751" s="36"/>
      <c r="X2751" s="37"/>
    </row>
    <row r="2752" spans="1:24" x14ac:dyDescent="0.3">
      <c r="A2752" s="42">
        <v>10555</v>
      </c>
      <c r="B2752" s="24">
        <v>92</v>
      </c>
      <c r="C2752" s="24" t="s">
        <v>1127</v>
      </c>
      <c r="D2752" s="24">
        <v>1</v>
      </c>
      <c r="E2752" s="24">
        <v>33</v>
      </c>
      <c r="F2752" s="24" t="s">
        <v>349</v>
      </c>
      <c r="G2752" s="24" t="s">
        <v>19</v>
      </c>
      <c r="H2752" s="24" t="s">
        <v>15</v>
      </c>
      <c r="J2752" s="24">
        <v>1</v>
      </c>
      <c r="K2752" s="24">
        <v>2850</v>
      </c>
      <c r="L2752" s="32">
        <v>0.58333333333333337</v>
      </c>
      <c r="M2752" s="43">
        <v>0.60069444444444442</v>
      </c>
      <c r="N2752" s="33">
        <v>6.2232998308262903</v>
      </c>
      <c r="Q2752" s="24">
        <v>46</v>
      </c>
      <c r="R2752" s="35">
        <f t="shared" si="169"/>
        <v>286.27179221800935</v>
      </c>
      <c r="S2752" s="35">
        <f t="shared" si="172"/>
        <v>0</v>
      </c>
      <c r="U2752" s="36">
        <f t="shared" si="170"/>
        <v>1.7361111111111049E-2</v>
      </c>
      <c r="V2752" s="36">
        <f t="shared" si="171"/>
        <v>0.79861111111110827</v>
      </c>
      <c r="W2752" s="36"/>
      <c r="X2752" s="37"/>
    </row>
    <row r="2753" spans="1:24" x14ac:dyDescent="0.3">
      <c r="A2753" s="42">
        <v>10541</v>
      </c>
      <c r="B2753" s="24">
        <v>92</v>
      </c>
      <c r="C2753" s="24" t="s">
        <v>1127</v>
      </c>
      <c r="D2753" s="24">
        <v>1</v>
      </c>
      <c r="E2753" s="24">
        <v>33</v>
      </c>
      <c r="F2753" s="24" t="s">
        <v>349</v>
      </c>
      <c r="G2753" s="24" t="s">
        <v>19</v>
      </c>
      <c r="H2753" s="24" t="s">
        <v>13</v>
      </c>
      <c r="J2753" s="24">
        <v>1</v>
      </c>
      <c r="K2753" s="24">
        <v>2240</v>
      </c>
      <c r="L2753" s="32">
        <v>0.59722222222222221</v>
      </c>
      <c r="M2753" s="43">
        <v>0.61458333333333337</v>
      </c>
      <c r="N2753" s="33">
        <v>6.2232998308262903</v>
      </c>
      <c r="Q2753" s="24">
        <v>235</v>
      </c>
      <c r="R2753" s="35">
        <f t="shared" si="169"/>
        <v>1462.4754602441783</v>
      </c>
      <c r="S2753" s="35">
        <f t="shared" si="172"/>
        <v>0</v>
      </c>
      <c r="U2753" s="36">
        <f t="shared" si="170"/>
        <v>1.736111111111116E-2</v>
      </c>
      <c r="V2753" s="36">
        <f t="shared" si="171"/>
        <v>4.0798611111111232</v>
      </c>
      <c r="W2753" s="36"/>
      <c r="X2753" s="37"/>
    </row>
    <row r="2754" spans="1:24" x14ac:dyDescent="0.3">
      <c r="A2754" s="42">
        <v>10542</v>
      </c>
      <c r="B2754" s="24">
        <v>92</v>
      </c>
      <c r="C2754" s="24" t="s">
        <v>1127</v>
      </c>
      <c r="D2754" s="24">
        <v>1</v>
      </c>
      <c r="E2754" s="24">
        <v>33</v>
      </c>
      <c r="F2754" s="24" t="s">
        <v>349</v>
      </c>
      <c r="G2754" s="24" t="s">
        <v>12</v>
      </c>
      <c r="H2754" s="24" t="s">
        <v>13</v>
      </c>
      <c r="J2754" s="24">
        <v>1</v>
      </c>
      <c r="K2754" s="24">
        <v>2241</v>
      </c>
      <c r="L2754" s="32">
        <v>0.66666666666666663</v>
      </c>
      <c r="M2754" s="43">
        <v>0.68402777777777779</v>
      </c>
      <c r="N2754" s="33">
        <v>6.2232998308262903</v>
      </c>
      <c r="Q2754" s="24">
        <v>302</v>
      </c>
      <c r="R2754" s="35">
        <f t="shared" si="169"/>
        <v>1879.4365489095396</v>
      </c>
      <c r="S2754" s="35">
        <f t="shared" si="172"/>
        <v>0</v>
      </c>
      <c r="U2754" s="36">
        <f t="shared" si="170"/>
        <v>1.736111111111116E-2</v>
      </c>
      <c r="V2754" s="36">
        <f t="shared" si="171"/>
        <v>5.2430555555555705</v>
      </c>
      <c r="W2754" s="36"/>
      <c r="X2754" s="37"/>
    </row>
    <row r="2755" spans="1:24" x14ac:dyDescent="0.3">
      <c r="A2755" s="42">
        <v>10557</v>
      </c>
      <c r="B2755" s="24">
        <v>92</v>
      </c>
      <c r="C2755" s="24" t="s">
        <v>1127</v>
      </c>
      <c r="D2755" s="24">
        <v>1</v>
      </c>
      <c r="E2755" s="24">
        <v>33</v>
      </c>
      <c r="F2755" s="24" t="s">
        <v>349</v>
      </c>
      <c r="G2755" s="24" t="s">
        <v>12</v>
      </c>
      <c r="H2755" s="24" t="s">
        <v>15</v>
      </c>
      <c r="J2755" s="24">
        <v>1</v>
      </c>
      <c r="K2755" s="24">
        <v>2852</v>
      </c>
      <c r="L2755" s="32">
        <v>0.66666666666666663</v>
      </c>
      <c r="M2755" s="43">
        <v>0.68402777777777779</v>
      </c>
      <c r="N2755" s="33">
        <v>6.2232998308262903</v>
      </c>
      <c r="Q2755" s="24">
        <v>58</v>
      </c>
      <c r="R2755" s="35">
        <f t="shared" si="169"/>
        <v>360.95139018792486</v>
      </c>
      <c r="S2755" s="35">
        <f t="shared" si="172"/>
        <v>0</v>
      </c>
      <c r="U2755" s="36">
        <f t="shared" si="170"/>
        <v>1.736111111111116E-2</v>
      </c>
      <c r="V2755" s="36">
        <f t="shared" si="171"/>
        <v>1.0069444444444473</v>
      </c>
      <c r="W2755" s="36"/>
      <c r="X2755" s="37"/>
    </row>
    <row r="2756" spans="1:24" x14ac:dyDescent="0.3">
      <c r="A2756" s="42">
        <v>10559</v>
      </c>
      <c r="B2756" s="24">
        <v>92</v>
      </c>
      <c r="C2756" s="24" t="s">
        <v>1127</v>
      </c>
      <c r="D2756" s="24">
        <v>1</v>
      </c>
      <c r="E2756" s="24">
        <v>33</v>
      </c>
      <c r="F2756" s="24" t="s">
        <v>349</v>
      </c>
      <c r="G2756" s="24" t="s">
        <v>19</v>
      </c>
      <c r="H2756" s="24" t="s">
        <v>15</v>
      </c>
      <c r="J2756" s="24">
        <v>1</v>
      </c>
      <c r="K2756" s="24">
        <v>2854</v>
      </c>
      <c r="L2756" s="32">
        <v>0.70833333333333337</v>
      </c>
      <c r="M2756" s="43">
        <v>0.72569444444444453</v>
      </c>
      <c r="N2756" s="33">
        <v>6.2232998308262903</v>
      </c>
      <c r="Q2756" s="24">
        <v>46</v>
      </c>
      <c r="R2756" s="35">
        <f t="shared" ref="R2756:R2819" si="173">+N2756*Q2756</f>
        <v>286.27179221800935</v>
      </c>
      <c r="S2756" s="35">
        <f t="shared" si="172"/>
        <v>0</v>
      </c>
      <c r="U2756" s="36">
        <f t="shared" ref="U2756:U2819" si="174">+M2756-L2756</f>
        <v>1.736111111111116E-2</v>
      </c>
      <c r="V2756" s="36">
        <f t="shared" ref="V2756:V2819" si="175">+U2756*Q2756</f>
        <v>0.79861111111111338</v>
      </c>
      <c r="W2756" s="36"/>
      <c r="X2756" s="37"/>
    </row>
    <row r="2757" spans="1:24" x14ac:dyDescent="0.3">
      <c r="A2757" s="42">
        <v>10543</v>
      </c>
      <c r="B2757" s="24">
        <v>92</v>
      </c>
      <c r="C2757" s="24" t="s">
        <v>1127</v>
      </c>
      <c r="D2757" s="24">
        <v>1</v>
      </c>
      <c r="E2757" s="24">
        <v>33</v>
      </c>
      <c r="F2757" s="24" t="s">
        <v>349</v>
      </c>
      <c r="G2757" s="24" t="s">
        <v>19</v>
      </c>
      <c r="H2757" s="24" t="s">
        <v>13</v>
      </c>
      <c r="J2757" s="24">
        <v>1</v>
      </c>
      <c r="K2757" s="24">
        <v>2242</v>
      </c>
      <c r="L2757" s="32">
        <v>0.75694444444444453</v>
      </c>
      <c r="M2757" s="43">
        <v>0.77430555555555547</v>
      </c>
      <c r="N2757" s="33">
        <v>6.2232998308262903</v>
      </c>
      <c r="Q2757" s="24">
        <v>235</v>
      </c>
      <c r="R2757" s="35">
        <f t="shared" si="173"/>
        <v>1462.4754602441783</v>
      </c>
      <c r="S2757" s="35">
        <f t="shared" ref="S2757:S2820" si="176">+O2757*Q2757</f>
        <v>0</v>
      </c>
      <c r="U2757" s="36">
        <f t="shared" si="174"/>
        <v>1.7361111111110938E-2</v>
      </c>
      <c r="V2757" s="36">
        <f t="shared" si="175"/>
        <v>4.0798611111110707</v>
      </c>
      <c r="W2757" s="36"/>
      <c r="X2757" s="37"/>
    </row>
    <row r="2758" spans="1:24" x14ac:dyDescent="0.3">
      <c r="A2758" s="42">
        <v>10544</v>
      </c>
      <c r="B2758" s="24">
        <v>92</v>
      </c>
      <c r="C2758" s="24" t="s">
        <v>1127</v>
      </c>
      <c r="D2758" s="24">
        <v>1</v>
      </c>
      <c r="E2758" s="24">
        <v>33</v>
      </c>
      <c r="F2758" s="24" t="s">
        <v>349</v>
      </c>
      <c r="G2758" s="24" t="s">
        <v>12</v>
      </c>
      <c r="H2758" s="24" t="s">
        <v>13</v>
      </c>
      <c r="J2758" s="24">
        <v>1</v>
      </c>
      <c r="K2758" s="24">
        <v>2243</v>
      </c>
      <c r="L2758" s="32">
        <v>0.79166666666666663</v>
      </c>
      <c r="M2758" s="43">
        <v>0.80902777777777779</v>
      </c>
      <c r="N2758" s="33">
        <v>6.2232998308262903</v>
      </c>
      <c r="Q2758" s="24">
        <v>302</v>
      </c>
      <c r="R2758" s="35">
        <f t="shared" si="173"/>
        <v>1879.4365489095396</v>
      </c>
      <c r="S2758" s="35">
        <f t="shared" si="176"/>
        <v>0</v>
      </c>
      <c r="U2758" s="36">
        <f t="shared" si="174"/>
        <v>1.736111111111116E-2</v>
      </c>
      <c r="V2758" s="36">
        <f t="shared" si="175"/>
        <v>5.2430555555555705</v>
      </c>
      <c r="W2758" s="36"/>
      <c r="X2758" s="37"/>
    </row>
    <row r="2759" spans="1:24" x14ac:dyDescent="0.3">
      <c r="A2759" s="42">
        <v>18437</v>
      </c>
      <c r="B2759" s="24">
        <v>92</v>
      </c>
      <c r="C2759" s="24" t="s">
        <v>1127</v>
      </c>
      <c r="D2759" s="24">
        <v>1</v>
      </c>
      <c r="E2759" s="24">
        <v>33</v>
      </c>
      <c r="F2759" s="24" t="s">
        <v>349</v>
      </c>
      <c r="G2759" s="24" t="s">
        <v>18</v>
      </c>
      <c r="H2759" s="24" t="s">
        <v>15</v>
      </c>
      <c r="J2759" s="24">
        <v>1</v>
      </c>
      <c r="K2759" s="24">
        <v>3901</v>
      </c>
      <c r="L2759" s="32">
        <v>0.79166666666666663</v>
      </c>
      <c r="M2759" s="43">
        <v>0.80902777777777779</v>
      </c>
      <c r="N2759" s="33">
        <v>6.2232998308262903</v>
      </c>
      <c r="Q2759" s="24">
        <v>12</v>
      </c>
      <c r="R2759" s="35">
        <f t="shared" si="173"/>
        <v>74.679597969915477</v>
      </c>
      <c r="S2759" s="35">
        <f t="shared" si="176"/>
        <v>0</v>
      </c>
      <c r="U2759" s="36">
        <f t="shared" si="174"/>
        <v>1.736111111111116E-2</v>
      </c>
      <c r="V2759" s="36">
        <f t="shared" si="175"/>
        <v>0.20833333333333393</v>
      </c>
      <c r="W2759" s="36"/>
      <c r="X2759" s="37"/>
    </row>
    <row r="2760" spans="1:24" x14ac:dyDescent="0.3">
      <c r="A2760" s="42">
        <v>10561</v>
      </c>
      <c r="B2760" s="24">
        <v>92</v>
      </c>
      <c r="C2760" s="24" t="s">
        <v>1127</v>
      </c>
      <c r="D2760" s="24">
        <v>1</v>
      </c>
      <c r="E2760" s="24">
        <v>33</v>
      </c>
      <c r="F2760" s="24" t="s">
        <v>349</v>
      </c>
      <c r="G2760" s="24" t="s">
        <v>19</v>
      </c>
      <c r="H2760" s="24" t="s">
        <v>15</v>
      </c>
      <c r="J2760" s="24">
        <v>1</v>
      </c>
      <c r="K2760" s="24">
        <v>2856</v>
      </c>
      <c r="L2760" s="32">
        <v>0.80208333333333337</v>
      </c>
      <c r="M2760" s="43">
        <v>0.81944444444444453</v>
      </c>
      <c r="N2760" s="33">
        <v>6.2232998308262903</v>
      </c>
      <c r="Q2760" s="24">
        <v>46</v>
      </c>
      <c r="R2760" s="35">
        <f t="shared" si="173"/>
        <v>286.27179221800935</v>
      </c>
      <c r="S2760" s="35">
        <f t="shared" si="176"/>
        <v>0</v>
      </c>
      <c r="U2760" s="36">
        <f t="shared" si="174"/>
        <v>1.736111111111116E-2</v>
      </c>
      <c r="V2760" s="36">
        <f t="shared" si="175"/>
        <v>0.79861111111111338</v>
      </c>
      <c r="W2760" s="36"/>
      <c r="X2760" s="37"/>
    </row>
    <row r="2761" spans="1:24" x14ac:dyDescent="0.3">
      <c r="A2761" s="42">
        <v>10579</v>
      </c>
      <c r="B2761" s="24">
        <v>92</v>
      </c>
      <c r="C2761" s="24" t="s">
        <v>1127</v>
      </c>
      <c r="D2761" s="24">
        <v>1</v>
      </c>
      <c r="E2761" s="24">
        <v>36</v>
      </c>
      <c r="F2761" s="24" t="s">
        <v>354</v>
      </c>
      <c r="G2761" s="24" t="s">
        <v>18</v>
      </c>
      <c r="H2761" s="24" t="s">
        <v>13</v>
      </c>
      <c r="J2761" s="24">
        <v>1</v>
      </c>
      <c r="K2761" s="24">
        <v>3703</v>
      </c>
      <c r="L2761" s="32">
        <v>0.54166666666666663</v>
      </c>
      <c r="M2761" s="43">
        <v>0.58333333333333337</v>
      </c>
      <c r="N2761" s="33">
        <v>20.872231827543999</v>
      </c>
      <c r="Q2761" s="24">
        <v>67</v>
      </c>
      <c r="R2761" s="35">
        <f t="shared" si="173"/>
        <v>1398.4395324454479</v>
      </c>
      <c r="S2761" s="35">
        <f t="shared" si="176"/>
        <v>0</v>
      </c>
      <c r="U2761" s="36">
        <f t="shared" si="174"/>
        <v>4.1666666666666741E-2</v>
      </c>
      <c r="V2761" s="36">
        <f t="shared" si="175"/>
        <v>2.7916666666666714</v>
      </c>
      <c r="W2761" s="36"/>
      <c r="X2761" s="37"/>
    </row>
    <row r="2762" spans="1:24" x14ac:dyDescent="0.3">
      <c r="A2762" s="42">
        <v>10567</v>
      </c>
      <c r="B2762" s="24">
        <v>92</v>
      </c>
      <c r="C2762" s="24" t="s">
        <v>1127</v>
      </c>
      <c r="D2762" s="24">
        <v>1</v>
      </c>
      <c r="E2762" s="24">
        <v>36</v>
      </c>
      <c r="F2762" s="24" t="s">
        <v>354</v>
      </c>
      <c r="G2762" s="24" t="s">
        <v>19</v>
      </c>
      <c r="H2762" s="24" t="s">
        <v>13</v>
      </c>
      <c r="J2762" s="24">
        <v>1</v>
      </c>
      <c r="K2762" s="24">
        <v>3184</v>
      </c>
      <c r="L2762" s="32">
        <v>0.54861111111111105</v>
      </c>
      <c r="M2762" s="43">
        <v>0.59027777777777779</v>
      </c>
      <c r="N2762" s="33">
        <v>20.872231827543999</v>
      </c>
      <c r="Q2762" s="24">
        <v>235</v>
      </c>
      <c r="R2762" s="35">
        <f t="shared" si="173"/>
        <v>4904.9744794728394</v>
      </c>
      <c r="S2762" s="35">
        <f t="shared" si="176"/>
        <v>0</v>
      </c>
      <c r="U2762" s="36">
        <f t="shared" si="174"/>
        <v>4.1666666666666741E-2</v>
      </c>
      <c r="V2762" s="36">
        <f t="shared" si="175"/>
        <v>9.7916666666666838</v>
      </c>
      <c r="W2762" s="36"/>
      <c r="X2762" s="37"/>
    </row>
    <row r="2763" spans="1:24" x14ac:dyDescent="0.3">
      <c r="A2763" s="42">
        <v>10572</v>
      </c>
      <c r="B2763" s="24">
        <v>92</v>
      </c>
      <c r="C2763" s="24" t="s">
        <v>1127</v>
      </c>
      <c r="D2763" s="24">
        <v>2</v>
      </c>
      <c r="E2763" s="24">
        <v>102</v>
      </c>
      <c r="F2763" s="24" t="s">
        <v>358</v>
      </c>
      <c r="G2763" s="24" t="s">
        <v>18</v>
      </c>
      <c r="H2763" s="24" t="s">
        <v>13</v>
      </c>
      <c r="J2763" s="24">
        <v>1</v>
      </c>
      <c r="K2763" s="24">
        <v>3661</v>
      </c>
      <c r="L2763" s="32">
        <v>0.75347222222222221</v>
      </c>
      <c r="M2763" s="43">
        <v>0.78819444444444453</v>
      </c>
      <c r="N2763" s="33">
        <v>14.279644280089499</v>
      </c>
      <c r="Q2763" s="24">
        <v>67</v>
      </c>
      <c r="R2763" s="35">
        <f t="shared" si="173"/>
        <v>956.73616676599647</v>
      </c>
      <c r="S2763" s="35">
        <f t="shared" si="176"/>
        <v>0</v>
      </c>
      <c r="U2763" s="36">
        <f t="shared" si="174"/>
        <v>3.4722222222222321E-2</v>
      </c>
      <c r="V2763" s="36">
        <f t="shared" si="175"/>
        <v>2.3263888888888955</v>
      </c>
      <c r="W2763" s="36"/>
      <c r="X2763" s="37"/>
    </row>
    <row r="2764" spans="1:24" x14ac:dyDescent="0.3">
      <c r="A2764" s="42">
        <v>17494</v>
      </c>
      <c r="B2764" s="24">
        <v>92</v>
      </c>
      <c r="C2764" s="24" t="s">
        <v>1127</v>
      </c>
      <c r="D2764" s="24">
        <v>2</v>
      </c>
      <c r="E2764" s="24">
        <v>103</v>
      </c>
      <c r="F2764" s="24" t="s">
        <v>350</v>
      </c>
      <c r="G2764" s="24" t="s">
        <v>12</v>
      </c>
      <c r="H2764" s="24" t="s">
        <v>13</v>
      </c>
      <c r="J2764" s="24">
        <v>1</v>
      </c>
      <c r="K2764" s="24">
        <v>2280</v>
      </c>
      <c r="L2764" s="32">
        <v>0.53472222222222221</v>
      </c>
      <c r="M2764" s="43">
        <v>0.55902777777777779</v>
      </c>
      <c r="N2764" s="33">
        <v>11.092646927121701</v>
      </c>
      <c r="Q2764" s="24">
        <v>302</v>
      </c>
      <c r="R2764" s="35">
        <f t="shared" si="173"/>
        <v>3349.9793719907534</v>
      </c>
      <c r="S2764" s="35">
        <f t="shared" si="176"/>
        <v>0</v>
      </c>
      <c r="U2764" s="36">
        <f t="shared" si="174"/>
        <v>2.430555555555558E-2</v>
      </c>
      <c r="V2764" s="36">
        <f t="shared" si="175"/>
        <v>7.3402777777777857</v>
      </c>
      <c r="W2764" s="36"/>
      <c r="X2764" s="37"/>
    </row>
    <row r="2765" spans="1:24" x14ac:dyDescent="0.3">
      <c r="A2765" s="42">
        <v>10546</v>
      </c>
      <c r="B2765" s="24">
        <v>92</v>
      </c>
      <c r="C2765" s="24" t="s">
        <v>1127</v>
      </c>
      <c r="D2765" s="24">
        <v>2</v>
      </c>
      <c r="E2765" s="24">
        <v>103</v>
      </c>
      <c r="F2765" s="24" t="s">
        <v>350</v>
      </c>
      <c r="G2765" s="24" t="s">
        <v>19</v>
      </c>
      <c r="H2765" s="24" t="s">
        <v>13</v>
      </c>
      <c r="J2765" s="24">
        <v>1</v>
      </c>
      <c r="K2765" s="24">
        <v>2281</v>
      </c>
      <c r="L2765" s="32">
        <v>0.73263888888888884</v>
      </c>
      <c r="M2765" s="43">
        <v>0.75694444444444453</v>
      </c>
      <c r="N2765" s="33">
        <v>11.092646927121701</v>
      </c>
      <c r="Q2765" s="24">
        <v>235</v>
      </c>
      <c r="R2765" s="35">
        <f t="shared" si="173"/>
        <v>2606.7720278735997</v>
      </c>
      <c r="S2765" s="35">
        <f t="shared" si="176"/>
        <v>0</v>
      </c>
      <c r="U2765" s="36">
        <f t="shared" si="174"/>
        <v>2.4305555555555691E-2</v>
      </c>
      <c r="V2765" s="36">
        <f t="shared" si="175"/>
        <v>5.7118055555555873</v>
      </c>
      <c r="W2765" s="36"/>
      <c r="X2765" s="37"/>
    </row>
    <row r="2766" spans="1:24" x14ac:dyDescent="0.3">
      <c r="A2766" s="42">
        <v>10547</v>
      </c>
      <c r="B2766" s="24">
        <v>92</v>
      </c>
      <c r="C2766" s="24" t="s">
        <v>1127</v>
      </c>
      <c r="D2766" s="24">
        <v>2</v>
      </c>
      <c r="E2766" s="24">
        <v>122</v>
      </c>
      <c r="F2766" s="24" t="s">
        <v>351</v>
      </c>
      <c r="G2766" s="24" t="s">
        <v>19</v>
      </c>
      <c r="H2766" s="24" t="s">
        <v>13</v>
      </c>
      <c r="J2766" s="24">
        <v>1</v>
      </c>
      <c r="K2766" s="24">
        <v>2288</v>
      </c>
      <c r="L2766" s="32">
        <v>0.61458333333333337</v>
      </c>
      <c r="M2766" s="43">
        <v>0.63194444444444442</v>
      </c>
      <c r="N2766" s="33">
        <v>7.1225698235597701</v>
      </c>
      <c r="Q2766" s="24">
        <v>235</v>
      </c>
      <c r="R2766" s="35">
        <f t="shared" si="173"/>
        <v>1673.803908536546</v>
      </c>
      <c r="S2766" s="35">
        <f t="shared" si="176"/>
        <v>0</v>
      </c>
      <c r="U2766" s="36">
        <f t="shared" si="174"/>
        <v>1.7361111111111049E-2</v>
      </c>
      <c r="V2766" s="36">
        <f t="shared" si="175"/>
        <v>4.0798611111110965</v>
      </c>
      <c r="W2766" s="36"/>
      <c r="X2766" s="37"/>
    </row>
    <row r="2767" spans="1:24" x14ac:dyDescent="0.3">
      <c r="A2767" s="42">
        <v>10556</v>
      </c>
      <c r="B2767" s="24">
        <v>92</v>
      </c>
      <c r="C2767" s="24" t="s">
        <v>1127</v>
      </c>
      <c r="D2767" s="24">
        <v>2</v>
      </c>
      <c r="E2767" s="24">
        <v>122</v>
      </c>
      <c r="F2767" s="24" t="s">
        <v>351</v>
      </c>
      <c r="G2767" s="24" t="s">
        <v>19</v>
      </c>
      <c r="H2767" s="24" t="s">
        <v>15</v>
      </c>
      <c r="J2767" s="24">
        <v>1</v>
      </c>
      <c r="K2767" s="24">
        <v>2851</v>
      </c>
      <c r="L2767" s="32">
        <v>0.64236111111111105</v>
      </c>
      <c r="M2767" s="43">
        <v>0.65972222222222221</v>
      </c>
      <c r="N2767" s="33">
        <v>7.1225698235597701</v>
      </c>
      <c r="Q2767" s="24">
        <v>46</v>
      </c>
      <c r="R2767" s="35">
        <f t="shared" si="173"/>
        <v>327.63821188374942</v>
      </c>
      <c r="S2767" s="35">
        <f t="shared" si="176"/>
        <v>0</v>
      </c>
      <c r="U2767" s="36">
        <f t="shared" si="174"/>
        <v>1.736111111111116E-2</v>
      </c>
      <c r="V2767" s="36">
        <f t="shared" si="175"/>
        <v>0.79861111111111338</v>
      </c>
      <c r="W2767" s="36"/>
      <c r="X2767" s="37"/>
    </row>
    <row r="2768" spans="1:24" x14ac:dyDescent="0.3">
      <c r="A2768" s="42">
        <v>10558</v>
      </c>
      <c r="B2768" s="24">
        <v>92</v>
      </c>
      <c r="C2768" s="24" t="s">
        <v>1127</v>
      </c>
      <c r="D2768" s="24">
        <v>2</v>
      </c>
      <c r="E2768" s="24">
        <v>122</v>
      </c>
      <c r="F2768" s="24" t="s">
        <v>351</v>
      </c>
      <c r="G2768" s="24" t="s">
        <v>12</v>
      </c>
      <c r="H2768" s="24" t="s">
        <v>15</v>
      </c>
      <c r="J2768" s="24">
        <v>1</v>
      </c>
      <c r="K2768" s="24">
        <v>2853</v>
      </c>
      <c r="L2768" s="32">
        <v>0.68402777777777779</v>
      </c>
      <c r="M2768" s="43">
        <v>0.70138888888888884</v>
      </c>
      <c r="N2768" s="33">
        <v>7.1225698235597701</v>
      </c>
      <c r="Q2768" s="24">
        <v>58</v>
      </c>
      <c r="R2768" s="35">
        <f t="shared" si="173"/>
        <v>413.10904976646668</v>
      </c>
      <c r="S2768" s="35">
        <f t="shared" si="176"/>
        <v>0</v>
      </c>
      <c r="U2768" s="36">
        <f t="shared" si="174"/>
        <v>1.7361111111111049E-2</v>
      </c>
      <c r="V2768" s="36">
        <f t="shared" si="175"/>
        <v>1.0069444444444409</v>
      </c>
      <c r="W2768" s="36"/>
      <c r="X2768" s="37"/>
    </row>
    <row r="2769" spans="1:24" x14ac:dyDescent="0.3">
      <c r="A2769" s="42">
        <v>10562</v>
      </c>
      <c r="B2769" s="24">
        <v>92</v>
      </c>
      <c r="C2769" s="24" t="s">
        <v>1127</v>
      </c>
      <c r="D2769" s="24">
        <v>2</v>
      </c>
      <c r="E2769" s="24">
        <v>122</v>
      </c>
      <c r="F2769" s="24" t="s">
        <v>351</v>
      </c>
      <c r="G2769" s="24" t="s">
        <v>12</v>
      </c>
      <c r="H2769" s="24" t="s">
        <v>13</v>
      </c>
      <c r="J2769" s="24">
        <v>1</v>
      </c>
      <c r="K2769" s="24">
        <v>3018</v>
      </c>
      <c r="L2769" s="32">
        <v>0.68402777777777779</v>
      </c>
      <c r="M2769" s="43">
        <v>0.70138888888888884</v>
      </c>
      <c r="N2769" s="33">
        <v>7.1225698235597701</v>
      </c>
      <c r="Q2769" s="24">
        <v>302</v>
      </c>
      <c r="R2769" s="35">
        <f t="shared" si="173"/>
        <v>2151.0160867150507</v>
      </c>
      <c r="S2769" s="35">
        <f t="shared" si="176"/>
        <v>0</v>
      </c>
      <c r="U2769" s="36">
        <f t="shared" si="174"/>
        <v>1.7361111111111049E-2</v>
      </c>
      <c r="V2769" s="36">
        <f t="shared" si="175"/>
        <v>5.2430555555555367</v>
      </c>
      <c r="W2769" s="36"/>
      <c r="X2769" s="37"/>
    </row>
    <row r="2770" spans="1:24" x14ac:dyDescent="0.3">
      <c r="A2770" s="42">
        <v>10560</v>
      </c>
      <c r="B2770" s="24">
        <v>92</v>
      </c>
      <c r="C2770" s="24" t="s">
        <v>1127</v>
      </c>
      <c r="D2770" s="24">
        <v>2</v>
      </c>
      <c r="E2770" s="24">
        <v>122</v>
      </c>
      <c r="F2770" s="24" t="s">
        <v>351</v>
      </c>
      <c r="G2770" s="24" t="s">
        <v>19</v>
      </c>
      <c r="H2770" s="24" t="s">
        <v>15</v>
      </c>
      <c r="J2770" s="24">
        <v>1</v>
      </c>
      <c r="K2770" s="24">
        <v>2855</v>
      </c>
      <c r="L2770" s="32">
        <v>0.76388888888888884</v>
      </c>
      <c r="M2770" s="43">
        <v>0.78125</v>
      </c>
      <c r="N2770" s="33">
        <v>7.1225698235597701</v>
      </c>
      <c r="Q2770" s="24">
        <v>46</v>
      </c>
      <c r="R2770" s="35">
        <f t="shared" si="173"/>
        <v>327.63821188374942</v>
      </c>
      <c r="S2770" s="35">
        <f t="shared" si="176"/>
        <v>0</v>
      </c>
      <c r="U2770" s="36">
        <f t="shared" si="174"/>
        <v>1.736111111111116E-2</v>
      </c>
      <c r="V2770" s="36">
        <f t="shared" si="175"/>
        <v>0.79861111111111338</v>
      </c>
      <c r="W2770" s="36"/>
      <c r="X2770" s="37"/>
    </row>
    <row r="2771" spans="1:24" x14ac:dyDescent="0.3">
      <c r="A2771" s="42">
        <v>10548</v>
      </c>
      <c r="B2771" s="24">
        <v>92</v>
      </c>
      <c r="C2771" s="24" t="s">
        <v>1127</v>
      </c>
      <c r="D2771" s="24">
        <v>2</v>
      </c>
      <c r="E2771" s="24">
        <v>122</v>
      </c>
      <c r="F2771" s="24" t="s">
        <v>351</v>
      </c>
      <c r="G2771" s="24" t="s">
        <v>19</v>
      </c>
      <c r="H2771" s="24" t="s">
        <v>13</v>
      </c>
      <c r="J2771" s="24">
        <v>1</v>
      </c>
      <c r="K2771" s="24">
        <v>2290</v>
      </c>
      <c r="L2771" s="32">
        <v>0.77430555555555547</v>
      </c>
      <c r="M2771" s="43">
        <v>0.79166666666666663</v>
      </c>
      <c r="N2771" s="33">
        <v>7.1225698235597701</v>
      </c>
      <c r="Q2771" s="24">
        <v>235</v>
      </c>
      <c r="R2771" s="35">
        <f t="shared" si="173"/>
        <v>1673.803908536546</v>
      </c>
      <c r="S2771" s="35">
        <f t="shared" si="176"/>
        <v>0</v>
      </c>
      <c r="U2771" s="36">
        <f t="shared" si="174"/>
        <v>1.736111111111116E-2</v>
      </c>
      <c r="V2771" s="36">
        <f t="shared" si="175"/>
        <v>4.0798611111111232</v>
      </c>
      <c r="W2771" s="36"/>
      <c r="X2771" s="37"/>
    </row>
    <row r="2772" spans="1:24" x14ac:dyDescent="0.3">
      <c r="A2772" s="42">
        <v>10589</v>
      </c>
      <c r="B2772" s="24">
        <v>92</v>
      </c>
      <c r="C2772" s="24" t="s">
        <v>1127</v>
      </c>
      <c r="D2772" s="24">
        <v>2</v>
      </c>
      <c r="E2772" s="24">
        <v>122</v>
      </c>
      <c r="F2772" s="24" t="s">
        <v>351</v>
      </c>
      <c r="G2772" s="24" t="s">
        <v>12</v>
      </c>
      <c r="H2772" s="24" t="s">
        <v>13</v>
      </c>
      <c r="J2772" s="24">
        <v>1</v>
      </c>
      <c r="K2772" s="24">
        <v>3020</v>
      </c>
      <c r="L2772" s="32">
        <v>0.80902777777777779</v>
      </c>
      <c r="M2772" s="43">
        <v>0.82638888888888884</v>
      </c>
      <c r="N2772" s="33">
        <v>7.1225698235597701</v>
      </c>
      <c r="Q2772" s="24">
        <v>302</v>
      </c>
      <c r="R2772" s="35">
        <f t="shared" si="173"/>
        <v>2151.0160867150507</v>
      </c>
      <c r="S2772" s="35">
        <f t="shared" si="176"/>
        <v>0</v>
      </c>
      <c r="U2772" s="36">
        <f t="shared" si="174"/>
        <v>1.7361111111111049E-2</v>
      </c>
      <c r="V2772" s="36">
        <f t="shared" si="175"/>
        <v>5.2430555555555367</v>
      </c>
      <c r="W2772" s="36"/>
      <c r="X2772" s="37"/>
    </row>
    <row r="2773" spans="1:24" x14ac:dyDescent="0.3">
      <c r="A2773" s="42">
        <v>18438</v>
      </c>
      <c r="B2773" s="24">
        <v>92</v>
      </c>
      <c r="C2773" s="24" t="s">
        <v>1127</v>
      </c>
      <c r="D2773" s="24">
        <v>2</v>
      </c>
      <c r="E2773" s="24">
        <v>122</v>
      </c>
      <c r="F2773" s="24" t="s">
        <v>351</v>
      </c>
      <c r="G2773" s="24" t="s">
        <v>18</v>
      </c>
      <c r="H2773" s="24" t="s">
        <v>15</v>
      </c>
      <c r="J2773" s="24">
        <v>1</v>
      </c>
      <c r="K2773" s="24">
        <v>3902</v>
      </c>
      <c r="L2773" s="32">
        <v>0.80902777777777779</v>
      </c>
      <c r="M2773" s="43">
        <v>0.82638888888888884</v>
      </c>
      <c r="N2773" s="33">
        <v>7.1225698235597701</v>
      </c>
      <c r="Q2773" s="24">
        <v>12</v>
      </c>
      <c r="R2773" s="35">
        <f t="shared" si="173"/>
        <v>85.470837882717234</v>
      </c>
      <c r="S2773" s="35">
        <f t="shared" si="176"/>
        <v>0</v>
      </c>
      <c r="U2773" s="36">
        <f t="shared" si="174"/>
        <v>1.7361111111111049E-2</v>
      </c>
      <c r="V2773" s="36">
        <f t="shared" si="175"/>
        <v>0.20833333333333259</v>
      </c>
      <c r="W2773" s="36"/>
      <c r="X2773" s="37"/>
    </row>
    <row r="2774" spans="1:24" x14ac:dyDescent="0.3">
      <c r="A2774" s="42">
        <v>10590</v>
      </c>
      <c r="B2774" s="24">
        <v>92</v>
      </c>
      <c r="C2774" s="24" t="s">
        <v>1127</v>
      </c>
      <c r="D2774" s="24">
        <v>2</v>
      </c>
      <c r="E2774" s="24">
        <v>122</v>
      </c>
      <c r="F2774" s="24" t="s">
        <v>351</v>
      </c>
      <c r="G2774" s="24" t="s">
        <v>19</v>
      </c>
      <c r="H2774" s="24" t="s">
        <v>15</v>
      </c>
      <c r="J2774" s="24">
        <v>1</v>
      </c>
      <c r="K2774" s="24">
        <v>2860</v>
      </c>
      <c r="L2774" s="32">
        <v>0.81944444444444453</v>
      </c>
      <c r="M2774" s="43">
        <v>0.83680555555555547</v>
      </c>
      <c r="N2774" s="33">
        <v>7.1225698235597701</v>
      </c>
      <c r="Q2774" s="24">
        <v>46</v>
      </c>
      <c r="R2774" s="35">
        <f t="shared" si="173"/>
        <v>327.63821188374942</v>
      </c>
      <c r="S2774" s="35">
        <f t="shared" si="176"/>
        <v>0</v>
      </c>
      <c r="U2774" s="36">
        <f t="shared" si="174"/>
        <v>1.7361111111110938E-2</v>
      </c>
      <c r="V2774" s="36">
        <f t="shared" si="175"/>
        <v>0.79861111111110317</v>
      </c>
      <c r="W2774" s="36"/>
      <c r="X2774" s="37"/>
    </row>
    <row r="2775" spans="1:24" x14ac:dyDescent="0.3">
      <c r="A2775" s="42">
        <v>10549</v>
      </c>
      <c r="B2775" s="24">
        <v>92</v>
      </c>
      <c r="C2775" s="24" t="s">
        <v>1127</v>
      </c>
      <c r="D2775" s="24">
        <v>2</v>
      </c>
      <c r="E2775" s="24">
        <v>144</v>
      </c>
      <c r="F2775" s="24" t="s">
        <v>352</v>
      </c>
      <c r="G2775" s="24" t="s">
        <v>12</v>
      </c>
      <c r="H2775" s="24" t="s">
        <v>13</v>
      </c>
      <c r="J2775" s="24">
        <v>1</v>
      </c>
      <c r="K2775" s="24">
        <v>2310</v>
      </c>
      <c r="L2775" s="32">
        <v>0.28472222222222221</v>
      </c>
      <c r="M2775" s="43">
        <v>0.3263888888888889</v>
      </c>
      <c r="N2775" s="33">
        <v>20.8484674429547</v>
      </c>
      <c r="Q2775" s="24">
        <v>302</v>
      </c>
      <c r="R2775" s="35">
        <f t="shared" si="173"/>
        <v>6296.2371677723195</v>
      </c>
      <c r="S2775" s="35">
        <f t="shared" si="176"/>
        <v>0</v>
      </c>
      <c r="U2775" s="36">
        <f t="shared" si="174"/>
        <v>4.1666666666666685E-2</v>
      </c>
      <c r="V2775" s="36">
        <f t="shared" si="175"/>
        <v>12.583333333333339</v>
      </c>
      <c r="W2775" s="36"/>
      <c r="X2775" s="37"/>
    </row>
    <row r="2776" spans="1:24" x14ac:dyDescent="0.3">
      <c r="A2776" s="42">
        <v>10570</v>
      </c>
      <c r="B2776" s="24">
        <v>92</v>
      </c>
      <c r="C2776" s="24" t="s">
        <v>1127</v>
      </c>
      <c r="D2776" s="24">
        <v>2</v>
      </c>
      <c r="E2776" s="24">
        <v>170</v>
      </c>
      <c r="F2776" s="24" t="s">
        <v>357</v>
      </c>
      <c r="G2776" s="24" t="s">
        <v>18</v>
      </c>
      <c r="H2776" s="24" t="s">
        <v>13</v>
      </c>
      <c r="J2776" s="24">
        <v>1</v>
      </c>
      <c r="K2776" s="24">
        <v>3659</v>
      </c>
      <c r="L2776" s="32">
        <v>0.60069444444444442</v>
      </c>
      <c r="M2776" s="43">
        <v>0.625</v>
      </c>
      <c r="N2776" s="33">
        <v>8.9670907166101994</v>
      </c>
      <c r="Q2776" s="24">
        <v>67</v>
      </c>
      <c r="R2776" s="35">
        <f t="shared" si="173"/>
        <v>600.79507801288332</v>
      </c>
      <c r="S2776" s="35">
        <f t="shared" si="176"/>
        <v>0</v>
      </c>
      <c r="U2776" s="36">
        <f t="shared" si="174"/>
        <v>2.430555555555558E-2</v>
      </c>
      <c r="V2776" s="36">
        <f t="shared" si="175"/>
        <v>1.6284722222222239</v>
      </c>
      <c r="W2776" s="36"/>
      <c r="X2776" s="37"/>
    </row>
    <row r="2777" spans="1:24" x14ac:dyDescent="0.3">
      <c r="A2777" s="42">
        <v>10584</v>
      </c>
      <c r="B2777" s="24">
        <v>92</v>
      </c>
      <c r="C2777" s="24" t="s">
        <v>1127</v>
      </c>
      <c r="D2777" s="24">
        <v>2</v>
      </c>
      <c r="E2777" s="24">
        <v>170</v>
      </c>
      <c r="F2777" s="24" t="s">
        <v>357</v>
      </c>
      <c r="G2777" s="24" t="s">
        <v>18</v>
      </c>
      <c r="H2777" s="24" t="s">
        <v>15</v>
      </c>
      <c r="J2777" s="24">
        <v>1</v>
      </c>
      <c r="K2777" s="24">
        <v>3898</v>
      </c>
      <c r="L2777" s="32">
        <v>0.60763888888888895</v>
      </c>
      <c r="M2777" s="43">
        <v>0.63194444444444442</v>
      </c>
      <c r="N2777" s="33">
        <v>8.9670907166101994</v>
      </c>
      <c r="Q2777" s="24">
        <v>12</v>
      </c>
      <c r="R2777" s="35">
        <f t="shared" si="173"/>
        <v>107.60508859932239</v>
      </c>
      <c r="S2777" s="35">
        <f t="shared" si="176"/>
        <v>0</v>
      </c>
      <c r="U2777" s="36">
        <f t="shared" si="174"/>
        <v>2.4305555555555469E-2</v>
      </c>
      <c r="V2777" s="36">
        <f t="shared" si="175"/>
        <v>0.29166666666666563</v>
      </c>
      <c r="W2777" s="36"/>
      <c r="X2777" s="37"/>
    </row>
    <row r="2778" spans="1:24" x14ac:dyDescent="0.3">
      <c r="A2778" s="42">
        <v>10586</v>
      </c>
      <c r="B2778" s="24">
        <v>92</v>
      </c>
      <c r="C2778" s="24" t="s">
        <v>1127</v>
      </c>
      <c r="D2778" s="24">
        <v>2</v>
      </c>
      <c r="E2778" s="24">
        <v>170</v>
      </c>
      <c r="F2778" s="24" t="s">
        <v>357</v>
      </c>
      <c r="G2778" s="24" t="s">
        <v>18</v>
      </c>
      <c r="H2778" s="24" t="s">
        <v>15</v>
      </c>
      <c r="J2778" s="24">
        <v>1</v>
      </c>
      <c r="K2778" s="24">
        <v>3900</v>
      </c>
      <c r="L2778" s="32">
        <v>0.76041666666666663</v>
      </c>
      <c r="M2778" s="43">
        <v>0.78472222222222221</v>
      </c>
      <c r="N2778" s="33">
        <v>8.9670907166101994</v>
      </c>
      <c r="Q2778" s="24">
        <v>12</v>
      </c>
      <c r="R2778" s="35">
        <f t="shared" si="173"/>
        <v>107.60508859932239</v>
      </c>
      <c r="S2778" s="35">
        <f t="shared" si="176"/>
        <v>0</v>
      </c>
      <c r="U2778" s="36">
        <f t="shared" si="174"/>
        <v>2.430555555555558E-2</v>
      </c>
      <c r="V2778" s="36">
        <f t="shared" si="175"/>
        <v>0.29166666666666696</v>
      </c>
      <c r="W2778" s="36"/>
      <c r="X2778" s="37"/>
    </row>
    <row r="2779" spans="1:24" x14ac:dyDescent="0.3">
      <c r="A2779" s="42">
        <v>17900</v>
      </c>
      <c r="B2779" s="24">
        <v>92</v>
      </c>
      <c r="C2779" s="24" t="s">
        <v>1127</v>
      </c>
      <c r="D2779" s="24">
        <v>2</v>
      </c>
      <c r="E2779" s="24">
        <v>172</v>
      </c>
      <c r="F2779" s="24" t="s">
        <v>353</v>
      </c>
      <c r="G2779" s="24" t="s">
        <v>19</v>
      </c>
      <c r="H2779" s="24" t="s">
        <v>13</v>
      </c>
      <c r="J2779" s="24">
        <v>1</v>
      </c>
      <c r="K2779" s="24">
        <v>17900</v>
      </c>
      <c r="L2779" s="32">
        <v>0.28819444444444448</v>
      </c>
      <c r="M2779" s="43">
        <v>0.30208333333333331</v>
      </c>
      <c r="N2779" s="33">
        <v>5.1642653269332799</v>
      </c>
      <c r="Q2779" s="24">
        <v>235</v>
      </c>
      <c r="R2779" s="35">
        <f t="shared" si="173"/>
        <v>1213.6023518293207</v>
      </c>
      <c r="S2779" s="35">
        <f t="shared" si="176"/>
        <v>0</v>
      </c>
      <c r="U2779" s="36">
        <f t="shared" si="174"/>
        <v>1.388888888888884E-2</v>
      </c>
      <c r="V2779" s="36">
        <f t="shared" si="175"/>
        <v>3.2638888888888773</v>
      </c>
      <c r="W2779" s="36"/>
      <c r="X2779" s="37"/>
    </row>
    <row r="2780" spans="1:24" x14ac:dyDescent="0.3">
      <c r="A2780" s="42">
        <v>10550</v>
      </c>
      <c r="B2780" s="24">
        <v>92</v>
      </c>
      <c r="C2780" s="24" t="s">
        <v>1127</v>
      </c>
      <c r="D2780" s="24">
        <v>2</v>
      </c>
      <c r="E2780" s="24">
        <v>172</v>
      </c>
      <c r="F2780" s="24" t="s">
        <v>353</v>
      </c>
      <c r="G2780" s="24" t="s">
        <v>18</v>
      </c>
      <c r="H2780" s="24" t="s">
        <v>13</v>
      </c>
      <c r="J2780" s="24">
        <v>1</v>
      </c>
      <c r="K2780" s="24">
        <v>2324</v>
      </c>
      <c r="L2780" s="32">
        <v>0.2951388888888889</v>
      </c>
      <c r="M2780" s="43">
        <v>0.30902777777777779</v>
      </c>
      <c r="N2780" s="33">
        <v>5.1642653269332799</v>
      </c>
      <c r="Q2780" s="24">
        <v>67</v>
      </c>
      <c r="R2780" s="35">
        <f t="shared" si="173"/>
        <v>346.00577690452974</v>
      </c>
      <c r="S2780" s="35">
        <f t="shared" si="176"/>
        <v>0</v>
      </c>
      <c r="U2780" s="36">
        <f t="shared" si="174"/>
        <v>1.3888888888888895E-2</v>
      </c>
      <c r="V2780" s="36">
        <f t="shared" si="175"/>
        <v>0.93055555555555602</v>
      </c>
      <c r="W2780" s="36"/>
      <c r="X2780" s="37"/>
    </row>
    <row r="2781" spans="1:24" x14ac:dyDescent="0.3">
      <c r="A2781" s="42">
        <v>10576</v>
      </c>
      <c r="B2781" s="24">
        <v>92</v>
      </c>
      <c r="C2781" s="24" t="s">
        <v>1127</v>
      </c>
      <c r="D2781" s="24">
        <v>2</v>
      </c>
      <c r="E2781" s="24">
        <v>172</v>
      </c>
      <c r="F2781" s="24" t="s">
        <v>353</v>
      </c>
      <c r="G2781" s="24" t="s">
        <v>18</v>
      </c>
      <c r="H2781" s="24" t="s">
        <v>13</v>
      </c>
      <c r="J2781" s="24">
        <v>1</v>
      </c>
      <c r="K2781" s="24">
        <v>3683</v>
      </c>
      <c r="L2781" s="32">
        <v>0.35069444444444442</v>
      </c>
      <c r="M2781" s="43">
        <v>0.36458333333333331</v>
      </c>
      <c r="N2781" s="33">
        <v>5.1642653269332799</v>
      </c>
      <c r="Q2781" s="24">
        <v>67</v>
      </c>
      <c r="R2781" s="35">
        <f t="shared" si="173"/>
        <v>346.00577690452974</v>
      </c>
      <c r="S2781" s="35">
        <f t="shared" si="176"/>
        <v>0</v>
      </c>
      <c r="U2781" s="36">
        <f t="shared" si="174"/>
        <v>1.3888888888888895E-2</v>
      </c>
      <c r="V2781" s="36">
        <f t="shared" si="175"/>
        <v>0.93055555555555602</v>
      </c>
      <c r="W2781" s="36"/>
      <c r="X2781" s="37"/>
    </row>
    <row r="2782" spans="1:24" x14ac:dyDescent="0.3">
      <c r="A2782" s="42">
        <v>10551</v>
      </c>
      <c r="B2782" s="24">
        <v>92</v>
      </c>
      <c r="C2782" s="24" t="s">
        <v>1127</v>
      </c>
      <c r="D2782" s="24">
        <v>2</v>
      </c>
      <c r="E2782" s="24">
        <v>172</v>
      </c>
      <c r="F2782" s="24" t="s">
        <v>353</v>
      </c>
      <c r="G2782" s="24" t="s">
        <v>19</v>
      </c>
      <c r="H2782" s="24" t="s">
        <v>13</v>
      </c>
      <c r="J2782" s="24">
        <v>1</v>
      </c>
      <c r="K2782" s="24">
        <v>2325</v>
      </c>
      <c r="L2782" s="32">
        <v>0.37152777777777773</v>
      </c>
      <c r="M2782" s="43">
        <v>0.38541666666666669</v>
      </c>
      <c r="N2782" s="33">
        <v>5.1642653269332799</v>
      </c>
      <c r="Q2782" s="24">
        <v>235</v>
      </c>
      <c r="R2782" s="35">
        <f t="shared" si="173"/>
        <v>1213.6023518293207</v>
      </c>
      <c r="S2782" s="35">
        <f t="shared" si="176"/>
        <v>0</v>
      </c>
      <c r="U2782" s="36">
        <f t="shared" si="174"/>
        <v>1.3888888888888951E-2</v>
      </c>
      <c r="V2782" s="36">
        <f t="shared" si="175"/>
        <v>3.2638888888889035</v>
      </c>
      <c r="W2782" s="36"/>
      <c r="X2782" s="37"/>
    </row>
    <row r="2783" spans="1:24" x14ac:dyDescent="0.3">
      <c r="A2783" s="42">
        <v>10564</v>
      </c>
      <c r="B2783" s="24">
        <v>92</v>
      </c>
      <c r="C2783" s="24" t="s">
        <v>1127</v>
      </c>
      <c r="D2783" s="24">
        <v>2</v>
      </c>
      <c r="E2783" s="24">
        <v>172</v>
      </c>
      <c r="F2783" s="24" t="s">
        <v>353</v>
      </c>
      <c r="G2783" s="24" t="s">
        <v>12</v>
      </c>
      <c r="H2783" s="24" t="s">
        <v>15</v>
      </c>
      <c r="J2783" s="24">
        <v>1</v>
      </c>
      <c r="K2783" s="24">
        <v>3061</v>
      </c>
      <c r="L2783" s="32">
        <v>0.37152777777777773</v>
      </c>
      <c r="M2783" s="43">
        <v>0.38541666666666669</v>
      </c>
      <c r="N2783" s="33">
        <v>5.1642653269332799</v>
      </c>
      <c r="Q2783" s="24">
        <v>58</v>
      </c>
      <c r="R2783" s="35">
        <f t="shared" si="173"/>
        <v>299.52738896213026</v>
      </c>
      <c r="S2783" s="35">
        <f t="shared" si="176"/>
        <v>0</v>
      </c>
      <c r="U2783" s="36">
        <f t="shared" si="174"/>
        <v>1.3888888888888951E-2</v>
      </c>
      <c r="V2783" s="36">
        <f t="shared" si="175"/>
        <v>0.80555555555555913</v>
      </c>
      <c r="W2783" s="36"/>
      <c r="X2783" s="37"/>
    </row>
    <row r="2784" spans="1:24" x14ac:dyDescent="0.3">
      <c r="A2784" s="42">
        <v>10578</v>
      </c>
      <c r="B2784" s="24">
        <v>92</v>
      </c>
      <c r="C2784" s="24" t="s">
        <v>1127</v>
      </c>
      <c r="D2784" s="24">
        <v>2</v>
      </c>
      <c r="E2784" s="24">
        <v>172</v>
      </c>
      <c r="F2784" s="24" t="s">
        <v>353</v>
      </c>
      <c r="G2784" s="24" t="s">
        <v>18</v>
      </c>
      <c r="H2784" s="24" t="s">
        <v>13</v>
      </c>
      <c r="J2784" s="24">
        <v>1</v>
      </c>
      <c r="K2784" s="24">
        <v>3685</v>
      </c>
      <c r="L2784" s="32">
        <v>0.3923611111111111</v>
      </c>
      <c r="M2784" s="43">
        <v>0.40625</v>
      </c>
      <c r="N2784" s="33">
        <v>5.1642653269332799</v>
      </c>
      <c r="Q2784" s="24">
        <v>67</v>
      </c>
      <c r="R2784" s="35">
        <f t="shared" si="173"/>
        <v>346.00577690452974</v>
      </c>
      <c r="S2784" s="35">
        <f t="shared" si="176"/>
        <v>0</v>
      </c>
      <c r="U2784" s="36">
        <f t="shared" si="174"/>
        <v>1.3888888888888895E-2</v>
      </c>
      <c r="V2784" s="36">
        <f t="shared" si="175"/>
        <v>0.93055555555555602</v>
      </c>
      <c r="W2784" s="36"/>
      <c r="X2784" s="37"/>
    </row>
    <row r="2785" spans="1:24" x14ac:dyDescent="0.3">
      <c r="A2785" s="42">
        <v>10566</v>
      </c>
      <c r="B2785" s="24">
        <v>92</v>
      </c>
      <c r="C2785" s="24" t="s">
        <v>1127</v>
      </c>
      <c r="D2785" s="24">
        <v>2</v>
      </c>
      <c r="E2785" s="24">
        <v>172</v>
      </c>
      <c r="F2785" s="24" t="s">
        <v>353</v>
      </c>
      <c r="G2785" s="24" t="s">
        <v>12</v>
      </c>
      <c r="H2785" s="24" t="s">
        <v>15</v>
      </c>
      <c r="J2785" s="24">
        <v>1</v>
      </c>
      <c r="K2785" s="24">
        <v>3063</v>
      </c>
      <c r="L2785" s="32">
        <v>0.45833333333333331</v>
      </c>
      <c r="M2785" s="43">
        <v>0.47222222222222227</v>
      </c>
      <c r="N2785" s="33">
        <v>5.1642653269332799</v>
      </c>
      <c r="Q2785" s="24">
        <v>58</v>
      </c>
      <c r="R2785" s="35">
        <f t="shared" si="173"/>
        <v>299.52738896213026</v>
      </c>
      <c r="S2785" s="35">
        <f t="shared" si="176"/>
        <v>0</v>
      </c>
      <c r="U2785" s="36">
        <f t="shared" si="174"/>
        <v>1.3888888888888951E-2</v>
      </c>
      <c r="V2785" s="36">
        <f t="shared" si="175"/>
        <v>0.80555555555555913</v>
      </c>
      <c r="W2785" s="36"/>
      <c r="X2785" s="37"/>
    </row>
    <row r="2786" spans="1:24" x14ac:dyDescent="0.3">
      <c r="A2786" s="42">
        <v>10552</v>
      </c>
      <c r="B2786" s="24">
        <v>92</v>
      </c>
      <c r="C2786" s="24" t="s">
        <v>1127</v>
      </c>
      <c r="D2786" s="24">
        <v>2</v>
      </c>
      <c r="E2786" s="24">
        <v>172</v>
      </c>
      <c r="F2786" s="24" t="s">
        <v>353</v>
      </c>
      <c r="G2786" s="24" t="s">
        <v>12</v>
      </c>
      <c r="H2786" s="24" t="s">
        <v>13</v>
      </c>
      <c r="J2786" s="24">
        <v>1</v>
      </c>
      <c r="K2786" s="24">
        <v>2326</v>
      </c>
      <c r="L2786" s="32">
        <v>0.46180555555555558</v>
      </c>
      <c r="M2786" s="43">
        <v>0.47569444444444442</v>
      </c>
      <c r="N2786" s="33">
        <v>5.1642653269332799</v>
      </c>
      <c r="Q2786" s="24">
        <v>302</v>
      </c>
      <c r="R2786" s="35">
        <f t="shared" si="173"/>
        <v>1559.6081287338504</v>
      </c>
      <c r="S2786" s="35">
        <f t="shared" si="176"/>
        <v>0</v>
      </c>
      <c r="U2786" s="36">
        <f t="shared" si="174"/>
        <v>1.388888888888884E-2</v>
      </c>
      <c r="V2786" s="36">
        <f t="shared" si="175"/>
        <v>4.1944444444444295</v>
      </c>
      <c r="W2786" s="36"/>
      <c r="X2786" s="37"/>
    </row>
    <row r="2787" spans="1:24" x14ac:dyDescent="0.3">
      <c r="A2787" s="42">
        <v>10554</v>
      </c>
      <c r="B2787" s="24">
        <v>92</v>
      </c>
      <c r="C2787" s="24" t="s">
        <v>1127</v>
      </c>
      <c r="D2787" s="24">
        <v>2</v>
      </c>
      <c r="E2787" s="24">
        <v>172</v>
      </c>
      <c r="F2787" s="24" t="s">
        <v>353</v>
      </c>
      <c r="G2787" s="24" t="s">
        <v>12</v>
      </c>
      <c r="H2787" s="24" t="s">
        <v>15</v>
      </c>
      <c r="J2787" s="24">
        <v>1</v>
      </c>
      <c r="K2787" s="24">
        <v>2849</v>
      </c>
      <c r="L2787" s="32">
        <v>0.5625</v>
      </c>
      <c r="M2787" s="43">
        <v>0.57638888888888895</v>
      </c>
      <c r="N2787" s="33">
        <v>5.1642653269332799</v>
      </c>
      <c r="Q2787" s="24">
        <v>58</v>
      </c>
      <c r="R2787" s="35">
        <f t="shared" si="173"/>
        <v>299.52738896213026</v>
      </c>
      <c r="S2787" s="35">
        <f t="shared" si="176"/>
        <v>0</v>
      </c>
      <c r="U2787" s="36">
        <f t="shared" si="174"/>
        <v>1.3888888888888951E-2</v>
      </c>
      <c r="V2787" s="36">
        <f t="shared" si="175"/>
        <v>0.80555555555555913</v>
      </c>
      <c r="W2787" s="36"/>
      <c r="X2787" s="37"/>
    </row>
    <row r="2788" spans="1:24" x14ac:dyDescent="0.3">
      <c r="A2788" s="42">
        <v>16790</v>
      </c>
      <c r="B2788" s="24">
        <v>92</v>
      </c>
      <c r="C2788" s="24" t="s">
        <v>1127</v>
      </c>
      <c r="D2788" s="24">
        <v>2</v>
      </c>
      <c r="E2788" s="24">
        <v>172</v>
      </c>
      <c r="F2788" s="24" t="s">
        <v>353</v>
      </c>
      <c r="G2788" s="24" t="s">
        <v>18</v>
      </c>
      <c r="H2788" s="24" t="s">
        <v>13</v>
      </c>
      <c r="J2788" s="24">
        <v>1</v>
      </c>
      <c r="K2788" s="24">
        <v>16790</v>
      </c>
      <c r="L2788" s="32">
        <v>0.84722222222222221</v>
      </c>
      <c r="M2788" s="43">
        <v>0.86111111111111116</v>
      </c>
      <c r="N2788" s="33">
        <v>5.1642653269332799</v>
      </c>
      <c r="Q2788" s="24">
        <v>67</v>
      </c>
      <c r="R2788" s="35">
        <f t="shared" si="173"/>
        <v>346.00577690452974</v>
      </c>
      <c r="S2788" s="35">
        <f t="shared" si="176"/>
        <v>0</v>
      </c>
      <c r="U2788" s="36">
        <f t="shared" si="174"/>
        <v>1.3888888888888951E-2</v>
      </c>
      <c r="V2788" s="36">
        <f t="shared" si="175"/>
        <v>0.93055555555555969</v>
      </c>
      <c r="W2788" s="36"/>
      <c r="X2788" s="37"/>
    </row>
    <row r="2789" spans="1:24" x14ac:dyDescent="0.3">
      <c r="A2789" s="42">
        <v>10580</v>
      </c>
      <c r="B2789" s="24">
        <v>92</v>
      </c>
      <c r="C2789" s="24" t="s">
        <v>1127</v>
      </c>
      <c r="D2789" s="24">
        <v>2</v>
      </c>
      <c r="E2789" s="24">
        <v>833</v>
      </c>
      <c r="F2789" s="24" t="s">
        <v>355</v>
      </c>
      <c r="G2789" s="24" t="s">
        <v>18</v>
      </c>
      <c r="H2789" s="24" t="s">
        <v>13</v>
      </c>
      <c r="J2789" s="24">
        <v>1</v>
      </c>
      <c r="K2789" s="24">
        <v>3704</v>
      </c>
      <c r="L2789" s="32">
        <v>0.58333333333333337</v>
      </c>
      <c r="M2789" s="43">
        <v>0.59027777777777779</v>
      </c>
      <c r="N2789" s="33">
        <v>3.2361815661886202</v>
      </c>
      <c r="Q2789" s="24">
        <v>67</v>
      </c>
      <c r="R2789" s="35">
        <f t="shared" si="173"/>
        <v>216.82416493463757</v>
      </c>
      <c r="S2789" s="35">
        <f t="shared" si="176"/>
        <v>0</v>
      </c>
      <c r="U2789" s="36">
        <f t="shared" si="174"/>
        <v>6.9444444444444198E-3</v>
      </c>
      <c r="V2789" s="36">
        <f t="shared" si="175"/>
        <v>0.46527777777777612</v>
      </c>
      <c r="W2789" s="36"/>
      <c r="X2789" s="37"/>
    </row>
    <row r="2790" spans="1:24" x14ac:dyDescent="0.3">
      <c r="A2790" s="42">
        <v>10568</v>
      </c>
      <c r="B2790" s="24">
        <v>92</v>
      </c>
      <c r="C2790" s="24" t="s">
        <v>1127</v>
      </c>
      <c r="D2790" s="24">
        <v>2</v>
      </c>
      <c r="E2790" s="24">
        <v>833</v>
      </c>
      <c r="F2790" s="24" t="s">
        <v>355</v>
      </c>
      <c r="G2790" s="24" t="s">
        <v>19</v>
      </c>
      <c r="H2790" s="24" t="s">
        <v>13</v>
      </c>
      <c r="J2790" s="24">
        <v>1</v>
      </c>
      <c r="K2790" s="24">
        <v>3185</v>
      </c>
      <c r="L2790" s="32">
        <v>0.59027777777777779</v>
      </c>
      <c r="M2790" s="43">
        <v>0.59722222222222221</v>
      </c>
      <c r="N2790" s="33">
        <v>3.2361815661886202</v>
      </c>
      <c r="Q2790" s="24">
        <v>235</v>
      </c>
      <c r="R2790" s="35">
        <f t="shared" si="173"/>
        <v>760.5026680543258</v>
      </c>
      <c r="S2790" s="35">
        <f t="shared" si="176"/>
        <v>0</v>
      </c>
      <c r="U2790" s="36">
        <f t="shared" si="174"/>
        <v>6.9444444444444198E-3</v>
      </c>
      <c r="V2790" s="36">
        <f t="shared" si="175"/>
        <v>1.6319444444444386</v>
      </c>
      <c r="W2790" s="36"/>
      <c r="X2790" s="37"/>
    </row>
    <row r="2791" spans="1:24" x14ac:dyDescent="0.3">
      <c r="A2791" s="42">
        <v>10591</v>
      </c>
      <c r="B2791" s="45">
        <v>92</v>
      </c>
      <c r="C2791" s="45" t="s">
        <v>1127</v>
      </c>
      <c r="D2791" s="45">
        <v>1</v>
      </c>
      <c r="E2791" s="45">
        <v>3015</v>
      </c>
      <c r="F2791" s="45" t="s">
        <v>360</v>
      </c>
      <c r="G2791" s="45" t="s">
        <v>18</v>
      </c>
      <c r="H2791" s="45" t="s">
        <v>13</v>
      </c>
      <c r="I2791" s="45"/>
      <c r="J2791" s="45">
        <v>8</v>
      </c>
      <c r="K2791" s="45">
        <v>4339</v>
      </c>
      <c r="L2791" s="46">
        <v>0.60763888888888895</v>
      </c>
      <c r="M2791" s="47">
        <v>0.625</v>
      </c>
      <c r="N2791" s="48">
        <v>11.404650518578499</v>
      </c>
      <c r="O2791" s="48"/>
      <c r="P2791" s="48">
        <f t="shared" ref="P2791:P2798" si="177">+N2791</f>
        <v>11.404650518578499</v>
      </c>
      <c r="Q2791" s="45">
        <v>67</v>
      </c>
      <c r="R2791" s="49">
        <f t="shared" si="173"/>
        <v>764.11158474475951</v>
      </c>
      <c r="S2791" s="49">
        <f t="shared" si="176"/>
        <v>0</v>
      </c>
      <c r="T2791" s="49">
        <f t="shared" ref="T2791:T2798" si="178">+P2791*Q2791</f>
        <v>764.11158474475951</v>
      </c>
      <c r="U2791" s="50">
        <f t="shared" si="174"/>
        <v>1.7361111111111049E-2</v>
      </c>
      <c r="V2791" s="50">
        <f t="shared" si="175"/>
        <v>1.1631944444444402</v>
      </c>
      <c r="W2791" s="50"/>
      <c r="X2791" s="37"/>
    </row>
    <row r="2792" spans="1:24" x14ac:dyDescent="0.3">
      <c r="A2792" s="42">
        <v>10592</v>
      </c>
      <c r="B2792" s="45">
        <v>92</v>
      </c>
      <c r="C2792" s="45" t="s">
        <v>1127</v>
      </c>
      <c r="D2792" s="45">
        <v>1</v>
      </c>
      <c r="E2792" s="45">
        <v>3015</v>
      </c>
      <c r="F2792" s="45" t="s">
        <v>360</v>
      </c>
      <c r="G2792" s="45" t="s">
        <v>19</v>
      </c>
      <c r="H2792" s="45" t="s">
        <v>13</v>
      </c>
      <c r="I2792" s="45"/>
      <c r="J2792" s="45">
        <v>8</v>
      </c>
      <c r="K2792" s="45">
        <v>4340</v>
      </c>
      <c r="L2792" s="46">
        <v>0.61458333333333337</v>
      </c>
      <c r="M2792" s="47">
        <v>0.63194444444444442</v>
      </c>
      <c r="N2792" s="48">
        <v>11.404650518578499</v>
      </c>
      <c r="O2792" s="48"/>
      <c r="P2792" s="48">
        <f t="shared" si="177"/>
        <v>11.404650518578499</v>
      </c>
      <c r="Q2792" s="45">
        <v>235</v>
      </c>
      <c r="R2792" s="49">
        <f t="shared" si="173"/>
        <v>2680.0928718659475</v>
      </c>
      <c r="S2792" s="49">
        <f t="shared" si="176"/>
        <v>0</v>
      </c>
      <c r="T2792" s="49">
        <f t="shared" si="178"/>
        <v>2680.0928718659475</v>
      </c>
      <c r="U2792" s="50">
        <f t="shared" si="174"/>
        <v>1.7361111111111049E-2</v>
      </c>
      <c r="V2792" s="50">
        <f t="shared" si="175"/>
        <v>4.0798611111110965</v>
      </c>
      <c r="W2792" s="50"/>
      <c r="X2792" s="37"/>
    </row>
    <row r="2793" spans="1:24" x14ac:dyDescent="0.3">
      <c r="A2793" s="42">
        <v>18807</v>
      </c>
      <c r="B2793" s="45">
        <v>92</v>
      </c>
      <c r="C2793" s="45" t="s">
        <v>1127</v>
      </c>
      <c r="D2793" s="45">
        <v>1</v>
      </c>
      <c r="E2793" s="45">
        <v>1114</v>
      </c>
      <c r="F2793" s="45" t="s">
        <v>1204</v>
      </c>
      <c r="G2793" s="45" t="s">
        <v>18</v>
      </c>
      <c r="H2793" s="45" t="s">
        <v>13</v>
      </c>
      <c r="I2793" s="45"/>
      <c r="J2793" s="45">
        <v>8</v>
      </c>
      <c r="K2793" s="45">
        <v>18807</v>
      </c>
      <c r="L2793" s="46">
        <v>0.75694444444444453</v>
      </c>
      <c r="M2793" s="47">
        <v>0.76736111111111116</v>
      </c>
      <c r="N2793" s="48">
        <v>7.3409885225604299</v>
      </c>
      <c r="O2793" s="48"/>
      <c r="P2793" s="48">
        <f t="shared" si="177"/>
        <v>7.3409885225604299</v>
      </c>
      <c r="Q2793" s="45">
        <v>67</v>
      </c>
      <c r="R2793" s="49">
        <f t="shared" si="173"/>
        <v>491.84623101154881</v>
      </c>
      <c r="S2793" s="49">
        <f t="shared" si="176"/>
        <v>0</v>
      </c>
      <c r="T2793" s="49">
        <f t="shared" si="178"/>
        <v>491.84623101154881</v>
      </c>
      <c r="U2793" s="50">
        <f t="shared" si="174"/>
        <v>1.041666666666663E-2</v>
      </c>
      <c r="V2793" s="50">
        <f t="shared" si="175"/>
        <v>0.69791666666666419</v>
      </c>
      <c r="W2793" s="50"/>
      <c r="X2793" s="37"/>
    </row>
    <row r="2794" spans="1:24" x14ac:dyDescent="0.3">
      <c r="A2794" s="42">
        <v>10593</v>
      </c>
      <c r="B2794" s="45">
        <v>92</v>
      </c>
      <c r="C2794" s="45" t="s">
        <v>1127</v>
      </c>
      <c r="D2794" s="45">
        <v>1</v>
      </c>
      <c r="E2794" s="45">
        <v>3015</v>
      </c>
      <c r="F2794" s="45" t="s">
        <v>360</v>
      </c>
      <c r="G2794" s="45" t="s">
        <v>19</v>
      </c>
      <c r="H2794" s="45" t="s">
        <v>13</v>
      </c>
      <c r="I2794" s="45"/>
      <c r="J2794" s="45">
        <v>8</v>
      </c>
      <c r="K2794" s="45">
        <v>4341</v>
      </c>
      <c r="L2794" s="46">
        <v>0.77430555555555547</v>
      </c>
      <c r="M2794" s="47">
        <v>0.79166666666666663</v>
      </c>
      <c r="N2794" s="48">
        <v>11.404650518578499</v>
      </c>
      <c r="O2794" s="48"/>
      <c r="P2794" s="48">
        <f t="shared" si="177"/>
        <v>11.404650518578499</v>
      </c>
      <c r="Q2794" s="45">
        <v>235</v>
      </c>
      <c r="R2794" s="49">
        <f t="shared" si="173"/>
        <v>2680.0928718659475</v>
      </c>
      <c r="S2794" s="49">
        <f t="shared" si="176"/>
        <v>0</v>
      </c>
      <c r="T2794" s="49">
        <f t="shared" si="178"/>
        <v>2680.0928718659475</v>
      </c>
      <c r="U2794" s="50">
        <f t="shared" si="174"/>
        <v>1.736111111111116E-2</v>
      </c>
      <c r="V2794" s="50">
        <f t="shared" si="175"/>
        <v>4.0798611111111232</v>
      </c>
      <c r="W2794" s="50"/>
      <c r="X2794" s="37"/>
    </row>
    <row r="2795" spans="1:24" x14ac:dyDescent="0.3">
      <c r="A2795" s="42">
        <v>10594</v>
      </c>
      <c r="B2795" s="45">
        <v>92</v>
      </c>
      <c r="C2795" s="45" t="s">
        <v>1127</v>
      </c>
      <c r="D2795" s="45">
        <v>2</v>
      </c>
      <c r="E2795" s="45">
        <v>3016</v>
      </c>
      <c r="F2795" s="45" t="s">
        <v>359</v>
      </c>
      <c r="G2795" s="45" t="s">
        <v>18</v>
      </c>
      <c r="H2795" s="45" t="s">
        <v>13</v>
      </c>
      <c r="I2795" s="45"/>
      <c r="J2795" s="45">
        <v>8</v>
      </c>
      <c r="K2795" s="45">
        <v>4342</v>
      </c>
      <c r="L2795" s="46">
        <v>0.59027777777777779</v>
      </c>
      <c r="M2795" s="47">
        <v>0.60763888888888895</v>
      </c>
      <c r="N2795" s="48">
        <v>11.393377854533</v>
      </c>
      <c r="O2795" s="48"/>
      <c r="P2795" s="48">
        <f t="shared" si="177"/>
        <v>11.393377854533</v>
      </c>
      <c r="Q2795" s="45">
        <v>67</v>
      </c>
      <c r="R2795" s="49">
        <f t="shared" si="173"/>
        <v>763.35631625371104</v>
      </c>
      <c r="S2795" s="49">
        <f t="shared" si="176"/>
        <v>0</v>
      </c>
      <c r="T2795" s="49">
        <f t="shared" si="178"/>
        <v>763.35631625371104</v>
      </c>
      <c r="U2795" s="50">
        <f t="shared" si="174"/>
        <v>1.736111111111116E-2</v>
      </c>
      <c r="V2795" s="50">
        <f t="shared" si="175"/>
        <v>1.1631944444444478</v>
      </c>
      <c r="W2795" s="50"/>
      <c r="X2795" s="37"/>
    </row>
    <row r="2796" spans="1:24" x14ac:dyDescent="0.3">
      <c r="A2796" s="42">
        <v>10595</v>
      </c>
      <c r="B2796" s="45">
        <v>92</v>
      </c>
      <c r="C2796" s="45" t="s">
        <v>1127</v>
      </c>
      <c r="D2796" s="45">
        <v>2</v>
      </c>
      <c r="E2796" s="45">
        <v>3016</v>
      </c>
      <c r="F2796" s="45" t="s">
        <v>359</v>
      </c>
      <c r="G2796" s="45" t="s">
        <v>19</v>
      </c>
      <c r="H2796" s="45" t="s">
        <v>13</v>
      </c>
      <c r="I2796" s="45"/>
      <c r="J2796" s="45">
        <v>8</v>
      </c>
      <c r="K2796" s="45">
        <v>4343</v>
      </c>
      <c r="L2796" s="46">
        <v>0.59722222222222221</v>
      </c>
      <c r="M2796" s="47">
        <v>0.61458333333333337</v>
      </c>
      <c r="N2796" s="48">
        <v>11.393377854533</v>
      </c>
      <c r="O2796" s="48"/>
      <c r="P2796" s="48">
        <f t="shared" si="177"/>
        <v>11.393377854533</v>
      </c>
      <c r="Q2796" s="45">
        <v>235</v>
      </c>
      <c r="R2796" s="49">
        <f t="shared" si="173"/>
        <v>2677.4437958152548</v>
      </c>
      <c r="S2796" s="49">
        <f t="shared" si="176"/>
        <v>0</v>
      </c>
      <c r="T2796" s="49">
        <f t="shared" si="178"/>
        <v>2677.4437958152548</v>
      </c>
      <c r="U2796" s="50">
        <f t="shared" si="174"/>
        <v>1.736111111111116E-2</v>
      </c>
      <c r="V2796" s="50">
        <f t="shared" si="175"/>
        <v>4.0798611111111232</v>
      </c>
      <c r="W2796" s="50"/>
      <c r="X2796" s="37"/>
    </row>
    <row r="2797" spans="1:24" x14ac:dyDescent="0.3">
      <c r="A2797" s="42">
        <v>17439</v>
      </c>
      <c r="B2797" s="45">
        <v>92</v>
      </c>
      <c r="C2797" s="45" t="s">
        <v>1127</v>
      </c>
      <c r="D2797" s="45">
        <v>2</v>
      </c>
      <c r="E2797" s="45">
        <v>3016</v>
      </c>
      <c r="F2797" s="45" t="s">
        <v>359</v>
      </c>
      <c r="G2797" s="45" t="s">
        <v>18</v>
      </c>
      <c r="H2797" s="45" t="s">
        <v>13</v>
      </c>
      <c r="I2797" s="45"/>
      <c r="J2797" s="45">
        <v>8</v>
      </c>
      <c r="K2797" s="45">
        <v>17439</v>
      </c>
      <c r="L2797" s="46">
        <v>0.73958333333333337</v>
      </c>
      <c r="M2797" s="47">
        <v>0.75694444444444453</v>
      </c>
      <c r="N2797" s="48">
        <v>11.393377854533</v>
      </c>
      <c r="O2797" s="48"/>
      <c r="P2797" s="48">
        <f t="shared" si="177"/>
        <v>11.393377854533</v>
      </c>
      <c r="Q2797" s="45">
        <v>67</v>
      </c>
      <c r="R2797" s="49">
        <f t="shared" si="173"/>
        <v>763.35631625371104</v>
      </c>
      <c r="S2797" s="49">
        <f t="shared" si="176"/>
        <v>0</v>
      </c>
      <c r="T2797" s="49">
        <f t="shared" si="178"/>
        <v>763.35631625371104</v>
      </c>
      <c r="U2797" s="50">
        <f t="shared" si="174"/>
        <v>1.736111111111116E-2</v>
      </c>
      <c r="V2797" s="50">
        <f t="shared" si="175"/>
        <v>1.1631944444444478</v>
      </c>
      <c r="W2797" s="50"/>
      <c r="X2797" s="37"/>
    </row>
    <row r="2798" spans="1:24" x14ac:dyDescent="0.3">
      <c r="A2798" s="42">
        <v>10596</v>
      </c>
      <c r="B2798" s="45">
        <v>92</v>
      </c>
      <c r="C2798" s="45" t="s">
        <v>1127</v>
      </c>
      <c r="D2798" s="45">
        <v>2</v>
      </c>
      <c r="E2798" s="45">
        <v>3016</v>
      </c>
      <c r="F2798" s="45" t="s">
        <v>359</v>
      </c>
      <c r="G2798" s="45" t="s">
        <v>19</v>
      </c>
      <c r="H2798" s="45" t="s">
        <v>13</v>
      </c>
      <c r="I2798" s="45"/>
      <c r="J2798" s="45">
        <v>8</v>
      </c>
      <c r="K2798" s="45">
        <v>4344</v>
      </c>
      <c r="L2798" s="46">
        <v>0.79166666666666663</v>
      </c>
      <c r="M2798" s="47">
        <v>0.80902777777777779</v>
      </c>
      <c r="N2798" s="48">
        <v>11.393377854533</v>
      </c>
      <c r="O2798" s="48"/>
      <c r="P2798" s="48">
        <f t="shared" si="177"/>
        <v>11.393377854533</v>
      </c>
      <c r="Q2798" s="45">
        <v>235</v>
      </c>
      <c r="R2798" s="49">
        <f t="shared" si="173"/>
        <v>2677.4437958152548</v>
      </c>
      <c r="S2798" s="49">
        <f t="shared" si="176"/>
        <v>0</v>
      </c>
      <c r="T2798" s="49">
        <f t="shared" si="178"/>
        <v>2677.4437958152548</v>
      </c>
      <c r="U2798" s="50">
        <f t="shared" si="174"/>
        <v>1.736111111111116E-2</v>
      </c>
      <c r="V2798" s="50">
        <f t="shared" si="175"/>
        <v>4.0798611111111232</v>
      </c>
      <c r="W2798" s="50"/>
      <c r="X2798" s="37"/>
    </row>
    <row r="2799" spans="1:24" x14ac:dyDescent="0.3">
      <c r="A2799" s="42">
        <v>10492</v>
      </c>
      <c r="B2799" s="24">
        <v>93</v>
      </c>
      <c r="C2799" s="24" t="s">
        <v>1127</v>
      </c>
      <c r="D2799" s="24">
        <v>2</v>
      </c>
      <c r="E2799" s="24">
        <v>75</v>
      </c>
      <c r="F2799" s="24" t="s">
        <v>342</v>
      </c>
      <c r="G2799" s="24" t="s">
        <v>18</v>
      </c>
      <c r="H2799" s="24" t="s">
        <v>13</v>
      </c>
      <c r="J2799" s="24">
        <v>1</v>
      </c>
      <c r="K2799" s="24">
        <v>3708</v>
      </c>
      <c r="L2799" s="32">
        <v>0.3576388888888889</v>
      </c>
      <c r="M2799" s="43">
        <v>0.3888888888888889</v>
      </c>
      <c r="N2799" s="33">
        <v>20.326357916142399</v>
      </c>
      <c r="Q2799" s="24">
        <v>67</v>
      </c>
      <c r="R2799" s="35">
        <f t="shared" si="173"/>
        <v>1361.8659803815408</v>
      </c>
      <c r="S2799" s="35">
        <f t="shared" si="176"/>
        <v>0</v>
      </c>
      <c r="U2799" s="36">
        <f t="shared" si="174"/>
        <v>3.125E-2</v>
      </c>
      <c r="V2799" s="36">
        <f t="shared" si="175"/>
        <v>2.09375</v>
      </c>
      <c r="W2799" s="36"/>
      <c r="X2799" s="37"/>
    </row>
    <row r="2800" spans="1:24" x14ac:dyDescent="0.3">
      <c r="A2800" s="42">
        <v>10472</v>
      </c>
      <c r="B2800" s="24">
        <v>93</v>
      </c>
      <c r="C2800" s="24" t="s">
        <v>1127</v>
      </c>
      <c r="D2800" s="24">
        <v>2</v>
      </c>
      <c r="E2800" s="24">
        <v>75</v>
      </c>
      <c r="F2800" s="24" t="s">
        <v>342</v>
      </c>
      <c r="G2800" s="24" t="s">
        <v>19</v>
      </c>
      <c r="H2800" s="24" t="s">
        <v>13</v>
      </c>
      <c r="J2800" s="24">
        <v>1</v>
      </c>
      <c r="K2800" s="24">
        <v>3170</v>
      </c>
      <c r="L2800" s="32">
        <v>0.38194444444444442</v>
      </c>
      <c r="M2800" s="43">
        <v>0.41319444444444442</v>
      </c>
      <c r="N2800" s="33">
        <v>20.326357916142399</v>
      </c>
      <c r="Q2800" s="24">
        <v>235</v>
      </c>
      <c r="R2800" s="35">
        <f t="shared" si="173"/>
        <v>4776.6941102934634</v>
      </c>
      <c r="S2800" s="35">
        <f t="shared" si="176"/>
        <v>0</v>
      </c>
      <c r="U2800" s="36">
        <f t="shared" si="174"/>
        <v>3.125E-2</v>
      </c>
      <c r="V2800" s="36">
        <f t="shared" si="175"/>
        <v>7.34375</v>
      </c>
      <c r="W2800" s="36"/>
      <c r="X2800" s="37"/>
    </row>
    <row r="2801" spans="1:24" x14ac:dyDescent="0.3">
      <c r="A2801" s="42">
        <v>10474</v>
      </c>
      <c r="B2801" s="24">
        <v>93</v>
      </c>
      <c r="C2801" s="24" t="s">
        <v>1127</v>
      </c>
      <c r="D2801" s="24">
        <v>2</v>
      </c>
      <c r="E2801" s="24">
        <v>75</v>
      </c>
      <c r="F2801" s="24" t="s">
        <v>342</v>
      </c>
      <c r="G2801" s="24" t="s">
        <v>12</v>
      </c>
      <c r="H2801" s="24" t="s">
        <v>13</v>
      </c>
      <c r="J2801" s="24">
        <v>1</v>
      </c>
      <c r="K2801" s="24">
        <v>3172</v>
      </c>
      <c r="L2801" s="32">
        <v>0.47916666666666669</v>
      </c>
      <c r="M2801" s="43">
        <v>0.51041666666666663</v>
      </c>
      <c r="N2801" s="33">
        <v>20.326357916142399</v>
      </c>
      <c r="Q2801" s="24">
        <v>302</v>
      </c>
      <c r="R2801" s="35">
        <f t="shared" si="173"/>
        <v>6138.5600906750042</v>
      </c>
      <c r="S2801" s="35">
        <f t="shared" si="176"/>
        <v>0</v>
      </c>
      <c r="U2801" s="36">
        <f t="shared" si="174"/>
        <v>3.1249999999999944E-2</v>
      </c>
      <c r="V2801" s="36">
        <f t="shared" si="175"/>
        <v>9.437499999999984</v>
      </c>
      <c r="W2801" s="36"/>
      <c r="X2801" s="37"/>
    </row>
    <row r="2802" spans="1:24" x14ac:dyDescent="0.3">
      <c r="A2802" s="42">
        <v>14021</v>
      </c>
      <c r="B2802" s="24">
        <v>93</v>
      </c>
      <c r="C2802" s="24" t="s">
        <v>1127</v>
      </c>
      <c r="D2802" s="24">
        <v>2</v>
      </c>
      <c r="E2802" s="24">
        <v>75</v>
      </c>
      <c r="F2802" s="24" t="s">
        <v>342</v>
      </c>
      <c r="G2802" s="24" t="s">
        <v>19</v>
      </c>
      <c r="H2802" s="24" t="s">
        <v>13</v>
      </c>
      <c r="J2802" s="24">
        <v>1</v>
      </c>
      <c r="K2802" s="24">
        <v>3175</v>
      </c>
      <c r="L2802" s="32">
        <v>0.60069444444444442</v>
      </c>
      <c r="M2802" s="43">
        <v>0.63194444444444442</v>
      </c>
      <c r="N2802" s="33">
        <v>20.326357916142399</v>
      </c>
      <c r="Q2802" s="24">
        <v>235</v>
      </c>
      <c r="R2802" s="35">
        <f t="shared" si="173"/>
        <v>4776.6941102934634</v>
      </c>
      <c r="S2802" s="35">
        <f t="shared" si="176"/>
        <v>0</v>
      </c>
      <c r="U2802" s="36">
        <f t="shared" si="174"/>
        <v>3.125E-2</v>
      </c>
      <c r="V2802" s="36">
        <f t="shared" si="175"/>
        <v>7.34375</v>
      </c>
      <c r="W2802" s="36"/>
      <c r="X2802" s="37"/>
    </row>
    <row r="2803" spans="1:24" x14ac:dyDescent="0.3">
      <c r="A2803" s="42">
        <v>10481</v>
      </c>
      <c r="B2803" s="24">
        <v>93</v>
      </c>
      <c r="C2803" s="24" t="s">
        <v>1127</v>
      </c>
      <c r="D2803" s="24">
        <v>2</v>
      </c>
      <c r="E2803" s="24">
        <v>75</v>
      </c>
      <c r="F2803" s="24" t="s">
        <v>342</v>
      </c>
      <c r="G2803" s="24" t="s">
        <v>18</v>
      </c>
      <c r="H2803" s="24" t="s">
        <v>13</v>
      </c>
      <c r="J2803" s="24">
        <v>1</v>
      </c>
      <c r="K2803" s="24">
        <v>3715</v>
      </c>
      <c r="L2803" s="32">
        <v>0.70833333333333337</v>
      </c>
      <c r="M2803" s="43">
        <v>0.73958333333333337</v>
      </c>
      <c r="N2803" s="33">
        <v>20.326357916142399</v>
      </c>
      <c r="Q2803" s="24">
        <v>67</v>
      </c>
      <c r="R2803" s="35">
        <f t="shared" si="173"/>
        <v>1361.8659803815408</v>
      </c>
      <c r="S2803" s="35">
        <f t="shared" si="176"/>
        <v>0</v>
      </c>
      <c r="U2803" s="36">
        <f t="shared" si="174"/>
        <v>3.125E-2</v>
      </c>
      <c r="V2803" s="36">
        <f t="shared" si="175"/>
        <v>2.09375</v>
      </c>
      <c r="W2803" s="36"/>
      <c r="X2803" s="37"/>
    </row>
    <row r="2804" spans="1:24" x14ac:dyDescent="0.3">
      <c r="A2804" s="42">
        <v>10470</v>
      </c>
      <c r="B2804" s="24">
        <v>93</v>
      </c>
      <c r="C2804" s="24" t="s">
        <v>1127</v>
      </c>
      <c r="D2804" s="24">
        <v>2</v>
      </c>
      <c r="E2804" s="24">
        <v>76</v>
      </c>
      <c r="F2804" s="24" t="s">
        <v>341</v>
      </c>
      <c r="G2804" s="24" t="s">
        <v>19</v>
      </c>
      <c r="H2804" s="24" t="s">
        <v>13</v>
      </c>
      <c r="J2804" s="24">
        <v>1</v>
      </c>
      <c r="K2804" s="24">
        <v>3152</v>
      </c>
      <c r="L2804" s="32">
        <v>0.54861111111111105</v>
      </c>
      <c r="M2804" s="43">
        <v>0.57986111111111105</v>
      </c>
      <c r="N2804" s="33">
        <v>23.800933211971198</v>
      </c>
      <c r="Q2804" s="24">
        <v>235</v>
      </c>
      <c r="R2804" s="35">
        <f t="shared" si="173"/>
        <v>5593.2193048132312</v>
      </c>
      <c r="S2804" s="35">
        <f t="shared" si="176"/>
        <v>0</v>
      </c>
      <c r="U2804" s="36">
        <f t="shared" si="174"/>
        <v>3.125E-2</v>
      </c>
      <c r="V2804" s="36">
        <f t="shared" si="175"/>
        <v>7.34375</v>
      </c>
      <c r="W2804" s="36"/>
      <c r="X2804" s="37"/>
    </row>
    <row r="2805" spans="1:24" x14ac:dyDescent="0.3">
      <c r="A2805" s="42">
        <v>10466</v>
      </c>
      <c r="B2805" s="24">
        <v>93</v>
      </c>
      <c r="C2805" s="24" t="s">
        <v>1127</v>
      </c>
      <c r="D2805" s="24">
        <v>2</v>
      </c>
      <c r="E2805" s="24">
        <v>77</v>
      </c>
      <c r="F2805" s="24" t="s">
        <v>339</v>
      </c>
      <c r="G2805" s="24" t="s">
        <v>12</v>
      </c>
      <c r="H2805" s="24" t="s">
        <v>15</v>
      </c>
      <c r="J2805" s="24">
        <v>1</v>
      </c>
      <c r="K2805" s="24">
        <v>3086</v>
      </c>
      <c r="L2805" s="32">
        <v>0.64583333333333337</v>
      </c>
      <c r="M2805" s="43">
        <v>0.68402777777777779</v>
      </c>
      <c r="N2805" s="33">
        <v>25.722210417971599</v>
      </c>
      <c r="Q2805" s="24">
        <v>58</v>
      </c>
      <c r="R2805" s="35">
        <f t="shared" si="173"/>
        <v>1491.8882042423527</v>
      </c>
      <c r="S2805" s="35">
        <f t="shared" si="176"/>
        <v>0</v>
      </c>
      <c r="U2805" s="36">
        <f t="shared" si="174"/>
        <v>3.819444444444442E-2</v>
      </c>
      <c r="V2805" s="36">
        <f t="shared" si="175"/>
        <v>2.2152777777777763</v>
      </c>
      <c r="W2805" s="36"/>
      <c r="X2805" s="37"/>
    </row>
    <row r="2806" spans="1:24" x14ac:dyDescent="0.3">
      <c r="A2806" s="42">
        <v>10476</v>
      </c>
      <c r="B2806" s="24">
        <v>93</v>
      </c>
      <c r="C2806" s="24" t="s">
        <v>1127</v>
      </c>
      <c r="D2806" s="24">
        <v>2</v>
      </c>
      <c r="E2806" s="24">
        <v>77</v>
      </c>
      <c r="F2806" s="24" t="s">
        <v>339</v>
      </c>
      <c r="G2806" s="24" t="s">
        <v>19</v>
      </c>
      <c r="H2806" s="24" t="s">
        <v>13</v>
      </c>
      <c r="J2806" s="24">
        <v>1</v>
      </c>
      <c r="K2806" s="24">
        <v>3177</v>
      </c>
      <c r="L2806" s="32">
        <v>0.70833333333333337</v>
      </c>
      <c r="M2806" s="43">
        <v>0.74652777777777779</v>
      </c>
      <c r="N2806" s="33">
        <v>25.722210417971599</v>
      </c>
      <c r="Q2806" s="24">
        <v>235</v>
      </c>
      <c r="R2806" s="35">
        <f t="shared" si="173"/>
        <v>6044.7194482233253</v>
      </c>
      <c r="S2806" s="35">
        <f t="shared" si="176"/>
        <v>0</v>
      </c>
      <c r="U2806" s="36">
        <f t="shared" si="174"/>
        <v>3.819444444444442E-2</v>
      </c>
      <c r="V2806" s="36">
        <f t="shared" si="175"/>
        <v>8.9756944444444393</v>
      </c>
      <c r="W2806" s="36"/>
      <c r="X2806" s="37"/>
    </row>
    <row r="2807" spans="1:24" x14ac:dyDescent="0.3">
      <c r="A2807" s="42">
        <v>10468</v>
      </c>
      <c r="B2807" s="24">
        <v>93</v>
      </c>
      <c r="C2807" s="24" t="s">
        <v>1127</v>
      </c>
      <c r="D2807" s="24">
        <v>2</v>
      </c>
      <c r="E2807" s="24">
        <v>77</v>
      </c>
      <c r="F2807" s="24" t="s">
        <v>339</v>
      </c>
      <c r="G2807" s="24" t="s">
        <v>12</v>
      </c>
      <c r="H2807" s="24" t="s">
        <v>15</v>
      </c>
      <c r="J2807" s="24">
        <v>1</v>
      </c>
      <c r="K2807" s="24">
        <v>3088</v>
      </c>
      <c r="L2807" s="32">
        <v>0.79166666666666663</v>
      </c>
      <c r="M2807" s="43">
        <v>0.82986111111111116</v>
      </c>
      <c r="N2807" s="33">
        <v>25.722210417971599</v>
      </c>
      <c r="Q2807" s="24">
        <v>58</v>
      </c>
      <c r="R2807" s="35">
        <f t="shared" si="173"/>
        <v>1491.8882042423527</v>
      </c>
      <c r="S2807" s="35">
        <f t="shared" si="176"/>
        <v>0</v>
      </c>
      <c r="U2807" s="36">
        <f t="shared" si="174"/>
        <v>3.8194444444444531E-2</v>
      </c>
      <c r="V2807" s="36">
        <f t="shared" si="175"/>
        <v>2.215277777777783</v>
      </c>
      <c r="W2807" s="36"/>
      <c r="X2807" s="37"/>
    </row>
    <row r="2808" spans="1:24" x14ac:dyDescent="0.3">
      <c r="A2808" s="42">
        <v>10478</v>
      </c>
      <c r="B2808" s="24">
        <v>93</v>
      </c>
      <c r="C2808" s="24" t="s">
        <v>1127</v>
      </c>
      <c r="D2808" s="24">
        <v>2</v>
      </c>
      <c r="E2808" s="24">
        <v>77</v>
      </c>
      <c r="F2808" s="24" t="s">
        <v>339</v>
      </c>
      <c r="G2808" s="24" t="s">
        <v>19</v>
      </c>
      <c r="H2808" s="24" t="s">
        <v>13</v>
      </c>
      <c r="J2808" s="24">
        <v>1</v>
      </c>
      <c r="K2808" s="24">
        <v>3179</v>
      </c>
      <c r="L2808" s="32">
        <v>0.79166666666666663</v>
      </c>
      <c r="M2808" s="43">
        <v>0.82986111111111116</v>
      </c>
      <c r="N2808" s="33">
        <v>25.722210417971599</v>
      </c>
      <c r="Q2808" s="24">
        <v>235</v>
      </c>
      <c r="R2808" s="35">
        <f t="shared" si="173"/>
        <v>6044.7194482233253</v>
      </c>
      <c r="S2808" s="35">
        <f t="shared" si="176"/>
        <v>0</v>
      </c>
      <c r="U2808" s="36">
        <f t="shared" si="174"/>
        <v>3.8194444444444531E-2</v>
      </c>
      <c r="V2808" s="36">
        <f t="shared" si="175"/>
        <v>8.9756944444444642</v>
      </c>
      <c r="W2808" s="36"/>
      <c r="X2808" s="37"/>
    </row>
    <row r="2809" spans="1:24" x14ac:dyDescent="0.3">
      <c r="A2809" s="42">
        <v>10483</v>
      </c>
      <c r="B2809" s="24">
        <v>93</v>
      </c>
      <c r="C2809" s="24" t="s">
        <v>1127</v>
      </c>
      <c r="D2809" s="24">
        <v>2</v>
      </c>
      <c r="E2809" s="24">
        <v>77</v>
      </c>
      <c r="F2809" s="24" t="s">
        <v>339</v>
      </c>
      <c r="G2809" s="24" t="s">
        <v>18</v>
      </c>
      <c r="H2809" s="24" t="s">
        <v>13</v>
      </c>
      <c r="J2809" s="24">
        <v>1</v>
      </c>
      <c r="K2809" s="24">
        <v>3719</v>
      </c>
      <c r="L2809" s="32">
        <v>0.80555555555555547</v>
      </c>
      <c r="M2809" s="43">
        <v>0.84375</v>
      </c>
      <c r="N2809" s="33">
        <v>25.722210417971599</v>
      </c>
      <c r="Q2809" s="24">
        <v>67</v>
      </c>
      <c r="R2809" s="35">
        <f t="shared" si="173"/>
        <v>1723.3880980040972</v>
      </c>
      <c r="S2809" s="35">
        <f t="shared" si="176"/>
        <v>0</v>
      </c>
      <c r="U2809" s="36">
        <f t="shared" si="174"/>
        <v>3.8194444444444531E-2</v>
      </c>
      <c r="V2809" s="36">
        <f t="shared" si="175"/>
        <v>2.5590277777777835</v>
      </c>
      <c r="W2809" s="36"/>
      <c r="X2809" s="37"/>
    </row>
    <row r="2810" spans="1:24" x14ac:dyDescent="0.3">
      <c r="A2810" s="42">
        <v>10489</v>
      </c>
      <c r="B2810" s="24">
        <v>93</v>
      </c>
      <c r="C2810" s="24" t="s">
        <v>1127</v>
      </c>
      <c r="D2810" s="24">
        <v>1</v>
      </c>
      <c r="E2810" s="24">
        <v>189</v>
      </c>
      <c r="F2810" s="24" t="s">
        <v>344</v>
      </c>
      <c r="G2810" s="24" t="s">
        <v>12</v>
      </c>
      <c r="H2810" s="24" t="s">
        <v>15</v>
      </c>
      <c r="J2810" s="24">
        <v>1</v>
      </c>
      <c r="K2810" s="24">
        <v>3089</v>
      </c>
      <c r="L2810" s="32">
        <v>0.82986111111111116</v>
      </c>
      <c r="M2810" s="43">
        <v>0.83680555555555547</v>
      </c>
      <c r="N2810" s="33">
        <v>4.9961163087001701</v>
      </c>
      <c r="Q2810" s="24">
        <v>58</v>
      </c>
      <c r="R2810" s="35">
        <f t="shared" si="173"/>
        <v>289.77474590460986</v>
      </c>
      <c r="S2810" s="35">
        <f t="shared" si="176"/>
        <v>0</v>
      </c>
      <c r="U2810" s="36">
        <f t="shared" si="174"/>
        <v>6.9444444444443088E-3</v>
      </c>
      <c r="V2810" s="36">
        <f t="shared" si="175"/>
        <v>0.40277777777776991</v>
      </c>
      <c r="W2810" s="36"/>
      <c r="X2810" s="37"/>
    </row>
    <row r="2811" spans="1:24" x14ac:dyDescent="0.3">
      <c r="A2811" s="42">
        <v>10490</v>
      </c>
      <c r="B2811" s="24">
        <v>93</v>
      </c>
      <c r="C2811" s="24" t="s">
        <v>1127</v>
      </c>
      <c r="D2811" s="24">
        <v>1</v>
      </c>
      <c r="E2811" s="24">
        <v>189</v>
      </c>
      <c r="F2811" s="24" t="s">
        <v>344</v>
      </c>
      <c r="G2811" s="24" t="s">
        <v>19</v>
      </c>
      <c r="H2811" s="24" t="s">
        <v>13</v>
      </c>
      <c r="J2811" s="24">
        <v>1</v>
      </c>
      <c r="K2811" s="24">
        <v>3180</v>
      </c>
      <c r="L2811" s="32">
        <v>0.82986111111111116</v>
      </c>
      <c r="M2811" s="43">
        <v>0.83680555555555547</v>
      </c>
      <c r="N2811" s="33">
        <v>4.9961163087001701</v>
      </c>
      <c r="Q2811" s="24">
        <v>235</v>
      </c>
      <c r="R2811" s="35">
        <f t="shared" si="173"/>
        <v>1174.08733254454</v>
      </c>
      <c r="S2811" s="35">
        <f t="shared" si="176"/>
        <v>0</v>
      </c>
      <c r="U2811" s="36">
        <f t="shared" si="174"/>
        <v>6.9444444444443088E-3</v>
      </c>
      <c r="V2811" s="36">
        <f t="shared" si="175"/>
        <v>1.6319444444444127</v>
      </c>
      <c r="W2811" s="36"/>
      <c r="X2811" s="37"/>
    </row>
    <row r="2812" spans="1:24" x14ac:dyDescent="0.3">
      <c r="A2812" s="42">
        <v>10491</v>
      </c>
      <c r="B2812" s="24">
        <v>93</v>
      </c>
      <c r="C2812" s="24" t="s">
        <v>1127</v>
      </c>
      <c r="D2812" s="24">
        <v>1</v>
      </c>
      <c r="E2812" s="24">
        <v>189</v>
      </c>
      <c r="F2812" s="24" t="s">
        <v>344</v>
      </c>
      <c r="G2812" s="24" t="s">
        <v>18</v>
      </c>
      <c r="H2812" s="24" t="s">
        <v>13</v>
      </c>
      <c r="J2812" s="24">
        <v>1</v>
      </c>
      <c r="K2812" s="24">
        <v>3720</v>
      </c>
      <c r="L2812" s="32">
        <v>0.84375</v>
      </c>
      <c r="M2812" s="43">
        <v>0.85069444444444453</v>
      </c>
      <c r="N2812" s="33">
        <v>4.9961163087001701</v>
      </c>
      <c r="Q2812" s="24">
        <v>67</v>
      </c>
      <c r="R2812" s="35">
        <f t="shared" si="173"/>
        <v>334.7397926829114</v>
      </c>
      <c r="S2812" s="35">
        <f t="shared" si="176"/>
        <v>0</v>
      </c>
      <c r="U2812" s="36">
        <f t="shared" si="174"/>
        <v>6.9444444444445308E-3</v>
      </c>
      <c r="V2812" s="36">
        <f t="shared" si="175"/>
        <v>0.46527777777778356</v>
      </c>
      <c r="W2812" s="36"/>
      <c r="X2812" s="37"/>
    </row>
    <row r="2813" spans="1:24" x14ac:dyDescent="0.3">
      <c r="A2813" s="42">
        <v>10465</v>
      </c>
      <c r="B2813" s="24">
        <v>93</v>
      </c>
      <c r="C2813" s="24" t="s">
        <v>1127</v>
      </c>
      <c r="D2813" s="24">
        <v>1</v>
      </c>
      <c r="E2813" s="24">
        <v>190</v>
      </c>
      <c r="F2813" s="24" t="s">
        <v>337</v>
      </c>
      <c r="G2813" s="24" t="s">
        <v>12</v>
      </c>
      <c r="H2813" s="24" t="s">
        <v>15</v>
      </c>
      <c r="J2813" s="24">
        <v>1</v>
      </c>
      <c r="K2813" s="24">
        <v>3085</v>
      </c>
      <c r="L2813" s="32">
        <v>0.53472222222222221</v>
      </c>
      <c r="M2813" s="43">
        <v>0.57291666666666663</v>
      </c>
      <c r="N2813" s="33">
        <v>25.553416060713001</v>
      </c>
      <c r="Q2813" s="24">
        <v>58</v>
      </c>
      <c r="R2813" s="35">
        <f t="shared" si="173"/>
        <v>1482.0981315213542</v>
      </c>
      <c r="S2813" s="35">
        <f t="shared" si="176"/>
        <v>0</v>
      </c>
      <c r="U2813" s="36">
        <f t="shared" si="174"/>
        <v>3.819444444444442E-2</v>
      </c>
      <c r="V2813" s="36">
        <f t="shared" si="175"/>
        <v>2.2152777777777763</v>
      </c>
      <c r="W2813" s="36"/>
      <c r="X2813" s="37"/>
    </row>
    <row r="2814" spans="1:24" x14ac:dyDescent="0.3">
      <c r="A2814" s="42">
        <v>10480</v>
      </c>
      <c r="B2814" s="24">
        <v>93</v>
      </c>
      <c r="C2814" s="24" t="s">
        <v>1127</v>
      </c>
      <c r="D2814" s="24">
        <v>1</v>
      </c>
      <c r="E2814" s="24">
        <v>190</v>
      </c>
      <c r="F2814" s="24" t="s">
        <v>337</v>
      </c>
      <c r="G2814" s="24" t="s">
        <v>18</v>
      </c>
      <c r="H2814" s="24" t="s">
        <v>13</v>
      </c>
      <c r="J2814" s="24">
        <v>1</v>
      </c>
      <c r="K2814" s="24">
        <v>3712</v>
      </c>
      <c r="L2814" s="32">
        <v>0.53472222222222221</v>
      </c>
      <c r="M2814" s="43">
        <v>0.57291666666666663</v>
      </c>
      <c r="N2814" s="33">
        <v>25.553416060713001</v>
      </c>
      <c r="Q2814" s="24">
        <v>67</v>
      </c>
      <c r="R2814" s="35">
        <f t="shared" si="173"/>
        <v>1712.078876067771</v>
      </c>
      <c r="S2814" s="35">
        <f t="shared" si="176"/>
        <v>0</v>
      </c>
      <c r="U2814" s="36">
        <f t="shared" si="174"/>
        <v>3.819444444444442E-2</v>
      </c>
      <c r="V2814" s="36">
        <f t="shared" si="175"/>
        <v>2.5590277777777759</v>
      </c>
      <c r="W2814" s="36"/>
      <c r="X2814" s="37"/>
    </row>
    <row r="2815" spans="1:24" x14ac:dyDescent="0.3">
      <c r="A2815" s="42">
        <v>10475</v>
      </c>
      <c r="B2815" s="24">
        <v>93</v>
      </c>
      <c r="C2815" s="24" t="s">
        <v>1127</v>
      </c>
      <c r="D2815" s="24">
        <v>1</v>
      </c>
      <c r="E2815" s="24">
        <v>190</v>
      </c>
      <c r="F2815" s="24" t="s">
        <v>337</v>
      </c>
      <c r="G2815" s="24" t="s">
        <v>19</v>
      </c>
      <c r="H2815" s="24" t="s">
        <v>13</v>
      </c>
      <c r="J2815" s="24">
        <v>1</v>
      </c>
      <c r="K2815" s="24">
        <v>3174</v>
      </c>
      <c r="L2815" s="32">
        <v>0.54166666666666663</v>
      </c>
      <c r="M2815" s="43">
        <v>0.57986111111111105</v>
      </c>
      <c r="N2815" s="33">
        <v>25.553416060713001</v>
      </c>
      <c r="Q2815" s="24">
        <v>235</v>
      </c>
      <c r="R2815" s="35">
        <f t="shared" si="173"/>
        <v>6005.0527742675549</v>
      </c>
      <c r="S2815" s="35">
        <f t="shared" si="176"/>
        <v>0</v>
      </c>
      <c r="U2815" s="36">
        <f t="shared" si="174"/>
        <v>3.819444444444442E-2</v>
      </c>
      <c r="V2815" s="36">
        <f t="shared" si="175"/>
        <v>8.9756944444444393</v>
      </c>
      <c r="W2815" s="36"/>
      <c r="X2815" s="37"/>
    </row>
    <row r="2816" spans="1:24" x14ac:dyDescent="0.3">
      <c r="A2816" s="42">
        <v>10467</v>
      </c>
      <c r="B2816" s="24">
        <v>93</v>
      </c>
      <c r="C2816" s="24" t="s">
        <v>1127</v>
      </c>
      <c r="D2816" s="24">
        <v>1</v>
      </c>
      <c r="E2816" s="24">
        <v>190</v>
      </c>
      <c r="F2816" s="24" t="s">
        <v>337</v>
      </c>
      <c r="G2816" s="24" t="s">
        <v>12</v>
      </c>
      <c r="H2816" s="24" t="s">
        <v>15</v>
      </c>
      <c r="J2816" s="24">
        <v>1</v>
      </c>
      <c r="K2816" s="24">
        <v>3087</v>
      </c>
      <c r="L2816" s="32">
        <v>0.70138888888888884</v>
      </c>
      <c r="M2816" s="43">
        <v>0.73958333333333337</v>
      </c>
      <c r="N2816" s="33">
        <v>25.553416060713001</v>
      </c>
      <c r="Q2816" s="24">
        <v>58</v>
      </c>
      <c r="R2816" s="35">
        <f t="shared" si="173"/>
        <v>1482.0981315213542</v>
      </c>
      <c r="S2816" s="35">
        <f t="shared" si="176"/>
        <v>0</v>
      </c>
      <c r="U2816" s="36">
        <f t="shared" si="174"/>
        <v>3.8194444444444531E-2</v>
      </c>
      <c r="V2816" s="36">
        <f t="shared" si="175"/>
        <v>2.215277777777783</v>
      </c>
      <c r="W2816" s="36"/>
      <c r="X2816" s="37"/>
    </row>
    <row r="2817" spans="1:24" x14ac:dyDescent="0.3">
      <c r="A2817" s="42">
        <v>10477</v>
      </c>
      <c r="B2817" s="24">
        <v>93</v>
      </c>
      <c r="C2817" s="24" t="s">
        <v>1127</v>
      </c>
      <c r="D2817" s="24">
        <v>1</v>
      </c>
      <c r="E2817" s="24">
        <v>190</v>
      </c>
      <c r="F2817" s="24" t="s">
        <v>337</v>
      </c>
      <c r="G2817" s="24" t="s">
        <v>19</v>
      </c>
      <c r="H2817" s="24" t="s">
        <v>13</v>
      </c>
      <c r="J2817" s="24">
        <v>1</v>
      </c>
      <c r="K2817" s="24">
        <v>3178</v>
      </c>
      <c r="L2817" s="32">
        <v>0.75347222222222221</v>
      </c>
      <c r="M2817" s="43">
        <v>0.79166666666666663</v>
      </c>
      <c r="N2817" s="33">
        <v>25.553416060713001</v>
      </c>
      <c r="Q2817" s="24">
        <v>235</v>
      </c>
      <c r="R2817" s="35">
        <f t="shared" si="173"/>
        <v>6005.0527742675549</v>
      </c>
      <c r="S2817" s="35">
        <f t="shared" si="176"/>
        <v>0</v>
      </c>
      <c r="U2817" s="36">
        <f t="shared" si="174"/>
        <v>3.819444444444442E-2</v>
      </c>
      <c r="V2817" s="36">
        <f t="shared" si="175"/>
        <v>8.9756944444444393</v>
      </c>
      <c r="W2817" s="36"/>
      <c r="X2817" s="37"/>
    </row>
    <row r="2818" spans="1:24" x14ac:dyDescent="0.3">
      <c r="A2818" s="42">
        <v>18689</v>
      </c>
      <c r="B2818" s="24">
        <v>93</v>
      </c>
      <c r="C2818" s="24" t="s">
        <v>1127</v>
      </c>
      <c r="D2818" s="24">
        <v>1</v>
      </c>
      <c r="E2818" s="24">
        <v>190</v>
      </c>
      <c r="F2818" s="24" t="s">
        <v>337</v>
      </c>
      <c r="G2818" s="24" t="s">
        <v>18</v>
      </c>
      <c r="H2818" s="24" t="s">
        <v>13</v>
      </c>
      <c r="J2818" s="24">
        <v>1</v>
      </c>
      <c r="K2818" s="24">
        <v>3718</v>
      </c>
      <c r="L2818" s="32">
        <v>0.76736111111111116</v>
      </c>
      <c r="M2818" s="43">
        <v>0.80555555555555547</v>
      </c>
      <c r="N2818" s="33">
        <v>25.553416060713001</v>
      </c>
      <c r="Q2818" s="24">
        <v>67</v>
      </c>
      <c r="R2818" s="35">
        <f t="shared" si="173"/>
        <v>1712.078876067771</v>
      </c>
      <c r="S2818" s="35">
        <f t="shared" si="176"/>
        <v>0</v>
      </c>
      <c r="U2818" s="36">
        <f t="shared" si="174"/>
        <v>3.8194444444444309E-2</v>
      </c>
      <c r="V2818" s="36">
        <f t="shared" si="175"/>
        <v>2.5590277777777688</v>
      </c>
      <c r="W2818" s="36"/>
      <c r="X2818" s="37"/>
    </row>
    <row r="2819" spans="1:24" x14ac:dyDescent="0.3">
      <c r="A2819" s="42">
        <v>11391</v>
      </c>
      <c r="B2819" s="24">
        <v>93</v>
      </c>
      <c r="C2819" s="24" t="s">
        <v>1127</v>
      </c>
      <c r="D2819" s="24">
        <v>1</v>
      </c>
      <c r="E2819" s="24">
        <v>194</v>
      </c>
      <c r="F2819" s="24" t="s">
        <v>338</v>
      </c>
      <c r="G2819" s="24" t="s">
        <v>19</v>
      </c>
      <c r="H2819" s="24" t="s">
        <v>13</v>
      </c>
      <c r="J2819" s="24">
        <v>1</v>
      </c>
      <c r="K2819" s="24">
        <v>3169</v>
      </c>
      <c r="L2819" s="32">
        <v>0.25694444444444448</v>
      </c>
      <c r="M2819" s="43">
        <v>0.28819444444444448</v>
      </c>
      <c r="N2819" s="33">
        <v>20.557299752012799</v>
      </c>
      <c r="Q2819" s="24">
        <v>235</v>
      </c>
      <c r="R2819" s="35">
        <f t="shared" si="173"/>
        <v>4830.9654417230076</v>
      </c>
      <c r="S2819" s="35">
        <f t="shared" si="176"/>
        <v>0</v>
      </c>
      <c r="U2819" s="36">
        <f t="shared" si="174"/>
        <v>3.125E-2</v>
      </c>
      <c r="V2819" s="36">
        <f t="shared" si="175"/>
        <v>7.34375</v>
      </c>
      <c r="W2819" s="36"/>
      <c r="X2819" s="37"/>
    </row>
    <row r="2820" spans="1:24" x14ac:dyDescent="0.3">
      <c r="A2820" s="42">
        <v>10479</v>
      </c>
      <c r="B2820" s="24">
        <v>93</v>
      </c>
      <c r="C2820" s="24" t="s">
        <v>1127</v>
      </c>
      <c r="D2820" s="24">
        <v>1</v>
      </c>
      <c r="E2820" s="24">
        <v>194</v>
      </c>
      <c r="F2820" s="24" t="s">
        <v>338</v>
      </c>
      <c r="G2820" s="24" t="s">
        <v>18</v>
      </c>
      <c r="H2820" s="24" t="s">
        <v>13</v>
      </c>
      <c r="J2820" s="24">
        <v>1</v>
      </c>
      <c r="K2820" s="24">
        <v>3705</v>
      </c>
      <c r="L2820" s="32">
        <v>0.28125</v>
      </c>
      <c r="M2820" s="43">
        <v>0.3125</v>
      </c>
      <c r="N2820" s="33">
        <v>20.557299752012799</v>
      </c>
      <c r="Q2820" s="24">
        <v>67</v>
      </c>
      <c r="R2820" s="35">
        <f t="shared" ref="R2820:R2883" si="179">+N2820*Q2820</f>
        <v>1377.3390833848575</v>
      </c>
      <c r="S2820" s="35">
        <f t="shared" si="176"/>
        <v>0</v>
      </c>
      <c r="U2820" s="36">
        <f t="shared" ref="U2820:U2883" si="180">+M2820-L2820</f>
        <v>3.125E-2</v>
      </c>
      <c r="V2820" s="36">
        <f t="shared" ref="V2820:V2883" si="181">+U2820*Q2820</f>
        <v>2.09375</v>
      </c>
      <c r="W2820" s="36"/>
      <c r="X2820" s="37"/>
    </row>
    <row r="2821" spans="1:24" x14ac:dyDescent="0.3">
      <c r="A2821" s="42">
        <v>10493</v>
      </c>
      <c r="B2821" s="24">
        <v>93</v>
      </c>
      <c r="C2821" s="24" t="s">
        <v>1127</v>
      </c>
      <c r="D2821" s="24">
        <v>1</v>
      </c>
      <c r="E2821" s="24">
        <v>194</v>
      </c>
      <c r="F2821" s="24" t="s">
        <v>338</v>
      </c>
      <c r="G2821" s="24" t="s">
        <v>18</v>
      </c>
      <c r="H2821" s="24" t="s">
        <v>13</v>
      </c>
      <c r="J2821" s="24">
        <v>1</v>
      </c>
      <c r="K2821" s="24">
        <v>3709</v>
      </c>
      <c r="L2821" s="32">
        <v>0.3888888888888889</v>
      </c>
      <c r="M2821" s="43">
        <v>0.4201388888888889</v>
      </c>
      <c r="N2821" s="33">
        <v>20.557299752012799</v>
      </c>
      <c r="Q2821" s="24">
        <v>67</v>
      </c>
      <c r="R2821" s="35">
        <f t="shared" si="179"/>
        <v>1377.3390833848575</v>
      </c>
      <c r="S2821" s="35">
        <f t="shared" ref="S2821:S2884" si="182">+O2821*Q2821</f>
        <v>0</v>
      </c>
      <c r="U2821" s="36">
        <f t="shared" si="180"/>
        <v>3.125E-2</v>
      </c>
      <c r="V2821" s="36">
        <f t="shared" si="181"/>
        <v>2.09375</v>
      </c>
      <c r="W2821" s="36"/>
      <c r="X2821" s="37"/>
    </row>
    <row r="2822" spans="1:24" x14ac:dyDescent="0.3">
      <c r="A2822" s="42">
        <v>10473</v>
      </c>
      <c r="B2822" s="24">
        <v>93</v>
      </c>
      <c r="C2822" s="24" t="s">
        <v>1127</v>
      </c>
      <c r="D2822" s="24">
        <v>1</v>
      </c>
      <c r="E2822" s="24">
        <v>194</v>
      </c>
      <c r="F2822" s="24" t="s">
        <v>338</v>
      </c>
      <c r="G2822" s="24" t="s">
        <v>19</v>
      </c>
      <c r="H2822" s="24" t="s">
        <v>13</v>
      </c>
      <c r="J2822" s="24">
        <v>1</v>
      </c>
      <c r="K2822" s="24">
        <v>3171</v>
      </c>
      <c r="L2822" s="32">
        <v>0.41666666666666669</v>
      </c>
      <c r="M2822" s="43">
        <v>0.44791666666666669</v>
      </c>
      <c r="N2822" s="33">
        <v>20.557299752012799</v>
      </c>
      <c r="Q2822" s="24">
        <v>235</v>
      </c>
      <c r="R2822" s="35">
        <f t="shared" si="179"/>
        <v>4830.9654417230076</v>
      </c>
      <c r="S2822" s="35">
        <f t="shared" si="182"/>
        <v>0</v>
      </c>
      <c r="U2822" s="36">
        <f t="shared" si="180"/>
        <v>3.125E-2</v>
      </c>
      <c r="V2822" s="36">
        <f t="shared" si="181"/>
        <v>7.34375</v>
      </c>
      <c r="W2822" s="36"/>
      <c r="X2822" s="37"/>
    </row>
    <row r="2823" spans="1:24" x14ac:dyDescent="0.3">
      <c r="A2823" s="42">
        <v>14022</v>
      </c>
      <c r="B2823" s="24">
        <v>93</v>
      </c>
      <c r="C2823" s="24" t="s">
        <v>1127</v>
      </c>
      <c r="D2823" s="24">
        <v>1</v>
      </c>
      <c r="E2823" s="24">
        <v>194</v>
      </c>
      <c r="F2823" s="24" t="s">
        <v>338</v>
      </c>
      <c r="G2823" s="24" t="s">
        <v>19</v>
      </c>
      <c r="H2823" s="24" t="s">
        <v>13</v>
      </c>
      <c r="J2823" s="24">
        <v>1</v>
      </c>
      <c r="K2823" s="24">
        <v>5870</v>
      </c>
      <c r="L2823" s="32">
        <v>0.63194444444444442</v>
      </c>
      <c r="M2823" s="43">
        <v>0.66319444444444442</v>
      </c>
      <c r="N2823" s="33">
        <v>20.557299752012799</v>
      </c>
      <c r="Q2823" s="24">
        <v>235</v>
      </c>
      <c r="R2823" s="35">
        <f t="shared" si="179"/>
        <v>4830.9654417230076</v>
      </c>
      <c r="S2823" s="35">
        <f t="shared" si="182"/>
        <v>0</v>
      </c>
      <c r="U2823" s="36">
        <f t="shared" si="180"/>
        <v>3.125E-2</v>
      </c>
      <c r="V2823" s="36">
        <f t="shared" si="181"/>
        <v>7.34375</v>
      </c>
      <c r="W2823" s="36"/>
      <c r="X2823" s="37"/>
    </row>
    <row r="2824" spans="1:24" x14ac:dyDescent="0.3">
      <c r="A2824" s="42">
        <v>10469</v>
      </c>
      <c r="B2824" s="24">
        <v>93</v>
      </c>
      <c r="C2824" s="24" t="s">
        <v>1127</v>
      </c>
      <c r="D2824" s="24">
        <v>1</v>
      </c>
      <c r="E2824" s="24">
        <v>195</v>
      </c>
      <c r="F2824" s="24" t="s">
        <v>340</v>
      </c>
      <c r="G2824" s="24" t="s">
        <v>19</v>
      </c>
      <c r="H2824" s="24" t="s">
        <v>13</v>
      </c>
      <c r="J2824" s="24">
        <v>1</v>
      </c>
      <c r="K2824" s="24">
        <v>3151</v>
      </c>
      <c r="L2824" s="32">
        <v>0.2986111111111111</v>
      </c>
      <c r="M2824" s="43">
        <v>0.33680555555555558</v>
      </c>
      <c r="N2824" s="33">
        <v>24.853933752053699</v>
      </c>
      <c r="Q2824" s="24">
        <v>235</v>
      </c>
      <c r="R2824" s="35">
        <f t="shared" si="179"/>
        <v>5840.6744317326193</v>
      </c>
      <c r="S2824" s="35">
        <f t="shared" si="182"/>
        <v>0</v>
      </c>
      <c r="U2824" s="36">
        <f t="shared" si="180"/>
        <v>3.8194444444444475E-2</v>
      </c>
      <c r="V2824" s="36">
        <f t="shared" si="181"/>
        <v>8.9756944444444517</v>
      </c>
      <c r="W2824" s="36"/>
      <c r="X2824" s="37"/>
    </row>
    <row r="2825" spans="1:24" x14ac:dyDescent="0.3">
      <c r="A2825" s="42">
        <v>10486</v>
      </c>
      <c r="B2825" s="24">
        <v>93</v>
      </c>
      <c r="C2825" s="24" t="s">
        <v>1127</v>
      </c>
      <c r="D2825" s="24">
        <v>2</v>
      </c>
      <c r="E2825" s="24">
        <v>197</v>
      </c>
      <c r="F2825" s="24" t="s">
        <v>343</v>
      </c>
      <c r="G2825" s="24" t="s">
        <v>12</v>
      </c>
      <c r="H2825" s="24" t="s">
        <v>15</v>
      </c>
      <c r="J2825" s="24">
        <v>1</v>
      </c>
      <c r="K2825" s="24">
        <v>3084</v>
      </c>
      <c r="L2825" s="32">
        <v>0.52777777777777779</v>
      </c>
      <c r="M2825" s="43">
        <v>0.53472222222222221</v>
      </c>
      <c r="N2825" s="33">
        <v>5.3958525018292098</v>
      </c>
      <c r="Q2825" s="24">
        <v>58</v>
      </c>
      <c r="R2825" s="35">
        <f t="shared" si="179"/>
        <v>312.95944510609417</v>
      </c>
      <c r="S2825" s="35">
        <f t="shared" si="182"/>
        <v>0</v>
      </c>
      <c r="U2825" s="36">
        <f t="shared" si="180"/>
        <v>6.9444444444444198E-3</v>
      </c>
      <c r="V2825" s="36">
        <f t="shared" si="181"/>
        <v>0.40277777777777635</v>
      </c>
      <c r="W2825" s="36"/>
      <c r="X2825" s="37"/>
    </row>
    <row r="2826" spans="1:24" x14ac:dyDescent="0.3">
      <c r="A2826" s="42">
        <v>10488</v>
      </c>
      <c r="B2826" s="24">
        <v>93</v>
      </c>
      <c r="C2826" s="24" t="s">
        <v>1127</v>
      </c>
      <c r="D2826" s="24">
        <v>2</v>
      </c>
      <c r="E2826" s="24">
        <v>197</v>
      </c>
      <c r="F2826" s="24" t="s">
        <v>343</v>
      </c>
      <c r="G2826" s="24" t="s">
        <v>18</v>
      </c>
      <c r="H2826" s="24" t="s">
        <v>13</v>
      </c>
      <c r="J2826" s="24">
        <v>1</v>
      </c>
      <c r="K2826" s="24">
        <v>3710</v>
      </c>
      <c r="L2826" s="32">
        <v>0.52777777777777779</v>
      </c>
      <c r="M2826" s="43">
        <v>0.53472222222222221</v>
      </c>
      <c r="N2826" s="33">
        <v>5.3958525018292098</v>
      </c>
      <c r="Q2826" s="24">
        <v>67</v>
      </c>
      <c r="R2826" s="35">
        <f t="shared" si="179"/>
        <v>361.52211762255706</v>
      </c>
      <c r="S2826" s="35">
        <f t="shared" si="182"/>
        <v>0</v>
      </c>
      <c r="U2826" s="36">
        <f t="shared" si="180"/>
        <v>6.9444444444444198E-3</v>
      </c>
      <c r="V2826" s="36">
        <f t="shared" si="181"/>
        <v>0.46527777777777612</v>
      </c>
      <c r="W2826" s="36"/>
      <c r="X2826" s="37"/>
    </row>
    <row r="2827" spans="1:24" x14ac:dyDescent="0.3">
      <c r="A2827" s="42">
        <v>10487</v>
      </c>
      <c r="B2827" s="24">
        <v>93</v>
      </c>
      <c r="C2827" s="24" t="s">
        <v>1127</v>
      </c>
      <c r="D2827" s="24">
        <v>2</v>
      </c>
      <c r="E2827" s="24">
        <v>197</v>
      </c>
      <c r="F2827" s="24" t="s">
        <v>343</v>
      </c>
      <c r="G2827" s="24" t="s">
        <v>19</v>
      </c>
      <c r="H2827" s="24" t="s">
        <v>13</v>
      </c>
      <c r="J2827" s="24">
        <v>1</v>
      </c>
      <c r="K2827" s="24">
        <v>3173</v>
      </c>
      <c r="L2827" s="32">
        <v>0.53472222222222221</v>
      </c>
      <c r="M2827" s="43">
        <v>0.54166666666666663</v>
      </c>
      <c r="N2827" s="33">
        <v>5.3958525018292098</v>
      </c>
      <c r="Q2827" s="24">
        <v>235</v>
      </c>
      <c r="R2827" s="35">
        <f t="shared" si="179"/>
        <v>1268.0253379298642</v>
      </c>
      <c r="S2827" s="35">
        <f t="shared" si="182"/>
        <v>0</v>
      </c>
      <c r="U2827" s="36">
        <f t="shared" si="180"/>
        <v>6.9444444444444198E-3</v>
      </c>
      <c r="V2827" s="36">
        <f t="shared" si="181"/>
        <v>1.6319444444444386</v>
      </c>
      <c r="W2827" s="36"/>
      <c r="X2827" s="37"/>
    </row>
    <row r="2828" spans="1:24" x14ac:dyDescent="0.3">
      <c r="A2828" s="42">
        <v>10494</v>
      </c>
      <c r="B2828" s="24">
        <v>93</v>
      </c>
      <c r="C2828" s="24" t="s">
        <v>1127</v>
      </c>
      <c r="D2828" s="24">
        <v>2</v>
      </c>
      <c r="E2828" s="24">
        <v>2005</v>
      </c>
      <c r="F2828" s="24" t="s">
        <v>345</v>
      </c>
      <c r="G2828" s="24" t="s">
        <v>18</v>
      </c>
      <c r="H2828" s="24">
        <v>2</v>
      </c>
      <c r="J2828" s="24">
        <v>1</v>
      </c>
      <c r="K2828" s="24">
        <v>3721</v>
      </c>
      <c r="L2828" s="32">
        <v>0.4201388888888889</v>
      </c>
      <c r="M2828" s="43">
        <v>0.4284722222222222</v>
      </c>
      <c r="N2828" s="33">
        <v>7.7595688177203899</v>
      </c>
      <c r="O2828" s="33">
        <f t="shared" ref="O2828:O2847" si="183">+N2828</f>
        <v>7.7595688177203899</v>
      </c>
      <c r="Q2828" s="24">
        <v>11</v>
      </c>
      <c r="R2828" s="35">
        <f t="shared" si="179"/>
        <v>85.355256994924289</v>
      </c>
      <c r="S2828" s="35">
        <f t="shared" si="182"/>
        <v>85.355256994924289</v>
      </c>
      <c r="U2828" s="36">
        <f t="shared" si="180"/>
        <v>8.3333333333333037E-3</v>
      </c>
      <c r="V2828" s="36">
        <f t="shared" si="181"/>
        <v>9.1666666666666341E-2</v>
      </c>
      <c r="W2828" s="36" t="s">
        <v>1205</v>
      </c>
      <c r="X2828" s="37"/>
    </row>
    <row r="2829" spans="1:24" x14ac:dyDescent="0.3">
      <c r="A2829" s="42">
        <v>10495</v>
      </c>
      <c r="B2829" s="24">
        <v>93</v>
      </c>
      <c r="C2829" s="24" t="s">
        <v>1127</v>
      </c>
      <c r="D2829" s="24">
        <v>1</v>
      </c>
      <c r="E2829" s="24">
        <v>2009</v>
      </c>
      <c r="F2829" s="24" t="s">
        <v>346</v>
      </c>
      <c r="G2829" s="24" t="s">
        <v>18</v>
      </c>
      <c r="H2829" s="24">
        <v>2</v>
      </c>
      <c r="J2829" s="24">
        <v>1</v>
      </c>
      <c r="K2829" s="24">
        <v>3722</v>
      </c>
      <c r="L2829" s="32">
        <v>0.44791666666666669</v>
      </c>
      <c r="M2829" s="43">
        <v>0.45624999999999999</v>
      </c>
      <c r="N2829" s="33">
        <v>7.7928807077112303</v>
      </c>
      <c r="O2829" s="33">
        <f t="shared" si="183"/>
        <v>7.7928807077112303</v>
      </c>
      <c r="Q2829" s="24">
        <v>11</v>
      </c>
      <c r="R2829" s="35">
        <f t="shared" si="179"/>
        <v>85.72168778482353</v>
      </c>
      <c r="S2829" s="35">
        <f t="shared" si="182"/>
        <v>85.72168778482353</v>
      </c>
      <c r="U2829" s="36">
        <f t="shared" si="180"/>
        <v>8.3333333333333037E-3</v>
      </c>
      <c r="V2829" s="36">
        <f t="shared" si="181"/>
        <v>9.1666666666666341E-2</v>
      </c>
      <c r="W2829" s="36" t="s">
        <v>1205</v>
      </c>
      <c r="X2829" s="37"/>
    </row>
    <row r="2830" spans="1:24" x14ac:dyDescent="0.3">
      <c r="A2830" s="42">
        <v>10463</v>
      </c>
      <c r="B2830" s="24">
        <v>94</v>
      </c>
      <c r="C2830" s="24" t="s">
        <v>1127</v>
      </c>
      <c r="D2830" s="24">
        <v>1</v>
      </c>
      <c r="E2830" s="24">
        <v>2004</v>
      </c>
      <c r="F2830" s="24" t="s">
        <v>335</v>
      </c>
      <c r="G2830" s="24" t="s">
        <v>18</v>
      </c>
      <c r="H2830" s="24">
        <v>146</v>
      </c>
      <c r="J2830" s="24">
        <v>1</v>
      </c>
      <c r="K2830" s="24">
        <v>3706</v>
      </c>
      <c r="L2830" s="32">
        <v>0.31597222222222221</v>
      </c>
      <c r="M2830" s="43">
        <v>0.33333333333333331</v>
      </c>
      <c r="N2830" s="33">
        <v>11.4424661684069</v>
      </c>
      <c r="O2830" s="33">
        <f t="shared" si="183"/>
        <v>11.4424661684069</v>
      </c>
      <c r="Q2830" s="24">
        <v>34</v>
      </c>
      <c r="R2830" s="35">
        <f t="shared" si="179"/>
        <v>389.0438497258346</v>
      </c>
      <c r="S2830" s="35">
        <f t="shared" si="182"/>
        <v>389.0438497258346</v>
      </c>
      <c r="U2830" s="36">
        <f t="shared" si="180"/>
        <v>1.7361111111111105E-2</v>
      </c>
      <c r="V2830" s="36">
        <f t="shared" si="181"/>
        <v>0.59027777777777757</v>
      </c>
      <c r="W2830" s="36" t="s">
        <v>1205</v>
      </c>
      <c r="X2830" s="37"/>
    </row>
    <row r="2831" spans="1:24" x14ac:dyDescent="0.3">
      <c r="A2831" s="42">
        <v>10457</v>
      </c>
      <c r="B2831" s="24">
        <v>94</v>
      </c>
      <c r="C2831" s="24" t="s">
        <v>1127</v>
      </c>
      <c r="D2831" s="24">
        <v>1</v>
      </c>
      <c r="E2831" s="24">
        <v>2004</v>
      </c>
      <c r="F2831" s="24" t="s">
        <v>335</v>
      </c>
      <c r="G2831" s="24" t="s">
        <v>19</v>
      </c>
      <c r="H2831" s="24">
        <v>146</v>
      </c>
      <c r="J2831" s="24">
        <v>1</v>
      </c>
      <c r="K2831" s="24">
        <v>4377</v>
      </c>
      <c r="L2831" s="32">
        <v>0.33680555555555558</v>
      </c>
      <c r="M2831" s="43">
        <v>0.35416666666666669</v>
      </c>
      <c r="N2831" s="33">
        <v>11.4424661684069</v>
      </c>
      <c r="O2831" s="33">
        <f t="shared" si="183"/>
        <v>11.4424661684069</v>
      </c>
      <c r="Q2831" s="24">
        <v>119</v>
      </c>
      <c r="R2831" s="35">
        <f t="shared" si="179"/>
        <v>1361.6534740404211</v>
      </c>
      <c r="S2831" s="35">
        <f t="shared" si="182"/>
        <v>1361.6534740404211</v>
      </c>
      <c r="U2831" s="36">
        <f t="shared" si="180"/>
        <v>1.7361111111111105E-2</v>
      </c>
      <c r="V2831" s="36">
        <f t="shared" si="181"/>
        <v>2.0659722222222214</v>
      </c>
      <c r="W2831" s="36" t="s">
        <v>1205</v>
      </c>
      <c r="X2831" s="37"/>
    </row>
    <row r="2832" spans="1:24" x14ac:dyDescent="0.3">
      <c r="A2832" s="42">
        <v>10461</v>
      </c>
      <c r="B2832" s="24">
        <v>94</v>
      </c>
      <c r="C2832" s="24" t="s">
        <v>1127</v>
      </c>
      <c r="D2832" s="24">
        <v>1</v>
      </c>
      <c r="E2832" s="24">
        <v>2004</v>
      </c>
      <c r="F2832" s="24" t="s">
        <v>335</v>
      </c>
      <c r="G2832" s="24" t="s">
        <v>19</v>
      </c>
      <c r="H2832" s="24">
        <v>146</v>
      </c>
      <c r="J2832" s="24">
        <v>1</v>
      </c>
      <c r="K2832" s="24">
        <v>3156</v>
      </c>
      <c r="L2832" s="32">
        <v>0.48958333333333331</v>
      </c>
      <c r="M2832" s="43">
        <v>0.50694444444444442</v>
      </c>
      <c r="N2832" s="33">
        <v>11.4424661684069</v>
      </c>
      <c r="O2832" s="33">
        <f t="shared" si="183"/>
        <v>11.4424661684069</v>
      </c>
      <c r="Q2832" s="24">
        <v>119</v>
      </c>
      <c r="R2832" s="35">
        <f t="shared" si="179"/>
        <v>1361.6534740404211</v>
      </c>
      <c r="S2832" s="35">
        <f t="shared" si="182"/>
        <v>1361.6534740404211</v>
      </c>
      <c r="U2832" s="36">
        <f t="shared" si="180"/>
        <v>1.7361111111111105E-2</v>
      </c>
      <c r="V2832" s="36">
        <f t="shared" si="181"/>
        <v>2.0659722222222214</v>
      </c>
      <c r="W2832" s="36" t="s">
        <v>1205</v>
      </c>
      <c r="X2832" s="37"/>
    </row>
    <row r="2833" spans="1:24" x14ac:dyDescent="0.3">
      <c r="A2833" s="42">
        <v>10455</v>
      </c>
      <c r="B2833" s="24">
        <v>94</v>
      </c>
      <c r="C2833" s="24" t="s">
        <v>1127</v>
      </c>
      <c r="D2833" s="24">
        <v>1</v>
      </c>
      <c r="E2833" s="24">
        <v>2004</v>
      </c>
      <c r="F2833" s="24" t="s">
        <v>335</v>
      </c>
      <c r="G2833" s="24" t="s">
        <v>18</v>
      </c>
      <c r="H2833" s="24">
        <v>146</v>
      </c>
      <c r="J2833" s="24">
        <v>1</v>
      </c>
      <c r="K2833" s="24">
        <v>3713</v>
      </c>
      <c r="L2833" s="32">
        <v>0.57291666666666663</v>
      </c>
      <c r="M2833" s="43">
        <v>0.59027777777777779</v>
      </c>
      <c r="N2833" s="33">
        <v>11.4424661684069</v>
      </c>
      <c r="O2833" s="33">
        <f t="shared" si="183"/>
        <v>11.4424661684069</v>
      </c>
      <c r="Q2833" s="24">
        <v>34</v>
      </c>
      <c r="R2833" s="35">
        <f t="shared" si="179"/>
        <v>389.0438497258346</v>
      </c>
      <c r="S2833" s="35">
        <f t="shared" si="182"/>
        <v>389.0438497258346</v>
      </c>
      <c r="U2833" s="36">
        <f t="shared" si="180"/>
        <v>1.736111111111116E-2</v>
      </c>
      <c r="V2833" s="36">
        <f t="shared" si="181"/>
        <v>0.59027777777777946</v>
      </c>
      <c r="W2833" s="36" t="s">
        <v>1205</v>
      </c>
      <c r="X2833" s="37"/>
    </row>
    <row r="2834" spans="1:24" x14ac:dyDescent="0.3">
      <c r="A2834" s="42">
        <v>10459</v>
      </c>
      <c r="B2834" s="24">
        <v>94</v>
      </c>
      <c r="C2834" s="24" t="s">
        <v>1127</v>
      </c>
      <c r="D2834" s="24">
        <v>1</v>
      </c>
      <c r="E2834" s="24">
        <v>2004</v>
      </c>
      <c r="F2834" s="24" t="s">
        <v>335</v>
      </c>
      <c r="G2834" s="24" t="s">
        <v>12</v>
      </c>
      <c r="H2834" s="24">
        <v>146</v>
      </c>
      <c r="J2834" s="24">
        <v>1</v>
      </c>
      <c r="K2834" s="24">
        <v>4379</v>
      </c>
      <c r="L2834" s="32">
        <v>0.66666666666666663</v>
      </c>
      <c r="M2834" s="43">
        <v>0.68402777777777779</v>
      </c>
      <c r="N2834" s="33">
        <v>11.4424661684069</v>
      </c>
      <c r="O2834" s="33">
        <f t="shared" si="183"/>
        <v>11.4424661684069</v>
      </c>
      <c r="Q2834" s="24">
        <v>153</v>
      </c>
      <c r="R2834" s="35">
        <f t="shared" si="179"/>
        <v>1750.6973237662557</v>
      </c>
      <c r="S2834" s="35">
        <f t="shared" si="182"/>
        <v>1750.6973237662557</v>
      </c>
      <c r="U2834" s="36">
        <f t="shared" si="180"/>
        <v>1.736111111111116E-2</v>
      </c>
      <c r="V2834" s="36">
        <f t="shared" si="181"/>
        <v>2.6562500000000075</v>
      </c>
      <c r="W2834" s="36" t="s">
        <v>1205</v>
      </c>
      <c r="X2834" s="37"/>
    </row>
    <row r="2835" spans="1:24" x14ac:dyDescent="0.3">
      <c r="A2835" s="42">
        <v>10464</v>
      </c>
      <c r="B2835" s="24">
        <v>94</v>
      </c>
      <c r="C2835" s="24" t="s">
        <v>1127</v>
      </c>
      <c r="D2835" s="24">
        <v>2</v>
      </c>
      <c r="E2835" s="24">
        <v>2010</v>
      </c>
      <c r="F2835" s="24" t="s">
        <v>336</v>
      </c>
      <c r="G2835" s="24" t="s">
        <v>18</v>
      </c>
      <c r="H2835" s="24">
        <v>146</v>
      </c>
      <c r="J2835" s="24">
        <v>1</v>
      </c>
      <c r="K2835" s="24">
        <v>3707</v>
      </c>
      <c r="L2835" s="32">
        <v>0.33333333333333331</v>
      </c>
      <c r="M2835" s="43">
        <v>0.3576388888888889</v>
      </c>
      <c r="N2835" s="33">
        <v>16.512125287192099</v>
      </c>
      <c r="O2835" s="33">
        <f t="shared" si="183"/>
        <v>16.512125287192099</v>
      </c>
      <c r="Q2835" s="24">
        <v>34</v>
      </c>
      <c r="R2835" s="35">
        <f t="shared" si="179"/>
        <v>561.41225976453131</v>
      </c>
      <c r="S2835" s="35">
        <f t="shared" si="182"/>
        <v>561.41225976453131</v>
      </c>
      <c r="U2835" s="36">
        <f t="shared" si="180"/>
        <v>2.430555555555558E-2</v>
      </c>
      <c r="V2835" s="36">
        <f t="shared" si="181"/>
        <v>0.82638888888888973</v>
      </c>
      <c r="W2835" s="36" t="s">
        <v>1205</v>
      </c>
      <c r="X2835" s="37"/>
    </row>
    <row r="2836" spans="1:24" x14ac:dyDescent="0.3">
      <c r="A2836" s="42">
        <v>10458</v>
      </c>
      <c r="B2836" s="24">
        <v>94</v>
      </c>
      <c r="C2836" s="24" t="s">
        <v>1127</v>
      </c>
      <c r="D2836" s="24">
        <v>2</v>
      </c>
      <c r="E2836" s="24">
        <v>2010</v>
      </c>
      <c r="F2836" s="24" t="s">
        <v>336</v>
      </c>
      <c r="G2836" s="24" t="s">
        <v>19</v>
      </c>
      <c r="H2836" s="24">
        <v>146</v>
      </c>
      <c r="J2836" s="24">
        <v>1</v>
      </c>
      <c r="K2836" s="24">
        <v>4378</v>
      </c>
      <c r="L2836" s="32">
        <v>0.35416666666666669</v>
      </c>
      <c r="M2836" s="43">
        <v>0.37847222222222227</v>
      </c>
      <c r="N2836" s="33">
        <v>16.512125287192099</v>
      </c>
      <c r="O2836" s="33">
        <f t="shared" si="183"/>
        <v>16.512125287192099</v>
      </c>
      <c r="Q2836" s="24">
        <v>119</v>
      </c>
      <c r="R2836" s="35">
        <f t="shared" si="179"/>
        <v>1964.9429091758598</v>
      </c>
      <c r="S2836" s="35">
        <f t="shared" si="182"/>
        <v>1964.9429091758598</v>
      </c>
      <c r="U2836" s="36">
        <f t="shared" si="180"/>
        <v>2.430555555555558E-2</v>
      </c>
      <c r="V2836" s="36">
        <f t="shared" si="181"/>
        <v>2.8923611111111143</v>
      </c>
      <c r="W2836" s="36" t="s">
        <v>1205</v>
      </c>
      <c r="X2836" s="37"/>
    </row>
    <row r="2837" spans="1:24" x14ac:dyDescent="0.3">
      <c r="A2837" s="42">
        <v>10462</v>
      </c>
      <c r="B2837" s="24">
        <v>94</v>
      </c>
      <c r="C2837" s="24" t="s">
        <v>1127</v>
      </c>
      <c r="D2837" s="24">
        <v>2</v>
      </c>
      <c r="E2837" s="24">
        <v>2010</v>
      </c>
      <c r="F2837" s="24" t="s">
        <v>336</v>
      </c>
      <c r="G2837" s="24" t="s">
        <v>19</v>
      </c>
      <c r="H2837" s="24">
        <v>146</v>
      </c>
      <c r="J2837" s="24">
        <v>1</v>
      </c>
      <c r="K2837" s="24">
        <v>3157</v>
      </c>
      <c r="L2837" s="32">
        <v>0.50694444444444442</v>
      </c>
      <c r="M2837" s="43">
        <v>0.53125</v>
      </c>
      <c r="N2837" s="33">
        <v>16.512125287192099</v>
      </c>
      <c r="O2837" s="33">
        <f t="shared" si="183"/>
        <v>16.512125287192099</v>
      </c>
      <c r="Q2837" s="24">
        <v>119</v>
      </c>
      <c r="R2837" s="35">
        <f t="shared" si="179"/>
        <v>1964.9429091758598</v>
      </c>
      <c r="S2837" s="35">
        <f t="shared" si="182"/>
        <v>1964.9429091758598</v>
      </c>
      <c r="U2837" s="36">
        <f t="shared" si="180"/>
        <v>2.430555555555558E-2</v>
      </c>
      <c r="V2837" s="36">
        <f t="shared" si="181"/>
        <v>2.8923611111111143</v>
      </c>
      <c r="W2837" s="36" t="s">
        <v>1205</v>
      </c>
      <c r="X2837" s="37"/>
    </row>
    <row r="2838" spans="1:24" x14ac:dyDescent="0.3">
      <c r="A2838" s="42">
        <v>10456</v>
      </c>
      <c r="B2838" s="24">
        <v>94</v>
      </c>
      <c r="C2838" s="24" t="s">
        <v>1127</v>
      </c>
      <c r="D2838" s="24">
        <v>2</v>
      </c>
      <c r="E2838" s="24">
        <v>2010</v>
      </c>
      <c r="F2838" s="24" t="s">
        <v>336</v>
      </c>
      <c r="G2838" s="24" t="s">
        <v>18</v>
      </c>
      <c r="H2838" s="24">
        <v>146</v>
      </c>
      <c r="J2838" s="24">
        <v>1</v>
      </c>
      <c r="K2838" s="24">
        <v>3714</v>
      </c>
      <c r="L2838" s="32">
        <v>0.59027777777777779</v>
      </c>
      <c r="M2838" s="43">
        <v>0.61458333333333337</v>
      </c>
      <c r="N2838" s="33">
        <v>16.512125287192099</v>
      </c>
      <c r="O2838" s="33">
        <f t="shared" si="183"/>
        <v>16.512125287192099</v>
      </c>
      <c r="Q2838" s="24">
        <v>34</v>
      </c>
      <c r="R2838" s="35">
        <f t="shared" si="179"/>
        <v>561.41225976453131</v>
      </c>
      <c r="S2838" s="35">
        <f t="shared" si="182"/>
        <v>561.41225976453131</v>
      </c>
      <c r="U2838" s="36">
        <f t="shared" si="180"/>
        <v>2.430555555555558E-2</v>
      </c>
      <c r="V2838" s="36">
        <f t="shared" si="181"/>
        <v>0.82638888888888973</v>
      </c>
      <c r="W2838" s="36" t="s">
        <v>1205</v>
      </c>
      <c r="X2838" s="37"/>
    </row>
    <row r="2839" spans="1:24" x14ac:dyDescent="0.3">
      <c r="A2839" s="42">
        <v>10460</v>
      </c>
      <c r="B2839" s="24">
        <v>94</v>
      </c>
      <c r="C2839" s="24" t="s">
        <v>1127</v>
      </c>
      <c r="D2839" s="24">
        <v>2</v>
      </c>
      <c r="E2839" s="24">
        <v>2010</v>
      </c>
      <c r="F2839" s="24" t="s">
        <v>336</v>
      </c>
      <c r="G2839" s="24" t="s">
        <v>12</v>
      </c>
      <c r="H2839" s="24">
        <v>146</v>
      </c>
      <c r="J2839" s="24">
        <v>1</v>
      </c>
      <c r="K2839" s="24">
        <v>4380</v>
      </c>
      <c r="L2839" s="32">
        <v>0.68402777777777779</v>
      </c>
      <c r="M2839" s="43">
        <v>0.70833333333333337</v>
      </c>
      <c r="N2839" s="33">
        <v>16.512125287192099</v>
      </c>
      <c r="O2839" s="33">
        <f t="shared" si="183"/>
        <v>16.512125287192099</v>
      </c>
      <c r="Q2839" s="24">
        <v>153</v>
      </c>
      <c r="R2839" s="35">
        <f t="shared" si="179"/>
        <v>2526.3551689403912</v>
      </c>
      <c r="S2839" s="35">
        <f t="shared" si="182"/>
        <v>2526.3551689403912</v>
      </c>
      <c r="U2839" s="36">
        <f t="shared" si="180"/>
        <v>2.430555555555558E-2</v>
      </c>
      <c r="V2839" s="36">
        <f t="shared" si="181"/>
        <v>3.7187500000000036</v>
      </c>
      <c r="W2839" s="36" t="s">
        <v>1205</v>
      </c>
      <c r="X2839" s="37"/>
    </row>
    <row r="2840" spans="1:24" x14ac:dyDescent="0.3">
      <c r="A2840" s="42">
        <v>11417</v>
      </c>
      <c r="B2840" s="24">
        <v>95</v>
      </c>
      <c r="C2840" s="24" t="s">
        <v>1127</v>
      </c>
      <c r="D2840" s="24">
        <v>1</v>
      </c>
      <c r="E2840" s="24">
        <v>2030</v>
      </c>
      <c r="F2840" s="24" t="s">
        <v>631</v>
      </c>
      <c r="G2840" s="24" t="s">
        <v>12</v>
      </c>
      <c r="H2840" s="24">
        <v>4</v>
      </c>
      <c r="J2840" s="24">
        <v>1</v>
      </c>
      <c r="K2840" s="24">
        <v>11386</v>
      </c>
      <c r="L2840" s="32">
        <v>0.41666666666666669</v>
      </c>
      <c r="M2840" s="43">
        <v>0.42708333333333331</v>
      </c>
      <c r="N2840" s="33">
        <v>5.3073290428854003</v>
      </c>
      <c r="O2840" s="33">
        <f t="shared" si="183"/>
        <v>5.3073290428854003</v>
      </c>
      <c r="Q2840" s="24">
        <v>52</v>
      </c>
      <c r="R2840" s="35">
        <f t="shared" si="179"/>
        <v>275.98111023004083</v>
      </c>
      <c r="S2840" s="35">
        <f t="shared" si="182"/>
        <v>275.98111023004083</v>
      </c>
      <c r="U2840" s="36">
        <f t="shared" si="180"/>
        <v>1.041666666666663E-2</v>
      </c>
      <c r="V2840" s="36">
        <f t="shared" si="181"/>
        <v>0.54166666666666474</v>
      </c>
      <c r="W2840" s="36" t="s">
        <v>1206</v>
      </c>
      <c r="X2840" s="37"/>
    </row>
    <row r="2841" spans="1:24" x14ac:dyDescent="0.3">
      <c r="A2841" s="42">
        <v>11389</v>
      </c>
      <c r="B2841" s="24">
        <v>95</v>
      </c>
      <c r="C2841" s="24" t="s">
        <v>1127</v>
      </c>
      <c r="D2841" s="24">
        <v>2</v>
      </c>
      <c r="E2841" s="24">
        <v>2031</v>
      </c>
      <c r="F2841" s="24" t="s">
        <v>626</v>
      </c>
      <c r="G2841" s="24" t="s">
        <v>12</v>
      </c>
      <c r="H2841" s="24">
        <v>4</v>
      </c>
      <c r="J2841" s="24">
        <v>1</v>
      </c>
      <c r="K2841" s="24">
        <v>11387</v>
      </c>
      <c r="L2841" s="32">
        <v>0.45833333333333331</v>
      </c>
      <c r="M2841" s="43">
        <v>0.46875</v>
      </c>
      <c r="N2841" s="33">
        <v>5.3415133334078799</v>
      </c>
      <c r="O2841" s="33">
        <f t="shared" si="183"/>
        <v>5.3415133334078799</v>
      </c>
      <c r="Q2841" s="24">
        <v>52</v>
      </c>
      <c r="R2841" s="35">
        <f t="shared" si="179"/>
        <v>277.75869333720976</v>
      </c>
      <c r="S2841" s="35">
        <f t="shared" si="182"/>
        <v>277.75869333720976</v>
      </c>
      <c r="U2841" s="36">
        <f t="shared" si="180"/>
        <v>1.0416666666666685E-2</v>
      </c>
      <c r="V2841" s="36">
        <f t="shared" si="181"/>
        <v>0.54166666666666763</v>
      </c>
      <c r="W2841" s="36" t="s">
        <v>1206</v>
      </c>
      <c r="X2841" s="37"/>
    </row>
    <row r="2842" spans="1:24" x14ac:dyDescent="0.3">
      <c r="A2842" s="42">
        <v>10450</v>
      </c>
      <c r="B2842" s="24">
        <v>96</v>
      </c>
      <c r="C2842" s="24" t="s">
        <v>1127</v>
      </c>
      <c r="D2842" s="24">
        <v>2</v>
      </c>
      <c r="E2842" s="24">
        <v>2007</v>
      </c>
      <c r="F2842" s="24" t="s">
        <v>334</v>
      </c>
      <c r="G2842" s="24" t="s">
        <v>12</v>
      </c>
      <c r="H2842" s="24">
        <v>26</v>
      </c>
      <c r="J2842" s="24">
        <v>1</v>
      </c>
      <c r="K2842" s="24">
        <v>3093</v>
      </c>
      <c r="L2842" s="32">
        <v>0.42708333333333331</v>
      </c>
      <c r="M2842" s="43">
        <v>0.44097222222222227</v>
      </c>
      <c r="N2842" s="33">
        <v>6.3596184320445497</v>
      </c>
      <c r="O2842" s="33">
        <f t="shared" si="183"/>
        <v>6.3596184320445497</v>
      </c>
      <c r="Q2842" s="24">
        <v>101</v>
      </c>
      <c r="R2842" s="35">
        <f t="shared" si="179"/>
        <v>642.32146163649952</v>
      </c>
      <c r="S2842" s="35">
        <f t="shared" si="182"/>
        <v>642.32146163649952</v>
      </c>
      <c r="U2842" s="36">
        <f t="shared" si="180"/>
        <v>1.3888888888888951E-2</v>
      </c>
      <c r="V2842" s="36">
        <f t="shared" si="181"/>
        <v>1.4027777777777839</v>
      </c>
      <c r="W2842" s="36" t="s">
        <v>1203</v>
      </c>
      <c r="X2842" s="37"/>
    </row>
    <row r="2843" spans="1:24" x14ac:dyDescent="0.3">
      <c r="A2843" s="42">
        <v>10454</v>
      </c>
      <c r="B2843" s="24">
        <v>96</v>
      </c>
      <c r="C2843" s="24" t="s">
        <v>1127</v>
      </c>
      <c r="D2843" s="24">
        <v>2</v>
      </c>
      <c r="E2843" s="24">
        <v>2007</v>
      </c>
      <c r="F2843" s="24" t="s">
        <v>334</v>
      </c>
      <c r="G2843" s="24" t="s">
        <v>18</v>
      </c>
      <c r="H2843" s="24">
        <v>26</v>
      </c>
      <c r="J2843" s="24">
        <v>1</v>
      </c>
      <c r="K2843" s="24">
        <v>3609</v>
      </c>
      <c r="L2843" s="32">
        <v>0.66319444444444442</v>
      </c>
      <c r="M2843" s="43">
        <v>0.67708333333333337</v>
      </c>
      <c r="N2843" s="33">
        <v>6.3596184320445497</v>
      </c>
      <c r="O2843" s="33">
        <f t="shared" si="183"/>
        <v>6.3596184320445497</v>
      </c>
      <c r="Q2843" s="24">
        <v>22</v>
      </c>
      <c r="R2843" s="35">
        <f t="shared" si="179"/>
        <v>139.91160550498009</v>
      </c>
      <c r="S2843" s="35">
        <f t="shared" si="182"/>
        <v>139.91160550498009</v>
      </c>
      <c r="U2843" s="36">
        <f t="shared" si="180"/>
        <v>1.3888888888888951E-2</v>
      </c>
      <c r="V2843" s="36">
        <f t="shared" si="181"/>
        <v>0.30555555555555691</v>
      </c>
      <c r="W2843" s="36" t="s">
        <v>1203</v>
      </c>
      <c r="X2843" s="37"/>
    </row>
    <row r="2844" spans="1:24" x14ac:dyDescent="0.3">
      <c r="A2844" s="42">
        <v>10452</v>
      </c>
      <c r="B2844" s="24">
        <v>96</v>
      </c>
      <c r="C2844" s="24" t="s">
        <v>1127</v>
      </c>
      <c r="D2844" s="24">
        <v>2</v>
      </c>
      <c r="E2844" s="24">
        <v>2007</v>
      </c>
      <c r="F2844" s="24" t="s">
        <v>334</v>
      </c>
      <c r="G2844" s="24" t="s">
        <v>19</v>
      </c>
      <c r="H2844" s="24">
        <v>26</v>
      </c>
      <c r="J2844" s="24">
        <v>1</v>
      </c>
      <c r="K2844" s="24">
        <v>3129</v>
      </c>
      <c r="L2844" s="32">
        <v>0.69097222222222221</v>
      </c>
      <c r="M2844" s="43">
        <v>0.70486111111111116</v>
      </c>
      <c r="N2844" s="33">
        <v>6.3596184320445497</v>
      </c>
      <c r="O2844" s="33">
        <f t="shared" si="183"/>
        <v>6.3596184320445497</v>
      </c>
      <c r="Q2844" s="24">
        <v>79</v>
      </c>
      <c r="R2844" s="35">
        <f t="shared" si="179"/>
        <v>502.4098561315194</v>
      </c>
      <c r="S2844" s="35">
        <f t="shared" si="182"/>
        <v>502.4098561315194</v>
      </c>
      <c r="U2844" s="36">
        <f t="shared" si="180"/>
        <v>1.3888888888888951E-2</v>
      </c>
      <c r="V2844" s="36">
        <f t="shared" si="181"/>
        <v>1.0972222222222272</v>
      </c>
      <c r="W2844" s="36" t="s">
        <v>1203</v>
      </c>
      <c r="X2844" s="37"/>
    </row>
    <row r="2845" spans="1:24" x14ac:dyDescent="0.3">
      <c r="A2845" s="42">
        <v>10449</v>
      </c>
      <c r="B2845" s="24">
        <v>96</v>
      </c>
      <c r="C2845" s="24" t="s">
        <v>1127</v>
      </c>
      <c r="D2845" s="24">
        <v>1</v>
      </c>
      <c r="E2845" s="24">
        <v>2013</v>
      </c>
      <c r="F2845" s="24" t="s">
        <v>333</v>
      </c>
      <c r="G2845" s="24" t="s">
        <v>12</v>
      </c>
      <c r="H2845" s="24">
        <v>26</v>
      </c>
      <c r="J2845" s="24">
        <v>1</v>
      </c>
      <c r="K2845" s="24">
        <v>3092</v>
      </c>
      <c r="L2845" s="32">
        <v>0.375</v>
      </c>
      <c r="M2845" s="43">
        <v>0.3888888888888889</v>
      </c>
      <c r="N2845" s="33">
        <v>6.2371121882246303</v>
      </c>
      <c r="O2845" s="33">
        <f t="shared" si="183"/>
        <v>6.2371121882246303</v>
      </c>
      <c r="Q2845" s="24">
        <v>101</v>
      </c>
      <c r="R2845" s="35">
        <f t="shared" si="179"/>
        <v>629.94833101068764</v>
      </c>
      <c r="S2845" s="35">
        <f t="shared" si="182"/>
        <v>629.94833101068764</v>
      </c>
      <c r="U2845" s="36">
        <f t="shared" si="180"/>
        <v>1.3888888888888895E-2</v>
      </c>
      <c r="V2845" s="36">
        <f t="shared" si="181"/>
        <v>1.4027777777777783</v>
      </c>
      <c r="W2845" s="36" t="s">
        <v>1203</v>
      </c>
      <c r="X2845" s="37"/>
    </row>
    <row r="2846" spans="1:24" x14ac:dyDescent="0.3">
      <c r="A2846" s="42">
        <v>16803</v>
      </c>
      <c r="B2846" s="24">
        <v>96</v>
      </c>
      <c r="C2846" s="24" t="s">
        <v>1127</v>
      </c>
      <c r="D2846" s="24">
        <v>1</v>
      </c>
      <c r="E2846" s="24">
        <v>2013</v>
      </c>
      <c r="F2846" s="24" t="s">
        <v>333</v>
      </c>
      <c r="G2846" s="24" t="s">
        <v>18</v>
      </c>
      <c r="H2846" s="24">
        <v>26</v>
      </c>
      <c r="J2846" s="24">
        <v>1</v>
      </c>
      <c r="K2846" s="24">
        <v>16803</v>
      </c>
      <c r="L2846" s="32">
        <v>0.625</v>
      </c>
      <c r="M2846" s="43">
        <v>0.63888888888888895</v>
      </c>
      <c r="N2846" s="33">
        <v>6.2371121882246303</v>
      </c>
      <c r="O2846" s="33">
        <f t="shared" si="183"/>
        <v>6.2371121882246303</v>
      </c>
      <c r="Q2846" s="24">
        <v>22</v>
      </c>
      <c r="R2846" s="35">
        <f t="shared" si="179"/>
        <v>137.21646814094186</v>
      </c>
      <c r="S2846" s="35">
        <f t="shared" si="182"/>
        <v>137.21646814094186</v>
      </c>
      <c r="U2846" s="36">
        <f t="shared" si="180"/>
        <v>1.3888888888888951E-2</v>
      </c>
      <c r="V2846" s="36">
        <f t="shared" si="181"/>
        <v>0.30555555555555691</v>
      </c>
      <c r="W2846" s="36" t="s">
        <v>1203</v>
      </c>
      <c r="X2846" s="37"/>
    </row>
    <row r="2847" spans="1:24" x14ac:dyDescent="0.3">
      <c r="A2847" s="42">
        <v>10451</v>
      </c>
      <c r="B2847" s="24">
        <v>96</v>
      </c>
      <c r="C2847" s="24" t="s">
        <v>1127</v>
      </c>
      <c r="D2847" s="24">
        <v>1</v>
      </c>
      <c r="E2847" s="24">
        <v>2013</v>
      </c>
      <c r="F2847" s="24" t="s">
        <v>333</v>
      </c>
      <c r="G2847" s="24" t="s">
        <v>19</v>
      </c>
      <c r="H2847" s="24">
        <v>26</v>
      </c>
      <c r="J2847" s="24">
        <v>1</v>
      </c>
      <c r="K2847" s="24">
        <v>3128</v>
      </c>
      <c r="L2847" s="32">
        <v>0.64861111111111114</v>
      </c>
      <c r="M2847" s="43">
        <v>0.66249999999999998</v>
      </c>
      <c r="N2847" s="33">
        <v>6.2371121882246303</v>
      </c>
      <c r="O2847" s="33">
        <f t="shared" si="183"/>
        <v>6.2371121882246303</v>
      </c>
      <c r="Q2847" s="24">
        <v>79</v>
      </c>
      <c r="R2847" s="35">
        <f t="shared" si="179"/>
        <v>492.73186286974578</v>
      </c>
      <c r="S2847" s="35">
        <f t="shared" si="182"/>
        <v>492.73186286974578</v>
      </c>
      <c r="U2847" s="36">
        <f t="shared" si="180"/>
        <v>1.388888888888884E-2</v>
      </c>
      <c r="V2847" s="36">
        <f t="shared" si="181"/>
        <v>1.0972222222222183</v>
      </c>
      <c r="W2847" s="36" t="s">
        <v>1203</v>
      </c>
      <c r="X2847" s="37"/>
    </row>
    <row r="2848" spans="1:24" x14ac:dyDescent="0.3">
      <c r="A2848" s="42">
        <v>10433</v>
      </c>
      <c r="B2848" s="24">
        <v>97</v>
      </c>
      <c r="C2848" s="24" t="s">
        <v>1127</v>
      </c>
      <c r="D2848" s="24">
        <v>1</v>
      </c>
      <c r="E2848" s="24">
        <v>140</v>
      </c>
      <c r="F2848" s="24" t="s">
        <v>322</v>
      </c>
      <c r="G2848" s="24" t="s">
        <v>19</v>
      </c>
      <c r="H2848" s="24" t="s">
        <v>13</v>
      </c>
      <c r="J2848" s="24">
        <v>1</v>
      </c>
      <c r="K2848" s="24">
        <v>3039</v>
      </c>
      <c r="L2848" s="32">
        <v>0.30902777777777779</v>
      </c>
      <c r="M2848" s="43">
        <v>0.31458333333333333</v>
      </c>
      <c r="N2848" s="33">
        <v>4.4685636004565197</v>
      </c>
      <c r="Q2848" s="24">
        <v>235</v>
      </c>
      <c r="R2848" s="35">
        <f t="shared" si="179"/>
        <v>1050.112446107282</v>
      </c>
      <c r="S2848" s="35">
        <f t="shared" si="182"/>
        <v>0</v>
      </c>
      <c r="U2848" s="36">
        <f t="shared" si="180"/>
        <v>5.5555555555555358E-3</v>
      </c>
      <c r="V2848" s="36">
        <f t="shared" si="181"/>
        <v>1.3055555555555509</v>
      </c>
      <c r="W2848" s="36"/>
      <c r="X2848" s="37"/>
    </row>
    <row r="2849" spans="1:24" x14ac:dyDescent="0.3">
      <c r="A2849" s="42">
        <v>17496</v>
      </c>
      <c r="B2849" s="24">
        <v>97</v>
      </c>
      <c r="C2849" s="24" t="s">
        <v>1127</v>
      </c>
      <c r="D2849" s="24">
        <v>2</v>
      </c>
      <c r="E2849" s="24">
        <v>214</v>
      </c>
      <c r="F2849" s="24" t="s">
        <v>325</v>
      </c>
      <c r="G2849" s="24" t="s">
        <v>728</v>
      </c>
      <c r="H2849" s="24" t="s">
        <v>13</v>
      </c>
      <c r="J2849" s="24">
        <v>1</v>
      </c>
      <c r="K2849" s="24">
        <v>2353</v>
      </c>
      <c r="L2849" s="32">
        <v>0.57291666666666663</v>
      </c>
      <c r="M2849" s="43">
        <v>0.57638888888888895</v>
      </c>
      <c r="N2849" s="33">
        <v>3.41492010668845</v>
      </c>
      <c r="Q2849" s="24">
        <v>27</v>
      </c>
      <c r="R2849" s="35">
        <f t="shared" si="179"/>
        <v>92.20284288058815</v>
      </c>
      <c r="S2849" s="35">
        <f t="shared" si="182"/>
        <v>0</v>
      </c>
      <c r="U2849" s="36">
        <f t="shared" si="180"/>
        <v>3.4722222222223209E-3</v>
      </c>
      <c r="V2849" s="36">
        <f t="shared" si="181"/>
        <v>9.3750000000002665E-2</v>
      </c>
      <c r="W2849" s="36"/>
      <c r="X2849" s="37"/>
    </row>
    <row r="2850" spans="1:24" x14ac:dyDescent="0.3">
      <c r="A2850" s="42">
        <v>17671</v>
      </c>
      <c r="B2850" s="24">
        <v>97</v>
      </c>
      <c r="C2850" s="24" t="s">
        <v>1127</v>
      </c>
      <c r="D2850" s="24">
        <v>2</v>
      </c>
      <c r="E2850" s="24">
        <v>214</v>
      </c>
      <c r="F2850" s="24" t="s">
        <v>325</v>
      </c>
      <c r="G2850" s="24" t="s">
        <v>52</v>
      </c>
      <c r="H2850" s="24">
        <v>6</v>
      </c>
      <c r="J2850" s="24">
        <v>1</v>
      </c>
      <c r="K2850" s="24">
        <v>17671</v>
      </c>
      <c r="L2850" s="32">
        <v>0.57291666666666663</v>
      </c>
      <c r="M2850" s="43">
        <v>0.57638888888888895</v>
      </c>
      <c r="N2850" s="33">
        <v>3.41492010668845</v>
      </c>
      <c r="Q2850" s="24">
        <v>35</v>
      </c>
      <c r="R2850" s="35">
        <f t="shared" si="179"/>
        <v>119.52220373409575</v>
      </c>
      <c r="S2850" s="35">
        <f t="shared" si="182"/>
        <v>0</v>
      </c>
      <c r="U2850" s="36">
        <f t="shared" si="180"/>
        <v>3.4722222222223209E-3</v>
      </c>
      <c r="V2850" s="36">
        <f t="shared" si="181"/>
        <v>0.12152777777778123</v>
      </c>
      <c r="W2850" s="36"/>
      <c r="X2850" s="37"/>
    </row>
    <row r="2851" spans="1:24" x14ac:dyDescent="0.3">
      <c r="A2851" s="42">
        <v>17672</v>
      </c>
      <c r="B2851" s="24">
        <v>97</v>
      </c>
      <c r="C2851" s="24" t="s">
        <v>1127</v>
      </c>
      <c r="D2851" s="24">
        <v>2</v>
      </c>
      <c r="E2851" s="24">
        <v>214</v>
      </c>
      <c r="F2851" s="24" t="s">
        <v>325</v>
      </c>
      <c r="G2851" s="24" t="s">
        <v>52</v>
      </c>
      <c r="H2851" s="44" t="s">
        <v>1146</v>
      </c>
      <c r="I2851" s="44"/>
      <c r="J2851" s="24">
        <v>1</v>
      </c>
      <c r="K2851" s="24">
        <v>17672</v>
      </c>
      <c r="L2851" s="32">
        <v>0.59722222222222221</v>
      </c>
      <c r="M2851" s="43">
        <v>0.60069444444444442</v>
      </c>
      <c r="N2851" s="33">
        <v>3.41492010668845</v>
      </c>
      <c r="Q2851" s="24">
        <v>173</v>
      </c>
      <c r="R2851" s="35">
        <f t="shared" si="179"/>
        <v>590.78117845710187</v>
      </c>
      <c r="S2851" s="35">
        <f t="shared" si="182"/>
        <v>0</v>
      </c>
      <c r="U2851" s="36">
        <f t="shared" si="180"/>
        <v>3.4722222222222099E-3</v>
      </c>
      <c r="V2851" s="36">
        <f t="shared" si="181"/>
        <v>0.60069444444444231</v>
      </c>
      <c r="W2851" s="36"/>
      <c r="X2851" s="37"/>
    </row>
    <row r="2852" spans="1:24" x14ac:dyDescent="0.3">
      <c r="A2852" s="42">
        <v>10428</v>
      </c>
      <c r="B2852" s="24">
        <v>97</v>
      </c>
      <c r="C2852" s="24" t="s">
        <v>1127</v>
      </c>
      <c r="D2852" s="24">
        <v>1</v>
      </c>
      <c r="E2852" s="24">
        <v>692</v>
      </c>
      <c r="F2852" s="24" t="s">
        <v>326</v>
      </c>
      <c r="G2852" s="24" t="s">
        <v>52</v>
      </c>
      <c r="H2852" s="44" t="s">
        <v>1146</v>
      </c>
      <c r="I2852" s="44"/>
      <c r="J2852" s="24">
        <v>1</v>
      </c>
      <c r="K2852" s="24">
        <v>2978</v>
      </c>
      <c r="L2852" s="32">
        <v>0.31944444444444448</v>
      </c>
      <c r="M2852" s="43">
        <v>0.3298611111111111</v>
      </c>
      <c r="N2852" s="33">
        <v>9.1938874469253395</v>
      </c>
      <c r="Q2852" s="24">
        <v>173</v>
      </c>
      <c r="R2852" s="35">
        <f t="shared" si="179"/>
        <v>1590.5425283180837</v>
      </c>
      <c r="S2852" s="35">
        <f t="shared" si="182"/>
        <v>0</v>
      </c>
      <c r="U2852" s="36">
        <f t="shared" si="180"/>
        <v>1.041666666666663E-2</v>
      </c>
      <c r="V2852" s="36">
        <f t="shared" si="181"/>
        <v>1.8020833333333268</v>
      </c>
      <c r="W2852" s="36"/>
      <c r="X2852" s="37"/>
    </row>
    <row r="2853" spans="1:24" x14ac:dyDescent="0.3">
      <c r="A2853" s="42">
        <v>14072</v>
      </c>
      <c r="B2853" s="24">
        <v>97</v>
      </c>
      <c r="C2853" s="24" t="s">
        <v>1127</v>
      </c>
      <c r="D2853" s="24">
        <v>1</v>
      </c>
      <c r="E2853" s="24">
        <v>817</v>
      </c>
      <c r="F2853" s="24" t="s">
        <v>727</v>
      </c>
      <c r="G2853" s="24" t="s">
        <v>52</v>
      </c>
      <c r="H2853" s="44" t="s">
        <v>1146</v>
      </c>
      <c r="I2853" s="44"/>
      <c r="J2853" s="24">
        <v>1</v>
      </c>
      <c r="K2853" s="24">
        <v>2995</v>
      </c>
      <c r="L2853" s="32">
        <v>0.55763888888888891</v>
      </c>
      <c r="M2853" s="43">
        <v>0.56944444444444442</v>
      </c>
      <c r="N2853" s="33">
        <v>10.455793851012899</v>
      </c>
      <c r="Q2853" s="24">
        <v>173</v>
      </c>
      <c r="R2853" s="35">
        <f t="shared" si="179"/>
        <v>1808.8523362252315</v>
      </c>
      <c r="S2853" s="35">
        <f t="shared" si="182"/>
        <v>0</v>
      </c>
      <c r="U2853" s="36">
        <f t="shared" si="180"/>
        <v>1.1805555555555514E-2</v>
      </c>
      <c r="V2853" s="36">
        <f t="shared" si="181"/>
        <v>2.042361111111104</v>
      </c>
      <c r="W2853" s="36"/>
      <c r="X2853" s="37"/>
    </row>
    <row r="2854" spans="1:24" x14ac:dyDescent="0.3">
      <c r="A2854" s="42">
        <v>18572</v>
      </c>
      <c r="B2854" s="24">
        <v>97</v>
      </c>
      <c r="C2854" s="24" t="s">
        <v>1127</v>
      </c>
      <c r="D2854" s="24">
        <v>1</v>
      </c>
      <c r="E2854" s="24">
        <v>817</v>
      </c>
      <c r="F2854" s="24" t="s">
        <v>727</v>
      </c>
      <c r="G2854" s="24" t="s">
        <v>728</v>
      </c>
      <c r="H2854" s="38" t="s">
        <v>13</v>
      </c>
      <c r="I2854" s="38"/>
      <c r="J2854" s="24">
        <v>1</v>
      </c>
      <c r="K2854" s="24">
        <v>18572</v>
      </c>
      <c r="L2854" s="32">
        <v>0.55972222222222223</v>
      </c>
      <c r="M2854" s="43">
        <v>0.57152777777777775</v>
      </c>
      <c r="N2854" s="33">
        <v>10.455793851012899</v>
      </c>
      <c r="Q2854" s="24">
        <v>27</v>
      </c>
      <c r="R2854" s="35">
        <f t="shared" si="179"/>
        <v>282.30643397734826</v>
      </c>
      <c r="S2854" s="35">
        <f t="shared" si="182"/>
        <v>0</v>
      </c>
      <c r="U2854" s="36">
        <f t="shared" si="180"/>
        <v>1.1805555555555514E-2</v>
      </c>
      <c r="V2854" s="36">
        <f t="shared" si="181"/>
        <v>0.31874999999999887</v>
      </c>
      <c r="W2854" s="36"/>
      <c r="X2854" s="37"/>
    </row>
    <row r="2855" spans="1:24" x14ac:dyDescent="0.3">
      <c r="A2855" s="42">
        <v>17842</v>
      </c>
      <c r="B2855" s="24">
        <v>97</v>
      </c>
      <c r="C2855" s="24" t="s">
        <v>1127</v>
      </c>
      <c r="D2855" s="24">
        <v>1</v>
      </c>
      <c r="E2855" s="24">
        <v>817</v>
      </c>
      <c r="F2855" s="24" t="s">
        <v>727</v>
      </c>
      <c r="G2855" s="24" t="s">
        <v>52</v>
      </c>
      <c r="H2855" s="24">
        <v>6</v>
      </c>
      <c r="J2855" s="24">
        <v>1</v>
      </c>
      <c r="K2855" s="24">
        <v>17842</v>
      </c>
      <c r="L2855" s="32">
        <v>0.55972222222222223</v>
      </c>
      <c r="M2855" s="43">
        <v>0.57152777777777775</v>
      </c>
      <c r="N2855" s="33">
        <v>10.455793851012899</v>
      </c>
      <c r="Q2855" s="24">
        <v>35</v>
      </c>
      <c r="R2855" s="35">
        <f t="shared" si="179"/>
        <v>365.95278478545146</v>
      </c>
      <c r="S2855" s="35">
        <f t="shared" si="182"/>
        <v>0</v>
      </c>
      <c r="U2855" s="36">
        <f t="shared" si="180"/>
        <v>1.1805555555555514E-2</v>
      </c>
      <c r="V2855" s="36">
        <f t="shared" si="181"/>
        <v>0.41319444444444298</v>
      </c>
      <c r="W2855" s="36"/>
      <c r="X2855" s="37"/>
    </row>
    <row r="2856" spans="1:24" x14ac:dyDescent="0.3">
      <c r="A2856" s="42">
        <v>17495</v>
      </c>
      <c r="B2856" s="24">
        <v>97</v>
      </c>
      <c r="C2856" s="24" t="s">
        <v>1127</v>
      </c>
      <c r="D2856" s="24">
        <v>2</v>
      </c>
      <c r="E2856" s="24">
        <v>898</v>
      </c>
      <c r="F2856" s="24" t="s">
        <v>323</v>
      </c>
      <c r="G2856" s="24" t="s">
        <v>52</v>
      </c>
      <c r="H2856" s="24">
        <v>6</v>
      </c>
      <c r="J2856" s="24">
        <v>1</v>
      </c>
      <c r="K2856" s="24">
        <v>3076</v>
      </c>
      <c r="L2856" s="32">
        <v>0.5625</v>
      </c>
      <c r="M2856" s="43">
        <v>0.57291666666666663</v>
      </c>
      <c r="N2856" s="33">
        <v>8.4028037103395405</v>
      </c>
      <c r="Q2856" s="24">
        <v>35</v>
      </c>
      <c r="R2856" s="35">
        <f t="shared" si="179"/>
        <v>294.09812986188393</v>
      </c>
      <c r="S2856" s="35">
        <f t="shared" si="182"/>
        <v>0</v>
      </c>
      <c r="U2856" s="36">
        <f t="shared" si="180"/>
        <v>1.041666666666663E-2</v>
      </c>
      <c r="V2856" s="36">
        <f t="shared" si="181"/>
        <v>0.36458333333333204</v>
      </c>
      <c r="W2856" s="36"/>
      <c r="X2856" s="37"/>
    </row>
    <row r="2857" spans="1:24" x14ac:dyDescent="0.3">
      <c r="A2857" s="42">
        <v>17669</v>
      </c>
      <c r="B2857" s="24">
        <v>97</v>
      </c>
      <c r="C2857" s="24" t="s">
        <v>1127</v>
      </c>
      <c r="D2857" s="24">
        <v>2</v>
      </c>
      <c r="E2857" s="24">
        <v>898</v>
      </c>
      <c r="F2857" s="24" t="s">
        <v>323</v>
      </c>
      <c r="G2857" s="24" t="s">
        <v>728</v>
      </c>
      <c r="H2857" s="24" t="s">
        <v>13</v>
      </c>
      <c r="J2857" s="24">
        <v>1</v>
      </c>
      <c r="K2857" s="24">
        <v>17669</v>
      </c>
      <c r="L2857" s="32">
        <v>0.5625</v>
      </c>
      <c r="M2857" s="43">
        <v>0.57291666666666663</v>
      </c>
      <c r="N2857" s="33">
        <v>8.4028037103395405</v>
      </c>
      <c r="Q2857" s="24">
        <v>27</v>
      </c>
      <c r="R2857" s="35">
        <f t="shared" si="179"/>
        <v>226.87570017916761</v>
      </c>
      <c r="S2857" s="35">
        <f t="shared" si="182"/>
        <v>0</v>
      </c>
      <c r="U2857" s="36">
        <f t="shared" si="180"/>
        <v>1.041666666666663E-2</v>
      </c>
      <c r="V2857" s="36">
        <f t="shared" si="181"/>
        <v>0.281249999999999</v>
      </c>
      <c r="W2857" s="36"/>
      <c r="X2857" s="37"/>
    </row>
    <row r="2858" spans="1:24" x14ac:dyDescent="0.3">
      <c r="A2858" s="42">
        <v>17670</v>
      </c>
      <c r="B2858" s="24">
        <v>97</v>
      </c>
      <c r="C2858" s="24" t="s">
        <v>1127</v>
      </c>
      <c r="D2858" s="24">
        <v>2</v>
      </c>
      <c r="E2858" s="24">
        <v>898</v>
      </c>
      <c r="F2858" s="24" t="s">
        <v>323</v>
      </c>
      <c r="G2858" s="24" t="s">
        <v>52</v>
      </c>
      <c r="H2858" s="44" t="s">
        <v>1146</v>
      </c>
      <c r="I2858" s="44"/>
      <c r="J2858" s="24">
        <v>1</v>
      </c>
      <c r="K2858" s="24">
        <v>17670</v>
      </c>
      <c r="L2858" s="32">
        <v>0.58680555555555558</v>
      </c>
      <c r="M2858" s="43">
        <v>0.59722222222222221</v>
      </c>
      <c r="N2858" s="33">
        <v>8.4028037103395405</v>
      </c>
      <c r="Q2858" s="24">
        <v>173</v>
      </c>
      <c r="R2858" s="35">
        <f t="shared" si="179"/>
        <v>1453.6850418887404</v>
      </c>
      <c r="S2858" s="35">
        <f t="shared" si="182"/>
        <v>0</v>
      </c>
      <c r="U2858" s="36">
        <f t="shared" si="180"/>
        <v>1.041666666666663E-2</v>
      </c>
      <c r="V2858" s="36">
        <f t="shared" si="181"/>
        <v>1.8020833333333268</v>
      </c>
      <c r="W2858" s="36"/>
      <c r="X2858" s="37"/>
    </row>
    <row r="2859" spans="1:24" x14ac:dyDescent="0.3">
      <c r="A2859" s="42">
        <v>14070</v>
      </c>
      <c r="B2859" s="24">
        <v>97</v>
      </c>
      <c r="C2859" s="24" t="s">
        <v>1127</v>
      </c>
      <c r="D2859" s="24">
        <v>2</v>
      </c>
      <c r="E2859" s="24">
        <v>913</v>
      </c>
      <c r="F2859" s="24" t="s">
        <v>323</v>
      </c>
      <c r="G2859" s="24" t="s">
        <v>52</v>
      </c>
      <c r="H2859" s="44" t="s">
        <v>1146</v>
      </c>
      <c r="I2859" s="44"/>
      <c r="J2859" s="24">
        <v>1</v>
      </c>
      <c r="K2859" s="24">
        <v>120</v>
      </c>
      <c r="L2859" s="32">
        <v>0.54722222222222217</v>
      </c>
      <c r="M2859" s="43">
        <v>0.55763888888888891</v>
      </c>
      <c r="N2859" s="33">
        <v>9.5133641986595006</v>
      </c>
      <c r="Q2859" s="24">
        <v>173</v>
      </c>
      <c r="R2859" s="35">
        <f t="shared" si="179"/>
        <v>1645.8120063680935</v>
      </c>
      <c r="S2859" s="35">
        <f t="shared" si="182"/>
        <v>0</v>
      </c>
      <c r="U2859" s="36">
        <f t="shared" si="180"/>
        <v>1.0416666666666741E-2</v>
      </c>
      <c r="V2859" s="36">
        <f t="shared" si="181"/>
        <v>1.8020833333333461</v>
      </c>
      <c r="W2859" s="36"/>
      <c r="X2859" s="37"/>
    </row>
    <row r="2860" spans="1:24" x14ac:dyDescent="0.3">
      <c r="A2860" s="42">
        <v>17841</v>
      </c>
      <c r="B2860" s="24">
        <v>97</v>
      </c>
      <c r="C2860" s="24" t="s">
        <v>1127</v>
      </c>
      <c r="D2860" s="24">
        <v>2</v>
      </c>
      <c r="E2860" s="24">
        <v>913</v>
      </c>
      <c r="F2860" s="24" t="s">
        <v>323</v>
      </c>
      <c r="G2860" s="24" t="s">
        <v>52</v>
      </c>
      <c r="H2860" s="24">
        <v>6</v>
      </c>
      <c r="J2860" s="24">
        <v>1</v>
      </c>
      <c r="K2860" s="24">
        <v>17841</v>
      </c>
      <c r="L2860" s="32">
        <v>0.5493055555555556</v>
      </c>
      <c r="M2860" s="43">
        <v>0.55972222222222223</v>
      </c>
      <c r="N2860" s="33">
        <v>9.5133641986595006</v>
      </c>
      <c r="Q2860" s="24">
        <v>35</v>
      </c>
      <c r="R2860" s="35">
        <f t="shared" si="179"/>
        <v>332.9677469530825</v>
      </c>
      <c r="S2860" s="35">
        <f t="shared" si="182"/>
        <v>0</v>
      </c>
      <c r="U2860" s="36">
        <f t="shared" si="180"/>
        <v>1.041666666666663E-2</v>
      </c>
      <c r="V2860" s="36">
        <f t="shared" si="181"/>
        <v>0.36458333333333204</v>
      </c>
      <c r="W2860" s="36"/>
      <c r="X2860" s="37"/>
    </row>
    <row r="2861" spans="1:24" x14ac:dyDescent="0.3">
      <c r="A2861" s="42">
        <v>18549</v>
      </c>
      <c r="B2861" s="24">
        <v>97</v>
      </c>
      <c r="C2861" s="24" t="s">
        <v>1127</v>
      </c>
      <c r="D2861" s="24">
        <v>2</v>
      </c>
      <c r="E2861" s="24">
        <v>913</v>
      </c>
      <c r="F2861" s="24" t="s">
        <v>323</v>
      </c>
      <c r="G2861" s="24" t="s">
        <v>728</v>
      </c>
      <c r="H2861" s="24" t="s">
        <v>13</v>
      </c>
      <c r="J2861" s="24">
        <v>1</v>
      </c>
      <c r="K2861" s="24">
        <v>18549</v>
      </c>
      <c r="L2861" s="32">
        <v>0.5493055555555556</v>
      </c>
      <c r="M2861" s="43">
        <v>0.55972222222222223</v>
      </c>
      <c r="N2861" s="33">
        <v>9.5133641986595006</v>
      </c>
      <c r="Q2861" s="24">
        <v>27</v>
      </c>
      <c r="R2861" s="35">
        <f t="shared" si="179"/>
        <v>256.86083336380653</v>
      </c>
      <c r="S2861" s="35">
        <f t="shared" si="182"/>
        <v>0</v>
      </c>
      <c r="U2861" s="36">
        <f t="shared" si="180"/>
        <v>1.041666666666663E-2</v>
      </c>
      <c r="V2861" s="36">
        <f t="shared" si="181"/>
        <v>0.281249999999999</v>
      </c>
      <c r="W2861" s="36"/>
      <c r="X2861" s="37"/>
    </row>
    <row r="2862" spans="1:24" x14ac:dyDescent="0.3">
      <c r="A2862" s="42">
        <v>11344</v>
      </c>
      <c r="B2862" s="24">
        <v>97</v>
      </c>
      <c r="C2862" s="24" t="s">
        <v>1127</v>
      </c>
      <c r="D2862" s="24">
        <v>1</v>
      </c>
      <c r="E2862" s="24">
        <v>918</v>
      </c>
      <c r="F2862" s="24" t="s">
        <v>326</v>
      </c>
      <c r="G2862" s="24" t="s">
        <v>19</v>
      </c>
      <c r="H2862" s="24" t="s">
        <v>13</v>
      </c>
      <c r="J2862" s="24">
        <v>1</v>
      </c>
      <c r="K2862" s="24">
        <v>2996</v>
      </c>
      <c r="L2862" s="32">
        <v>0.56944444444444442</v>
      </c>
      <c r="M2862" s="43">
        <v>0.57986111111111105</v>
      </c>
      <c r="N2862" s="33">
        <v>8.2902256455986194</v>
      </c>
      <c r="Q2862" s="24">
        <v>235</v>
      </c>
      <c r="R2862" s="35">
        <f t="shared" si="179"/>
        <v>1948.2030267156756</v>
      </c>
      <c r="S2862" s="35">
        <f t="shared" si="182"/>
        <v>0</v>
      </c>
      <c r="U2862" s="36">
        <f t="shared" si="180"/>
        <v>1.041666666666663E-2</v>
      </c>
      <c r="V2862" s="36">
        <f t="shared" si="181"/>
        <v>2.4479166666666581</v>
      </c>
      <c r="W2862" s="36"/>
      <c r="X2862" s="37"/>
    </row>
    <row r="2863" spans="1:24" x14ac:dyDescent="0.3">
      <c r="A2863" s="42">
        <v>10434</v>
      </c>
      <c r="B2863" s="24">
        <v>97</v>
      </c>
      <c r="C2863" s="24" t="s">
        <v>1127</v>
      </c>
      <c r="D2863" s="24">
        <v>1</v>
      </c>
      <c r="E2863" s="24">
        <v>922</v>
      </c>
      <c r="F2863" s="24" t="s">
        <v>330</v>
      </c>
      <c r="G2863" s="24" t="s">
        <v>19</v>
      </c>
      <c r="H2863" s="24" t="s">
        <v>13</v>
      </c>
      <c r="J2863" s="24">
        <v>1</v>
      </c>
      <c r="K2863" s="24">
        <v>3040</v>
      </c>
      <c r="L2863" s="32">
        <v>0.31458333333333333</v>
      </c>
      <c r="M2863" s="43">
        <v>0.3298611111111111</v>
      </c>
      <c r="N2863" s="33">
        <v>13.6551186704109</v>
      </c>
      <c r="Q2863" s="24">
        <v>235</v>
      </c>
      <c r="R2863" s="35">
        <f t="shared" si="179"/>
        <v>3208.9528875465617</v>
      </c>
      <c r="S2863" s="35">
        <f t="shared" si="182"/>
        <v>0</v>
      </c>
      <c r="U2863" s="36">
        <f t="shared" si="180"/>
        <v>1.5277777777777779E-2</v>
      </c>
      <c r="V2863" s="36">
        <f t="shared" si="181"/>
        <v>3.5902777777777781</v>
      </c>
      <c r="W2863" s="36"/>
      <c r="X2863" s="37"/>
    </row>
    <row r="2864" spans="1:24" x14ac:dyDescent="0.3">
      <c r="A2864" s="42">
        <v>17673</v>
      </c>
      <c r="B2864" s="24">
        <v>97</v>
      </c>
      <c r="C2864" s="24" t="s">
        <v>1127</v>
      </c>
      <c r="D2864" s="24">
        <v>2</v>
      </c>
      <c r="E2864" s="24">
        <v>1070</v>
      </c>
      <c r="F2864" s="24" t="s">
        <v>331</v>
      </c>
      <c r="G2864" s="24" t="s">
        <v>52</v>
      </c>
      <c r="H2864" s="24">
        <v>24</v>
      </c>
      <c r="J2864" s="24">
        <v>1</v>
      </c>
      <c r="K2864" s="24">
        <v>17673</v>
      </c>
      <c r="L2864" s="32">
        <v>0.72222222222222221</v>
      </c>
      <c r="M2864" s="43">
        <v>0.73611111111111116</v>
      </c>
      <c r="N2864" s="33">
        <v>12.230757130639301</v>
      </c>
      <c r="Q2864" s="24">
        <v>70</v>
      </c>
      <c r="R2864" s="35">
        <f t="shared" si="179"/>
        <v>856.15299914475111</v>
      </c>
      <c r="S2864" s="35">
        <f t="shared" si="182"/>
        <v>0</v>
      </c>
      <c r="U2864" s="36">
        <f t="shared" si="180"/>
        <v>1.3888888888888951E-2</v>
      </c>
      <c r="V2864" s="36">
        <f t="shared" si="181"/>
        <v>0.97222222222222654</v>
      </c>
      <c r="W2864" s="36"/>
      <c r="X2864" s="37"/>
    </row>
    <row r="2865" spans="1:24" x14ac:dyDescent="0.3">
      <c r="A2865" s="42">
        <v>10425</v>
      </c>
      <c r="B2865" s="24">
        <v>97</v>
      </c>
      <c r="C2865" s="24" t="s">
        <v>1127</v>
      </c>
      <c r="D2865" s="24">
        <v>2</v>
      </c>
      <c r="E2865" s="24">
        <v>2001</v>
      </c>
      <c r="F2865" s="24" t="s">
        <v>323</v>
      </c>
      <c r="G2865" s="24" t="s">
        <v>19</v>
      </c>
      <c r="H2865" s="24" t="s">
        <v>13</v>
      </c>
      <c r="J2865" s="24">
        <v>1</v>
      </c>
      <c r="K2865" s="24">
        <v>121</v>
      </c>
      <c r="L2865" s="32">
        <v>0.75694444444444453</v>
      </c>
      <c r="M2865" s="43">
        <v>0.76736111111111116</v>
      </c>
      <c r="N2865" s="33">
        <v>8.4028037103395405</v>
      </c>
      <c r="O2865" s="33">
        <f>+N2865</f>
        <v>8.4028037103395405</v>
      </c>
      <c r="Q2865" s="24">
        <v>235</v>
      </c>
      <c r="R2865" s="35">
        <f t="shared" si="179"/>
        <v>1974.658871929792</v>
      </c>
      <c r="S2865" s="35">
        <f t="shared" si="182"/>
        <v>1974.658871929792</v>
      </c>
      <c r="U2865" s="36">
        <f t="shared" si="180"/>
        <v>1.041666666666663E-2</v>
      </c>
      <c r="V2865" s="36">
        <f t="shared" si="181"/>
        <v>2.4479166666666581</v>
      </c>
      <c r="W2865" s="36" t="s">
        <v>1207</v>
      </c>
      <c r="X2865" s="37"/>
    </row>
    <row r="2866" spans="1:24" x14ac:dyDescent="0.3">
      <c r="A2866" s="42">
        <v>14117</v>
      </c>
      <c r="B2866" s="24">
        <v>97</v>
      </c>
      <c r="C2866" s="24" t="s">
        <v>1127</v>
      </c>
      <c r="D2866" s="24">
        <v>2</v>
      </c>
      <c r="E2866" s="24">
        <v>2001</v>
      </c>
      <c r="F2866" s="24" t="s">
        <v>323</v>
      </c>
      <c r="G2866" s="24" t="s">
        <v>12</v>
      </c>
      <c r="H2866" s="24" t="s">
        <v>13</v>
      </c>
      <c r="J2866" s="24">
        <v>1</v>
      </c>
      <c r="K2866" s="24">
        <v>3019</v>
      </c>
      <c r="L2866" s="32">
        <v>0.83680555555555547</v>
      </c>
      <c r="M2866" s="43">
        <v>0.84722222222222221</v>
      </c>
      <c r="N2866" s="33">
        <v>8.4028037103395405</v>
      </c>
      <c r="Q2866" s="24">
        <v>302</v>
      </c>
      <c r="R2866" s="35">
        <f t="shared" si="179"/>
        <v>2537.6467205225413</v>
      </c>
      <c r="S2866" s="35">
        <f t="shared" si="182"/>
        <v>0</v>
      </c>
      <c r="U2866" s="36">
        <f t="shared" si="180"/>
        <v>1.0416666666666741E-2</v>
      </c>
      <c r="V2866" s="36">
        <f t="shared" si="181"/>
        <v>3.1458333333333557</v>
      </c>
      <c r="W2866" s="36"/>
      <c r="X2866" s="37"/>
    </row>
    <row r="2867" spans="1:24" x14ac:dyDescent="0.3">
      <c r="A2867" s="42">
        <v>10429</v>
      </c>
      <c r="B2867" s="24">
        <v>97</v>
      </c>
      <c r="C2867" s="24" t="s">
        <v>1127</v>
      </c>
      <c r="D2867" s="24">
        <v>2</v>
      </c>
      <c r="E2867" s="24">
        <v>2003</v>
      </c>
      <c r="F2867" s="24" t="s">
        <v>327</v>
      </c>
      <c r="G2867" s="24" t="s">
        <v>19</v>
      </c>
      <c r="H2867" s="24" t="s">
        <v>13</v>
      </c>
      <c r="J2867" s="24">
        <v>1</v>
      </c>
      <c r="K2867" s="24">
        <v>2979</v>
      </c>
      <c r="L2867" s="32">
        <v>0.33680555555555558</v>
      </c>
      <c r="M2867" s="43">
        <v>0.35416666666666669</v>
      </c>
      <c r="N2867" s="33">
        <v>14.260923515264899</v>
      </c>
      <c r="Q2867" s="24">
        <v>235</v>
      </c>
      <c r="R2867" s="35">
        <f t="shared" si="179"/>
        <v>3351.3170260872512</v>
      </c>
      <c r="S2867" s="35">
        <f t="shared" si="182"/>
        <v>0</v>
      </c>
      <c r="U2867" s="36">
        <f t="shared" si="180"/>
        <v>1.7361111111111105E-2</v>
      </c>
      <c r="V2867" s="36">
        <f t="shared" si="181"/>
        <v>4.0798611111111098</v>
      </c>
      <c r="W2867" s="36"/>
      <c r="X2867" s="37"/>
    </row>
    <row r="2868" spans="1:24" x14ac:dyDescent="0.3">
      <c r="A2868" s="42">
        <v>17898</v>
      </c>
      <c r="B2868" s="24">
        <v>97</v>
      </c>
      <c r="C2868" s="24" t="s">
        <v>1127</v>
      </c>
      <c r="D2868" s="24">
        <v>1</v>
      </c>
      <c r="E2868" s="24">
        <v>2011</v>
      </c>
      <c r="F2868" s="24" t="s">
        <v>328</v>
      </c>
      <c r="G2868" s="24" t="s">
        <v>19</v>
      </c>
      <c r="H2868" s="24" t="s">
        <v>13</v>
      </c>
      <c r="J2868" s="24">
        <v>1</v>
      </c>
      <c r="K2868" s="24">
        <v>3075</v>
      </c>
      <c r="L2868" s="32">
        <v>0.25694444444444448</v>
      </c>
      <c r="M2868" s="43">
        <v>0.27430555555555552</v>
      </c>
      <c r="N2868" s="33">
        <v>13.817784856655299</v>
      </c>
      <c r="O2868" s="33">
        <f>+N2868</f>
        <v>13.817784856655299</v>
      </c>
      <c r="Q2868" s="24">
        <v>235</v>
      </c>
      <c r="R2868" s="35">
        <f t="shared" si="179"/>
        <v>3247.1794413139955</v>
      </c>
      <c r="S2868" s="35">
        <f t="shared" si="182"/>
        <v>3247.1794413139955</v>
      </c>
      <c r="U2868" s="36">
        <f t="shared" si="180"/>
        <v>1.7361111111111049E-2</v>
      </c>
      <c r="V2868" s="36">
        <f t="shared" si="181"/>
        <v>4.0798611111110965</v>
      </c>
      <c r="W2868" s="36" t="s">
        <v>1207</v>
      </c>
      <c r="X2868" s="37"/>
    </row>
    <row r="2869" spans="1:24" x14ac:dyDescent="0.3">
      <c r="A2869" s="42">
        <v>10430</v>
      </c>
      <c r="B2869" s="24">
        <v>97</v>
      </c>
      <c r="C2869" s="24" t="s">
        <v>1127</v>
      </c>
      <c r="D2869" s="24">
        <v>1</v>
      </c>
      <c r="E2869" s="24">
        <v>2011</v>
      </c>
      <c r="F2869" s="24" t="s">
        <v>328</v>
      </c>
      <c r="G2869" s="24" t="s">
        <v>12</v>
      </c>
      <c r="H2869" s="24" t="s">
        <v>13</v>
      </c>
      <c r="J2869" s="24">
        <v>1</v>
      </c>
      <c r="K2869" s="24">
        <v>2980</v>
      </c>
      <c r="L2869" s="32">
        <v>0.35416666666666669</v>
      </c>
      <c r="M2869" s="43">
        <v>0.37152777777777773</v>
      </c>
      <c r="N2869" s="33">
        <v>13.817784856655299</v>
      </c>
      <c r="O2869" s="33">
        <f>+N2869</f>
        <v>13.817784856655299</v>
      </c>
      <c r="Q2869" s="24">
        <v>302</v>
      </c>
      <c r="R2869" s="35">
        <f t="shared" si="179"/>
        <v>4172.9710267099008</v>
      </c>
      <c r="S2869" s="35">
        <f t="shared" si="182"/>
        <v>4172.9710267099008</v>
      </c>
      <c r="U2869" s="36">
        <f t="shared" si="180"/>
        <v>1.7361111111111049E-2</v>
      </c>
      <c r="V2869" s="36">
        <f t="shared" si="181"/>
        <v>5.2430555555555367</v>
      </c>
      <c r="W2869" s="36" t="s">
        <v>1207</v>
      </c>
      <c r="X2869" s="37"/>
    </row>
    <row r="2870" spans="1:24" x14ac:dyDescent="0.3">
      <c r="A2870" s="42">
        <v>10861</v>
      </c>
      <c r="B2870" s="24">
        <v>99</v>
      </c>
      <c r="C2870" s="24" t="s">
        <v>1127</v>
      </c>
      <c r="D2870" s="24">
        <v>0</v>
      </c>
      <c r="E2870" s="24">
        <v>125</v>
      </c>
      <c r="F2870" s="24" t="s">
        <v>473</v>
      </c>
      <c r="G2870" s="24" t="s">
        <v>12</v>
      </c>
      <c r="H2870" s="24" t="s">
        <v>13</v>
      </c>
      <c r="J2870" s="24">
        <v>1</v>
      </c>
      <c r="K2870" s="24">
        <v>2990</v>
      </c>
      <c r="L2870" s="32">
        <v>0.41666666666666669</v>
      </c>
      <c r="M2870" s="43">
        <v>0.4513888888888889</v>
      </c>
      <c r="N2870" s="33">
        <v>15.872835241151201</v>
      </c>
      <c r="Q2870" s="24">
        <v>302</v>
      </c>
      <c r="R2870" s="35">
        <f t="shared" si="179"/>
        <v>4793.5962428276625</v>
      </c>
      <c r="S2870" s="35">
        <f t="shared" si="182"/>
        <v>0</v>
      </c>
      <c r="U2870" s="36">
        <f t="shared" si="180"/>
        <v>3.472222222222221E-2</v>
      </c>
      <c r="V2870" s="36">
        <f t="shared" si="181"/>
        <v>10.486111111111107</v>
      </c>
      <c r="W2870" s="36"/>
      <c r="X2870" s="37"/>
    </row>
    <row r="2871" spans="1:24" x14ac:dyDescent="0.3">
      <c r="A2871" s="42">
        <v>17110</v>
      </c>
      <c r="B2871" s="24">
        <v>99</v>
      </c>
      <c r="C2871" s="24" t="s">
        <v>1127</v>
      </c>
      <c r="D2871" s="24">
        <v>0</v>
      </c>
      <c r="E2871" s="24">
        <v>125</v>
      </c>
      <c r="F2871" s="24" t="s">
        <v>473</v>
      </c>
      <c r="G2871" s="24" t="s">
        <v>18</v>
      </c>
      <c r="H2871" s="24" t="s">
        <v>15</v>
      </c>
      <c r="J2871" s="24">
        <v>1</v>
      </c>
      <c r="K2871" s="24">
        <v>17110</v>
      </c>
      <c r="L2871" s="32">
        <v>0.41666666666666669</v>
      </c>
      <c r="M2871" s="43">
        <v>0.4513888888888889</v>
      </c>
      <c r="N2871" s="33">
        <v>15.872835241151201</v>
      </c>
      <c r="Q2871" s="24">
        <v>12</v>
      </c>
      <c r="R2871" s="35">
        <f t="shared" si="179"/>
        <v>190.47402289381441</v>
      </c>
      <c r="S2871" s="35">
        <f t="shared" si="182"/>
        <v>0</v>
      </c>
      <c r="U2871" s="36">
        <f t="shared" si="180"/>
        <v>3.472222222222221E-2</v>
      </c>
      <c r="V2871" s="36">
        <f t="shared" si="181"/>
        <v>0.41666666666666652</v>
      </c>
      <c r="W2871" s="36"/>
      <c r="X2871" s="37"/>
    </row>
    <row r="2872" spans="1:24" x14ac:dyDescent="0.3">
      <c r="A2872" s="42">
        <v>10839</v>
      </c>
      <c r="B2872" s="24">
        <v>99</v>
      </c>
      <c r="C2872" s="24" t="s">
        <v>1127</v>
      </c>
      <c r="D2872" s="24">
        <v>0</v>
      </c>
      <c r="E2872" s="24">
        <v>125</v>
      </c>
      <c r="F2872" s="24" t="s">
        <v>473</v>
      </c>
      <c r="G2872" s="24" t="s">
        <v>12</v>
      </c>
      <c r="H2872" s="24" t="s">
        <v>13</v>
      </c>
      <c r="J2872" s="24">
        <v>1</v>
      </c>
      <c r="K2872" s="24">
        <v>2292</v>
      </c>
      <c r="L2872" s="32">
        <v>0.58333333333333337</v>
      </c>
      <c r="M2872" s="43">
        <v>0.61805555555555558</v>
      </c>
      <c r="N2872" s="33">
        <v>15.872835241151201</v>
      </c>
      <c r="Q2872" s="24">
        <v>302</v>
      </c>
      <c r="R2872" s="35">
        <f t="shared" si="179"/>
        <v>4793.5962428276625</v>
      </c>
      <c r="S2872" s="35">
        <f t="shared" si="182"/>
        <v>0</v>
      </c>
      <c r="U2872" s="36">
        <f t="shared" si="180"/>
        <v>3.472222222222221E-2</v>
      </c>
      <c r="V2872" s="36">
        <f t="shared" si="181"/>
        <v>10.486111111111107</v>
      </c>
      <c r="W2872" s="36"/>
      <c r="X2872" s="37"/>
    </row>
    <row r="2873" spans="1:24" x14ac:dyDescent="0.3">
      <c r="A2873" s="42">
        <v>10840</v>
      </c>
      <c r="B2873" s="24">
        <v>99</v>
      </c>
      <c r="C2873" s="24" t="s">
        <v>1127</v>
      </c>
      <c r="D2873" s="24">
        <v>0</v>
      </c>
      <c r="E2873" s="24">
        <v>127</v>
      </c>
      <c r="F2873" s="24" t="s">
        <v>474</v>
      </c>
      <c r="G2873" s="24" t="s">
        <v>52</v>
      </c>
      <c r="H2873" s="24" t="s">
        <v>13</v>
      </c>
      <c r="J2873" s="24">
        <v>1</v>
      </c>
      <c r="K2873" s="24">
        <v>2295</v>
      </c>
      <c r="L2873" s="32">
        <v>0.5</v>
      </c>
      <c r="M2873" s="43">
        <v>0.53472222222222221</v>
      </c>
      <c r="N2873" s="33">
        <v>13.6656009357685</v>
      </c>
      <c r="Q2873" s="24">
        <v>208</v>
      </c>
      <c r="R2873" s="35">
        <f t="shared" si="179"/>
        <v>2842.4449946398481</v>
      </c>
      <c r="S2873" s="35">
        <f t="shared" si="182"/>
        <v>0</v>
      </c>
      <c r="U2873" s="36">
        <f t="shared" si="180"/>
        <v>3.472222222222221E-2</v>
      </c>
      <c r="V2873" s="36">
        <f t="shared" si="181"/>
        <v>7.2222222222222197</v>
      </c>
      <c r="W2873" s="36"/>
      <c r="X2873" s="37"/>
    </row>
    <row r="2874" spans="1:24" x14ac:dyDescent="0.3">
      <c r="A2874" s="42">
        <v>17902</v>
      </c>
      <c r="B2874" s="24">
        <v>99</v>
      </c>
      <c r="C2874" s="24" t="s">
        <v>1127</v>
      </c>
      <c r="D2874" s="24">
        <v>0</v>
      </c>
      <c r="E2874" s="24">
        <v>128</v>
      </c>
      <c r="F2874" s="24" t="s">
        <v>475</v>
      </c>
      <c r="G2874" s="24" t="s">
        <v>19</v>
      </c>
      <c r="H2874" s="24" t="s">
        <v>13</v>
      </c>
      <c r="J2874" s="24">
        <v>1</v>
      </c>
      <c r="K2874" s="24">
        <v>17902</v>
      </c>
      <c r="L2874" s="32">
        <v>0.28472222222222221</v>
      </c>
      <c r="M2874" s="43">
        <v>0.31944444444444448</v>
      </c>
      <c r="N2874" s="33">
        <v>14.7870759131618</v>
      </c>
      <c r="Q2874" s="24">
        <v>235</v>
      </c>
      <c r="R2874" s="35">
        <f t="shared" si="179"/>
        <v>3474.9628395930231</v>
      </c>
      <c r="S2874" s="35">
        <f t="shared" si="182"/>
        <v>0</v>
      </c>
      <c r="U2874" s="36">
        <f t="shared" si="180"/>
        <v>3.4722222222222265E-2</v>
      </c>
      <c r="V2874" s="36">
        <f t="shared" si="181"/>
        <v>8.1597222222222321</v>
      </c>
      <c r="W2874" s="36"/>
      <c r="X2874" s="37"/>
    </row>
    <row r="2875" spans="1:24" x14ac:dyDescent="0.3">
      <c r="A2875" s="42">
        <v>10872</v>
      </c>
      <c r="B2875" s="24">
        <v>99</v>
      </c>
      <c r="C2875" s="24" t="s">
        <v>1127</v>
      </c>
      <c r="D2875" s="24">
        <v>0</v>
      </c>
      <c r="E2875" s="24">
        <v>128</v>
      </c>
      <c r="F2875" s="24" t="s">
        <v>475</v>
      </c>
      <c r="G2875" s="24" t="s">
        <v>18</v>
      </c>
      <c r="H2875" s="24" t="s">
        <v>13</v>
      </c>
      <c r="J2875" s="24">
        <v>1</v>
      </c>
      <c r="K2875" s="24">
        <v>4256</v>
      </c>
      <c r="L2875" s="32">
        <v>0.29166666666666669</v>
      </c>
      <c r="M2875" s="43">
        <v>0.3263888888888889</v>
      </c>
      <c r="N2875" s="33">
        <v>14.7870759131618</v>
      </c>
      <c r="Q2875" s="24">
        <v>67</v>
      </c>
      <c r="R2875" s="35">
        <f t="shared" si="179"/>
        <v>990.73408618184067</v>
      </c>
      <c r="S2875" s="35">
        <f t="shared" si="182"/>
        <v>0</v>
      </c>
      <c r="U2875" s="36">
        <f t="shared" si="180"/>
        <v>3.472222222222221E-2</v>
      </c>
      <c r="V2875" s="36">
        <f t="shared" si="181"/>
        <v>2.326388888888888</v>
      </c>
      <c r="W2875" s="36"/>
      <c r="X2875" s="37"/>
    </row>
    <row r="2876" spans="1:24" x14ac:dyDescent="0.3">
      <c r="A2876" s="42">
        <v>10841</v>
      </c>
      <c r="B2876" s="24">
        <v>99</v>
      </c>
      <c r="C2876" s="24" t="s">
        <v>1127</v>
      </c>
      <c r="D2876" s="24">
        <v>0</v>
      </c>
      <c r="E2876" s="24">
        <v>128</v>
      </c>
      <c r="F2876" s="24" t="s">
        <v>475</v>
      </c>
      <c r="G2876" s="24" t="s">
        <v>12</v>
      </c>
      <c r="H2876" s="24" t="s">
        <v>13</v>
      </c>
      <c r="J2876" s="24">
        <v>1</v>
      </c>
      <c r="K2876" s="24">
        <v>2296</v>
      </c>
      <c r="L2876" s="32">
        <v>0.33333333333333331</v>
      </c>
      <c r="M2876" s="43">
        <v>0.36805555555555558</v>
      </c>
      <c r="N2876" s="33">
        <v>14.7870759131618</v>
      </c>
      <c r="Q2876" s="24">
        <v>302</v>
      </c>
      <c r="R2876" s="35">
        <f t="shared" si="179"/>
        <v>4465.6969257748633</v>
      </c>
      <c r="S2876" s="35">
        <f t="shared" si="182"/>
        <v>0</v>
      </c>
      <c r="U2876" s="36">
        <f t="shared" si="180"/>
        <v>3.4722222222222265E-2</v>
      </c>
      <c r="V2876" s="36">
        <f t="shared" si="181"/>
        <v>10.486111111111125</v>
      </c>
      <c r="W2876" s="36"/>
      <c r="X2876" s="37"/>
    </row>
    <row r="2877" spans="1:24" x14ac:dyDescent="0.3">
      <c r="A2877" s="42">
        <v>10848</v>
      </c>
      <c r="B2877" s="24">
        <v>99</v>
      </c>
      <c r="C2877" s="24" t="s">
        <v>1127</v>
      </c>
      <c r="D2877" s="24">
        <v>0</v>
      </c>
      <c r="E2877" s="24">
        <v>128</v>
      </c>
      <c r="F2877" s="24" t="s">
        <v>475</v>
      </c>
      <c r="G2877" s="24" t="s">
        <v>12</v>
      </c>
      <c r="H2877" s="24" t="s">
        <v>15</v>
      </c>
      <c r="J2877" s="24">
        <v>1</v>
      </c>
      <c r="K2877" s="24">
        <v>2826</v>
      </c>
      <c r="L2877" s="32">
        <v>0.33333333333333331</v>
      </c>
      <c r="M2877" s="43">
        <v>0.36805555555555558</v>
      </c>
      <c r="N2877" s="33">
        <v>14.7870759131618</v>
      </c>
      <c r="Q2877" s="24">
        <v>58</v>
      </c>
      <c r="R2877" s="35">
        <f t="shared" si="179"/>
        <v>857.65040296338441</v>
      </c>
      <c r="S2877" s="35">
        <f t="shared" si="182"/>
        <v>0</v>
      </c>
      <c r="U2877" s="36">
        <f t="shared" si="180"/>
        <v>3.4722222222222265E-2</v>
      </c>
      <c r="V2877" s="36">
        <f t="shared" si="181"/>
        <v>2.0138888888888915</v>
      </c>
      <c r="W2877" s="36"/>
      <c r="X2877" s="37"/>
    </row>
    <row r="2878" spans="1:24" x14ac:dyDescent="0.3">
      <c r="A2878" s="42">
        <v>10852</v>
      </c>
      <c r="B2878" s="24">
        <v>99</v>
      </c>
      <c r="C2878" s="24" t="s">
        <v>1127</v>
      </c>
      <c r="D2878" s="24">
        <v>0</v>
      </c>
      <c r="E2878" s="24">
        <v>128</v>
      </c>
      <c r="F2878" s="24" t="s">
        <v>475</v>
      </c>
      <c r="G2878" s="24" t="s">
        <v>12</v>
      </c>
      <c r="H2878" s="24" t="s">
        <v>15</v>
      </c>
      <c r="J2878" s="24">
        <v>1</v>
      </c>
      <c r="K2878" s="24">
        <v>2831</v>
      </c>
      <c r="L2878" s="32">
        <v>0.5</v>
      </c>
      <c r="M2878" s="43">
        <v>0.53472222222222221</v>
      </c>
      <c r="N2878" s="33">
        <v>14.7870759131618</v>
      </c>
      <c r="Q2878" s="24">
        <v>58</v>
      </c>
      <c r="R2878" s="35">
        <f t="shared" si="179"/>
        <v>857.65040296338441</v>
      </c>
      <c r="S2878" s="35">
        <f t="shared" si="182"/>
        <v>0</v>
      </c>
      <c r="U2878" s="36">
        <f t="shared" si="180"/>
        <v>3.472222222222221E-2</v>
      </c>
      <c r="V2878" s="36">
        <f t="shared" si="181"/>
        <v>2.0138888888888884</v>
      </c>
      <c r="W2878" s="36"/>
      <c r="X2878" s="37"/>
    </row>
    <row r="2879" spans="1:24" x14ac:dyDescent="0.3">
      <c r="A2879" s="42">
        <v>10873</v>
      </c>
      <c r="B2879" s="24">
        <v>99</v>
      </c>
      <c r="C2879" s="24" t="s">
        <v>1127</v>
      </c>
      <c r="D2879" s="24">
        <v>0</v>
      </c>
      <c r="E2879" s="24">
        <v>128</v>
      </c>
      <c r="F2879" s="24" t="s">
        <v>475</v>
      </c>
      <c r="G2879" s="24" t="s">
        <v>72</v>
      </c>
      <c r="H2879" s="24" t="s">
        <v>13</v>
      </c>
      <c r="J2879" s="24">
        <v>1</v>
      </c>
      <c r="K2879" s="24">
        <v>4257</v>
      </c>
      <c r="L2879" s="32">
        <v>0.5</v>
      </c>
      <c r="M2879" s="43">
        <v>0.53472222222222221</v>
      </c>
      <c r="N2879" s="33">
        <v>14.7870759131618</v>
      </c>
      <c r="Q2879" s="24">
        <v>94</v>
      </c>
      <c r="R2879" s="35">
        <f t="shared" si="179"/>
        <v>1389.9851358372093</v>
      </c>
      <c r="S2879" s="35">
        <f t="shared" si="182"/>
        <v>0</v>
      </c>
      <c r="U2879" s="36">
        <f t="shared" si="180"/>
        <v>3.472222222222221E-2</v>
      </c>
      <c r="V2879" s="36">
        <f t="shared" si="181"/>
        <v>3.2638888888888875</v>
      </c>
      <c r="W2879" s="36"/>
      <c r="X2879" s="37"/>
    </row>
    <row r="2880" spans="1:24" x14ac:dyDescent="0.3">
      <c r="A2880" s="42">
        <v>10842</v>
      </c>
      <c r="B2880" s="24">
        <v>99</v>
      </c>
      <c r="C2880" s="24" t="s">
        <v>1127</v>
      </c>
      <c r="D2880" s="24">
        <v>0</v>
      </c>
      <c r="E2880" s="24">
        <v>128</v>
      </c>
      <c r="F2880" s="24" t="s">
        <v>475</v>
      </c>
      <c r="G2880" s="24" t="s">
        <v>18</v>
      </c>
      <c r="H2880" s="24" t="s">
        <v>13</v>
      </c>
      <c r="J2880" s="24">
        <v>1</v>
      </c>
      <c r="K2880" s="24">
        <v>2297</v>
      </c>
      <c r="L2880" s="32">
        <v>0.54166666666666663</v>
      </c>
      <c r="M2880" s="43">
        <v>0.57638888888888895</v>
      </c>
      <c r="N2880" s="33">
        <v>14.7870759131618</v>
      </c>
      <c r="Q2880" s="24">
        <v>67</v>
      </c>
      <c r="R2880" s="35">
        <f t="shared" si="179"/>
        <v>990.73408618184067</v>
      </c>
      <c r="S2880" s="35">
        <f t="shared" si="182"/>
        <v>0</v>
      </c>
      <c r="U2880" s="36">
        <f t="shared" si="180"/>
        <v>3.4722222222222321E-2</v>
      </c>
      <c r="V2880" s="36">
        <f t="shared" si="181"/>
        <v>2.3263888888888955</v>
      </c>
      <c r="W2880" s="36"/>
      <c r="X2880" s="37"/>
    </row>
    <row r="2881" spans="1:24" x14ac:dyDescent="0.3">
      <c r="A2881" s="42">
        <v>17487</v>
      </c>
      <c r="B2881" s="24">
        <v>99</v>
      </c>
      <c r="C2881" s="24" t="s">
        <v>1127</v>
      </c>
      <c r="D2881" s="24">
        <v>0</v>
      </c>
      <c r="E2881" s="24">
        <v>128</v>
      </c>
      <c r="F2881" s="24" t="s">
        <v>475</v>
      </c>
      <c r="G2881" s="24" t="s">
        <v>19</v>
      </c>
      <c r="H2881" s="24" t="s">
        <v>13</v>
      </c>
      <c r="J2881" s="24">
        <v>1</v>
      </c>
      <c r="K2881" s="24">
        <v>17487</v>
      </c>
      <c r="L2881" s="32">
        <v>0.54513888888888895</v>
      </c>
      <c r="M2881" s="43">
        <v>0.57986111111111105</v>
      </c>
      <c r="N2881" s="33">
        <v>14.7870759131618</v>
      </c>
      <c r="Q2881" s="24">
        <v>235</v>
      </c>
      <c r="R2881" s="35">
        <f t="shared" si="179"/>
        <v>3474.9628395930231</v>
      </c>
      <c r="S2881" s="35">
        <f t="shared" si="182"/>
        <v>0</v>
      </c>
      <c r="U2881" s="36">
        <f t="shared" si="180"/>
        <v>3.4722222222222099E-2</v>
      </c>
      <c r="V2881" s="36">
        <f t="shared" si="181"/>
        <v>8.159722222222193</v>
      </c>
      <c r="W2881" s="36"/>
      <c r="X2881" s="37"/>
    </row>
    <row r="2882" spans="1:24" x14ac:dyDescent="0.3">
      <c r="A2882" s="42">
        <v>17703</v>
      </c>
      <c r="B2882" s="24">
        <v>99</v>
      </c>
      <c r="C2882" s="24" t="s">
        <v>1127</v>
      </c>
      <c r="D2882" s="24">
        <v>0</v>
      </c>
      <c r="E2882" s="24">
        <v>128</v>
      </c>
      <c r="F2882" s="24" t="s">
        <v>475</v>
      </c>
      <c r="G2882" s="24" t="s">
        <v>12</v>
      </c>
      <c r="H2882" s="24" t="s">
        <v>15</v>
      </c>
      <c r="J2882" s="24">
        <v>1</v>
      </c>
      <c r="K2882" s="24">
        <v>2876</v>
      </c>
      <c r="L2882" s="32">
        <v>0.54513888888888895</v>
      </c>
      <c r="M2882" s="43">
        <v>0.57986111111111105</v>
      </c>
      <c r="N2882" s="33">
        <v>14.7870759131618</v>
      </c>
      <c r="Q2882" s="24">
        <v>58</v>
      </c>
      <c r="R2882" s="35">
        <f t="shared" si="179"/>
        <v>857.65040296338441</v>
      </c>
      <c r="S2882" s="35">
        <f t="shared" si="182"/>
        <v>0</v>
      </c>
      <c r="U2882" s="36">
        <f t="shared" si="180"/>
        <v>3.4722222222222099E-2</v>
      </c>
      <c r="V2882" s="36">
        <f t="shared" si="181"/>
        <v>2.0138888888888817</v>
      </c>
      <c r="W2882" s="36"/>
      <c r="X2882" s="37"/>
    </row>
    <row r="2883" spans="1:24" x14ac:dyDescent="0.3">
      <c r="A2883" s="42">
        <v>10854</v>
      </c>
      <c r="B2883" s="24">
        <v>99</v>
      </c>
      <c r="C2883" s="24" t="s">
        <v>1127</v>
      </c>
      <c r="D2883" s="24">
        <v>0</v>
      </c>
      <c r="E2883" s="24">
        <v>128</v>
      </c>
      <c r="F2883" s="24" t="s">
        <v>475</v>
      </c>
      <c r="G2883" s="24" t="s">
        <v>12</v>
      </c>
      <c r="H2883" s="24" t="s">
        <v>15</v>
      </c>
      <c r="J2883" s="24">
        <v>1</v>
      </c>
      <c r="K2883" s="24">
        <v>2877</v>
      </c>
      <c r="L2883" s="32">
        <v>0.58333333333333337</v>
      </c>
      <c r="M2883" s="43">
        <v>0.61805555555555558</v>
      </c>
      <c r="N2883" s="33">
        <v>14.7870759131618</v>
      </c>
      <c r="Q2883" s="24">
        <v>58</v>
      </c>
      <c r="R2883" s="35">
        <f t="shared" si="179"/>
        <v>857.65040296338441</v>
      </c>
      <c r="S2883" s="35">
        <f t="shared" si="182"/>
        <v>0</v>
      </c>
      <c r="U2883" s="36">
        <f t="shared" si="180"/>
        <v>3.472222222222221E-2</v>
      </c>
      <c r="V2883" s="36">
        <f t="shared" si="181"/>
        <v>2.0138888888888884</v>
      </c>
      <c r="W2883" s="36"/>
      <c r="X2883" s="37"/>
    </row>
    <row r="2884" spans="1:24" x14ac:dyDescent="0.3">
      <c r="A2884" s="42">
        <v>10843</v>
      </c>
      <c r="B2884" s="24">
        <v>99</v>
      </c>
      <c r="C2884" s="24" t="s">
        <v>1127</v>
      </c>
      <c r="D2884" s="24">
        <v>0</v>
      </c>
      <c r="E2884" s="24">
        <v>128</v>
      </c>
      <c r="F2884" s="24" t="s">
        <v>475</v>
      </c>
      <c r="G2884" s="24" t="s">
        <v>12</v>
      </c>
      <c r="H2884" s="24" t="s">
        <v>13</v>
      </c>
      <c r="J2884" s="24">
        <v>1</v>
      </c>
      <c r="K2884" s="24">
        <v>2298</v>
      </c>
      <c r="L2884" s="32">
        <v>0.70833333333333337</v>
      </c>
      <c r="M2884" s="43">
        <v>0.74305555555555547</v>
      </c>
      <c r="N2884" s="33">
        <v>14.7870759131618</v>
      </c>
      <c r="Q2884" s="24">
        <v>302</v>
      </c>
      <c r="R2884" s="35">
        <f t="shared" ref="R2884:R2947" si="184">+N2884*Q2884</f>
        <v>4465.6969257748633</v>
      </c>
      <c r="S2884" s="35">
        <f t="shared" si="182"/>
        <v>0</v>
      </c>
      <c r="U2884" s="36">
        <f t="shared" ref="U2884:U2947" si="185">+M2884-L2884</f>
        <v>3.4722222222222099E-2</v>
      </c>
      <c r="V2884" s="36">
        <f t="shared" ref="V2884:V2947" si="186">+U2884*Q2884</f>
        <v>10.486111111111073</v>
      </c>
      <c r="W2884" s="36"/>
      <c r="X2884" s="37"/>
    </row>
    <row r="2885" spans="1:24" x14ac:dyDescent="0.3">
      <c r="A2885" s="42">
        <v>10857</v>
      </c>
      <c r="B2885" s="24">
        <v>99</v>
      </c>
      <c r="C2885" s="24" t="s">
        <v>1127</v>
      </c>
      <c r="D2885" s="24">
        <v>0</v>
      </c>
      <c r="E2885" s="24">
        <v>128</v>
      </c>
      <c r="F2885" s="24" t="s">
        <v>475</v>
      </c>
      <c r="G2885" s="24" t="s">
        <v>12</v>
      </c>
      <c r="H2885" s="24" t="s">
        <v>15</v>
      </c>
      <c r="J2885" s="24">
        <v>1</v>
      </c>
      <c r="K2885" s="24">
        <v>2880</v>
      </c>
      <c r="L2885" s="32">
        <v>0.70833333333333337</v>
      </c>
      <c r="M2885" s="43">
        <v>0.74305555555555547</v>
      </c>
      <c r="N2885" s="33">
        <v>14.7870759131618</v>
      </c>
      <c r="Q2885" s="24">
        <v>58</v>
      </c>
      <c r="R2885" s="35">
        <f t="shared" si="184"/>
        <v>857.65040296338441</v>
      </c>
      <c r="S2885" s="35">
        <f t="shared" ref="S2885:S2948" si="187">+O2885*Q2885</f>
        <v>0</v>
      </c>
      <c r="U2885" s="36">
        <f t="shared" si="185"/>
        <v>3.4722222222222099E-2</v>
      </c>
      <c r="V2885" s="36">
        <f t="shared" si="186"/>
        <v>2.0138888888888817</v>
      </c>
      <c r="W2885" s="36"/>
      <c r="X2885" s="37"/>
    </row>
    <row r="2886" spans="1:24" x14ac:dyDescent="0.3">
      <c r="A2886" s="42">
        <v>10844</v>
      </c>
      <c r="B2886" s="24">
        <v>99</v>
      </c>
      <c r="C2886" s="24" t="s">
        <v>1127</v>
      </c>
      <c r="D2886" s="24">
        <v>0</v>
      </c>
      <c r="E2886" s="24">
        <v>128</v>
      </c>
      <c r="F2886" s="24" t="s">
        <v>475</v>
      </c>
      <c r="G2886" s="24" t="s">
        <v>12</v>
      </c>
      <c r="H2886" s="24" t="s">
        <v>13</v>
      </c>
      <c r="J2886" s="24">
        <v>1</v>
      </c>
      <c r="K2886" s="24">
        <v>2299</v>
      </c>
      <c r="L2886" s="32">
        <v>0.75</v>
      </c>
      <c r="M2886" s="43">
        <v>0.78472222222222221</v>
      </c>
      <c r="N2886" s="33">
        <v>14.7870759131618</v>
      </c>
      <c r="Q2886" s="24">
        <v>302</v>
      </c>
      <c r="R2886" s="35">
        <f t="shared" si="184"/>
        <v>4465.6969257748633</v>
      </c>
      <c r="S2886" s="35">
        <f t="shared" si="187"/>
        <v>0</v>
      </c>
      <c r="U2886" s="36">
        <f t="shared" si="185"/>
        <v>3.472222222222221E-2</v>
      </c>
      <c r="V2886" s="36">
        <f t="shared" si="186"/>
        <v>10.486111111111107</v>
      </c>
      <c r="W2886" s="36"/>
      <c r="X2886" s="37"/>
    </row>
    <row r="2887" spans="1:24" x14ac:dyDescent="0.3">
      <c r="A2887" s="42">
        <v>10858</v>
      </c>
      <c r="B2887" s="24">
        <v>99</v>
      </c>
      <c r="C2887" s="24" t="s">
        <v>1127</v>
      </c>
      <c r="D2887" s="24">
        <v>0</v>
      </c>
      <c r="E2887" s="24">
        <v>128</v>
      </c>
      <c r="F2887" s="24" t="s">
        <v>475</v>
      </c>
      <c r="G2887" s="24" t="s">
        <v>12</v>
      </c>
      <c r="H2887" s="24" t="s">
        <v>15</v>
      </c>
      <c r="J2887" s="24">
        <v>1</v>
      </c>
      <c r="K2887" s="24">
        <v>2881</v>
      </c>
      <c r="L2887" s="32">
        <v>0.75</v>
      </c>
      <c r="M2887" s="43">
        <v>0.78472222222222221</v>
      </c>
      <c r="N2887" s="33">
        <v>14.7870759131618</v>
      </c>
      <c r="Q2887" s="24">
        <v>58</v>
      </c>
      <c r="R2887" s="35">
        <f t="shared" si="184"/>
        <v>857.65040296338441</v>
      </c>
      <c r="S2887" s="35">
        <f t="shared" si="187"/>
        <v>0</v>
      </c>
      <c r="U2887" s="36">
        <f t="shared" si="185"/>
        <v>3.472222222222221E-2</v>
      </c>
      <c r="V2887" s="36">
        <f t="shared" si="186"/>
        <v>2.0138888888888884</v>
      </c>
      <c r="W2887" s="36"/>
      <c r="X2887" s="37"/>
    </row>
    <row r="2888" spans="1:24" x14ac:dyDescent="0.3">
      <c r="A2888" s="42">
        <v>10871</v>
      </c>
      <c r="B2888" s="24">
        <v>99</v>
      </c>
      <c r="C2888" s="24" t="s">
        <v>1127</v>
      </c>
      <c r="D2888" s="24">
        <v>0</v>
      </c>
      <c r="E2888" s="24">
        <v>128</v>
      </c>
      <c r="F2888" s="24" t="s">
        <v>475</v>
      </c>
      <c r="G2888" s="24" t="s">
        <v>19</v>
      </c>
      <c r="H2888" s="24" t="s">
        <v>13</v>
      </c>
      <c r="J2888" s="24">
        <v>1</v>
      </c>
      <c r="K2888" s="24">
        <v>3070</v>
      </c>
      <c r="L2888" s="32">
        <v>0.78472222222222221</v>
      </c>
      <c r="M2888" s="43">
        <v>0.81944444444444453</v>
      </c>
      <c r="N2888" s="33">
        <v>14.7870759131618</v>
      </c>
      <c r="Q2888" s="24">
        <v>235</v>
      </c>
      <c r="R2888" s="35">
        <f t="shared" si="184"/>
        <v>3474.9628395930231</v>
      </c>
      <c r="S2888" s="35">
        <f t="shared" si="187"/>
        <v>0</v>
      </c>
      <c r="U2888" s="36">
        <f t="shared" si="185"/>
        <v>3.4722222222222321E-2</v>
      </c>
      <c r="V2888" s="36">
        <f t="shared" si="186"/>
        <v>8.1597222222222463</v>
      </c>
      <c r="W2888" s="36"/>
      <c r="X2888" s="37"/>
    </row>
    <row r="2889" spans="1:24" x14ac:dyDescent="0.3">
      <c r="A2889" s="42">
        <v>10865</v>
      </c>
      <c r="B2889" s="24">
        <v>99</v>
      </c>
      <c r="C2889" s="24" t="s">
        <v>1127</v>
      </c>
      <c r="D2889" s="24">
        <v>0</v>
      </c>
      <c r="E2889" s="24">
        <v>128</v>
      </c>
      <c r="F2889" s="24" t="s">
        <v>475</v>
      </c>
      <c r="G2889" s="24" t="s">
        <v>18</v>
      </c>
      <c r="H2889" s="24" t="s">
        <v>13</v>
      </c>
      <c r="J2889" s="24">
        <v>1</v>
      </c>
      <c r="K2889" s="24">
        <v>3671</v>
      </c>
      <c r="L2889" s="32">
        <v>0.79166666666666663</v>
      </c>
      <c r="M2889" s="43">
        <v>0.82638888888888884</v>
      </c>
      <c r="N2889" s="33">
        <v>14.7870759131618</v>
      </c>
      <c r="Q2889" s="24">
        <v>67</v>
      </c>
      <c r="R2889" s="35">
        <f t="shared" si="184"/>
        <v>990.73408618184067</v>
      </c>
      <c r="S2889" s="35">
        <f t="shared" si="187"/>
        <v>0</v>
      </c>
      <c r="U2889" s="36">
        <f t="shared" si="185"/>
        <v>3.472222222222221E-2</v>
      </c>
      <c r="V2889" s="36">
        <f t="shared" si="186"/>
        <v>2.326388888888888</v>
      </c>
      <c r="W2889" s="36"/>
      <c r="X2889" s="37"/>
    </row>
    <row r="2890" spans="1:24" x14ac:dyDescent="0.3">
      <c r="A2890" s="42">
        <v>17128</v>
      </c>
      <c r="B2890" s="24">
        <v>99</v>
      </c>
      <c r="C2890" s="24" t="s">
        <v>1127</v>
      </c>
      <c r="D2890" s="24">
        <v>0</v>
      </c>
      <c r="E2890" s="24">
        <v>128</v>
      </c>
      <c r="F2890" s="24" t="s">
        <v>475</v>
      </c>
      <c r="G2890" s="24" t="s">
        <v>18</v>
      </c>
      <c r="H2890" s="24" t="s">
        <v>15</v>
      </c>
      <c r="J2890" s="24">
        <v>1</v>
      </c>
      <c r="K2890" s="24">
        <v>17128</v>
      </c>
      <c r="L2890" s="32">
        <v>0.79166666666666663</v>
      </c>
      <c r="M2890" s="43">
        <v>0.82638888888888884</v>
      </c>
      <c r="N2890" s="33">
        <v>14.7870759131618</v>
      </c>
      <c r="Q2890" s="24">
        <v>12</v>
      </c>
      <c r="R2890" s="35">
        <f t="shared" si="184"/>
        <v>177.4449109579416</v>
      </c>
      <c r="S2890" s="35">
        <f t="shared" si="187"/>
        <v>0</v>
      </c>
      <c r="U2890" s="36">
        <f t="shared" si="185"/>
        <v>3.472222222222221E-2</v>
      </c>
      <c r="V2890" s="36">
        <f t="shared" si="186"/>
        <v>0.41666666666666652</v>
      </c>
      <c r="W2890" s="36"/>
      <c r="X2890" s="37"/>
    </row>
    <row r="2891" spans="1:24" x14ac:dyDescent="0.3">
      <c r="A2891" s="42">
        <v>10845</v>
      </c>
      <c r="B2891" s="24">
        <v>99</v>
      </c>
      <c r="C2891" s="24" t="s">
        <v>1127</v>
      </c>
      <c r="D2891" s="24">
        <v>0</v>
      </c>
      <c r="E2891" s="24">
        <v>129</v>
      </c>
      <c r="F2891" s="24" t="s">
        <v>476</v>
      </c>
      <c r="G2891" s="24" t="s">
        <v>12</v>
      </c>
      <c r="H2891" s="24" t="s">
        <v>13</v>
      </c>
      <c r="J2891" s="24">
        <v>1</v>
      </c>
      <c r="K2891" s="24">
        <v>2300</v>
      </c>
      <c r="L2891" s="32">
        <v>0.45833333333333331</v>
      </c>
      <c r="M2891" s="43">
        <v>0.49305555555555558</v>
      </c>
      <c r="N2891" s="33">
        <v>16.0225858174331</v>
      </c>
      <c r="Q2891" s="24">
        <v>302</v>
      </c>
      <c r="R2891" s="35">
        <f t="shared" si="184"/>
        <v>4838.8209168647963</v>
      </c>
      <c r="S2891" s="35">
        <f t="shared" si="187"/>
        <v>0</v>
      </c>
      <c r="U2891" s="36">
        <f t="shared" si="185"/>
        <v>3.4722222222222265E-2</v>
      </c>
      <c r="V2891" s="36">
        <f t="shared" si="186"/>
        <v>10.486111111111125</v>
      </c>
      <c r="W2891" s="36"/>
      <c r="X2891" s="37"/>
    </row>
    <row r="2892" spans="1:24" x14ac:dyDescent="0.3">
      <c r="A2892" s="42">
        <v>10851</v>
      </c>
      <c r="B2892" s="24">
        <v>99</v>
      </c>
      <c r="C2892" s="24" t="s">
        <v>1127</v>
      </c>
      <c r="D2892" s="24">
        <v>0</v>
      </c>
      <c r="E2892" s="24">
        <v>129</v>
      </c>
      <c r="F2892" s="24" t="s">
        <v>476</v>
      </c>
      <c r="G2892" s="24" t="s">
        <v>12</v>
      </c>
      <c r="H2892" s="24" t="s">
        <v>15</v>
      </c>
      <c r="J2892" s="24">
        <v>1</v>
      </c>
      <c r="K2892" s="24">
        <v>2830</v>
      </c>
      <c r="L2892" s="32">
        <v>0.45833333333333331</v>
      </c>
      <c r="M2892" s="43">
        <v>0.49305555555555558</v>
      </c>
      <c r="N2892" s="33">
        <v>16.0225858174331</v>
      </c>
      <c r="Q2892" s="24">
        <v>58</v>
      </c>
      <c r="R2892" s="35">
        <f t="shared" si="184"/>
        <v>929.3099774111198</v>
      </c>
      <c r="S2892" s="35">
        <f t="shared" si="187"/>
        <v>0</v>
      </c>
      <c r="U2892" s="36">
        <f t="shared" si="185"/>
        <v>3.4722222222222265E-2</v>
      </c>
      <c r="V2892" s="36">
        <f t="shared" si="186"/>
        <v>2.0138888888888915</v>
      </c>
      <c r="W2892" s="36"/>
      <c r="X2892" s="37"/>
    </row>
    <row r="2893" spans="1:24" x14ac:dyDescent="0.3">
      <c r="A2893" s="42">
        <v>10849</v>
      </c>
      <c r="B2893" s="24">
        <v>99</v>
      </c>
      <c r="C2893" s="24" t="s">
        <v>1127</v>
      </c>
      <c r="D2893" s="24">
        <v>0</v>
      </c>
      <c r="E2893" s="24">
        <v>131</v>
      </c>
      <c r="F2893" s="24" t="s">
        <v>479</v>
      </c>
      <c r="G2893" s="24" t="s">
        <v>19</v>
      </c>
      <c r="H2893" s="24" t="s">
        <v>15</v>
      </c>
      <c r="J2893" s="24">
        <v>1</v>
      </c>
      <c r="K2893" s="24">
        <v>2828</v>
      </c>
      <c r="L2893" s="32">
        <v>0.41666666666666669</v>
      </c>
      <c r="M2893" s="43">
        <v>0.42083333333333334</v>
      </c>
      <c r="N2893" s="33">
        <v>2.7120933830563398</v>
      </c>
      <c r="Q2893" s="24">
        <v>46</v>
      </c>
      <c r="R2893" s="35">
        <f t="shared" si="184"/>
        <v>124.75629562059163</v>
      </c>
      <c r="S2893" s="35">
        <f t="shared" si="187"/>
        <v>0</v>
      </c>
      <c r="U2893" s="36">
        <f t="shared" si="185"/>
        <v>4.1666666666666519E-3</v>
      </c>
      <c r="V2893" s="36">
        <f t="shared" si="186"/>
        <v>0.19166666666666599</v>
      </c>
      <c r="W2893" s="36"/>
      <c r="X2893" s="37"/>
    </row>
    <row r="2894" spans="1:24" x14ac:dyDescent="0.3">
      <c r="A2894" s="42">
        <v>10859</v>
      </c>
      <c r="B2894" s="24">
        <v>99</v>
      </c>
      <c r="C2894" s="24" t="s">
        <v>1127</v>
      </c>
      <c r="D2894" s="24">
        <v>0</v>
      </c>
      <c r="E2894" s="24">
        <v>131</v>
      </c>
      <c r="F2894" s="24" t="s">
        <v>479</v>
      </c>
      <c r="G2894" s="24" t="s">
        <v>19</v>
      </c>
      <c r="H2894" s="24" t="s">
        <v>15</v>
      </c>
      <c r="J2894" s="24">
        <v>1</v>
      </c>
      <c r="K2894" s="24">
        <v>2882</v>
      </c>
      <c r="L2894" s="32">
        <v>0.78472222222222221</v>
      </c>
      <c r="M2894" s="43">
        <v>0.78888888888888886</v>
      </c>
      <c r="N2894" s="33">
        <v>2.7120933830563398</v>
      </c>
      <c r="Q2894" s="24">
        <v>46</v>
      </c>
      <c r="R2894" s="35">
        <f t="shared" si="184"/>
        <v>124.75629562059163</v>
      </c>
      <c r="S2894" s="35">
        <f t="shared" si="187"/>
        <v>0</v>
      </c>
      <c r="U2894" s="36">
        <f t="shared" si="185"/>
        <v>4.1666666666666519E-3</v>
      </c>
      <c r="V2894" s="36">
        <f t="shared" si="186"/>
        <v>0.19166666666666599</v>
      </c>
      <c r="W2894" s="36"/>
      <c r="X2894" s="37"/>
    </row>
    <row r="2895" spans="1:24" x14ac:dyDescent="0.3">
      <c r="A2895" s="42">
        <v>10864</v>
      </c>
      <c r="B2895" s="24">
        <v>99</v>
      </c>
      <c r="C2895" s="24" t="s">
        <v>1127</v>
      </c>
      <c r="D2895" s="24">
        <v>0</v>
      </c>
      <c r="E2895" s="24">
        <v>131</v>
      </c>
      <c r="F2895" s="24" t="s">
        <v>479</v>
      </c>
      <c r="G2895" s="24" t="s">
        <v>19</v>
      </c>
      <c r="H2895" s="24" t="s">
        <v>13</v>
      </c>
      <c r="J2895" s="24">
        <v>1</v>
      </c>
      <c r="K2895" s="24">
        <v>3071</v>
      </c>
      <c r="L2895" s="32">
        <v>0.81944444444444453</v>
      </c>
      <c r="M2895" s="43">
        <v>0.82361111111111107</v>
      </c>
      <c r="N2895" s="33">
        <v>2.7120933830563398</v>
      </c>
      <c r="Q2895" s="24">
        <v>235</v>
      </c>
      <c r="R2895" s="35">
        <f t="shared" si="184"/>
        <v>637.34194501823981</v>
      </c>
      <c r="S2895" s="35">
        <f t="shared" si="187"/>
        <v>0</v>
      </c>
      <c r="U2895" s="36">
        <f t="shared" si="185"/>
        <v>4.1666666666665408E-3</v>
      </c>
      <c r="V2895" s="36">
        <f t="shared" si="186"/>
        <v>0.9791666666666371</v>
      </c>
      <c r="W2895" s="36"/>
      <c r="X2895" s="37"/>
    </row>
    <row r="2896" spans="1:24" x14ac:dyDescent="0.3">
      <c r="A2896" s="42">
        <v>16791</v>
      </c>
      <c r="B2896" s="24">
        <v>99</v>
      </c>
      <c r="C2896" s="24" t="s">
        <v>1127</v>
      </c>
      <c r="D2896" s="24">
        <v>0</v>
      </c>
      <c r="E2896" s="24">
        <v>131</v>
      </c>
      <c r="F2896" s="24" t="s">
        <v>479</v>
      </c>
      <c r="G2896" s="24" t="s">
        <v>18</v>
      </c>
      <c r="H2896" s="24" t="s">
        <v>13</v>
      </c>
      <c r="J2896" s="24">
        <v>1</v>
      </c>
      <c r="K2896" s="24">
        <v>16791</v>
      </c>
      <c r="L2896" s="32">
        <v>0.82638888888888884</v>
      </c>
      <c r="M2896" s="43">
        <v>0.8305555555555556</v>
      </c>
      <c r="N2896" s="33">
        <v>2.7120933830563398</v>
      </c>
      <c r="Q2896" s="24">
        <v>67</v>
      </c>
      <c r="R2896" s="35">
        <f t="shared" si="184"/>
        <v>181.71025666477476</v>
      </c>
      <c r="S2896" s="35">
        <f t="shared" si="187"/>
        <v>0</v>
      </c>
      <c r="U2896" s="36">
        <f t="shared" si="185"/>
        <v>4.1666666666667629E-3</v>
      </c>
      <c r="V2896" s="36">
        <f t="shared" si="186"/>
        <v>0.27916666666667311</v>
      </c>
      <c r="W2896" s="36"/>
      <c r="X2896" s="37"/>
    </row>
    <row r="2897" spans="1:24" x14ac:dyDescent="0.3">
      <c r="A2897" s="42">
        <v>17129</v>
      </c>
      <c r="B2897" s="24">
        <v>99</v>
      </c>
      <c r="C2897" s="24" t="s">
        <v>1127</v>
      </c>
      <c r="D2897" s="24">
        <v>0</v>
      </c>
      <c r="E2897" s="24">
        <v>131</v>
      </c>
      <c r="F2897" s="24" t="s">
        <v>479</v>
      </c>
      <c r="G2897" s="24" t="s">
        <v>18</v>
      </c>
      <c r="H2897" s="24" t="s">
        <v>15</v>
      </c>
      <c r="J2897" s="24">
        <v>1</v>
      </c>
      <c r="K2897" s="24">
        <v>17129</v>
      </c>
      <c r="L2897" s="32">
        <v>0.82638888888888884</v>
      </c>
      <c r="M2897" s="43">
        <v>0.8305555555555556</v>
      </c>
      <c r="N2897" s="33">
        <v>2.7120933830563398</v>
      </c>
      <c r="Q2897" s="24">
        <v>12</v>
      </c>
      <c r="R2897" s="35">
        <f t="shared" si="184"/>
        <v>32.545120596676078</v>
      </c>
      <c r="S2897" s="35">
        <f t="shared" si="187"/>
        <v>0</v>
      </c>
      <c r="U2897" s="36">
        <f t="shared" si="185"/>
        <v>4.1666666666667629E-3</v>
      </c>
      <c r="V2897" s="36">
        <f t="shared" si="186"/>
        <v>5.0000000000001155E-2</v>
      </c>
      <c r="W2897" s="36"/>
      <c r="X2897" s="37"/>
    </row>
    <row r="2898" spans="1:24" x14ac:dyDescent="0.3">
      <c r="A2898" s="42">
        <v>10846</v>
      </c>
      <c r="B2898" s="24">
        <v>99</v>
      </c>
      <c r="C2898" s="24" t="s">
        <v>1127</v>
      </c>
      <c r="D2898" s="24">
        <v>0</v>
      </c>
      <c r="E2898" s="24">
        <v>132</v>
      </c>
      <c r="F2898" s="24" t="s">
        <v>477</v>
      </c>
      <c r="G2898" s="24" t="s">
        <v>19</v>
      </c>
      <c r="H2898" s="24" t="s">
        <v>13</v>
      </c>
      <c r="J2898" s="24">
        <v>1</v>
      </c>
      <c r="K2898" s="24">
        <v>2302</v>
      </c>
      <c r="L2898" s="32">
        <v>0.375</v>
      </c>
      <c r="M2898" s="43">
        <v>0.40625</v>
      </c>
      <c r="N2898" s="33">
        <v>14.398276349285201</v>
      </c>
      <c r="Q2898" s="24">
        <v>235</v>
      </c>
      <c r="R2898" s="35">
        <f t="shared" si="184"/>
        <v>3383.594942082022</v>
      </c>
      <c r="S2898" s="35">
        <f t="shared" si="187"/>
        <v>0</v>
      </c>
      <c r="U2898" s="36">
        <f t="shared" si="185"/>
        <v>3.125E-2</v>
      </c>
      <c r="V2898" s="36">
        <f t="shared" si="186"/>
        <v>7.34375</v>
      </c>
      <c r="W2898" s="36"/>
      <c r="X2898" s="37"/>
    </row>
    <row r="2899" spans="1:24" x14ac:dyDescent="0.3">
      <c r="A2899" s="42">
        <v>10877</v>
      </c>
      <c r="B2899" s="24">
        <v>99</v>
      </c>
      <c r="C2899" s="24" t="s">
        <v>1127</v>
      </c>
      <c r="D2899" s="24">
        <v>0</v>
      </c>
      <c r="E2899" s="24">
        <v>132</v>
      </c>
      <c r="F2899" s="24" t="s">
        <v>477</v>
      </c>
      <c r="G2899" s="24" t="s">
        <v>19</v>
      </c>
      <c r="H2899" s="24" t="s">
        <v>15</v>
      </c>
      <c r="J2899" s="24">
        <v>1</v>
      </c>
      <c r="K2899" s="24">
        <v>2827</v>
      </c>
      <c r="L2899" s="32">
        <v>0.375</v>
      </c>
      <c r="M2899" s="43">
        <v>0.40625</v>
      </c>
      <c r="N2899" s="33">
        <v>14.398276349285201</v>
      </c>
      <c r="Q2899" s="24">
        <v>46</v>
      </c>
      <c r="R2899" s="35">
        <f t="shared" si="184"/>
        <v>662.32071206711919</v>
      </c>
      <c r="S2899" s="35">
        <f t="shared" si="187"/>
        <v>0</v>
      </c>
      <c r="U2899" s="36">
        <f t="shared" si="185"/>
        <v>3.125E-2</v>
      </c>
      <c r="V2899" s="36">
        <f t="shared" si="186"/>
        <v>1.4375</v>
      </c>
      <c r="W2899" s="36"/>
      <c r="X2899" s="37"/>
    </row>
    <row r="2900" spans="1:24" x14ac:dyDescent="0.3">
      <c r="A2900" s="42">
        <v>17111</v>
      </c>
      <c r="B2900" s="24">
        <v>99</v>
      </c>
      <c r="C2900" s="24" t="s">
        <v>1127</v>
      </c>
      <c r="D2900" s="24">
        <v>0</v>
      </c>
      <c r="E2900" s="24">
        <v>132</v>
      </c>
      <c r="F2900" s="24" t="s">
        <v>477</v>
      </c>
      <c r="G2900" s="24" t="s">
        <v>18</v>
      </c>
      <c r="H2900" s="24" t="s">
        <v>15</v>
      </c>
      <c r="J2900" s="24">
        <v>1</v>
      </c>
      <c r="K2900" s="24">
        <v>17111</v>
      </c>
      <c r="L2900" s="32">
        <v>0.375</v>
      </c>
      <c r="M2900" s="43">
        <v>0.40972222222222227</v>
      </c>
      <c r="N2900" s="33">
        <v>14.398276349285201</v>
      </c>
      <c r="Q2900" s="24">
        <v>12</v>
      </c>
      <c r="R2900" s="35">
        <f t="shared" si="184"/>
        <v>172.77931619142242</v>
      </c>
      <c r="S2900" s="35">
        <f t="shared" si="187"/>
        <v>0</v>
      </c>
      <c r="U2900" s="36">
        <f t="shared" si="185"/>
        <v>3.4722222222222265E-2</v>
      </c>
      <c r="V2900" s="36">
        <f t="shared" si="186"/>
        <v>0.41666666666666718</v>
      </c>
      <c r="W2900" s="36"/>
      <c r="X2900" s="37"/>
    </row>
    <row r="2901" spans="1:24" x14ac:dyDescent="0.3">
      <c r="A2901" s="42">
        <v>16776</v>
      </c>
      <c r="B2901" s="24">
        <v>99</v>
      </c>
      <c r="C2901" s="24" t="s">
        <v>1127</v>
      </c>
      <c r="D2901" s="24">
        <v>0</v>
      </c>
      <c r="E2901" s="24">
        <v>133</v>
      </c>
      <c r="F2901" s="24" t="s">
        <v>485</v>
      </c>
      <c r="G2901" s="24" t="s">
        <v>18</v>
      </c>
      <c r="H2901" s="24" t="s">
        <v>13</v>
      </c>
      <c r="J2901" s="24">
        <v>1</v>
      </c>
      <c r="K2901" s="24">
        <v>15900</v>
      </c>
      <c r="L2901" s="32">
        <v>0.375</v>
      </c>
      <c r="M2901" s="43">
        <v>0.40972222222222227</v>
      </c>
      <c r="N2901" s="33">
        <v>15.5197513266786</v>
      </c>
      <c r="Q2901" s="24">
        <v>67</v>
      </c>
      <c r="R2901" s="35">
        <f t="shared" si="184"/>
        <v>1039.8233388874662</v>
      </c>
      <c r="S2901" s="35">
        <f t="shared" si="187"/>
        <v>0</v>
      </c>
      <c r="U2901" s="36">
        <f t="shared" si="185"/>
        <v>3.4722222222222265E-2</v>
      </c>
      <c r="V2901" s="36">
        <f t="shared" si="186"/>
        <v>2.3263888888888919</v>
      </c>
      <c r="W2901" s="36"/>
      <c r="X2901" s="37"/>
    </row>
    <row r="2902" spans="1:24" x14ac:dyDescent="0.3">
      <c r="A2902" s="42">
        <v>10875</v>
      </c>
      <c r="B2902" s="24">
        <v>99</v>
      </c>
      <c r="C2902" s="24" t="s">
        <v>1127</v>
      </c>
      <c r="D2902" s="24">
        <v>0</v>
      </c>
      <c r="E2902" s="24">
        <v>133</v>
      </c>
      <c r="F2902" s="24" t="s">
        <v>485</v>
      </c>
      <c r="G2902" s="24" t="s">
        <v>12</v>
      </c>
      <c r="H2902" s="24" t="s">
        <v>13</v>
      </c>
      <c r="J2902" s="24">
        <v>1</v>
      </c>
      <c r="K2902" s="24">
        <v>3021</v>
      </c>
      <c r="L2902" s="32">
        <v>0.625</v>
      </c>
      <c r="M2902" s="43">
        <v>0.65972222222222221</v>
      </c>
      <c r="N2902" s="33">
        <v>15.5197513266786</v>
      </c>
      <c r="Q2902" s="24">
        <v>302</v>
      </c>
      <c r="R2902" s="35">
        <f t="shared" si="184"/>
        <v>4686.9649006569371</v>
      </c>
      <c r="S2902" s="35">
        <f t="shared" si="187"/>
        <v>0</v>
      </c>
      <c r="U2902" s="36">
        <f t="shared" si="185"/>
        <v>3.472222222222221E-2</v>
      </c>
      <c r="V2902" s="36">
        <f t="shared" si="186"/>
        <v>10.486111111111107</v>
      </c>
      <c r="W2902" s="36"/>
      <c r="X2902" s="37"/>
    </row>
    <row r="2903" spans="1:24" x14ac:dyDescent="0.3">
      <c r="A2903" s="42">
        <v>17901</v>
      </c>
      <c r="B2903" s="24">
        <v>99</v>
      </c>
      <c r="C2903" s="24" t="s">
        <v>1127</v>
      </c>
      <c r="D2903" s="24">
        <v>0</v>
      </c>
      <c r="E2903" s="24">
        <v>169</v>
      </c>
      <c r="F2903" s="24" t="s">
        <v>483</v>
      </c>
      <c r="G2903" s="24" t="s">
        <v>19</v>
      </c>
      <c r="H2903" s="24" t="s">
        <v>13</v>
      </c>
      <c r="J2903" s="24">
        <v>1</v>
      </c>
      <c r="K2903" s="24">
        <v>2989</v>
      </c>
      <c r="L2903" s="32">
        <v>0.28125</v>
      </c>
      <c r="M2903" s="43">
        <v>0.28472222222222221</v>
      </c>
      <c r="N2903" s="33">
        <v>2.2096281586578699</v>
      </c>
      <c r="Q2903" s="24">
        <v>235</v>
      </c>
      <c r="R2903" s="35">
        <f t="shared" si="184"/>
        <v>519.2626172845994</v>
      </c>
      <c r="S2903" s="35">
        <f t="shared" si="187"/>
        <v>0</v>
      </c>
      <c r="U2903" s="36">
        <f t="shared" si="185"/>
        <v>3.4722222222222099E-3</v>
      </c>
      <c r="V2903" s="36">
        <f t="shared" si="186"/>
        <v>0.81597222222221932</v>
      </c>
      <c r="W2903" s="36"/>
      <c r="X2903" s="37"/>
    </row>
    <row r="2904" spans="1:24" x14ac:dyDescent="0.3">
      <c r="A2904" s="42">
        <v>10850</v>
      </c>
      <c r="B2904" s="24">
        <v>99</v>
      </c>
      <c r="C2904" s="24" t="s">
        <v>1127</v>
      </c>
      <c r="D2904" s="24">
        <v>0</v>
      </c>
      <c r="E2904" s="24">
        <v>199</v>
      </c>
      <c r="F2904" s="24" t="s">
        <v>480</v>
      </c>
      <c r="G2904" s="24" t="s">
        <v>19</v>
      </c>
      <c r="H2904" s="24" t="s">
        <v>15</v>
      </c>
      <c r="J2904" s="24">
        <v>1</v>
      </c>
      <c r="K2904" s="24">
        <v>2829</v>
      </c>
      <c r="L2904" s="32">
        <v>0.4375</v>
      </c>
      <c r="M2904" s="43">
        <v>0.4513888888888889</v>
      </c>
      <c r="N2904" s="33">
        <v>5.88900644048661</v>
      </c>
      <c r="Q2904" s="24">
        <v>46</v>
      </c>
      <c r="R2904" s="35">
        <f t="shared" si="184"/>
        <v>270.89429626238405</v>
      </c>
      <c r="S2904" s="35">
        <f t="shared" si="187"/>
        <v>0</v>
      </c>
      <c r="U2904" s="36">
        <f t="shared" si="185"/>
        <v>1.3888888888888895E-2</v>
      </c>
      <c r="V2904" s="36">
        <f t="shared" si="186"/>
        <v>0.63888888888888917</v>
      </c>
      <c r="W2904" s="36"/>
      <c r="X2904" s="37"/>
    </row>
    <row r="2905" spans="1:24" x14ac:dyDescent="0.3">
      <c r="A2905" s="42">
        <v>10847</v>
      </c>
      <c r="B2905" s="24">
        <v>99</v>
      </c>
      <c r="C2905" s="24" t="s">
        <v>1127</v>
      </c>
      <c r="D2905" s="24">
        <v>0</v>
      </c>
      <c r="E2905" s="24">
        <v>201</v>
      </c>
      <c r="F2905" s="24" t="s">
        <v>478</v>
      </c>
      <c r="G2905" s="24" t="s">
        <v>19</v>
      </c>
      <c r="H2905" s="24" t="s">
        <v>15</v>
      </c>
      <c r="J2905" s="24">
        <v>1</v>
      </c>
      <c r="K2905" s="24">
        <v>2825</v>
      </c>
      <c r="L2905" s="32">
        <v>0.30555555555555552</v>
      </c>
      <c r="M2905" s="43">
        <v>0.33333333333333331</v>
      </c>
      <c r="N2905" s="33">
        <v>11.8571693540389</v>
      </c>
      <c r="Q2905" s="24">
        <v>46</v>
      </c>
      <c r="R2905" s="35">
        <f t="shared" si="184"/>
        <v>545.42979028578941</v>
      </c>
      <c r="S2905" s="35">
        <f t="shared" si="187"/>
        <v>0</v>
      </c>
      <c r="U2905" s="36">
        <f t="shared" si="185"/>
        <v>2.777777777777779E-2</v>
      </c>
      <c r="V2905" s="36">
        <f t="shared" si="186"/>
        <v>1.2777777777777783</v>
      </c>
      <c r="W2905" s="36"/>
      <c r="X2905" s="37"/>
    </row>
    <row r="2906" spans="1:24" x14ac:dyDescent="0.3">
      <c r="A2906" s="42">
        <v>10855</v>
      </c>
      <c r="B2906" s="24">
        <v>99</v>
      </c>
      <c r="C2906" s="24" t="s">
        <v>1127</v>
      </c>
      <c r="D2906" s="24">
        <v>0</v>
      </c>
      <c r="E2906" s="24">
        <v>679</v>
      </c>
      <c r="F2906" s="24" t="s">
        <v>481</v>
      </c>
      <c r="G2906" s="24" t="s">
        <v>12</v>
      </c>
      <c r="H2906" s="24" t="s">
        <v>15</v>
      </c>
      <c r="J2906" s="24">
        <v>1</v>
      </c>
      <c r="K2906" s="24">
        <v>2878</v>
      </c>
      <c r="L2906" s="32">
        <v>0.625</v>
      </c>
      <c r="M2906" s="43">
        <v>0.64583333333333337</v>
      </c>
      <c r="N2906" s="33">
        <v>9.6310694726752306</v>
      </c>
      <c r="Q2906" s="24">
        <v>58</v>
      </c>
      <c r="R2906" s="35">
        <f t="shared" si="184"/>
        <v>558.60202941516343</v>
      </c>
      <c r="S2906" s="35">
        <f t="shared" si="187"/>
        <v>0</v>
      </c>
      <c r="U2906" s="36">
        <f t="shared" si="185"/>
        <v>2.083333333333337E-2</v>
      </c>
      <c r="V2906" s="36">
        <f t="shared" si="186"/>
        <v>1.2083333333333355</v>
      </c>
      <c r="W2906" s="36"/>
      <c r="X2906" s="37"/>
    </row>
    <row r="2907" spans="1:24" x14ac:dyDescent="0.3">
      <c r="A2907" s="42">
        <v>10856</v>
      </c>
      <c r="B2907" s="24">
        <v>99</v>
      </c>
      <c r="C2907" s="24" t="s">
        <v>1127</v>
      </c>
      <c r="D2907" s="24">
        <v>0</v>
      </c>
      <c r="E2907" s="24">
        <v>691</v>
      </c>
      <c r="F2907" s="24" t="s">
        <v>482</v>
      </c>
      <c r="G2907" s="24" t="s">
        <v>12</v>
      </c>
      <c r="H2907" s="24" t="s">
        <v>15</v>
      </c>
      <c r="J2907" s="24">
        <v>1</v>
      </c>
      <c r="K2907" s="24">
        <v>2879</v>
      </c>
      <c r="L2907" s="32">
        <v>0.6875</v>
      </c>
      <c r="M2907" s="43">
        <v>0.70138888888888884</v>
      </c>
      <c r="N2907" s="33">
        <v>4.7675314630932499</v>
      </c>
      <c r="Q2907" s="24">
        <v>58</v>
      </c>
      <c r="R2907" s="35">
        <f t="shared" si="184"/>
        <v>276.51682485940847</v>
      </c>
      <c r="S2907" s="35">
        <f t="shared" si="187"/>
        <v>0</v>
      </c>
      <c r="U2907" s="36">
        <f t="shared" si="185"/>
        <v>1.388888888888884E-2</v>
      </c>
      <c r="V2907" s="36">
        <f t="shared" si="186"/>
        <v>0.80555555555555269</v>
      </c>
      <c r="W2907" s="36"/>
      <c r="X2907" s="37"/>
    </row>
    <row r="2908" spans="1:24" x14ac:dyDescent="0.3">
      <c r="A2908" s="42">
        <v>10863</v>
      </c>
      <c r="B2908" s="24">
        <v>99</v>
      </c>
      <c r="C2908" s="24" t="s">
        <v>1127</v>
      </c>
      <c r="D2908" s="24">
        <v>0</v>
      </c>
      <c r="E2908" s="24">
        <v>691</v>
      </c>
      <c r="F2908" s="24" t="s">
        <v>482</v>
      </c>
      <c r="G2908" s="24" t="s">
        <v>12</v>
      </c>
      <c r="H2908" s="24" t="s">
        <v>13</v>
      </c>
      <c r="J2908" s="24">
        <v>1</v>
      </c>
      <c r="K2908" s="24">
        <v>3024</v>
      </c>
      <c r="L2908" s="32">
        <v>0.6875</v>
      </c>
      <c r="M2908" s="43">
        <v>0.70138888888888884</v>
      </c>
      <c r="N2908" s="33">
        <v>4.7675314630932499</v>
      </c>
      <c r="Q2908" s="24">
        <v>302</v>
      </c>
      <c r="R2908" s="35">
        <f t="shared" si="184"/>
        <v>1439.7945018541616</v>
      </c>
      <c r="S2908" s="35">
        <f t="shared" si="187"/>
        <v>0</v>
      </c>
      <c r="U2908" s="36">
        <f t="shared" si="185"/>
        <v>1.388888888888884E-2</v>
      </c>
      <c r="V2908" s="36">
        <f t="shared" si="186"/>
        <v>4.1944444444444295</v>
      </c>
      <c r="W2908" s="36"/>
      <c r="X2908" s="37"/>
    </row>
    <row r="2909" spans="1:24" x14ac:dyDescent="0.3">
      <c r="A2909" s="42">
        <v>10862</v>
      </c>
      <c r="B2909" s="24">
        <v>99</v>
      </c>
      <c r="C2909" s="24" t="s">
        <v>1127</v>
      </c>
      <c r="D2909" s="24">
        <v>0</v>
      </c>
      <c r="E2909" s="24">
        <v>896</v>
      </c>
      <c r="F2909" s="24" t="s">
        <v>484</v>
      </c>
      <c r="G2909" s="24" t="s">
        <v>12</v>
      </c>
      <c r="H2909" s="24" t="s">
        <v>13</v>
      </c>
      <c r="J2909" s="24">
        <v>1</v>
      </c>
      <c r="K2909" s="24">
        <v>3023</v>
      </c>
      <c r="L2909" s="32">
        <v>0.66666666666666663</v>
      </c>
      <c r="M2909" s="43">
        <v>0.6875</v>
      </c>
      <c r="N2909" s="33">
        <v>8.8980694726752301</v>
      </c>
      <c r="Q2909" s="24">
        <v>302</v>
      </c>
      <c r="R2909" s="35">
        <f t="shared" si="184"/>
        <v>2687.2169807479195</v>
      </c>
      <c r="S2909" s="35">
        <f t="shared" si="187"/>
        <v>0</v>
      </c>
      <c r="U2909" s="36">
        <f t="shared" si="185"/>
        <v>2.083333333333337E-2</v>
      </c>
      <c r="V2909" s="36">
        <f t="shared" si="186"/>
        <v>6.2916666666666776</v>
      </c>
      <c r="W2909" s="36"/>
      <c r="X2909" s="37"/>
    </row>
    <row r="2910" spans="1:24" x14ac:dyDescent="0.3">
      <c r="A2910" s="42">
        <v>10344</v>
      </c>
      <c r="B2910" s="24">
        <v>100</v>
      </c>
      <c r="C2910" s="24" t="s">
        <v>1127</v>
      </c>
      <c r="D2910" s="24">
        <v>0</v>
      </c>
      <c r="E2910" s="24">
        <v>107</v>
      </c>
      <c r="F2910" s="24" t="s">
        <v>317</v>
      </c>
      <c r="G2910" s="24" t="s">
        <v>18</v>
      </c>
      <c r="H2910" s="24" t="s">
        <v>13</v>
      </c>
      <c r="J2910" s="24">
        <v>1</v>
      </c>
      <c r="K2910" s="24">
        <v>3005</v>
      </c>
      <c r="L2910" s="32">
        <v>0.3611111111111111</v>
      </c>
      <c r="M2910" s="43">
        <v>0.38194444444444442</v>
      </c>
      <c r="N2910" s="33">
        <v>8.5681226828149502</v>
      </c>
      <c r="Q2910" s="24">
        <v>67</v>
      </c>
      <c r="R2910" s="35">
        <f t="shared" si="184"/>
        <v>574.06421974860166</v>
      </c>
      <c r="S2910" s="35">
        <f t="shared" si="187"/>
        <v>0</v>
      </c>
      <c r="U2910" s="36">
        <f t="shared" si="185"/>
        <v>2.0833333333333315E-2</v>
      </c>
      <c r="V2910" s="36">
        <f t="shared" si="186"/>
        <v>1.3958333333333321</v>
      </c>
      <c r="W2910" s="36"/>
      <c r="X2910" s="37"/>
    </row>
    <row r="2911" spans="1:24" x14ac:dyDescent="0.3">
      <c r="A2911" s="42">
        <v>17704</v>
      </c>
      <c r="B2911" s="45">
        <v>100</v>
      </c>
      <c r="C2911" s="45" t="s">
        <v>1127</v>
      </c>
      <c r="D2911" s="45">
        <v>0</v>
      </c>
      <c r="E2911" s="45">
        <v>3014</v>
      </c>
      <c r="F2911" s="45" t="s">
        <v>318</v>
      </c>
      <c r="G2911" s="45" t="s">
        <v>19</v>
      </c>
      <c r="H2911" s="45" t="s">
        <v>13</v>
      </c>
      <c r="I2911" s="45"/>
      <c r="J2911" s="45">
        <v>8</v>
      </c>
      <c r="K2911" s="45">
        <v>17704</v>
      </c>
      <c r="L2911" s="46">
        <v>0.38194444444444442</v>
      </c>
      <c r="M2911" s="47">
        <v>0.40277777777777773</v>
      </c>
      <c r="N2911" s="48">
        <v>8.5681226828149502</v>
      </c>
      <c r="O2911" s="48"/>
      <c r="P2911" s="48">
        <f>+N2911</f>
        <v>8.5681226828149502</v>
      </c>
      <c r="Q2911" s="45">
        <v>235</v>
      </c>
      <c r="R2911" s="49">
        <f t="shared" si="184"/>
        <v>2013.5088304615133</v>
      </c>
      <c r="S2911" s="49">
        <f t="shared" si="187"/>
        <v>0</v>
      </c>
      <c r="T2911" s="49">
        <f>+P2911*Q2911</f>
        <v>2013.5088304615133</v>
      </c>
      <c r="U2911" s="50">
        <f t="shared" si="185"/>
        <v>2.0833333333333315E-2</v>
      </c>
      <c r="V2911" s="50">
        <f t="shared" si="186"/>
        <v>4.8958333333333286</v>
      </c>
      <c r="W2911" s="50"/>
      <c r="X2911" s="37"/>
    </row>
    <row r="2912" spans="1:24" x14ac:dyDescent="0.3">
      <c r="A2912" s="42">
        <v>10345</v>
      </c>
      <c r="B2912" s="45">
        <v>100</v>
      </c>
      <c r="C2912" s="45" t="s">
        <v>1127</v>
      </c>
      <c r="D2912" s="45">
        <v>0</v>
      </c>
      <c r="E2912" s="45">
        <v>3014</v>
      </c>
      <c r="F2912" s="45" t="s">
        <v>318</v>
      </c>
      <c r="G2912" s="45" t="s">
        <v>12</v>
      </c>
      <c r="H2912" s="45" t="s">
        <v>13</v>
      </c>
      <c r="I2912" s="45"/>
      <c r="J2912" s="45">
        <v>8</v>
      </c>
      <c r="K2912" s="45">
        <v>4338</v>
      </c>
      <c r="L2912" s="46">
        <v>0.47916666666666669</v>
      </c>
      <c r="M2912" s="47">
        <v>0.5</v>
      </c>
      <c r="N2912" s="48">
        <v>8.5681226828149502</v>
      </c>
      <c r="O2912" s="48"/>
      <c r="P2912" s="48">
        <f>+N2912</f>
        <v>8.5681226828149502</v>
      </c>
      <c r="Q2912" s="45">
        <v>302</v>
      </c>
      <c r="R2912" s="49">
        <f t="shared" si="184"/>
        <v>2587.5730502101151</v>
      </c>
      <c r="S2912" s="49">
        <f t="shared" si="187"/>
        <v>0</v>
      </c>
      <c r="T2912" s="49">
        <f>+P2912*Q2912</f>
        <v>2587.5730502101151</v>
      </c>
      <c r="U2912" s="50">
        <f t="shared" si="185"/>
        <v>2.0833333333333315E-2</v>
      </c>
      <c r="V2912" s="50">
        <f t="shared" si="186"/>
        <v>6.2916666666666607</v>
      </c>
      <c r="W2912" s="50"/>
      <c r="X2912" s="37"/>
    </row>
    <row r="2913" spans="1:24" x14ac:dyDescent="0.3">
      <c r="A2913" s="42">
        <v>13025</v>
      </c>
      <c r="B2913" s="24" t="s">
        <v>21</v>
      </c>
      <c r="C2913" s="24" t="s">
        <v>1135</v>
      </c>
      <c r="D2913" s="24">
        <v>1</v>
      </c>
      <c r="E2913" s="24">
        <v>875</v>
      </c>
      <c r="F2913" s="24" t="s">
        <v>22</v>
      </c>
      <c r="G2913" s="24" t="s">
        <v>19</v>
      </c>
      <c r="H2913" s="44" t="s">
        <v>1146</v>
      </c>
      <c r="I2913" s="44"/>
      <c r="J2913" s="24">
        <v>1</v>
      </c>
      <c r="K2913" s="24">
        <v>238</v>
      </c>
      <c r="L2913" s="32">
        <v>0.28125</v>
      </c>
      <c r="M2913" s="43">
        <v>0.2986111111111111</v>
      </c>
      <c r="N2913" s="33">
        <v>7.90242239454059</v>
      </c>
      <c r="Q2913" s="24">
        <v>194</v>
      </c>
      <c r="R2913" s="35">
        <f t="shared" si="184"/>
        <v>1533.0699445408745</v>
      </c>
      <c r="S2913" s="35">
        <f t="shared" si="187"/>
        <v>0</v>
      </c>
      <c r="U2913" s="36">
        <f t="shared" si="185"/>
        <v>1.7361111111111105E-2</v>
      </c>
      <c r="V2913" s="36">
        <f t="shared" si="186"/>
        <v>3.3680555555555545</v>
      </c>
      <c r="W2913" s="36"/>
      <c r="X2913" s="37"/>
    </row>
    <row r="2914" spans="1:24" x14ac:dyDescent="0.3">
      <c r="A2914" s="42">
        <v>6437</v>
      </c>
      <c r="B2914" s="24" t="s">
        <v>21</v>
      </c>
      <c r="C2914" s="24" t="s">
        <v>1135</v>
      </c>
      <c r="D2914" s="24">
        <v>1</v>
      </c>
      <c r="E2914" s="24">
        <v>875</v>
      </c>
      <c r="F2914" s="24" t="s">
        <v>22</v>
      </c>
      <c r="G2914" s="24" t="s">
        <v>12</v>
      </c>
      <c r="H2914" s="24" t="s">
        <v>15</v>
      </c>
      <c r="J2914" s="24">
        <v>1</v>
      </c>
      <c r="K2914" s="24">
        <v>1981</v>
      </c>
      <c r="L2914" s="32">
        <v>0.29166666666666669</v>
      </c>
      <c r="M2914" s="43">
        <v>0.30902777777777779</v>
      </c>
      <c r="N2914" s="33">
        <v>7.90242239454059</v>
      </c>
      <c r="Q2914" s="24">
        <v>58</v>
      </c>
      <c r="R2914" s="35">
        <f t="shared" si="184"/>
        <v>458.3404988833542</v>
      </c>
      <c r="S2914" s="35">
        <f t="shared" si="187"/>
        <v>0</v>
      </c>
      <c r="U2914" s="36">
        <f t="shared" si="185"/>
        <v>1.7361111111111105E-2</v>
      </c>
      <c r="V2914" s="36">
        <f t="shared" si="186"/>
        <v>1.0069444444444442</v>
      </c>
      <c r="W2914" s="36"/>
      <c r="X2914" s="37"/>
    </row>
    <row r="2915" spans="1:24" x14ac:dyDescent="0.3">
      <c r="A2915" s="42">
        <v>13026</v>
      </c>
      <c r="B2915" s="24" t="s">
        <v>21</v>
      </c>
      <c r="C2915" s="24" t="s">
        <v>1135</v>
      </c>
      <c r="D2915" s="24">
        <v>1</v>
      </c>
      <c r="E2915" s="24">
        <v>875</v>
      </c>
      <c r="F2915" s="24" t="s">
        <v>22</v>
      </c>
      <c r="G2915" s="24" t="s">
        <v>19</v>
      </c>
      <c r="H2915" s="24">
        <v>6</v>
      </c>
      <c r="J2915" s="24">
        <v>1</v>
      </c>
      <c r="K2915" s="24">
        <v>11501</v>
      </c>
      <c r="L2915" s="32">
        <v>0.29166666666666669</v>
      </c>
      <c r="M2915" s="43">
        <v>0.30902777777777779</v>
      </c>
      <c r="N2915" s="33">
        <v>7.90242239454059</v>
      </c>
      <c r="Q2915" s="24">
        <v>41</v>
      </c>
      <c r="R2915" s="35">
        <f t="shared" si="184"/>
        <v>323.99931817616419</v>
      </c>
      <c r="S2915" s="35">
        <f t="shared" si="187"/>
        <v>0</v>
      </c>
      <c r="U2915" s="36">
        <f t="shared" si="185"/>
        <v>1.7361111111111105E-2</v>
      </c>
      <c r="V2915" s="36">
        <f t="shared" si="186"/>
        <v>0.71180555555555536</v>
      </c>
      <c r="W2915" s="36"/>
      <c r="X2915" s="37"/>
    </row>
    <row r="2916" spans="1:24" x14ac:dyDescent="0.3">
      <c r="A2916" s="42">
        <v>13027</v>
      </c>
      <c r="B2916" s="24" t="s">
        <v>21</v>
      </c>
      <c r="C2916" s="24" t="s">
        <v>1135</v>
      </c>
      <c r="D2916" s="24">
        <v>1</v>
      </c>
      <c r="E2916" s="24">
        <v>875</v>
      </c>
      <c r="F2916" s="24" t="s">
        <v>22</v>
      </c>
      <c r="G2916" s="24" t="s">
        <v>18</v>
      </c>
      <c r="H2916" s="24" t="s">
        <v>13</v>
      </c>
      <c r="J2916" s="24">
        <v>1</v>
      </c>
      <c r="K2916" s="24">
        <v>245</v>
      </c>
      <c r="L2916" s="32">
        <v>0.29166666666666669</v>
      </c>
      <c r="M2916" s="43">
        <v>0.30902777777777779</v>
      </c>
      <c r="N2916" s="33">
        <v>7.90242239454059</v>
      </c>
      <c r="Q2916" s="24">
        <v>67</v>
      </c>
      <c r="R2916" s="35">
        <f t="shared" si="184"/>
        <v>529.46230043421951</v>
      </c>
      <c r="S2916" s="35">
        <f t="shared" si="187"/>
        <v>0</v>
      </c>
      <c r="U2916" s="36">
        <f t="shared" si="185"/>
        <v>1.7361111111111105E-2</v>
      </c>
      <c r="V2916" s="36">
        <f t="shared" si="186"/>
        <v>1.163194444444444</v>
      </c>
      <c r="W2916" s="36"/>
      <c r="X2916" s="37"/>
    </row>
    <row r="2917" spans="1:24" x14ac:dyDescent="0.3">
      <c r="A2917" s="42">
        <v>12710</v>
      </c>
      <c r="B2917" s="24" t="s">
        <v>21</v>
      </c>
      <c r="C2917" s="24" t="s">
        <v>1135</v>
      </c>
      <c r="D2917" s="24">
        <v>1</v>
      </c>
      <c r="E2917" s="24">
        <v>875</v>
      </c>
      <c r="F2917" s="24" t="s">
        <v>22</v>
      </c>
      <c r="G2917" s="24" t="s">
        <v>19</v>
      </c>
      <c r="H2917" s="44" t="s">
        <v>1146</v>
      </c>
      <c r="I2917" s="44"/>
      <c r="J2917" s="24">
        <v>1</v>
      </c>
      <c r="K2917" s="24">
        <v>12710</v>
      </c>
      <c r="L2917" s="32">
        <v>0.30902777777777779</v>
      </c>
      <c r="M2917" s="43">
        <v>0.32777777777777778</v>
      </c>
      <c r="N2917" s="33">
        <v>7.90242239454059</v>
      </c>
      <c r="Q2917" s="24">
        <v>194</v>
      </c>
      <c r="R2917" s="35">
        <f t="shared" si="184"/>
        <v>1533.0699445408745</v>
      </c>
      <c r="S2917" s="35">
        <f t="shared" si="187"/>
        <v>0</v>
      </c>
      <c r="U2917" s="36">
        <f t="shared" si="185"/>
        <v>1.8749999999999989E-2</v>
      </c>
      <c r="V2917" s="36">
        <f t="shared" si="186"/>
        <v>3.637499999999998</v>
      </c>
      <c r="W2917" s="36"/>
      <c r="X2917" s="37"/>
    </row>
    <row r="2918" spans="1:24" x14ac:dyDescent="0.3">
      <c r="A2918" s="42">
        <v>17538</v>
      </c>
      <c r="B2918" s="24" t="s">
        <v>21</v>
      </c>
      <c r="C2918" s="24" t="s">
        <v>1135</v>
      </c>
      <c r="D2918" s="24">
        <v>1</v>
      </c>
      <c r="E2918" s="24">
        <v>875</v>
      </c>
      <c r="F2918" s="24" t="s">
        <v>22</v>
      </c>
      <c r="G2918" s="24" t="s">
        <v>19</v>
      </c>
      <c r="H2918" s="44" t="s">
        <v>1146</v>
      </c>
      <c r="I2918" s="44"/>
      <c r="J2918" s="24">
        <v>1</v>
      </c>
      <c r="K2918" s="24">
        <v>12712</v>
      </c>
      <c r="L2918" s="32">
        <v>0.3298611111111111</v>
      </c>
      <c r="M2918" s="43">
        <v>0.34861111111111115</v>
      </c>
      <c r="N2918" s="33">
        <v>7.90242239454059</v>
      </c>
      <c r="Q2918" s="24">
        <v>194</v>
      </c>
      <c r="R2918" s="35">
        <f t="shared" si="184"/>
        <v>1533.0699445408745</v>
      </c>
      <c r="S2918" s="35">
        <f t="shared" si="187"/>
        <v>0</v>
      </c>
      <c r="U2918" s="36">
        <f t="shared" si="185"/>
        <v>1.8750000000000044E-2</v>
      </c>
      <c r="V2918" s="36">
        <f t="shared" si="186"/>
        <v>3.6375000000000086</v>
      </c>
      <c r="W2918" s="36"/>
      <c r="X2918" s="37"/>
    </row>
    <row r="2919" spans="1:24" x14ac:dyDescent="0.3">
      <c r="A2919" s="42">
        <v>6438</v>
      </c>
      <c r="B2919" s="24" t="s">
        <v>21</v>
      </c>
      <c r="C2919" s="24" t="s">
        <v>1135</v>
      </c>
      <c r="D2919" s="24">
        <v>1</v>
      </c>
      <c r="E2919" s="24">
        <v>875</v>
      </c>
      <c r="F2919" s="24" t="s">
        <v>22</v>
      </c>
      <c r="G2919" s="24" t="s">
        <v>12</v>
      </c>
      <c r="H2919" s="24" t="s">
        <v>15</v>
      </c>
      <c r="J2919" s="24">
        <v>1</v>
      </c>
      <c r="K2919" s="24">
        <v>1982</v>
      </c>
      <c r="L2919" s="32">
        <v>0.33333333333333331</v>
      </c>
      <c r="M2919" s="43">
        <v>0.35069444444444442</v>
      </c>
      <c r="N2919" s="33">
        <v>7.90242239454059</v>
      </c>
      <c r="Q2919" s="24">
        <v>58</v>
      </c>
      <c r="R2919" s="35">
        <f t="shared" si="184"/>
        <v>458.3404988833542</v>
      </c>
      <c r="S2919" s="35">
        <f t="shared" si="187"/>
        <v>0</v>
      </c>
      <c r="U2919" s="36">
        <f t="shared" si="185"/>
        <v>1.7361111111111105E-2</v>
      </c>
      <c r="V2919" s="36">
        <f t="shared" si="186"/>
        <v>1.0069444444444442</v>
      </c>
      <c r="W2919" s="36"/>
      <c r="X2919" s="37"/>
    </row>
    <row r="2920" spans="1:24" x14ac:dyDescent="0.3">
      <c r="A2920" s="42">
        <v>13028</v>
      </c>
      <c r="B2920" s="24" t="s">
        <v>21</v>
      </c>
      <c r="C2920" s="24" t="s">
        <v>1135</v>
      </c>
      <c r="D2920" s="24">
        <v>1</v>
      </c>
      <c r="E2920" s="24">
        <v>875</v>
      </c>
      <c r="F2920" s="24" t="s">
        <v>22</v>
      </c>
      <c r="G2920" s="24" t="s">
        <v>19</v>
      </c>
      <c r="H2920" s="24">
        <v>6</v>
      </c>
      <c r="J2920" s="24">
        <v>1</v>
      </c>
      <c r="K2920" s="24">
        <v>11503</v>
      </c>
      <c r="L2920" s="32">
        <v>0.33333333333333331</v>
      </c>
      <c r="M2920" s="43">
        <v>0.35069444444444442</v>
      </c>
      <c r="N2920" s="33">
        <v>7.90242239454059</v>
      </c>
      <c r="Q2920" s="24">
        <v>41</v>
      </c>
      <c r="R2920" s="35">
        <f t="shared" si="184"/>
        <v>323.99931817616419</v>
      </c>
      <c r="S2920" s="35">
        <f t="shared" si="187"/>
        <v>0</v>
      </c>
      <c r="U2920" s="36">
        <f t="shared" si="185"/>
        <v>1.7361111111111105E-2</v>
      </c>
      <c r="V2920" s="36">
        <f t="shared" si="186"/>
        <v>0.71180555555555536</v>
      </c>
      <c r="W2920" s="36"/>
      <c r="X2920" s="37"/>
    </row>
    <row r="2921" spans="1:24" x14ac:dyDescent="0.3">
      <c r="A2921" s="42">
        <v>13029</v>
      </c>
      <c r="B2921" s="24" t="s">
        <v>21</v>
      </c>
      <c r="C2921" s="24" t="s">
        <v>1135</v>
      </c>
      <c r="D2921" s="24">
        <v>1</v>
      </c>
      <c r="E2921" s="24">
        <v>875</v>
      </c>
      <c r="F2921" s="24" t="s">
        <v>22</v>
      </c>
      <c r="G2921" s="24" t="s">
        <v>18</v>
      </c>
      <c r="H2921" s="24" t="s">
        <v>13</v>
      </c>
      <c r="J2921" s="24">
        <v>1</v>
      </c>
      <c r="K2921" s="24">
        <v>169</v>
      </c>
      <c r="L2921" s="32">
        <v>0.33333333333333331</v>
      </c>
      <c r="M2921" s="43">
        <v>0.35069444444444442</v>
      </c>
      <c r="N2921" s="33">
        <v>7.90242239454059</v>
      </c>
      <c r="Q2921" s="24">
        <v>67</v>
      </c>
      <c r="R2921" s="35">
        <f t="shared" si="184"/>
        <v>529.46230043421951</v>
      </c>
      <c r="S2921" s="35">
        <f t="shared" si="187"/>
        <v>0</v>
      </c>
      <c r="U2921" s="36">
        <f t="shared" si="185"/>
        <v>1.7361111111111105E-2</v>
      </c>
      <c r="V2921" s="36">
        <f t="shared" si="186"/>
        <v>1.163194444444444</v>
      </c>
      <c r="W2921" s="36"/>
      <c r="X2921" s="37"/>
    </row>
    <row r="2922" spans="1:24" x14ac:dyDescent="0.3">
      <c r="A2922" s="42">
        <v>12714</v>
      </c>
      <c r="B2922" s="24" t="s">
        <v>21</v>
      </c>
      <c r="C2922" s="24" t="s">
        <v>1135</v>
      </c>
      <c r="D2922" s="24">
        <v>1</v>
      </c>
      <c r="E2922" s="24">
        <v>875</v>
      </c>
      <c r="F2922" s="24" t="s">
        <v>22</v>
      </c>
      <c r="G2922" s="24" t="s">
        <v>19</v>
      </c>
      <c r="H2922" s="44" t="s">
        <v>1146</v>
      </c>
      <c r="I2922" s="44"/>
      <c r="J2922" s="24">
        <v>1</v>
      </c>
      <c r="K2922" s="24">
        <v>12714</v>
      </c>
      <c r="L2922" s="32">
        <v>0.35416666666666669</v>
      </c>
      <c r="M2922" s="43">
        <v>0.37291666666666662</v>
      </c>
      <c r="N2922" s="33">
        <v>7.90242239454059</v>
      </c>
      <c r="Q2922" s="24">
        <v>194</v>
      </c>
      <c r="R2922" s="35">
        <f t="shared" si="184"/>
        <v>1533.0699445408745</v>
      </c>
      <c r="S2922" s="35">
        <f t="shared" si="187"/>
        <v>0</v>
      </c>
      <c r="U2922" s="36">
        <f t="shared" si="185"/>
        <v>1.8749999999999933E-2</v>
      </c>
      <c r="V2922" s="36">
        <f t="shared" si="186"/>
        <v>3.6374999999999869</v>
      </c>
      <c r="W2922" s="36"/>
      <c r="X2922" s="37"/>
    </row>
    <row r="2923" spans="1:24" x14ac:dyDescent="0.3">
      <c r="A2923" s="42">
        <v>6439</v>
      </c>
      <c r="B2923" s="24" t="s">
        <v>21</v>
      </c>
      <c r="C2923" s="24" t="s">
        <v>1135</v>
      </c>
      <c r="D2923" s="24">
        <v>1</v>
      </c>
      <c r="E2923" s="24">
        <v>875</v>
      </c>
      <c r="F2923" s="24" t="s">
        <v>22</v>
      </c>
      <c r="G2923" s="24" t="s">
        <v>12</v>
      </c>
      <c r="H2923" s="24" t="s">
        <v>15</v>
      </c>
      <c r="J2923" s="24">
        <v>1</v>
      </c>
      <c r="K2923" s="24">
        <v>1983</v>
      </c>
      <c r="L2923" s="32">
        <v>0.375</v>
      </c>
      <c r="M2923" s="43">
        <v>0.3923611111111111</v>
      </c>
      <c r="N2923" s="33">
        <v>7.90242239454059</v>
      </c>
      <c r="Q2923" s="24">
        <v>58</v>
      </c>
      <c r="R2923" s="35">
        <f t="shared" si="184"/>
        <v>458.3404988833542</v>
      </c>
      <c r="S2923" s="35">
        <f t="shared" si="187"/>
        <v>0</v>
      </c>
      <c r="U2923" s="36">
        <f t="shared" si="185"/>
        <v>1.7361111111111105E-2</v>
      </c>
      <c r="V2923" s="36">
        <f t="shared" si="186"/>
        <v>1.0069444444444442</v>
      </c>
      <c r="W2923" s="36"/>
      <c r="X2923" s="37"/>
    </row>
    <row r="2924" spans="1:24" x14ac:dyDescent="0.3">
      <c r="A2924" s="42">
        <v>13030</v>
      </c>
      <c r="B2924" s="24" t="s">
        <v>21</v>
      </c>
      <c r="C2924" s="24" t="s">
        <v>1135</v>
      </c>
      <c r="D2924" s="24">
        <v>1</v>
      </c>
      <c r="E2924" s="24">
        <v>875</v>
      </c>
      <c r="F2924" s="24" t="s">
        <v>22</v>
      </c>
      <c r="G2924" s="24" t="s">
        <v>19</v>
      </c>
      <c r="H2924" s="24">
        <v>6</v>
      </c>
      <c r="J2924" s="24">
        <v>1</v>
      </c>
      <c r="K2924" s="24">
        <v>11505</v>
      </c>
      <c r="L2924" s="32">
        <v>0.375</v>
      </c>
      <c r="M2924" s="43">
        <v>0.3923611111111111</v>
      </c>
      <c r="N2924" s="33">
        <v>7.90242239454059</v>
      </c>
      <c r="Q2924" s="24">
        <v>41</v>
      </c>
      <c r="R2924" s="35">
        <f t="shared" si="184"/>
        <v>323.99931817616419</v>
      </c>
      <c r="S2924" s="35">
        <f t="shared" si="187"/>
        <v>0</v>
      </c>
      <c r="U2924" s="36">
        <f t="shared" si="185"/>
        <v>1.7361111111111105E-2</v>
      </c>
      <c r="V2924" s="36">
        <f t="shared" si="186"/>
        <v>0.71180555555555536</v>
      </c>
      <c r="W2924" s="36"/>
      <c r="X2924" s="37"/>
    </row>
    <row r="2925" spans="1:24" x14ac:dyDescent="0.3">
      <c r="A2925" s="42">
        <v>13036</v>
      </c>
      <c r="B2925" s="24" t="s">
        <v>21</v>
      </c>
      <c r="C2925" s="24" t="s">
        <v>1135</v>
      </c>
      <c r="D2925" s="24">
        <v>1</v>
      </c>
      <c r="E2925" s="24">
        <v>875</v>
      </c>
      <c r="F2925" s="24" t="s">
        <v>22</v>
      </c>
      <c r="G2925" s="24" t="s">
        <v>18</v>
      </c>
      <c r="H2925" s="24" t="s">
        <v>13</v>
      </c>
      <c r="J2925" s="24">
        <v>1</v>
      </c>
      <c r="K2925" s="24">
        <v>170</v>
      </c>
      <c r="L2925" s="32">
        <v>0.375</v>
      </c>
      <c r="M2925" s="43">
        <v>0.3923611111111111</v>
      </c>
      <c r="N2925" s="33">
        <v>7.90242239454059</v>
      </c>
      <c r="Q2925" s="24">
        <v>67</v>
      </c>
      <c r="R2925" s="35">
        <f t="shared" si="184"/>
        <v>529.46230043421951</v>
      </c>
      <c r="S2925" s="35">
        <f t="shared" si="187"/>
        <v>0</v>
      </c>
      <c r="U2925" s="36">
        <f t="shared" si="185"/>
        <v>1.7361111111111105E-2</v>
      </c>
      <c r="V2925" s="36">
        <f t="shared" si="186"/>
        <v>1.163194444444444</v>
      </c>
      <c r="W2925" s="36"/>
      <c r="X2925" s="37"/>
    </row>
    <row r="2926" spans="1:24" x14ac:dyDescent="0.3">
      <c r="A2926" s="42">
        <v>12716</v>
      </c>
      <c r="B2926" s="24" t="s">
        <v>21</v>
      </c>
      <c r="C2926" s="24" t="s">
        <v>1135</v>
      </c>
      <c r="D2926" s="24">
        <v>1</v>
      </c>
      <c r="E2926" s="24">
        <v>875</v>
      </c>
      <c r="F2926" s="24" t="s">
        <v>22</v>
      </c>
      <c r="G2926" s="24" t="s">
        <v>19</v>
      </c>
      <c r="H2926" s="44" t="s">
        <v>1146</v>
      </c>
      <c r="I2926" s="44"/>
      <c r="J2926" s="24">
        <v>1</v>
      </c>
      <c r="K2926" s="24">
        <v>12716</v>
      </c>
      <c r="L2926" s="32">
        <v>0.37847222222222227</v>
      </c>
      <c r="M2926" s="43">
        <v>0.3972222222222222</v>
      </c>
      <c r="N2926" s="33">
        <v>7.90242239454059</v>
      </c>
      <c r="Q2926" s="24">
        <v>194</v>
      </c>
      <c r="R2926" s="35">
        <f t="shared" si="184"/>
        <v>1533.0699445408745</v>
      </c>
      <c r="S2926" s="35">
        <f t="shared" si="187"/>
        <v>0</v>
      </c>
      <c r="U2926" s="36">
        <f t="shared" si="185"/>
        <v>1.8749999999999933E-2</v>
      </c>
      <c r="V2926" s="36">
        <f t="shared" si="186"/>
        <v>3.6374999999999869</v>
      </c>
      <c r="W2926" s="36"/>
      <c r="X2926" s="37"/>
    </row>
    <row r="2927" spans="1:24" x14ac:dyDescent="0.3">
      <c r="A2927" s="42">
        <v>12718</v>
      </c>
      <c r="B2927" s="24" t="s">
        <v>21</v>
      </c>
      <c r="C2927" s="24" t="s">
        <v>1135</v>
      </c>
      <c r="D2927" s="24">
        <v>1</v>
      </c>
      <c r="E2927" s="24">
        <v>875</v>
      </c>
      <c r="F2927" s="24" t="s">
        <v>22</v>
      </c>
      <c r="G2927" s="24" t="s">
        <v>19</v>
      </c>
      <c r="H2927" s="44" t="s">
        <v>1146</v>
      </c>
      <c r="I2927" s="44"/>
      <c r="J2927" s="24">
        <v>1</v>
      </c>
      <c r="K2927" s="24">
        <v>12718</v>
      </c>
      <c r="L2927" s="32">
        <v>0.39930555555555558</v>
      </c>
      <c r="M2927" s="43">
        <v>0.41805555555555557</v>
      </c>
      <c r="N2927" s="33">
        <v>7.90242239454059</v>
      </c>
      <c r="Q2927" s="24">
        <v>194</v>
      </c>
      <c r="R2927" s="35">
        <f t="shared" si="184"/>
        <v>1533.0699445408745</v>
      </c>
      <c r="S2927" s="35">
        <f t="shared" si="187"/>
        <v>0</v>
      </c>
      <c r="U2927" s="36">
        <f t="shared" si="185"/>
        <v>1.8749999999999989E-2</v>
      </c>
      <c r="V2927" s="36">
        <f t="shared" si="186"/>
        <v>3.637499999999998</v>
      </c>
      <c r="W2927" s="36"/>
      <c r="X2927" s="37"/>
    </row>
    <row r="2928" spans="1:24" x14ac:dyDescent="0.3">
      <c r="A2928" s="42">
        <v>6440</v>
      </c>
      <c r="B2928" s="24" t="s">
        <v>21</v>
      </c>
      <c r="C2928" s="24" t="s">
        <v>1135</v>
      </c>
      <c r="D2928" s="24">
        <v>1</v>
      </c>
      <c r="E2928" s="24">
        <v>875</v>
      </c>
      <c r="F2928" s="24" t="s">
        <v>22</v>
      </c>
      <c r="G2928" s="24" t="s">
        <v>12</v>
      </c>
      <c r="H2928" s="24" t="s">
        <v>15</v>
      </c>
      <c r="J2928" s="24">
        <v>1</v>
      </c>
      <c r="K2928" s="24">
        <v>1984</v>
      </c>
      <c r="L2928" s="32">
        <v>0.41666666666666669</v>
      </c>
      <c r="M2928" s="43">
        <v>0.43402777777777773</v>
      </c>
      <c r="N2928" s="33">
        <v>7.90242239454059</v>
      </c>
      <c r="Q2928" s="24">
        <v>58</v>
      </c>
      <c r="R2928" s="35">
        <f t="shared" si="184"/>
        <v>458.3404988833542</v>
      </c>
      <c r="S2928" s="35">
        <f t="shared" si="187"/>
        <v>0</v>
      </c>
      <c r="U2928" s="36">
        <f t="shared" si="185"/>
        <v>1.7361111111111049E-2</v>
      </c>
      <c r="V2928" s="36">
        <f t="shared" si="186"/>
        <v>1.0069444444444409</v>
      </c>
      <c r="W2928" s="36"/>
      <c r="X2928" s="37"/>
    </row>
    <row r="2929" spans="1:24" x14ac:dyDescent="0.3">
      <c r="A2929" s="42">
        <v>13031</v>
      </c>
      <c r="B2929" s="24" t="s">
        <v>21</v>
      </c>
      <c r="C2929" s="24" t="s">
        <v>1135</v>
      </c>
      <c r="D2929" s="24">
        <v>1</v>
      </c>
      <c r="E2929" s="24">
        <v>875</v>
      </c>
      <c r="F2929" s="24" t="s">
        <v>22</v>
      </c>
      <c r="G2929" s="24" t="s">
        <v>19</v>
      </c>
      <c r="H2929" s="24">
        <v>6</v>
      </c>
      <c r="J2929" s="24">
        <v>1</v>
      </c>
      <c r="K2929" s="24">
        <v>11507</v>
      </c>
      <c r="L2929" s="32">
        <v>0.41666666666666669</v>
      </c>
      <c r="M2929" s="43">
        <v>0.43402777777777773</v>
      </c>
      <c r="N2929" s="33">
        <v>7.90242239454059</v>
      </c>
      <c r="Q2929" s="24">
        <v>41</v>
      </c>
      <c r="R2929" s="35">
        <f t="shared" si="184"/>
        <v>323.99931817616419</v>
      </c>
      <c r="S2929" s="35">
        <f t="shared" si="187"/>
        <v>0</v>
      </c>
      <c r="U2929" s="36">
        <f t="shared" si="185"/>
        <v>1.7361111111111049E-2</v>
      </c>
      <c r="V2929" s="36">
        <f t="shared" si="186"/>
        <v>0.71180555555555303</v>
      </c>
      <c r="W2929" s="36"/>
      <c r="X2929" s="37"/>
    </row>
    <row r="2930" spans="1:24" x14ac:dyDescent="0.3">
      <c r="A2930" s="42">
        <v>13037</v>
      </c>
      <c r="B2930" s="24" t="s">
        <v>21</v>
      </c>
      <c r="C2930" s="24" t="s">
        <v>1135</v>
      </c>
      <c r="D2930" s="24">
        <v>1</v>
      </c>
      <c r="E2930" s="24">
        <v>875</v>
      </c>
      <c r="F2930" s="24" t="s">
        <v>22</v>
      </c>
      <c r="G2930" s="24" t="s">
        <v>18</v>
      </c>
      <c r="H2930" s="24" t="s">
        <v>13</v>
      </c>
      <c r="J2930" s="24">
        <v>1</v>
      </c>
      <c r="K2930" s="24">
        <v>171</v>
      </c>
      <c r="L2930" s="32">
        <v>0.41666666666666669</v>
      </c>
      <c r="M2930" s="43">
        <v>0.43402777777777773</v>
      </c>
      <c r="N2930" s="33">
        <v>7.90242239454059</v>
      </c>
      <c r="Q2930" s="24">
        <v>67</v>
      </c>
      <c r="R2930" s="35">
        <f t="shared" si="184"/>
        <v>529.46230043421951</v>
      </c>
      <c r="S2930" s="35">
        <f t="shared" si="187"/>
        <v>0</v>
      </c>
      <c r="U2930" s="36">
        <f t="shared" si="185"/>
        <v>1.7361111111111049E-2</v>
      </c>
      <c r="V2930" s="36">
        <f t="shared" si="186"/>
        <v>1.1631944444444402</v>
      </c>
      <c r="W2930" s="36"/>
      <c r="X2930" s="37"/>
    </row>
    <row r="2931" spans="1:24" x14ac:dyDescent="0.3">
      <c r="A2931" s="42">
        <v>12720</v>
      </c>
      <c r="B2931" s="24" t="s">
        <v>21</v>
      </c>
      <c r="C2931" s="24" t="s">
        <v>1135</v>
      </c>
      <c r="D2931" s="24">
        <v>1</v>
      </c>
      <c r="E2931" s="24">
        <v>875</v>
      </c>
      <c r="F2931" s="24" t="s">
        <v>22</v>
      </c>
      <c r="G2931" s="24" t="s">
        <v>19</v>
      </c>
      <c r="H2931" s="44" t="s">
        <v>1146</v>
      </c>
      <c r="I2931" s="44"/>
      <c r="J2931" s="24">
        <v>1</v>
      </c>
      <c r="K2931" s="24">
        <v>12720</v>
      </c>
      <c r="L2931" s="32">
        <v>0.4236111111111111</v>
      </c>
      <c r="M2931" s="43">
        <v>0.44236111111111115</v>
      </c>
      <c r="N2931" s="33">
        <v>7.90242239454059</v>
      </c>
      <c r="Q2931" s="24">
        <v>194</v>
      </c>
      <c r="R2931" s="35">
        <f t="shared" si="184"/>
        <v>1533.0699445408745</v>
      </c>
      <c r="S2931" s="35">
        <f t="shared" si="187"/>
        <v>0</v>
      </c>
      <c r="U2931" s="36">
        <f t="shared" si="185"/>
        <v>1.8750000000000044E-2</v>
      </c>
      <c r="V2931" s="36">
        <f t="shared" si="186"/>
        <v>3.6375000000000086</v>
      </c>
      <c r="W2931" s="36"/>
      <c r="X2931" s="37"/>
    </row>
    <row r="2932" spans="1:24" x14ac:dyDescent="0.3">
      <c r="A2932" s="42">
        <v>12722</v>
      </c>
      <c r="B2932" s="24" t="s">
        <v>21</v>
      </c>
      <c r="C2932" s="24" t="s">
        <v>1135</v>
      </c>
      <c r="D2932" s="24">
        <v>1</v>
      </c>
      <c r="E2932" s="24">
        <v>875</v>
      </c>
      <c r="F2932" s="24" t="s">
        <v>22</v>
      </c>
      <c r="G2932" s="24" t="s">
        <v>19</v>
      </c>
      <c r="H2932" s="44" t="s">
        <v>1146</v>
      </c>
      <c r="I2932" s="44"/>
      <c r="J2932" s="24">
        <v>1</v>
      </c>
      <c r="K2932" s="24">
        <v>12722</v>
      </c>
      <c r="L2932" s="32">
        <v>0.44444444444444442</v>
      </c>
      <c r="M2932" s="43">
        <v>0.46319444444444446</v>
      </c>
      <c r="N2932" s="33">
        <v>7.90242239454059</v>
      </c>
      <c r="Q2932" s="24">
        <v>194</v>
      </c>
      <c r="R2932" s="35">
        <f t="shared" si="184"/>
        <v>1533.0699445408745</v>
      </c>
      <c r="S2932" s="35">
        <f t="shared" si="187"/>
        <v>0</v>
      </c>
      <c r="U2932" s="36">
        <f t="shared" si="185"/>
        <v>1.8750000000000044E-2</v>
      </c>
      <c r="V2932" s="36">
        <f t="shared" si="186"/>
        <v>3.6375000000000086</v>
      </c>
      <c r="W2932" s="36"/>
      <c r="X2932" s="37"/>
    </row>
    <row r="2933" spans="1:24" x14ac:dyDescent="0.3">
      <c r="A2933" s="42">
        <v>6441</v>
      </c>
      <c r="B2933" s="24" t="s">
        <v>21</v>
      </c>
      <c r="C2933" s="24" t="s">
        <v>1135</v>
      </c>
      <c r="D2933" s="24">
        <v>1</v>
      </c>
      <c r="E2933" s="24">
        <v>875</v>
      </c>
      <c r="F2933" s="24" t="s">
        <v>22</v>
      </c>
      <c r="G2933" s="24" t="s">
        <v>12</v>
      </c>
      <c r="H2933" s="24" t="s">
        <v>15</v>
      </c>
      <c r="J2933" s="24">
        <v>1</v>
      </c>
      <c r="K2933" s="24">
        <v>1985</v>
      </c>
      <c r="L2933" s="32">
        <v>0.45833333333333331</v>
      </c>
      <c r="M2933" s="43">
        <v>0.47569444444444442</v>
      </c>
      <c r="N2933" s="33">
        <v>7.90242239454059</v>
      </c>
      <c r="Q2933" s="24">
        <v>58</v>
      </c>
      <c r="R2933" s="35">
        <f t="shared" si="184"/>
        <v>458.3404988833542</v>
      </c>
      <c r="S2933" s="35">
        <f t="shared" si="187"/>
        <v>0</v>
      </c>
      <c r="U2933" s="36">
        <f t="shared" si="185"/>
        <v>1.7361111111111105E-2</v>
      </c>
      <c r="V2933" s="36">
        <f t="shared" si="186"/>
        <v>1.0069444444444442</v>
      </c>
      <c r="W2933" s="36"/>
      <c r="X2933" s="37"/>
    </row>
    <row r="2934" spans="1:24" x14ac:dyDescent="0.3">
      <c r="A2934" s="42">
        <v>13032</v>
      </c>
      <c r="B2934" s="24" t="s">
        <v>21</v>
      </c>
      <c r="C2934" s="24" t="s">
        <v>1135</v>
      </c>
      <c r="D2934" s="24">
        <v>1</v>
      </c>
      <c r="E2934" s="24">
        <v>875</v>
      </c>
      <c r="F2934" s="24" t="s">
        <v>22</v>
      </c>
      <c r="G2934" s="24" t="s">
        <v>19</v>
      </c>
      <c r="H2934" s="24">
        <v>6</v>
      </c>
      <c r="J2934" s="24">
        <v>1</v>
      </c>
      <c r="K2934" s="24">
        <v>11509</v>
      </c>
      <c r="L2934" s="32">
        <v>0.45833333333333331</v>
      </c>
      <c r="M2934" s="43">
        <v>0.47569444444444442</v>
      </c>
      <c r="N2934" s="33">
        <v>7.90242239454059</v>
      </c>
      <c r="Q2934" s="24">
        <v>41</v>
      </c>
      <c r="R2934" s="35">
        <f t="shared" si="184"/>
        <v>323.99931817616419</v>
      </c>
      <c r="S2934" s="35">
        <f t="shared" si="187"/>
        <v>0</v>
      </c>
      <c r="U2934" s="36">
        <f t="shared" si="185"/>
        <v>1.7361111111111105E-2</v>
      </c>
      <c r="V2934" s="36">
        <f t="shared" si="186"/>
        <v>0.71180555555555536</v>
      </c>
      <c r="W2934" s="36"/>
      <c r="X2934" s="37"/>
    </row>
    <row r="2935" spans="1:24" x14ac:dyDescent="0.3">
      <c r="A2935" s="42">
        <v>13038</v>
      </c>
      <c r="B2935" s="24" t="s">
        <v>21</v>
      </c>
      <c r="C2935" s="24" t="s">
        <v>1135</v>
      </c>
      <c r="D2935" s="24">
        <v>1</v>
      </c>
      <c r="E2935" s="24">
        <v>875</v>
      </c>
      <c r="F2935" s="24" t="s">
        <v>22</v>
      </c>
      <c r="G2935" s="24" t="s">
        <v>18</v>
      </c>
      <c r="H2935" s="24" t="s">
        <v>13</v>
      </c>
      <c r="J2935" s="24">
        <v>1</v>
      </c>
      <c r="K2935" s="24">
        <v>172</v>
      </c>
      <c r="L2935" s="32">
        <v>0.45833333333333331</v>
      </c>
      <c r="M2935" s="43">
        <v>0.47569444444444442</v>
      </c>
      <c r="N2935" s="33">
        <v>7.90242239454059</v>
      </c>
      <c r="Q2935" s="24">
        <v>67</v>
      </c>
      <c r="R2935" s="35">
        <f t="shared" si="184"/>
        <v>529.46230043421951</v>
      </c>
      <c r="S2935" s="35">
        <f t="shared" si="187"/>
        <v>0</v>
      </c>
      <c r="U2935" s="36">
        <f t="shared" si="185"/>
        <v>1.7361111111111105E-2</v>
      </c>
      <c r="V2935" s="36">
        <f t="shared" si="186"/>
        <v>1.163194444444444</v>
      </c>
      <c r="W2935" s="36"/>
      <c r="X2935" s="37"/>
    </row>
    <row r="2936" spans="1:24" x14ac:dyDescent="0.3">
      <c r="A2936" s="42">
        <v>12725</v>
      </c>
      <c r="B2936" s="24" t="s">
        <v>21</v>
      </c>
      <c r="C2936" s="24" t="s">
        <v>1135</v>
      </c>
      <c r="D2936" s="24">
        <v>1</v>
      </c>
      <c r="E2936" s="24">
        <v>875</v>
      </c>
      <c r="F2936" s="24" t="s">
        <v>22</v>
      </c>
      <c r="G2936" s="24" t="s">
        <v>19</v>
      </c>
      <c r="H2936" s="44" t="s">
        <v>1146</v>
      </c>
      <c r="I2936" s="44"/>
      <c r="J2936" s="24">
        <v>1</v>
      </c>
      <c r="K2936" s="24">
        <v>12725</v>
      </c>
      <c r="L2936" s="32">
        <v>0.46875</v>
      </c>
      <c r="M2936" s="43">
        <v>0.48749999999999999</v>
      </c>
      <c r="N2936" s="33">
        <v>7.90242239454059</v>
      </c>
      <c r="Q2936" s="24">
        <v>194</v>
      </c>
      <c r="R2936" s="35">
        <f t="shared" si="184"/>
        <v>1533.0699445408745</v>
      </c>
      <c r="S2936" s="35">
        <f t="shared" si="187"/>
        <v>0</v>
      </c>
      <c r="U2936" s="36">
        <f t="shared" si="185"/>
        <v>1.8749999999999989E-2</v>
      </c>
      <c r="V2936" s="36">
        <f t="shared" si="186"/>
        <v>3.637499999999998</v>
      </c>
      <c r="W2936" s="36"/>
      <c r="X2936" s="37"/>
    </row>
    <row r="2937" spans="1:24" x14ac:dyDescent="0.3">
      <c r="A2937" s="42">
        <v>12726</v>
      </c>
      <c r="B2937" s="24" t="s">
        <v>21</v>
      </c>
      <c r="C2937" s="24" t="s">
        <v>1135</v>
      </c>
      <c r="D2937" s="24">
        <v>1</v>
      </c>
      <c r="E2937" s="24">
        <v>875</v>
      </c>
      <c r="F2937" s="24" t="s">
        <v>22</v>
      </c>
      <c r="G2937" s="24" t="s">
        <v>19</v>
      </c>
      <c r="H2937" s="44" t="s">
        <v>1146</v>
      </c>
      <c r="I2937" s="44"/>
      <c r="J2937" s="24">
        <v>1</v>
      </c>
      <c r="K2937" s="24">
        <v>12726</v>
      </c>
      <c r="L2937" s="32">
        <v>0.48958333333333331</v>
      </c>
      <c r="M2937" s="43">
        <v>0.5083333333333333</v>
      </c>
      <c r="N2937" s="33">
        <v>7.90242239454059</v>
      </c>
      <c r="Q2937" s="24">
        <v>194</v>
      </c>
      <c r="R2937" s="35">
        <f t="shared" si="184"/>
        <v>1533.0699445408745</v>
      </c>
      <c r="S2937" s="35">
        <f t="shared" si="187"/>
        <v>0</v>
      </c>
      <c r="U2937" s="36">
        <f t="shared" si="185"/>
        <v>1.8749999999999989E-2</v>
      </c>
      <c r="V2937" s="36">
        <f t="shared" si="186"/>
        <v>3.637499999999998</v>
      </c>
      <c r="W2937" s="36"/>
      <c r="X2937" s="37"/>
    </row>
    <row r="2938" spans="1:24" x14ac:dyDescent="0.3">
      <c r="A2938" s="42">
        <v>6442</v>
      </c>
      <c r="B2938" s="24" t="s">
        <v>21</v>
      </c>
      <c r="C2938" s="24" t="s">
        <v>1135</v>
      </c>
      <c r="D2938" s="24">
        <v>1</v>
      </c>
      <c r="E2938" s="24">
        <v>875</v>
      </c>
      <c r="F2938" s="24" t="s">
        <v>22</v>
      </c>
      <c r="G2938" s="24" t="s">
        <v>12</v>
      </c>
      <c r="H2938" s="24" t="s">
        <v>15</v>
      </c>
      <c r="J2938" s="24">
        <v>1</v>
      </c>
      <c r="K2938" s="24">
        <v>1986</v>
      </c>
      <c r="L2938" s="32">
        <v>0.5</v>
      </c>
      <c r="M2938" s="43">
        <v>0.51736111111111105</v>
      </c>
      <c r="N2938" s="33">
        <v>7.90242239454059</v>
      </c>
      <c r="Q2938" s="24">
        <v>58</v>
      </c>
      <c r="R2938" s="35">
        <f t="shared" si="184"/>
        <v>458.3404988833542</v>
      </c>
      <c r="S2938" s="35">
        <f t="shared" si="187"/>
        <v>0</v>
      </c>
      <c r="U2938" s="36">
        <f t="shared" si="185"/>
        <v>1.7361111111111049E-2</v>
      </c>
      <c r="V2938" s="36">
        <f t="shared" si="186"/>
        <v>1.0069444444444409</v>
      </c>
      <c r="W2938" s="36"/>
      <c r="X2938" s="37"/>
    </row>
    <row r="2939" spans="1:24" x14ac:dyDescent="0.3">
      <c r="A2939" s="42">
        <v>13033</v>
      </c>
      <c r="B2939" s="24" t="s">
        <v>21</v>
      </c>
      <c r="C2939" s="24" t="s">
        <v>1135</v>
      </c>
      <c r="D2939" s="24">
        <v>1</v>
      </c>
      <c r="E2939" s="24">
        <v>875</v>
      </c>
      <c r="F2939" s="24" t="s">
        <v>22</v>
      </c>
      <c r="G2939" s="24" t="s">
        <v>19</v>
      </c>
      <c r="H2939" s="24">
        <v>6</v>
      </c>
      <c r="J2939" s="24">
        <v>1</v>
      </c>
      <c r="K2939" s="24">
        <v>11511</v>
      </c>
      <c r="L2939" s="32">
        <v>0.5</v>
      </c>
      <c r="M2939" s="43">
        <v>0.51736111111111105</v>
      </c>
      <c r="N2939" s="33">
        <v>7.90242239454059</v>
      </c>
      <c r="Q2939" s="24">
        <v>41</v>
      </c>
      <c r="R2939" s="35">
        <f t="shared" si="184"/>
        <v>323.99931817616419</v>
      </c>
      <c r="S2939" s="35">
        <f t="shared" si="187"/>
        <v>0</v>
      </c>
      <c r="U2939" s="36">
        <f t="shared" si="185"/>
        <v>1.7361111111111049E-2</v>
      </c>
      <c r="V2939" s="36">
        <f t="shared" si="186"/>
        <v>0.71180555555555303</v>
      </c>
      <c r="W2939" s="36"/>
      <c r="X2939" s="37"/>
    </row>
    <row r="2940" spans="1:24" x14ac:dyDescent="0.3">
      <c r="A2940" s="42">
        <v>13039</v>
      </c>
      <c r="B2940" s="24" t="s">
        <v>21</v>
      </c>
      <c r="C2940" s="24" t="s">
        <v>1135</v>
      </c>
      <c r="D2940" s="24">
        <v>1</v>
      </c>
      <c r="E2940" s="24">
        <v>875</v>
      </c>
      <c r="F2940" s="24" t="s">
        <v>22</v>
      </c>
      <c r="G2940" s="24" t="s">
        <v>18</v>
      </c>
      <c r="H2940" s="24" t="s">
        <v>13</v>
      </c>
      <c r="J2940" s="24">
        <v>1</v>
      </c>
      <c r="K2940" s="24">
        <v>173</v>
      </c>
      <c r="L2940" s="32">
        <v>0.5</v>
      </c>
      <c r="M2940" s="43">
        <v>0.51736111111111105</v>
      </c>
      <c r="N2940" s="33">
        <v>7.90242239454059</v>
      </c>
      <c r="Q2940" s="24">
        <v>67</v>
      </c>
      <c r="R2940" s="35">
        <f t="shared" si="184"/>
        <v>529.46230043421951</v>
      </c>
      <c r="S2940" s="35">
        <f t="shared" si="187"/>
        <v>0</v>
      </c>
      <c r="U2940" s="36">
        <f t="shared" si="185"/>
        <v>1.7361111111111049E-2</v>
      </c>
      <c r="V2940" s="36">
        <f t="shared" si="186"/>
        <v>1.1631944444444402</v>
      </c>
      <c r="W2940" s="36"/>
      <c r="X2940" s="37"/>
    </row>
    <row r="2941" spans="1:24" x14ac:dyDescent="0.3">
      <c r="A2941" s="42">
        <v>12728</v>
      </c>
      <c r="B2941" s="24" t="s">
        <v>21</v>
      </c>
      <c r="C2941" s="24" t="s">
        <v>1135</v>
      </c>
      <c r="D2941" s="24">
        <v>1</v>
      </c>
      <c r="E2941" s="24">
        <v>875</v>
      </c>
      <c r="F2941" s="24" t="s">
        <v>22</v>
      </c>
      <c r="G2941" s="24" t="s">
        <v>19</v>
      </c>
      <c r="H2941" s="44" t="s">
        <v>1146</v>
      </c>
      <c r="I2941" s="44"/>
      <c r="J2941" s="24">
        <v>1</v>
      </c>
      <c r="K2941" s="24">
        <v>12728</v>
      </c>
      <c r="L2941" s="32">
        <v>0.51388888888888895</v>
      </c>
      <c r="M2941" s="43">
        <v>0.53263888888888888</v>
      </c>
      <c r="N2941" s="33">
        <v>7.90242239454059</v>
      </c>
      <c r="Q2941" s="24">
        <v>194</v>
      </c>
      <c r="R2941" s="35">
        <f t="shared" si="184"/>
        <v>1533.0699445408745</v>
      </c>
      <c r="S2941" s="35">
        <f t="shared" si="187"/>
        <v>0</v>
      </c>
      <c r="U2941" s="36">
        <f t="shared" si="185"/>
        <v>1.8749999999999933E-2</v>
      </c>
      <c r="V2941" s="36">
        <f t="shared" si="186"/>
        <v>3.6374999999999869</v>
      </c>
      <c r="W2941" s="36"/>
      <c r="X2941" s="37"/>
    </row>
    <row r="2942" spans="1:24" x14ac:dyDescent="0.3">
      <c r="A2942" s="42">
        <v>12730</v>
      </c>
      <c r="B2942" s="24" t="s">
        <v>21</v>
      </c>
      <c r="C2942" s="24" t="s">
        <v>1135</v>
      </c>
      <c r="D2942" s="24">
        <v>1</v>
      </c>
      <c r="E2942" s="24">
        <v>875</v>
      </c>
      <c r="F2942" s="24" t="s">
        <v>22</v>
      </c>
      <c r="G2942" s="24" t="s">
        <v>19</v>
      </c>
      <c r="H2942" s="44" t="s">
        <v>1146</v>
      </c>
      <c r="I2942" s="44"/>
      <c r="J2942" s="24">
        <v>1</v>
      </c>
      <c r="K2942" s="24">
        <v>12730</v>
      </c>
      <c r="L2942" s="32">
        <v>0.53472222222222221</v>
      </c>
      <c r="M2942" s="43">
        <v>0.55347222222222225</v>
      </c>
      <c r="N2942" s="33">
        <v>7.90242239454059</v>
      </c>
      <c r="Q2942" s="24">
        <v>194</v>
      </c>
      <c r="R2942" s="35">
        <f t="shared" si="184"/>
        <v>1533.0699445408745</v>
      </c>
      <c r="S2942" s="35">
        <f t="shared" si="187"/>
        <v>0</v>
      </c>
      <c r="U2942" s="36">
        <f t="shared" si="185"/>
        <v>1.8750000000000044E-2</v>
      </c>
      <c r="V2942" s="36">
        <f t="shared" si="186"/>
        <v>3.6375000000000086</v>
      </c>
      <c r="W2942" s="36"/>
      <c r="X2942" s="37"/>
    </row>
    <row r="2943" spans="1:24" x14ac:dyDescent="0.3">
      <c r="A2943" s="42">
        <v>6443</v>
      </c>
      <c r="B2943" s="24" t="s">
        <v>21</v>
      </c>
      <c r="C2943" s="24" t="s">
        <v>1135</v>
      </c>
      <c r="D2943" s="24">
        <v>1</v>
      </c>
      <c r="E2943" s="24">
        <v>875</v>
      </c>
      <c r="F2943" s="24" t="s">
        <v>22</v>
      </c>
      <c r="G2943" s="24" t="s">
        <v>12</v>
      </c>
      <c r="H2943" s="24" t="s">
        <v>15</v>
      </c>
      <c r="J2943" s="24">
        <v>1</v>
      </c>
      <c r="K2943" s="24">
        <v>1987</v>
      </c>
      <c r="L2943" s="32">
        <v>0.54166666666666663</v>
      </c>
      <c r="M2943" s="43">
        <v>0.55902777777777779</v>
      </c>
      <c r="N2943" s="33">
        <v>7.90242239454059</v>
      </c>
      <c r="Q2943" s="24">
        <v>58</v>
      </c>
      <c r="R2943" s="35">
        <f t="shared" si="184"/>
        <v>458.3404988833542</v>
      </c>
      <c r="S2943" s="35">
        <f t="shared" si="187"/>
        <v>0</v>
      </c>
      <c r="U2943" s="36">
        <f t="shared" si="185"/>
        <v>1.736111111111116E-2</v>
      </c>
      <c r="V2943" s="36">
        <f t="shared" si="186"/>
        <v>1.0069444444444473</v>
      </c>
      <c r="W2943" s="36"/>
      <c r="X2943" s="37"/>
    </row>
    <row r="2944" spans="1:24" x14ac:dyDescent="0.3">
      <c r="A2944" s="42">
        <v>13034</v>
      </c>
      <c r="B2944" s="24" t="s">
        <v>21</v>
      </c>
      <c r="C2944" s="24" t="s">
        <v>1135</v>
      </c>
      <c r="D2944" s="24">
        <v>1</v>
      </c>
      <c r="E2944" s="24">
        <v>875</v>
      </c>
      <c r="F2944" s="24" t="s">
        <v>22</v>
      </c>
      <c r="G2944" s="24" t="s">
        <v>19</v>
      </c>
      <c r="H2944" s="24">
        <v>6</v>
      </c>
      <c r="J2944" s="24">
        <v>1</v>
      </c>
      <c r="K2944" s="24">
        <v>11513</v>
      </c>
      <c r="L2944" s="32">
        <v>0.54166666666666663</v>
      </c>
      <c r="M2944" s="43">
        <v>0.55902777777777779</v>
      </c>
      <c r="N2944" s="33">
        <v>7.90242239454059</v>
      </c>
      <c r="Q2944" s="24">
        <v>41</v>
      </c>
      <c r="R2944" s="35">
        <f t="shared" si="184"/>
        <v>323.99931817616419</v>
      </c>
      <c r="S2944" s="35">
        <f t="shared" si="187"/>
        <v>0</v>
      </c>
      <c r="U2944" s="36">
        <f t="shared" si="185"/>
        <v>1.736111111111116E-2</v>
      </c>
      <c r="V2944" s="36">
        <f t="shared" si="186"/>
        <v>0.71180555555555758</v>
      </c>
      <c r="W2944" s="36"/>
      <c r="X2944" s="37"/>
    </row>
    <row r="2945" spans="1:24" x14ac:dyDescent="0.3">
      <c r="A2945" s="42">
        <v>13040</v>
      </c>
      <c r="B2945" s="24" t="s">
        <v>21</v>
      </c>
      <c r="C2945" s="24" t="s">
        <v>1135</v>
      </c>
      <c r="D2945" s="24">
        <v>1</v>
      </c>
      <c r="E2945" s="24">
        <v>875</v>
      </c>
      <c r="F2945" s="24" t="s">
        <v>22</v>
      </c>
      <c r="G2945" s="24" t="s">
        <v>18</v>
      </c>
      <c r="H2945" s="24" t="s">
        <v>13</v>
      </c>
      <c r="J2945" s="24">
        <v>1</v>
      </c>
      <c r="K2945" s="24">
        <v>174</v>
      </c>
      <c r="L2945" s="32">
        <v>0.54166666666666663</v>
      </c>
      <c r="M2945" s="43">
        <v>0.55902777777777779</v>
      </c>
      <c r="N2945" s="33">
        <v>7.90242239454059</v>
      </c>
      <c r="Q2945" s="24">
        <v>67</v>
      </c>
      <c r="R2945" s="35">
        <f t="shared" si="184"/>
        <v>529.46230043421951</v>
      </c>
      <c r="S2945" s="35">
        <f t="shared" si="187"/>
        <v>0</v>
      </c>
      <c r="U2945" s="36">
        <f t="shared" si="185"/>
        <v>1.736111111111116E-2</v>
      </c>
      <c r="V2945" s="36">
        <f t="shared" si="186"/>
        <v>1.1631944444444478</v>
      </c>
      <c r="W2945" s="36"/>
      <c r="X2945" s="37"/>
    </row>
    <row r="2946" spans="1:24" x14ac:dyDescent="0.3">
      <c r="A2946" s="42">
        <v>12732</v>
      </c>
      <c r="B2946" s="24" t="s">
        <v>21</v>
      </c>
      <c r="C2946" s="24" t="s">
        <v>1135</v>
      </c>
      <c r="D2946" s="24">
        <v>1</v>
      </c>
      <c r="E2946" s="24">
        <v>875</v>
      </c>
      <c r="F2946" s="24" t="s">
        <v>22</v>
      </c>
      <c r="G2946" s="24" t="s">
        <v>19</v>
      </c>
      <c r="H2946" s="44" t="s">
        <v>1146</v>
      </c>
      <c r="I2946" s="44"/>
      <c r="J2946" s="24">
        <v>1</v>
      </c>
      <c r="K2946" s="24">
        <v>12732</v>
      </c>
      <c r="L2946" s="32">
        <v>0.55902777777777779</v>
      </c>
      <c r="M2946" s="43">
        <v>0.57777777777777783</v>
      </c>
      <c r="N2946" s="33">
        <v>7.90242239454059</v>
      </c>
      <c r="Q2946" s="24">
        <v>194</v>
      </c>
      <c r="R2946" s="35">
        <f t="shared" si="184"/>
        <v>1533.0699445408745</v>
      </c>
      <c r="S2946" s="35">
        <f t="shared" si="187"/>
        <v>0</v>
      </c>
      <c r="U2946" s="36">
        <f t="shared" si="185"/>
        <v>1.8750000000000044E-2</v>
      </c>
      <c r="V2946" s="36">
        <f t="shared" si="186"/>
        <v>3.6375000000000086</v>
      </c>
      <c r="W2946" s="36"/>
      <c r="X2946" s="37"/>
    </row>
    <row r="2947" spans="1:24" x14ac:dyDescent="0.3">
      <c r="A2947" s="42">
        <v>12734</v>
      </c>
      <c r="B2947" s="24" t="s">
        <v>21</v>
      </c>
      <c r="C2947" s="24" t="s">
        <v>1135</v>
      </c>
      <c r="D2947" s="24">
        <v>1</v>
      </c>
      <c r="E2947" s="24">
        <v>875</v>
      </c>
      <c r="F2947" s="24" t="s">
        <v>22</v>
      </c>
      <c r="G2947" s="24" t="s">
        <v>19</v>
      </c>
      <c r="H2947" s="44" t="s">
        <v>1146</v>
      </c>
      <c r="I2947" s="44"/>
      <c r="J2947" s="24">
        <v>1</v>
      </c>
      <c r="K2947" s="24">
        <v>12734</v>
      </c>
      <c r="L2947" s="32">
        <v>0.57986111111111105</v>
      </c>
      <c r="M2947" s="43">
        <v>0.59861111111111109</v>
      </c>
      <c r="N2947" s="33">
        <v>7.90242239454059</v>
      </c>
      <c r="Q2947" s="24">
        <v>194</v>
      </c>
      <c r="R2947" s="35">
        <f t="shared" si="184"/>
        <v>1533.0699445408745</v>
      </c>
      <c r="S2947" s="35">
        <f t="shared" si="187"/>
        <v>0</v>
      </c>
      <c r="U2947" s="36">
        <f t="shared" si="185"/>
        <v>1.8750000000000044E-2</v>
      </c>
      <c r="V2947" s="36">
        <f t="shared" si="186"/>
        <v>3.6375000000000086</v>
      </c>
      <c r="W2947" s="36"/>
      <c r="X2947" s="37"/>
    </row>
    <row r="2948" spans="1:24" x14ac:dyDescent="0.3">
      <c r="A2948" s="42">
        <v>6444</v>
      </c>
      <c r="B2948" s="24" t="s">
        <v>21</v>
      </c>
      <c r="C2948" s="24" t="s">
        <v>1135</v>
      </c>
      <c r="D2948" s="24">
        <v>1</v>
      </c>
      <c r="E2948" s="24">
        <v>875</v>
      </c>
      <c r="F2948" s="24" t="s">
        <v>22</v>
      </c>
      <c r="G2948" s="24" t="s">
        <v>12</v>
      </c>
      <c r="H2948" s="24" t="s">
        <v>15</v>
      </c>
      <c r="J2948" s="24">
        <v>1</v>
      </c>
      <c r="K2948" s="24">
        <v>1988</v>
      </c>
      <c r="L2948" s="32">
        <v>0.58333333333333337</v>
      </c>
      <c r="M2948" s="43">
        <v>0.60069444444444442</v>
      </c>
      <c r="N2948" s="33">
        <v>7.90242239454059</v>
      </c>
      <c r="Q2948" s="24">
        <v>58</v>
      </c>
      <c r="R2948" s="35">
        <f t="shared" ref="R2948:R3011" si="188">+N2948*Q2948</f>
        <v>458.3404988833542</v>
      </c>
      <c r="S2948" s="35">
        <f t="shared" si="187"/>
        <v>0</v>
      </c>
      <c r="U2948" s="36">
        <f t="shared" ref="U2948:U3011" si="189">+M2948-L2948</f>
        <v>1.7361111111111049E-2</v>
      </c>
      <c r="V2948" s="36">
        <f t="shared" ref="V2948:V3011" si="190">+U2948*Q2948</f>
        <v>1.0069444444444409</v>
      </c>
      <c r="W2948" s="36"/>
      <c r="X2948" s="37"/>
    </row>
    <row r="2949" spans="1:24" x14ac:dyDescent="0.3">
      <c r="A2949" s="42">
        <v>13035</v>
      </c>
      <c r="B2949" s="24" t="s">
        <v>21</v>
      </c>
      <c r="C2949" s="24" t="s">
        <v>1135</v>
      </c>
      <c r="D2949" s="24">
        <v>1</v>
      </c>
      <c r="E2949" s="24">
        <v>875</v>
      </c>
      <c r="F2949" s="24" t="s">
        <v>22</v>
      </c>
      <c r="G2949" s="24" t="s">
        <v>19</v>
      </c>
      <c r="H2949" s="24">
        <v>6</v>
      </c>
      <c r="J2949" s="24">
        <v>1</v>
      </c>
      <c r="K2949" s="24">
        <v>11515</v>
      </c>
      <c r="L2949" s="32">
        <v>0.58333333333333337</v>
      </c>
      <c r="M2949" s="43">
        <v>0.60069444444444442</v>
      </c>
      <c r="N2949" s="33">
        <v>7.90242239454059</v>
      </c>
      <c r="Q2949" s="24">
        <v>41</v>
      </c>
      <c r="R2949" s="35">
        <f t="shared" si="188"/>
        <v>323.99931817616419</v>
      </c>
      <c r="S2949" s="35">
        <f t="shared" ref="S2949:S3012" si="191">+O2949*Q2949</f>
        <v>0</v>
      </c>
      <c r="U2949" s="36">
        <f t="shared" si="189"/>
        <v>1.7361111111111049E-2</v>
      </c>
      <c r="V2949" s="36">
        <f t="shared" si="190"/>
        <v>0.71180555555555303</v>
      </c>
      <c r="W2949" s="36"/>
      <c r="X2949" s="37"/>
    </row>
    <row r="2950" spans="1:24" x14ac:dyDescent="0.3">
      <c r="A2950" s="42">
        <v>13041</v>
      </c>
      <c r="B2950" s="24" t="s">
        <v>21</v>
      </c>
      <c r="C2950" s="24" t="s">
        <v>1135</v>
      </c>
      <c r="D2950" s="24">
        <v>1</v>
      </c>
      <c r="E2950" s="24">
        <v>875</v>
      </c>
      <c r="F2950" s="24" t="s">
        <v>22</v>
      </c>
      <c r="G2950" s="24" t="s">
        <v>18</v>
      </c>
      <c r="H2950" s="24" t="s">
        <v>13</v>
      </c>
      <c r="J2950" s="24">
        <v>1</v>
      </c>
      <c r="K2950" s="24">
        <v>175</v>
      </c>
      <c r="L2950" s="32">
        <v>0.58333333333333337</v>
      </c>
      <c r="M2950" s="43">
        <v>0.60069444444444442</v>
      </c>
      <c r="N2950" s="33">
        <v>7.90242239454059</v>
      </c>
      <c r="Q2950" s="24">
        <v>67</v>
      </c>
      <c r="R2950" s="35">
        <f t="shared" si="188"/>
        <v>529.46230043421951</v>
      </c>
      <c r="S2950" s="35">
        <f t="shared" si="191"/>
        <v>0</v>
      </c>
      <c r="U2950" s="36">
        <f t="shared" si="189"/>
        <v>1.7361111111111049E-2</v>
      </c>
      <c r="V2950" s="36">
        <f t="shared" si="190"/>
        <v>1.1631944444444402</v>
      </c>
      <c r="W2950" s="36"/>
      <c r="X2950" s="37"/>
    </row>
    <row r="2951" spans="1:24" x14ac:dyDescent="0.3">
      <c r="A2951" s="42">
        <v>12736</v>
      </c>
      <c r="B2951" s="24" t="s">
        <v>21</v>
      </c>
      <c r="C2951" s="24" t="s">
        <v>1135</v>
      </c>
      <c r="D2951" s="24">
        <v>1</v>
      </c>
      <c r="E2951" s="24">
        <v>875</v>
      </c>
      <c r="F2951" s="24" t="s">
        <v>22</v>
      </c>
      <c r="G2951" s="24" t="s">
        <v>19</v>
      </c>
      <c r="H2951" s="44" t="s">
        <v>1146</v>
      </c>
      <c r="I2951" s="44"/>
      <c r="J2951" s="24">
        <v>1</v>
      </c>
      <c r="K2951" s="24">
        <v>12736</v>
      </c>
      <c r="L2951" s="32">
        <v>0.60416666666666663</v>
      </c>
      <c r="M2951" s="43">
        <v>0.62291666666666667</v>
      </c>
      <c r="N2951" s="33">
        <v>7.90242239454059</v>
      </c>
      <c r="Q2951" s="24">
        <v>194</v>
      </c>
      <c r="R2951" s="35">
        <f t="shared" si="188"/>
        <v>1533.0699445408745</v>
      </c>
      <c r="S2951" s="35">
        <f t="shared" si="191"/>
        <v>0</v>
      </c>
      <c r="U2951" s="36">
        <f t="shared" si="189"/>
        <v>1.8750000000000044E-2</v>
      </c>
      <c r="V2951" s="36">
        <f t="shared" si="190"/>
        <v>3.6375000000000086</v>
      </c>
      <c r="W2951" s="36"/>
      <c r="X2951" s="37"/>
    </row>
    <row r="2952" spans="1:24" x14ac:dyDescent="0.3">
      <c r="A2952" s="42">
        <v>6445</v>
      </c>
      <c r="B2952" s="24" t="s">
        <v>21</v>
      </c>
      <c r="C2952" s="24" t="s">
        <v>1135</v>
      </c>
      <c r="D2952" s="24">
        <v>1</v>
      </c>
      <c r="E2952" s="24">
        <v>875</v>
      </c>
      <c r="F2952" s="24" t="s">
        <v>22</v>
      </c>
      <c r="G2952" s="24" t="s">
        <v>12</v>
      </c>
      <c r="H2952" s="24" t="s">
        <v>15</v>
      </c>
      <c r="J2952" s="24">
        <v>1</v>
      </c>
      <c r="K2952" s="24">
        <v>1989</v>
      </c>
      <c r="L2952" s="32">
        <v>0.625</v>
      </c>
      <c r="M2952" s="43">
        <v>0.64236111111111105</v>
      </c>
      <c r="N2952" s="33">
        <v>7.90242239454059</v>
      </c>
      <c r="Q2952" s="24">
        <v>58</v>
      </c>
      <c r="R2952" s="35">
        <f t="shared" si="188"/>
        <v>458.3404988833542</v>
      </c>
      <c r="S2952" s="35">
        <f t="shared" si="191"/>
        <v>0</v>
      </c>
      <c r="U2952" s="36">
        <f t="shared" si="189"/>
        <v>1.7361111111111049E-2</v>
      </c>
      <c r="V2952" s="36">
        <f t="shared" si="190"/>
        <v>1.0069444444444409</v>
      </c>
      <c r="W2952" s="36"/>
      <c r="X2952" s="37"/>
    </row>
    <row r="2953" spans="1:24" x14ac:dyDescent="0.3">
      <c r="A2953" s="42">
        <v>12737</v>
      </c>
      <c r="B2953" s="24" t="s">
        <v>21</v>
      </c>
      <c r="C2953" s="24" t="s">
        <v>1135</v>
      </c>
      <c r="D2953" s="24">
        <v>1</v>
      </c>
      <c r="E2953" s="24">
        <v>875</v>
      </c>
      <c r="F2953" s="24" t="s">
        <v>22</v>
      </c>
      <c r="G2953" s="24" t="s">
        <v>18</v>
      </c>
      <c r="H2953" s="24" t="s">
        <v>13</v>
      </c>
      <c r="J2953" s="24">
        <v>1</v>
      </c>
      <c r="K2953" s="24">
        <v>176</v>
      </c>
      <c r="L2953" s="32">
        <v>0.625</v>
      </c>
      <c r="M2953" s="43">
        <v>0.64236111111111105</v>
      </c>
      <c r="N2953" s="33">
        <v>7.90242239454059</v>
      </c>
      <c r="Q2953" s="24">
        <v>67</v>
      </c>
      <c r="R2953" s="35">
        <f t="shared" si="188"/>
        <v>529.46230043421951</v>
      </c>
      <c r="S2953" s="35">
        <f t="shared" si="191"/>
        <v>0</v>
      </c>
      <c r="U2953" s="36">
        <f t="shared" si="189"/>
        <v>1.7361111111111049E-2</v>
      </c>
      <c r="V2953" s="36">
        <f t="shared" si="190"/>
        <v>1.1631944444444402</v>
      </c>
      <c r="W2953" s="36"/>
      <c r="X2953" s="37"/>
    </row>
    <row r="2954" spans="1:24" x14ac:dyDescent="0.3">
      <c r="A2954" s="42">
        <v>12738</v>
      </c>
      <c r="B2954" s="24" t="s">
        <v>21</v>
      </c>
      <c r="C2954" s="24" t="s">
        <v>1135</v>
      </c>
      <c r="D2954" s="24">
        <v>1</v>
      </c>
      <c r="E2954" s="24">
        <v>875</v>
      </c>
      <c r="F2954" s="24" t="s">
        <v>22</v>
      </c>
      <c r="G2954" s="24" t="s">
        <v>19</v>
      </c>
      <c r="H2954" s="24">
        <v>6</v>
      </c>
      <c r="J2954" s="24">
        <v>1</v>
      </c>
      <c r="K2954" s="24">
        <v>12738</v>
      </c>
      <c r="L2954" s="32">
        <v>0.625</v>
      </c>
      <c r="M2954" s="43">
        <v>0.64236111111111105</v>
      </c>
      <c r="N2954" s="33">
        <v>7.90242239454059</v>
      </c>
      <c r="Q2954" s="24">
        <v>41</v>
      </c>
      <c r="R2954" s="35">
        <f t="shared" si="188"/>
        <v>323.99931817616419</v>
      </c>
      <c r="S2954" s="35">
        <f t="shared" si="191"/>
        <v>0</v>
      </c>
      <c r="U2954" s="36">
        <f t="shared" si="189"/>
        <v>1.7361111111111049E-2</v>
      </c>
      <c r="V2954" s="36">
        <f t="shared" si="190"/>
        <v>0.71180555555555303</v>
      </c>
      <c r="W2954" s="36"/>
      <c r="X2954" s="37"/>
    </row>
    <row r="2955" spans="1:24" x14ac:dyDescent="0.3">
      <c r="A2955" s="42">
        <v>12739</v>
      </c>
      <c r="B2955" s="24" t="s">
        <v>21</v>
      </c>
      <c r="C2955" s="24" t="s">
        <v>1135</v>
      </c>
      <c r="D2955" s="24">
        <v>1</v>
      </c>
      <c r="E2955" s="24">
        <v>875</v>
      </c>
      <c r="F2955" s="24" t="s">
        <v>22</v>
      </c>
      <c r="G2955" s="24" t="s">
        <v>19</v>
      </c>
      <c r="H2955" s="44" t="s">
        <v>1146</v>
      </c>
      <c r="I2955" s="44"/>
      <c r="J2955" s="24">
        <v>1</v>
      </c>
      <c r="K2955" s="24">
        <v>12739</v>
      </c>
      <c r="L2955" s="32">
        <v>0.625</v>
      </c>
      <c r="M2955" s="43">
        <v>0.64374999999999993</v>
      </c>
      <c r="N2955" s="33">
        <v>7.90242239454059</v>
      </c>
      <c r="Q2955" s="24">
        <v>194</v>
      </c>
      <c r="R2955" s="35">
        <f t="shared" si="188"/>
        <v>1533.0699445408745</v>
      </c>
      <c r="S2955" s="35">
        <f t="shared" si="191"/>
        <v>0</v>
      </c>
      <c r="U2955" s="36">
        <f t="shared" si="189"/>
        <v>1.8749999999999933E-2</v>
      </c>
      <c r="V2955" s="36">
        <f t="shared" si="190"/>
        <v>3.6374999999999869</v>
      </c>
      <c r="W2955" s="36"/>
      <c r="X2955" s="37"/>
    </row>
    <row r="2956" spans="1:24" x14ac:dyDescent="0.3">
      <c r="A2956" s="42">
        <v>6446</v>
      </c>
      <c r="B2956" s="24" t="s">
        <v>21</v>
      </c>
      <c r="C2956" s="24" t="s">
        <v>1135</v>
      </c>
      <c r="D2956" s="24">
        <v>1</v>
      </c>
      <c r="E2956" s="24">
        <v>875</v>
      </c>
      <c r="F2956" s="24" t="s">
        <v>22</v>
      </c>
      <c r="G2956" s="24" t="s">
        <v>12</v>
      </c>
      <c r="H2956" s="24" t="s">
        <v>15</v>
      </c>
      <c r="J2956" s="24">
        <v>1</v>
      </c>
      <c r="K2956" s="24">
        <v>1990</v>
      </c>
      <c r="L2956" s="32">
        <v>0.66666666666666663</v>
      </c>
      <c r="M2956" s="43">
        <v>0.68402777777777779</v>
      </c>
      <c r="N2956" s="33">
        <v>7.90242239454059</v>
      </c>
      <c r="Q2956" s="24">
        <v>58</v>
      </c>
      <c r="R2956" s="35">
        <f t="shared" si="188"/>
        <v>458.3404988833542</v>
      </c>
      <c r="S2956" s="35">
        <f t="shared" si="191"/>
        <v>0</v>
      </c>
      <c r="U2956" s="36">
        <f t="shared" si="189"/>
        <v>1.736111111111116E-2</v>
      </c>
      <c r="V2956" s="36">
        <f t="shared" si="190"/>
        <v>1.0069444444444473</v>
      </c>
      <c r="W2956" s="36"/>
      <c r="X2956" s="37"/>
    </row>
    <row r="2957" spans="1:24" x14ac:dyDescent="0.3">
      <c r="A2957" s="42">
        <v>12740</v>
      </c>
      <c r="B2957" s="24" t="s">
        <v>21</v>
      </c>
      <c r="C2957" s="24" t="s">
        <v>1135</v>
      </c>
      <c r="D2957" s="24">
        <v>1</v>
      </c>
      <c r="E2957" s="24">
        <v>875</v>
      </c>
      <c r="F2957" s="24" t="s">
        <v>22</v>
      </c>
      <c r="G2957" s="24" t="s">
        <v>18</v>
      </c>
      <c r="H2957" s="24" t="s">
        <v>13</v>
      </c>
      <c r="J2957" s="24">
        <v>1</v>
      </c>
      <c r="K2957" s="24">
        <v>177</v>
      </c>
      <c r="L2957" s="32">
        <v>0.66666666666666663</v>
      </c>
      <c r="M2957" s="43">
        <v>0.68402777777777779</v>
      </c>
      <c r="N2957" s="33">
        <v>7.90242239454059</v>
      </c>
      <c r="Q2957" s="24">
        <v>67</v>
      </c>
      <c r="R2957" s="35">
        <f t="shared" si="188"/>
        <v>529.46230043421951</v>
      </c>
      <c r="S2957" s="35">
        <f t="shared" si="191"/>
        <v>0</v>
      </c>
      <c r="U2957" s="36">
        <f t="shared" si="189"/>
        <v>1.736111111111116E-2</v>
      </c>
      <c r="V2957" s="36">
        <f t="shared" si="190"/>
        <v>1.1631944444444478</v>
      </c>
      <c r="W2957" s="36"/>
      <c r="X2957" s="37"/>
    </row>
    <row r="2958" spans="1:24" x14ac:dyDescent="0.3">
      <c r="A2958" s="42">
        <v>12741</v>
      </c>
      <c r="B2958" s="24" t="s">
        <v>21</v>
      </c>
      <c r="C2958" s="24" t="s">
        <v>1135</v>
      </c>
      <c r="D2958" s="24">
        <v>1</v>
      </c>
      <c r="E2958" s="24">
        <v>875</v>
      </c>
      <c r="F2958" s="24" t="s">
        <v>22</v>
      </c>
      <c r="G2958" s="24" t="s">
        <v>19</v>
      </c>
      <c r="H2958" s="24">
        <v>6</v>
      </c>
      <c r="J2958" s="24">
        <v>1</v>
      </c>
      <c r="K2958" s="24">
        <v>12741</v>
      </c>
      <c r="L2958" s="32">
        <v>0.66666666666666663</v>
      </c>
      <c r="M2958" s="43">
        <v>0.68402777777777779</v>
      </c>
      <c r="N2958" s="33">
        <v>7.90242239454059</v>
      </c>
      <c r="Q2958" s="24">
        <v>41</v>
      </c>
      <c r="R2958" s="35">
        <f t="shared" si="188"/>
        <v>323.99931817616419</v>
      </c>
      <c r="S2958" s="35">
        <f t="shared" si="191"/>
        <v>0</v>
      </c>
      <c r="U2958" s="36">
        <f t="shared" si="189"/>
        <v>1.736111111111116E-2</v>
      </c>
      <c r="V2958" s="36">
        <f t="shared" si="190"/>
        <v>0.71180555555555758</v>
      </c>
      <c r="W2958" s="36"/>
      <c r="X2958" s="37"/>
    </row>
    <row r="2959" spans="1:24" x14ac:dyDescent="0.3">
      <c r="A2959" s="42">
        <v>12742</v>
      </c>
      <c r="B2959" s="24" t="s">
        <v>21</v>
      </c>
      <c r="C2959" s="24" t="s">
        <v>1135</v>
      </c>
      <c r="D2959" s="24">
        <v>1</v>
      </c>
      <c r="E2959" s="24">
        <v>875</v>
      </c>
      <c r="F2959" s="24" t="s">
        <v>22</v>
      </c>
      <c r="G2959" s="24" t="s">
        <v>19</v>
      </c>
      <c r="H2959" s="44" t="s">
        <v>1146</v>
      </c>
      <c r="I2959" s="44"/>
      <c r="J2959" s="24">
        <v>1</v>
      </c>
      <c r="K2959" s="24">
        <v>12742</v>
      </c>
      <c r="L2959" s="32">
        <v>0.66666666666666663</v>
      </c>
      <c r="M2959" s="43">
        <v>0.68541666666666667</v>
      </c>
      <c r="N2959" s="33">
        <v>7.90242239454059</v>
      </c>
      <c r="Q2959" s="24">
        <v>194</v>
      </c>
      <c r="R2959" s="35">
        <f t="shared" si="188"/>
        <v>1533.0699445408745</v>
      </c>
      <c r="S2959" s="35">
        <f t="shared" si="191"/>
        <v>0</v>
      </c>
      <c r="U2959" s="36">
        <f t="shared" si="189"/>
        <v>1.8750000000000044E-2</v>
      </c>
      <c r="V2959" s="36">
        <f t="shared" si="190"/>
        <v>3.6375000000000086</v>
      </c>
      <c r="W2959" s="36"/>
      <c r="X2959" s="37"/>
    </row>
    <row r="2960" spans="1:24" x14ac:dyDescent="0.3">
      <c r="A2960" s="42">
        <v>6447</v>
      </c>
      <c r="B2960" s="24" t="s">
        <v>21</v>
      </c>
      <c r="C2960" s="24" t="s">
        <v>1135</v>
      </c>
      <c r="D2960" s="24">
        <v>1</v>
      </c>
      <c r="E2960" s="24">
        <v>875</v>
      </c>
      <c r="F2960" s="24" t="s">
        <v>22</v>
      </c>
      <c r="G2960" s="24" t="s">
        <v>12</v>
      </c>
      <c r="H2960" s="24" t="s">
        <v>15</v>
      </c>
      <c r="J2960" s="24">
        <v>1</v>
      </c>
      <c r="K2960" s="24">
        <v>1991</v>
      </c>
      <c r="L2960" s="32">
        <v>0.70833333333333337</v>
      </c>
      <c r="M2960" s="43">
        <v>0.72569444444444453</v>
      </c>
      <c r="N2960" s="33">
        <v>7.90242239454059</v>
      </c>
      <c r="Q2960" s="24">
        <v>58</v>
      </c>
      <c r="R2960" s="35">
        <f t="shared" si="188"/>
        <v>458.3404988833542</v>
      </c>
      <c r="S2960" s="35">
        <f t="shared" si="191"/>
        <v>0</v>
      </c>
      <c r="U2960" s="36">
        <f t="shared" si="189"/>
        <v>1.736111111111116E-2</v>
      </c>
      <c r="V2960" s="36">
        <f t="shared" si="190"/>
        <v>1.0069444444444473</v>
      </c>
      <c r="W2960" s="36"/>
      <c r="X2960" s="37"/>
    </row>
    <row r="2961" spans="1:24" x14ac:dyDescent="0.3">
      <c r="A2961" s="42">
        <v>12743</v>
      </c>
      <c r="B2961" s="24" t="s">
        <v>21</v>
      </c>
      <c r="C2961" s="24" t="s">
        <v>1135</v>
      </c>
      <c r="D2961" s="24">
        <v>1</v>
      </c>
      <c r="E2961" s="24">
        <v>875</v>
      </c>
      <c r="F2961" s="24" t="s">
        <v>22</v>
      </c>
      <c r="G2961" s="24" t="s">
        <v>18</v>
      </c>
      <c r="H2961" s="24" t="s">
        <v>13</v>
      </c>
      <c r="J2961" s="24">
        <v>1</v>
      </c>
      <c r="K2961" s="24">
        <v>178</v>
      </c>
      <c r="L2961" s="32">
        <v>0.70833333333333337</v>
      </c>
      <c r="M2961" s="43">
        <v>0.72569444444444453</v>
      </c>
      <c r="N2961" s="33">
        <v>7.90242239454059</v>
      </c>
      <c r="Q2961" s="24">
        <v>67</v>
      </c>
      <c r="R2961" s="35">
        <f t="shared" si="188"/>
        <v>529.46230043421951</v>
      </c>
      <c r="S2961" s="35">
        <f t="shared" si="191"/>
        <v>0</v>
      </c>
      <c r="U2961" s="36">
        <f t="shared" si="189"/>
        <v>1.736111111111116E-2</v>
      </c>
      <c r="V2961" s="36">
        <f t="shared" si="190"/>
        <v>1.1631944444444478</v>
      </c>
      <c r="W2961" s="36"/>
      <c r="X2961" s="37"/>
    </row>
    <row r="2962" spans="1:24" x14ac:dyDescent="0.3">
      <c r="A2962" s="42">
        <v>12744</v>
      </c>
      <c r="B2962" s="24" t="s">
        <v>21</v>
      </c>
      <c r="C2962" s="24" t="s">
        <v>1135</v>
      </c>
      <c r="D2962" s="24">
        <v>1</v>
      </c>
      <c r="E2962" s="24">
        <v>875</v>
      </c>
      <c r="F2962" s="24" t="s">
        <v>22</v>
      </c>
      <c r="G2962" s="24" t="s">
        <v>19</v>
      </c>
      <c r="H2962" s="24">
        <v>6</v>
      </c>
      <c r="J2962" s="24">
        <v>1</v>
      </c>
      <c r="K2962" s="24">
        <v>12744</v>
      </c>
      <c r="L2962" s="32">
        <v>0.70833333333333337</v>
      </c>
      <c r="M2962" s="43">
        <v>0.72569444444444453</v>
      </c>
      <c r="N2962" s="33">
        <v>7.90242239454059</v>
      </c>
      <c r="Q2962" s="24">
        <v>41</v>
      </c>
      <c r="R2962" s="35">
        <f t="shared" si="188"/>
        <v>323.99931817616419</v>
      </c>
      <c r="S2962" s="35">
        <f t="shared" si="191"/>
        <v>0</v>
      </c>
      <c r="U2962" s="36">
        <f t="shared" si="189"/>
        <v>1.736111111111116E-2</v>
      </c>
      <c r="V2962" s="36">
        <f t="shared" si="190"/>
        <v>0.71180555555555758</v>
      </c>
      <c r="W2962" s="36"/>
      <c r="X2962" s="37"/>
    </row>
    <row r="2963" spans="1:24" x14ac:dyDescent="0.3">
      <c r="A2963" s="42">
        <v>12745</v>
      </c>
      <c r="B2963" s="24" t="s">
        <v>21</v>
      </c>
      <c r="C2963" s="24" t="s">
        <v>1135</v>
      </c>
      <c r="D2963" s="24">
        <v>1</v>
      </c>
      <c r="E2963" s="24">
        <v>875</v>
      </c>
      <c r="F2963" s="24" t="s">
        <v>22</v>
      </c>
      <c r="G2963" s="24" t="s">
        <v>19</v>
      </c>
      <c r="H2963" s="44" t="s">
        <v>1146</v>
      </c>
      <c r="I2963" s="44"/>
      <c r="J2963" s="24">
        <v>1</v>
      </c>
      <c r="K2963" s="24">
        <v>12745</v>
      </c>
      <c r="L2963" s="32">
        <v>0.71180555555555547</v>
      </c>
      <c r="M2963" s="43">
        <v>0.73055555555555562</v>
      </c>
      <c r="N2963" s="33">
        <v>7.90242239454059</v>
      </c>
      <c r="Q2963" s="24">
        <v>194</v>
      </c>
      <c r="R2963" s="35">
        <f t="shared" si="188"/>
        <v>1533.0699445408745</v>
      </c>
      <c r="S2963" s="35">
        <f t="shared" si="191"/>
        <v>0</v>
      </c>
      <c r="U2963" s="36">
        <f t="shared" si="189"/>
        <v>1.8750000000000155E-2</v>
      </c>
      <c r="V2963" s="36">
        <f t="shared" si="190"/>
        <v>3.6375000000000304</v>
      </c>
      <c r="W2963" s="36"/>
      <c r="X2963" s="37"/>
    </row>
    <row r="2964" spans="1:24" x14ac:dyDescent="0.3">
      <c r="A2964" s="42">
        <v>6448</v>
      </c>
      <c r="B2964" s="24" t="s">
        <v>21</v>
      </c>
      <c r="C2964" s="24" t="s">
        <v>1135</v>
      </c>
      <c r="D2964" s="24">
        <v>1</v>
      </c>
      <c r="E2964" s="24">
        <v>875</v>
      </c>
      <c r="F2964" s="24" t="s">
        <v>22</v>
      </c>
      <c r="G2964" s="24" t="s">
        <v>12</v>
      </c>
      <c r="H2964" s="24" t="s">
        <v>15</v>
      </c>
      <c r="J2964" s="24">
        <v>1</v>
      </c>
      <c r="K2964" s="24">
        <v>1992</v>
      </c>
      <c r="L2964" s="32">
        <v>0.75</v>
      </c>
      <c r="M2964" s="43">
        <v>0.76736111111111116</v>
      </c>
      <c r="N2964" s="33">
        <v>7.90242239454059</v>
      </c>
      <c r="Q2964" s="24">
        <v>58</v>
      </c>
      <c r="R2964" s="35">
        <f t="shared" si="188"/>
        <v>458.3404988833542</v>
      </c>
      <c r="S2964" s="35">
        <f t="shared" si="191"/>
        <v>0</v>
      </c>
      <c r="U2964" s="36">
        <f t="shared" si="189"/>
        <v>1.736111111111116E-2</v>
      </c>
      <c r="V2964" s="36">
        <f t="shared" si="190"/>
        <v>1.0069444444444473</v>
      </c>
      <c r="W2964" s="36"/>
      <c r="X2964" s="37"/>
    </row>
    <row r="2965" spans="1:24" x14ac:dyDescent="0.3">
      <c r="A2965" s="42">
        <v>12746</v>
      </c>
      <c r="B2965" s="24" t="s">
        <v>21</v>
      </c>
      <c r="C2965" s="24" t="s">
        <v>1135</v>
      </c>
      <c r="D2965" s="24">
        <v>1</v>
      </c>
      <c r="E2965" s="24">
        <v>875</v>
      </c>
      <c r="F2965" s="24" t="s">
        <v>22</v>
      </c>
      <c r="G2965" s="24" t="s">
        <v>18</v>
      </c>
      <c r="H2965" s="24" t="s">
        <v>13</v>
      </c>
      <c r="J2965" s="24">
        <v>1</v>
      </c>
      <c r="K2965" s="24">
        <v>179</v>
      </c>
      <c r="L2965" s="32">
        <v>0.75</v>
      </c>
      <c r="M2965" s="43">
        <v>0.76736111111111116</v>
      </c>
      <c r="N2965" s="33">
        <v>7.90242239454059</v>
      </c>
      <c r="Q2965" s="24">
        <v>67</v>
      </c>
      <c r="R2965" s="35">
        <f t="shared" si="188"/>
        <v>529.46230043421951</v>
      </c>
      <c r="S2965" s="35">
        <f t="shared" si="191"/>
        <v>0</v>
      </c>
      <c r="U2965" s="36">
        <f t="shared" si="189"/>
        <v>1.736111111111116E-2</v>
      </c>
      <c r="V2965" s="36">
        <f t="shared" si="190"/>
        <v>1.1631944444444478</v>
      </c>
      <c r="W2965" s="36"/>
      <c r="X2965" s="37"/>
    </row>
    <row r="2966" spans="1:24" x14ac:dyDescent="0.3">
      <c r="A2966" s="42">
        <v>12747</v>
      </c>
      <c r="B2966" s="24" t="s">
        <v>21</v>
      </c>
      <c r="C2966" s="24" t="s">
        <v>1135</v>
      </c>
      <c r="D2966" s="24">
        <v>1</v>
      </c>
      <c r="E2966" s="24">
        <v>875</v>
      </c>
      <c r="F2966" s="24" t="s">
        <v>22</v>
      </c>
      <c r="G2966" s="24" t="s">
        <v>19</v>
      </c>
      <c r="H2966" s="24">
        <v>6</v>
      </c>
      <c r="J2966" s="24">
        <v>1</v>
      </c>
      <c r="K2966" s="24">
        <v>12747</v>
      </c>
      <c r="L2966" s="32">
        <v>0.75</v>
      </c>
      <c r="M2966" s="43">
        <v>0.76736111111111116</v>
      </c>
      <c r="N2966" s="33">
        <v>7.90242239454059</v>
      </c>
      <c r="Q2966" s="24">
        <v>41</v>
      </c>
      <c r="R2966" s="35">
        <f t="shared" si="188"/>
        <v>323.99931817616419</v>
      </c>
      <c r="S2966" s="35">
        <f t="shared" si="191"/>
        <v>0</v>
      </c>
      <c r="U2966" s="36">
        <f t="shared" si="189"/>
        <v>1.736111111111116E-2</v>
      </c>
      <c r="V2966" s="36">
        <f t="shared" si="190"/>
        <v>0.71180555555555758</v>
      </c>
      <c r="W2966" s="36"/>
      <c r="X2966" s="37"/>
    </row>
    <row r="2967" spans="1:24" x14ac:dyDescent="0.3">
      <c r="A2967" s="42">
        <v>12748</v>
      </c>
      <c r="B2967" s="24" t="s">
        <v>21</v>
      </c>
      <c r="C2967" s="24" t="s">
        <v>1135</v>
      </c>
      <c r="D2967" s="24">
        <v>1</v>
      </c>
      <c r="E2967" s="24">
        <v>875</v>
      </c>
      <c r="F2967" s="24" t="s">
        <v>22</v>
      </c>
      <c r="G2967" s="24" t="s">
        <v>19</v>
      </c>
      <c r="H2967" s="44" t="s">
        <v>1146</v>
      </c>
      <c r="I2967" s="44"/>
      <c r="J2967" s="24">
        <v>1</v>
      </c>
      <c r="K2967" s="24">
        <v>12748</v>
      </c>
      <c r="L2967" s="32">
        <v>0.75694444444444453</v>
      </c>
      <c r="M2967" s="43">
        <v>0.77569444444444446</v>
      </c>
      <c r="N2967" s="33">
        <v>7.90242239454059</v>
      </c>
      <c r="Q2967" s="24">
        <v>194</v>
      </c>
      <c r="R2967" s="35">
        <f t="shared" si="188"/>
        <v>1533.0699445408745</v>
      </c>
      <c r="S2967" s="35">
        <f t="shared" si="191"/>
        <v>0</v>
      </c>
      <c r="U2967" s="36">
        <f t="shared" si="189"/>
        <v>1.8749999999999933E-2</v>
      </c>
      <c r="V2967" s="36">
        <f t="shared" si="190"/>
        <v>3.6374999999999869</v>
      </c>
      <c r="W2967" s="36"/>
      <c r="X2967" s="37"/>
    </row>
    <row r="2968" spans="1:24" x14ac:dyDescent="0.3">
      <c r="A2968" s="42">
        <v>6408</v>
      </c>
      <c r="B2968" s="24" t="s">
        <v>21</v>
      </c>
      <c r="C2968" s="24" t="s">
        <v>1135</v>
      </c>
      <c r="D2968" s="24">
        <v>1</v>
      </c>
      <c r="E2968" s="24">
        <v>875</v>
      </c>
      <c r="F2968" s="24" t="s">
        <v>22</v>
      </c>
      <c r="G2968" s="24" t="s">
        <v>12</v>
      </c>
      <c r="H2968" s="24" t="s">
        <v>13</v>
      </c>
      <c r="J2968" s="24">
        <v>1</v>
      </c>
      <c r="K2968" s="24">
        <v>180</v>
      </c>
      <c r="L2968" s="32">
        <v>0.79166666666666663</v>
      </c>
      <c r="M2968" s="43">
        <v>0.80902777777777779</v>
      </c>
      <c r="N2968" s="33">
        <v>7.90242239454059</v>
      </c>
      <c r="Q2968" s="24">
        <v>302</v>
      </c>
      <c r="R2968" s="35">
        <f t="shared" si="188"/>
        <v>2386.5315631512581</v>
      </c>
      <c r="S2968" s="35">
        <f t="shared" si="191"/>
        <v>0</v>
      </c>
      <c r="U2968" s="36">
        <f t="shared" si="189"/>
        <v>1.736111111111116E-2</v>
      </c>
      <c r="V2968" s="36">
        <f t="shared" si="190"/>
        <v>5.2430555555555705</v>
      </c>
      <c r="W2968" s="36"/>
      <c r="X2968" s="37"/>
    </row>
    <row r="2969" spans="1:24" x14ac:dyDescent="0.3">
      <c r="A2969" s="42">
        <v>6449</v>
      </c>
      <c r="B2969" s="24" t="s">
        <v>21</v>
      </c>
      <c r="C2969" s="24" t="s">
        <v>1135</v>
      </c>
      <c r="D2969" s="24">
        <v>1</v>
      </c>
      <c r="E2969" s="24">
        <v>875</v>
      </c>
      <c r="F2969" s="24" t="s">
        <v>22</v>
      </c>
      <c r="G2969" s="24" t="s">
        <v>12</v>
      </c>
      <c r="H2969" s="24" t="s">
        <v>15</v>
      </c>
      <c r="J2969" s="24">
        <v>1</v>
      </c>
      <c r="K2969" s="24">
        <v>1993</v>
      </c>
      <c r="L2969" s="32">
        <v>0.79166666666666663</v>
      </c>
      <c r="M2969" s="43">
        <v>0.80902777777777779</v>
      </c>
      <c r="N2969" s="33">
        <v>7.90242239454059</v>
      </c>
      <c r="Q2969" s="24">
        <v>58</v>
      </c>
      <c r="R2969" s="35">
        <f t="shared" si="188"/>
        <v>458.3404988833542</v>
      </c>
      <c r="S2969" s="35">
        <f t="shared" si="191"/>
        <v>0</v>
      </c>
      <c r="U2969" s="36">
        <f t="shared" si="189"/>
        <v>1.736111111111116E-2</v>
      </c>
      <c r="V2969" s="36">
        <f t="shared" si="190"/>
        <v>1.0069444444444473</v>
      </c>
      <c r="W2969" s="36"/>
      <c r="X2969" s="37"/>
    </row>
    <row r="2970" spans="1:24" x14ac:dyDescent="0.3">
      <c r="A2970" s="42">
        <v>13069</v>
      </c>
      <c r="B2970" s="24" t="s">
        <v>21</v>
      </c>
      <c r="C2970" s="24" t="s">
        <v>1135</v>
      </c>
      <c r="D2970" s="24">
        <v>2</v>
      </c>
      <c r="E2970" s="24">
        <v>876</v>
      </c>
      <c r="F2970" s="24" t="s">
        <v>23</v>
      </c>
      <c r="G2970" s="24" t="s">
        <v>18</v>
      </c>
      <c r="H2970" s="24">
        <v>6</v>
      </c>
      <c r="J2970" s="24">
        <v>1</v>
      </c>
      <c r="K2970" s="24">
        <v>13069</v>
      </c>
      <c r="L2970" s="32">
        <v>0.28125</v>
      </c>
      <c r="M2970" s="43">
        <v>0.30208333333333331</v>
      </c>
      <c r="N2970" s="33">
        <v>7.3865150595177997</v>
      </c>
      <c r="Q2970" s="24">
        <v>11</v>
      </c>
      <c r="R2970" s="35">
        <f t="shared" si="188"/>
        <v>81.251665654695799</v>
      </c>
      <c r="S2970" s="35">
        <f t="shared" si="191"/>
        <v>0</v>
      </c>
      <c r="U2970" s="36">
        <f t="shared" si="189"/>
        <v>2.0833333333333315E-2</v>
      </c>
      <c r="V2970" s="36">
        <f t="shared" si="190"/>
        <v>0.22916666666666646</v>
      </c>
      <c r="W2970" s="36"/>
      <c r="X2970" s="37"/>
    </row>
    <row r="2971" spans="1:24" x14ac:dyDescent="0.3">
      <c r="A2971" s="42">
        <v>13059</v>
      </c>
      <c r="B2971" s="24" t="s">
        <v>21</v>
      </c>
      <c r="C2971" s="24" t="s">
        <v>1135</v>
      </c>
      <c r="D2971" s="24">
        <v>2</v>
      </c>
      <c r="E2971" s="24">
        <v>876</v>
      </c>
      <c r="F2971" s="24" t="s">
        <v>23</v>
      </c>
      <c r="G2971" s="24" t="s">
        <v>19</v>
      </c>
      <c r="H2971" s="24">
        <v>6</v>
      </c>
      <c r="J2971" s="24">
        <v>1</v>
      </c>
      <c r="K2971" s="24">
        <v>11555</v>
      </c>
      <c r="L2971" s="32">
        <v>0.28472222222222221</v>
      </c>
      <c r="M2971" s="43">
        <v>0.30208333333333331</v>
      </c>
      <c r="N2971" s="33">
        <v>7.3865150595177997</v>
      </c>
      <c r="Q2971" s="24">
        <v>41</v>
      </c>
      <c r="R2971" s="35">
        <f t="shared" si="188"/>
        <v>302.84711744022979</v>
      </c>
      <c r="S2971" s="35">
        <f t="shared" si="191"/>
        <v>0</v>
      </c>
      <c r="U2971" s="36">
        <f t="shared" si="189"/>
        <v>1.7361111111111105E-2</v>
      </c>
      <c r="V2971" s="36">
        <f t="shared" si="190"/>
        <v>0.71180555555555536</v>
      </c>
      <c r="W2971" s="36"/>
      <c r="X2971" s="37"/>
    </row>
    <row r="2972" spans="1:24" x14ac:dyDescent="0.3">
      <c r="A2972" s="42">
        <v>13060</v>
      </c>
      <c r="B2972" s="24" t="s">
        <v>21</v>
      </c>
      <c r="C2972" s="24" t="s">
        <v>1135</v>
      </c>
      <c r="D2972" s="24">
        <v>2</v>
      </c>
      <c r="E2972" s="24">
        <v>876</v>
      </c>
      <c r="F2972" s="24" t="s">
        <v>23</v>
      </c>
      <c r="G2972" s="24" t="s">
        <v>19</v>
      </c>
      <c r="H2972" s="44" t="s">
        <v>1146</v>
      </c>
      <c r="I2972" s="44"/>
      <c r="J2972" s="24">
        <v>1</v>
      </c>
      <c r="K2972" s="24">
        <v>157</v>
      </c>
      <c r="L2972" s="32">
        <v>0.2986111111111111</v>
      </c>
      <c r="M2972" s="43">
        <v>0.31597222222222221</v>
      </c>
      <c r="N2972" s="33">
        <v>7.3865150595177997</v>
      </c>
      <c r="Q2972" s="24">
        <v>194</v>
      </c>
      <c r="R2972" s="35">
        <f t="shared" si="188"/>
        <v>1432.9839215464531</v>
      </c>
      <c r="S2972" s="35">
        <f t="shared" si="191"/>
        <v>0</v>
      </c>
      <c r="U2972" s="36">
        <f t="shared" si="189"/>
        <v>1.7361111111111105E-2</v>
      </c>
      <c r="V2972" s="36">
        <f t="shared" si="190"/>
        <v>3.3680555555555545</v>
      </c>
      <c r="W2972" s="36"/>
      <c r="X2972" s="37"/>
    </row>
    <row r="2973" spans="1:24" x14ac:dyDescent="0.3">
      <c r="A2973" s="42">
        <v>6451</v>
      </c>
      <c r="B2973" s="24" t="s">
        <v>21</v>
      </c>
      <c r="C2973" s="24" t="s">
        <v>1135</v>
      </c>
      <c r="D2973" s="24">
        <v>2</v>
      </c>
      <c r="E2973" s="24">
        <v>876</v>
      </c>
      <c r="F2973" s="24" t="s">
        <v>23</v>
      </c>
      <c r="G2973" s="24" t="s">
        <v>12</v>
      </c>
      <c r="H2973" s="24" t="s">
        <v>15</v>
      </c>
      <c r="J2973" s="24">
        <v>1</v>
      </c>
      <c r="K2973" s="24">
        <v>1995</v>
      </c>
      <c r="L2973" s="32">
        <v>0.30902777777777779</v>
      </c>
      <c r="M2973" s="43">
        <v>0.3263888888888889</v>
      </c>
      <c r="N2973" s="33">
        <v>7.3865150595177997</v>
      </c>
      <c r="Q2973" s="24">
        <v>58</v>
      </c>
      <c r="R2973" s="35">
        <f t="shared" si="188"/>
        <v>428.41787345203238</v>
      </c>
      <c r="S2973" s="35">
        <f t="shared" si="191"/>
        <v>0</v>
      </c>
      <c r="U2973" s="36">
        <f t="shared" si="189"/>
        <v>1.7361111111111105E-2</v>
      </c>
      <c r="V2973" s="36">
        <f t="shared" si="190"/>
        <v>1.0069444444444442</v>
      </c>
      <c r="W2973" s="36"/>
      <c r="X2973" s="37"/>
    </row>
    <row r="2974" spans="1:24" x14ac:dyDescent="0.3">
      <c r="A2974" s="42">
        <v>13061</v>
      </c>
      <c r="B2974" s="24" t="s">
        <v>21</v>
      </c>
      <c r="C2974" s="24" t="s">
        <v>1135</v>
      </c>
      <c r="D2974" s="24">
        <v>2</v>
      </c>
      <c r="E2974" s="24">
        <v>876</v>
      </c>
      <c r="F2974" s="24" t="s">
        <v>23</v>
      </c>
      <c r="G2974" s="24" t="s">
        <v>19</v>
      </c>
      <c r="H2974" s="24">
        <v>6</v>
      </c>
      <c r="J2974" s="24">
        <v>1</v>
      </c>
      <c r="K2974" s="24">
        <v>11557</v>
      </c>
      <c r="L2974" s="32">
        <v>0.30902777777777779</v>
      </c>
      <c r="M2974" s="43">
        <v>0.3263888888888889</v>
      </c>
      <c r="N2974" s="33">
        <v>7.3865150595177997</v>
      </c>
      <c r="Q2974" s="24">
        <v>41</v>
      </c>
      <c r="R2974" s="35">
        <f t="shared" si="188"/>
        <v>302.84711744022979</v>
      </c>
      <c r="S2974" s="35">
        <f t="shared" si="191"/>
        <v>0</v>
      </c>
      <c r="U2974" s="36">
        <f t="shared" si="189"/>
        <v>1.7361111111111105E-2</v>
      </c>
      <c r="V2974" s="36">
        <f t="shared" si="190"/>
        <v>0.71180555555555536</v>
      </c>
      <c r="W2974" s="36"/>
      <c r="X2974" s="37"/>
    </row>
    <row r="2975" spans="1:24" x14ac:dyDescent="0.3">
      <c r="A2975" s="42">
        <v>13070</v>
      </c>
      <c r="B2975" s="24" t="s">
        <v>21</v>
      </c>
      <c r="C2975" s="24" t="s">
        <v>1135</v>
      </c>
      <c r="D2975" s="24">
        <v>2</v>
      </c>
      <c r="E2975" s="24">
        <v>876</v>
      </c>
      <c r="F2975" s="24" t="s">
        <v>23</v>
      </c>
      <c r="G2975" s="24" t="s">
        <v>18</v>
      </c>
      <c r="H2975" s="24" t="s">
        <v>13</v>
      </c>
      <c r="J2975" s="24">
        <v>1</v>
      </c>
      <c r="K2975" s="24">
        <v>226</v>
      </c>
      <c r="L2975" s="32">
        <v>0.30902777777777779</v>
      </c>
      <c r="M2975" s="43">
        <v>0.3263888888888889</v>
      </c>
      <c r="N2975" s="33">
        <v>7.3865150595177997</v>
      </c>
      <c r="Q2975" s="24">
        <v>67</v>
      </c>
      <c r="R2975" s="35">
        <f t="shared" si="188"/>
        <v>494.89650898769258</v>
      </c>
      <c r="S2975" s="35">
        <f t="shared" si="191"/>
        <v>0</v>
      </c>
      <c r="U2975" s="36">
        <f t="shared" si="189"/>
        <v>1.7361111111111105E-2</v>
      </c>
      <c r="V2975" s="36">
        <f t="shared" si="190"/>
        <v>1.163194444444444</v>
      </c>
      <c r="W2975" s="36"/>
      <c r="X2975" s="37"/>
    </row>
    <row r="2976" spans="1:24" x14ac:dyDescent="0.3">
      <c r="A2976" s="42">
        <v>12828</v>
      </c>
      <c r="B2976" s="24" t="s">
        <v>21</v>
      </c>
      <c r="C2976" s="24" t="s">
        <v>1135</v>
      </c>
      <c r="D2976" s="24">
        <v>2</v>
      </c>
      <c r="E2976" s="24">
        <v>876</v>
      </c>
      <c r="F2976" s="24" t="s">
        <v>23</v>
      </c>
      <c r="G2976" s="24" t="s">
        <v>19</v>
      </c>
      <c r="H2976" s="44" t="s">
        <v>1146</v>
      </c>
      <c r="I2976" s="44"/>
      <c r="J2976" s="24">
        <v>1</v>
      </c>
      <c r="K2976" s="24">
        <v>12828</v>
      </c>
      <c r="L2976" s="32">
        <v>0.32777777777777778</v>
      </c>
      <c r="M2976" s="43">
        <v>0.34722222222222227</v>
      </c>
      <c r="N2976" s="33">
        <v>7.3865150595177997</v>
      </c>
      <c r="Q2976" s="24">
        <v>194</v>
      </c>
      <c r="R2976" s="35">
        <f t="shared" si="188"/>
        <v>1432.9839215464531</v>
      </c>
      <c r="S2976" s="35">
        <f t="shared" si="191"/>
        <v>0</v>
      </c>
      <c r="U2976" s="36">
        <f t="shared" si="189"/>
        <v>1.9444444444444486E-2</v>
      </c>
      <c r="V2976" s="36">
        <f t="shared" si="190"/>
        <v>3.7722222222222301</v>
      </c>
      <c r="W2976" s="36"/>
      <c r="X2976" s="37"/>
    </row>
    <row r="2977" spans="1:24" x14ac:dyDescent="0.3">
      <c r="A2977" s="42">
        <v>17539</v>
      </c>
      <c r="B2977" s="24" t="s">
        <v>21</v>
      </c>
      <c r="C2977" s="24" t="s">
        <v>1135</v>
      </c>
      <c r="D2977" s="24">
        <v>2</v>
      </c>
      <c r="E2977" s="24">
        <v>876</v>
      </c>
      <c r="F2977" s="24" t="s">
        <v>23</v>
      </c>
      <c r="G2977" s="24" t="s">
        <v>19</v>
      </c>
      <c r="H2977" s="44" t="s">
        <v>1146</v>
      </c>
      <c r="I2977" s="44"/>
      <c r="J2977" s="24">
        <v>1</v>
      </c>
      <c r="K2977" s="24">
        <v>12830</v>
      </c>
      <c r="L2977" s="32">
        <v>0.34861111111111115</v>
      </c>
      <c r="M2977" s="43">
        <v>0.36805555555555558</v>
      </c>
      <c r="N2977" s="33">
        <v>7.3865150595177997</v>
      </c>
      <c r="Q2977" s="24">
        <v>194</v>
      </c>
      <c r="R2977" s="35">
        <f t="shared" si="188"/>
        <v>1432.9839215464531</v>
      </c>
      <c r="S2977" s="35">
        <f t="shared" si="191"/>
        <v>0</v>
      </c>
      <c r="U2977" s="36">
        <f t="shared" si="189"/>
        <v>1.9444444444444431E-2</v>
      </c>
      <c r="V2977" s="36">
        <f t="shared" si="190"/>
        <v>3.7722222222222195</v>
      </c>
      <c r="W2977" s="36"/>
      <c r="X2977" s="37"/>
    </row>
    <row r="2978" spans="1:24" x14ac:dyDescent="0.3">
      <c r="A2978" s="42">
        <v>6452</v>
      </c>
      <c r="B2978" s="24" t="s">
        <v>21</v>
      </c>
      <c r="C2978" s="24" t="s">
        <v>1135</v>
      </c>
      <c r="D2978" s="24">
        <v>2</v>
      </c>
      <c r="E2978" s="24">
        <v>876</v>
      </c>
      <c r="F2978" s="24" t="s">
        <v>23</v>
      </c>
      <c r="G2978" s="24" t="s">
        <v>12</v>
      </c>
      <c r="H2978" s="24" t="s">
        <v>15</v>
      </c>
      <c r="J2978" s="24">
        <v>1</v>
      </c>
      <c r="K2978" s="24">
        <v>1996</v>
      </c>
      <c r="L2978" s="32">
        <v>0.35069444444444442</v>
      </c>
      <c r="M2978" s="43">
        <v>0.36805555555555558</v>
      </c>
      <c r="N2978" s="33">
        <v>7.3865150595177997</v>
      </c>
      <c r="Q2978" s="24">
        <v>58</v>
      </c>
      <c r="R2978" s="35">
        <f t="shared" si="188"/>
        <v>428.41787345203238</v>
      </c>
      <c r="S2978" s="35">
        <f t="shared" si="191"/>
        <v>0</v>
      </c>
      <c r="U2978" s="36">
        <f t="shared" si="189"/>
        <v>1.736111111111116E-2</v>
      </c>
      <c r="V2978" s="36">
        <f t="shared" si="190"/>
        <v>1.0069444444444473</v>
      </c>
      <c r="W2978" s="36"/>
      <c r="X2978" s="37"/>
    </row>
    <row r="2979" spans="1:24" x14ac:dyDescent="0.3">
      <c r="A2979" s="42">
        <v>13062</v>
      </c>
      <c r="B2979" s="24" t="s">
        <v>21</v>
      </c>
      <c r="C2979" s="24" t="s">
        <v>1135</v>
      </c>
      <c r="D2979" s="24">
        <v>2</v>
      </c>
      <c r="E2979" s="24">
        <v>876</v>
      </c>
      <c r="F2979" s="24" t="s">
        <v>23</v>
      </c>
      <c r="G2979" s="24" t="s">
        <v>19</v>
      </c>
      <c r="H2979" s="24">
        <v>6</v>
      </c>
      <c r="J2979" s="24">
        <v>1</v>
      </c>
      <c r="K2979" s="24">
        <v>11561</v>
      </c>
      <c r="L2979" s="32">
        <v>0.35069444444444442</v>
      </c>
      <c r="M2979" s="43">
        <v>0.36805555555555558</v>
      </c>
      <c r="N2979" s="33">
        <v>7.3865150595177997</v>
      </c>
      <c r="Q2979" s="24">
        <v>41</v>
      </c>
      <c r="R2979" s="35">
        <f t="shared" si="188"/>
        <v>302.84711744022979</v>
      </c>
      <c r="S2979" s="35">
        <f t="shared" si="191"/>
        <v>0</v>
      </c>
      <c r="U2979" s="36">
        <f t="shared" si="189"/>
        <v>1.736111111111116E-2</v>
      </c>
      <c r="V2979" s="36">
        <f t="shared" si="190"/>
        <v>0.71180555555555758</v>
      </c>
      <c r="W2979" s="36"/>
      <c r="X2979" s="37"/>
    </row>
    <row r="2980" spans="1:24" x14ac:dyDescent="0.3">
      <c r="A2980" s="42">
        <v>13071</v>
      </c>
      <c r="B2980" s="24" t="s">
        <v>21</v>
      </c>
      <c r="C2980" s="24" t="s">
        <v>1135</v>
      </c>
      <c r="D2980" s="24">
        <v>2</v>
      </c>
      <c r="E2980" s="24">
        <v>876</v>
      </c>
      <c r="F2980" s="24" t="s">
        <v>23</v>
      </c>
      <c r="G2980" s="24" t="s">
        <v>18</v>
      </c>
      <c r="H2980" s="24" t="s">
        <v>13</v>
      </c>
      <c r="J2980" s="24">
        <v>1</v>
      </c>
      <c r="K2980" s="24">
        <v>216</v>
      </c>
      <c r="L2980" s="32">
        <v>0.35069444444444442</v>
      </c>
      <c r="M2980" s="43">
        <v>0.36805555555555558</v>
      </c>
      <c r="N2980" s="33">
        <v>7.3865150595177997</v>
      </c>
      <c r="Q2980" s="24">
        <v>67</v>
      </c>
      <c r="R2980" s="35">
        <f t="shared" si="188"/>
        <v>494.89650898769258</v>
      </c>
      <c r="S2980" s="35">
        <f t="shared" si="191"/>
        <v>0</v>
      </c>
      <c r="U2980" s="36">
        <f t="shared" si="189"/>
        <v>1.736111111111116E-2</v>
      </c>
      <c r="V2980" s="36">
        <f t="shared" si="190"/>
        <v>1.1631944444444478</v>
      </c>
      <c r="W2980" s="36"/>
      <c r="X2980" s="37"/>
    </row>
    <row r="2981" spans="1:24" x14ac:dyDescent="0.3">
      <c r="A2981" s="42">
        <v>12832</v>
      </c>
      <c r="B2981" s="24" t="s">
        <v>21</v>
      </c>
      <c r="C2981" s="24" t="s">
        <v>1135</v>
      </c>
      <c r="D2981" s="24">
        <v>2</v>
      </c>
      <c r="E2981" s="24">
        <v>876</v>
      </c>
      <c r="F2981" s="24" t="s">
        <v>23</v>
      </c>
      <c r="G2981" s="24" t="s">
        <v>19</v>
      </c>
      <c r="H2981" s="44" t="s">
        <v>1146</v>
      </c>
      <c r="I2981" s="44"/>
      <c r="J2981" s="24">
        <v>1</v>
      </c>
      <c r="K2981" s="24">
        <v>12832</v>
      </c>
      <c r="L2981" s="32">
        <v>0.37291666666666662</v>
      </c>
      <c r="M2981" s="43">
        <v>0.3923611111111111</v>
      </c>
      <c r="N2981" s="33">
        <v>7.3865150595177997</v>
      </c>
      <c r="Q2981" s="24">
        <v>194</v>
      </c>
      <c r="R2981" s="35">
        <f t="shared" si="188"/>
        <v>1432.9839215464531</v>
      </c>
      <c r="S2981" s="35">
        <f t="shared" si="191"/>
        <v>0</v>
      </c>
      <c r="U2981" s="36">
        <f t="shared" si="189"/>
        <v>1.9444444444444486E-2</v>
      </c>
      <c r="V2981" s="36">
        <f t="shared" si="190"/>
        <v>3.7722222222222301</v>
      </c>
      <c r="W2981" s="36"/>
      <c r="X2981" s="37"/>
    </row>
    <row r="2982" spans="1:24" x14ac:dyDescent="0.3">
      <c r="A2982" s="42">
        <v>6453</v>
      </c>
      <c r="B2982" s="24" t="s">
        <v>21</v>
      </c>
      <c r="C2982" s="24" t="s">
        <v>1135</v>
      </c>
      <c r="D2982" s="24">
        <v>2</v>
      </c>
      <c r="E2982" s="24">
        <v>876</v>
      </c>
      <c r="F2982" s="24" t="s">
        <v>23</v>
      </c>
      <c r="G2982" s="24" t="s">
        <v>12</v>
      </c>
      <c r="H2982" s="24" t="s">
        <v>15</v>
      </c>
      <c r="J2982" s="24">
        <v>1</v>
      </c>
      <c r="K2982" s="24">
        <v>1997</v>
      </c>
      <c r="L2982" s="32">
        <v>0.3923611111111111</v>
      </c>
      <c r="M2982" s="43">
        <v>0.40972222222222227</v>
      </c>
      <c r="N2982" s="33">
        <v>7.3865150595177997</v>
      </c>
      <c r="Q2982" s="24">
        <v>58</v>
      </c>
      <c r="R2982" s="35">
        <f t="shared" si="188"/>
        <v>428.41787345203238</v>
      </c>
      <c r="S2982" s="35">
        <f t="shared" si="191"/>
        <v>0</v>
      </c>
      <c r="U2982" s="36">
        <f t="shared" si="189"/>
        <v>1.736111111111116E-2</v>
      </c>
      <c r="V2982" s="36">
        <f t="shared" si="190"/>
        <v>1.0069444444444473</v>
      </c>
      <c r="W2982" s="36"/>
      <c r="X2982" s="37"/>
    </row>
    <row r="2983" spans="1:24" x14ac:dyDescent="0.3">
      <c r="A2983" s="42">
        <v>13063</v>
      </c>
      <c r="B2983" s="24" t="s">
        <v>21</v>
      </c>
      <c r="C2983" s="24" t="s">
        <v>1135</v>
      </c>
      <c r="D2983" s="24">
        <v>2</v>
      </c>
      <c r="E2983" s="24">
        <v>876</v>
      </c>
      <c r="F2983" s="24" t="s">
        <v>23</v>
      </c>
      <c r="G2983" s="24" t="s">
        <v>19</v>
      </c>
      <c r="H2983" s="24">
        <v>6</v>
      </c>
      <c r="J2983" s="24">
        <v>1</v>
      </c>
      <c r="K2983" s="24">
        <v>11566</v>
      </c>
      <c r="L2983" s="32">
        <v>0.3923611111111111</v>
      </c>
      <c r="M2983" s="43">
        <v>0.40972222222222227</v>
      </c>
      <c r="N2983" s="33">
        <v>7.3865150595177997</v>
      </c>
      <c r="Q2983" s="24">
        <v>41</v>
      </c>
      <c r="R2983" s="35">
        <f t="shared" si="188"/>
        <v>302.84711744022979</v>
      </c>
      <c r="S2983" s="35">
        <f t="shared" si="191"/>
        <v>0</v>
      </c>
      <c r="U2983" s="36">
        <f t="shared" si="189"/>
        <v>1.736111111111116E-2</v>
      </c>
      <c r="V2983" s="36">
        <f t="shared" si="190"/>
        <v>0.71180555555555758</v>
      </c>
      <c r="W2983" s="36"/>
      <c r="X2983" s="37"/>
    </row>
    <row r="2984" spans="1:24" x14ac:dyDescent="0.3">
      <c r="A2984" s="42">
        <v>13072</v>
      </c>
      <c r="B2984" s="24" t="s">
        <v>21</v>
      </c>
      <c r="C2984" s="24" t="s">
        <v>1135</v>
      </c>
      <c r="D2984" s="24">
        <v>2</v>
      </c>
      <c r="E2984" s="24">
        <v>876</v>
      </c>
      <c r="F2984" s="24" t="s">
        <v>23</v>
      </c>
      <c r="G2984" s="24" t="s">
        <v>18</v>
      </c>
      <c r="H2984" s="24" t="s">
        <v>13</v>
      </c>
      <c r="J2984" s="24">
        <v>1</v>
      </c>
      <c r="K2984" s="24">
        <v>227</v>
      </c>
      <c r="L2984" s="32">
        <v>0.3923611111111111</v>
      </c>
      <c r="M2984" s="43">
        <v>0.40972222222222227</v>
      </c>
      <c r="N2984" s="33">
        <v>7.3865150595177997</v>
      </c>
      <c r="Q2984" s="24">
        <v>67</v>
      </c>
      <c r="R2984" s="35">
        <f t="shared" si="188"/>
        <v>494.89650898769258</v>
      </c>
      <c r="S2984" s="35">
        <f t="shared" si="191"/>
        <v>0</v>
      </c>
      <c r="U2984" s="36">
        <f t="shared" si="189"/>
        <v>1.736111111111116E-2</v>
      </c>
      <c r="V2984" s="36">
        <f t="shared" si="190"/>
        <v>1.1631944444444478</v>
      </c>
      <c r="W2984" s="36"/>
      <c r="X2984" s="37"/>
    </row>
    <row r="2985" spans="1:24" x14ac:dyDescent="0.3">
      <c r="A2985" s="42">
        <v>12834</v>
      </c>
      <c r="B2985" s="24" t="s">
        <v>21</v>
      </c>
      <c r="C2985" s="24" t="s">
        <v>1135</v>
      </c>
      <c r="D2985" s="24">
        <v>2</v>
      </c>
      <c r="E2985" s="24">
        <v>876</v>
      </c>
      <c r="F2985" s="24" t="s">
        <v>23</v>
      </c>
      <c r="G2985" s="24" t="s">
        <v>19</v>
      </c>
      <c r="H2985" s="44" t="s">
        <v>1146</v>
      </c>
      <c r="I2985" s="44"/>
      <c r="J2985" s="24">
        <v>1</v>
      </c>
      <c r="K2985" s="24">
        <v>12834</v>
      </c>
      <c r="L2985" s="32">
        <v>0.3972222222222222</v>
      </c>
      <c r="M2985" s="43">
        <v>0.41666666666666669</v>
      </c>
      <c r="N2985" s="33">
        <v>7.3865150595177997</v>
      </c>
      <c r="Q2985" s="24">
        <v>194</v>
      </c>
      <c r="R2985" s="35">
        <f t="shared" si="188"/>
        <v>1432.9839215464531</v>
      </c>
      <c r="S2985" s="35">
        <f t="shared" si="191"/>
        <v>0</v>
      </c>
      <c r="U2985" s="36">
        <f t="shared" si="189"/>
        <v>1.9444444444444486E-2</v>
      </c>
      <c r="V2985" s="36">
        <f t="shared" si="190"/>
        <v>3.7722222222222301</v>
      </c>
      <c r="W2985" s="36"/>
      <c r="X2985" s="37"/>
    </row>
    <row r="2986" spans="1:24" x14ac:dyDescent="0.3">
      <c r="A2986" s="42">
        <v>12836</v>
      </c>
      <c r="B2986" s="24" t="s">
        <v>21</v>
      </c>
      <c r="C2986" s="24" t="s">
        <v>1135</v>
      </c>
      <c r="D2986" s="24">
        <v>2</v>
      </c>
      <c r="E2986" s="24">
        <v>876</v>
      </c>
      <c r="F2986" s="24" t="s">
        <v>23</v>
      </c>
      <c r="G2986" s="24" t="s">
        <v>19</v>
      </c>
      <c r="H2986" s="44" t="s">
        <v>1146</v>
      </c>
      <c r="I2986" s="44"/>
      <c r="J2986" s="24">
        <v>1</v>
      </c>
      <c r="K2986" s="24">
        <v>12836</v>
      </c>
      <c r="L2986" s="32">
        <v>0.41805555555555557</v>
      </c>
      <c r="M2986" s="43">
        <v>0.4375</v>
      </c>
      <c r="N2986" s="33">
        <v>7.3865150595177997</v>
      </c>
      <c r="Q2986" s="24">
        <v>194</v>
      </c>
      <c r="R2986" s="35">
        <f t="shared" si="188"/>
        <v>1432.9839215464531</v>
      </c>
      <c r="S2986" s="35">
        <f t="shared" si="191"/>
        <v>0</v>
      </c>
      <c r="U2986" s="36">
        <f t="shared" si="189"/>
        <v>1.9444444444444431E-2</v>
      </c>
      <c r="V2986" s="36">
        <f t="shared" si="190"/>
        <v>3.7722222222222195</v>
      </c>
      <c r="W2986" s="36"/>
      <c r="X2986" s="37"/>
    </row>
    <row r="2987" spans="1:24" x14ac:dyDescent="0.3">
      <c r="A2987" s="42">
        <v>6454</v>
      </c>
      <c r="B2987" s="24" t="s">
        <v>21</v>
      </c>
      <c r="C2987" s="24" t="s">
        <v>1135</v>
      </c>
      <c r="D2987" s="24">
        <v>2</v>
      </c>
      <c r="E2987" s="24">
        <v>876</v>
      </c>
      <c r="F2987" s="24" t="s">
        <v>23</v>
      </c>
      <c r="G2987" s="24" t="s">
        <v>12</v>
      </c>
      <c r="H2987" s="24" t="s">
        <v>15</v>
      </c>
      <c r="J2987" s="24">
        <v>1</v>
      </c>
      <c r="K2987" s="24">
        <v>1998</v>
      </c>
      <c r="L2987" s="32">
        <v>0.43402777777777773</v>
      </c>
      <c r="M2987" s="43">
        <v>0.4513888888888889</v>
      </c>
      <c r="N2987" s="33">
        <v>7.3865150595177997</v>
      </c>
      <c r="Q2987" s="24">
        <v>58</v>
      </c>
      <c r="R2987" s="35">
        <f t="shared" si="188"/>
        <v>428.41787345203238</v>
      </c>
      <c r="S2987" s="35">
        <f t="shared" si="191"/>
        <v>0</v>
      </c>
      <c r="U2987" s="36">
        <f t="shared" si="189"/>
        <v>1.736111111111116E-2</v>
      </c>
      <c r="V2987" s="36">
        <f t="shared" si="190"/>
        <v>1.0069444444444473</v>
      </c>
      <c r="W2987" s="36"/>
      <c r="X2987" s="37"/>
    </row>
    <row r="2988" spans="1:24" x14ac:dyDescent="0.3">
      <c r="A2988" s="42">
        <v>13064</v>
      </c>
      <c r="B2988" s="24" t="s">
        <v>21</v>
      </c>
      <c r="C2988" s="24" t="s">
        <v>1135</v>
      </c>
      <c r="D2988" s="24">
        <v>2</v>
      </c>
      <c r="E2988" s="24">
        <v>876</v>
      </c>
      <c r="F2988" s="24" t="s">
        <v>23</v>
      </c>
      <c r="G2988" s="24" t="s">
        <v>19</v>
      </c>
      <c r="H2988" s="24">
        <v>6</v>
      </c>
      <c r="J2988" s="24">
        <v>1</v>
      </c>
      <c r="K2988" s="24">
        <v>11571</v>
      </c>
      <c r="L2988" s="32">
        <v>0.43402777777777773</v>
      </c>
      <c r="M2988" s="43">
        <v>0.4513888888888889</v>
      </c>
      <c r="N2988" s="33">
        <v>7.3865150595177997</v>
      </c>
      <c r="Q2988" s="24">
        <v>41</v>
      </c>
      <c r="R2988" s="35">
        <f t="shared" si="188"/>
        <v>302.84711744022979</v>
      </c>
      <c r="S2988" s="35">
        <f t="shared" si="191"/>
        <v>0</v>
      </c>
      <c r="U2988" s="36">
        <f t="shared" si="189"/>
        <v>1.736111111111116E-2</v>
      </c>
      <c r="V2988" s="36">
        <f t="shared" si="190"/>
        <v>0.71180555555555758</v>
      </c>
      <c r="W2988" s="36"/>
      <c r="X2988" s="37"/>
    </row>
    <row r="2989" spans="1:24" x14ac:dyDescent="0.3">
      <c r="A2989" s="42">
        <v>13073</v>
      </c>
      <c r="B2989" s="24" t="s">
        <v>21</v>
      </c>
      <c r="C2989" s="24" t="s">
        <v>1135</v>
      </c>
      <c r="D2989" s="24">
        <v>2</v>
      </c>
      <c r="E2989" s="24">
        <v>876</v>
      </c>
      <c r="F2989" s="24" t="s">
        <v>23</v>
      </c>
      <c r="G2989" s="24" t="s">
        <v>18</v>
      </c>
      <c r="H2989" s="24" t="s">
        <v>13</v>
      </c>
      <c r="J2989" s="24">
        <v>1</v>
      </c>
      <c r="K2989" s="24">
        <v>228</v>
      </c>
      <c r="L2989" s="32">
        <v>0.43402777777777773</v>
      </c>
      <c r="M2989" s="43">
        <v>0.4513888888888889</v>
      </c>
      <c r="N2989" s="33">
        <v>7.3865150595177997</v>
      </c>
      <c r="Q2989" s="24">
        <v>67</v>
      </c>
      <c r="R2989" s="35">
        <f t="shared" si="188"/>
        <v>494.89650898769258</v>
      </c>
      <c r="S2989" s="35">
        <f t="shared" si="191"/>
        <v>0</v>
      </c>
      <c r="U2989" s="36">
        <f t="shared" si="189"/>
        <v>1.736111111111116E-2</v>
      </c>
      <c r="V2989" s="36">
        <f t="shared" si="190"/>
        <v>1.1631944444444478</v>
      </c>
      <c r="W2989" s="36"/>
      <c r="X2989" s="37"/>
    </row>
    <row r="2990" spans="1:24" x14ac:dyDescent="0.3">
      <c r="A2990" s="42">
        <v>12839</v>
      </c>
      <c r="B2990" s="24" t="s">
        <v>21</v>
      </c>
      <c r="C2990" s="24" t="s">
        <v>1135</v>
      </c>
      <c r="D2990" s="24">
        <v>2</v>
      </c>
      <c r="E2990" s="24">
        <v>876</v>
      </c>
      <c r="F2990" s="24" t="s">
        <v>23</v>
      </c>
      <c r="G2990" s="24" t="s">
        <v>19</v>
      </c>
      <c r="H2990" s="44" t="s">
        <v>1146</v>
      </c>
      <c r="I2990" s="44"/>
      <c r="J2990" s="24">
        <v>1</v>
      </c>
      <c r="K2990" s="24">
        <v>12839</v>
      </c>
      <c r="L2990" s="32">
        <v>0.44236111111111115</v>
      </c>
      <c r="M2990" s="43">
        <v>0.46180555555555558</v>
      </c>
      <c r="N2990" s="33">
        <v>7.3865150595177997</v>
      </c>
      <c r="Q2990" s="24">
        <v>194</v>
      </c>
      <c r="R2990" s="35">
        <f t="shared" si="188"/>
        <v>1432.9839215464531</v>
      </c>
      <c r="S2990" s="35">
        <f t="shared" si="191"/>
        <v>0</v>
      </c>
      <c r="U2990" s="36">
        <f t="shared" si="189"/>
        <v>1.9444444444444431E-2</v>
      </c>
      <c r="V2990" s="36">
        <f t="shared" si="190"/>
        <v>3.7722222222222195</v>
      </c>
      <c r="W2990" s="36"/>
      <c r="X2990" s="37"/>
    </row>
    <row r="2991" spans="1:24" x14ac:dyDescent="0.3">
      <c r="A2991" s="42">
        <v>12841</v>
      </c>
      <c r="B2991" s="24" t="s">
        <v>21</v>
      </c>
      <c r="C2991" s="24" t="s">
        <v>1135</v>
      </c>
      <c r="D2991" s="24">
        <v>2</v>
      </c>
      <c r="E2991" s="24">
        <v>876</v>
      </c>
      <c r="F2991" s="24" t="s">
        <v>23</v>
      </c>
      <c r="G2991" s="24" t="s">
        <v>19</v>
      </c>
      <c r="H2991" s="44" t="s">
        <v>1146</v>
      </c>
      <c r="I2991" s="44"/>
      <c r="J2991" s="24">
        <v>1</v>
      </c>
      <c r="K2991" s="24">
        <v>12841</v>
      </c>
      <c r="L2991" s="32">
        <v>0.46319444444444446</v>
      </c>
      <c r="M2991" s="43">
        <v>0.4826388888888889</v>
      </c>
      <c r="N2991" s="33">
        <v>7.3865150595177997</v>
      </c>
      <c r="Q2991" s="24">
        <v>194</v>
      </c>
      <c r="R2991" s="35">
        <f t="shared" si="188"/>
        <v>1432.9839215464531</v>
      </c>
      <c r="S2991" s="35">
        <f t="shared" si="191"/>
        <v>0</v>
      </c>
      <c r="U2991" s="36">
        <f t="shared" si="189"/>
        <v>1.9444444444444431E-2</v>
      </c>
      <c r="V2991" s="36">
        <f t="shared" si="190"/>
        <v>3.7722222222222195</v>
      </c>
      <c r="W2991" s="36"/>
      <c r="X2991" s="37"/>
    </row>
    <row r="2992" spans="1:24" x14ac:dyDescent="0.3">
      <c r="A2992" s="42">
        <v>6455</v>
      </c>
      <c r="B2992" s="24" t="s">
        <v>21</v>
      </c>
      <c r="C2992" s="24" t="s">
        <v>1135</v>
      </c>
      <c r="D2992" s="24">
        <v>2</v>
      </c>
      <c r="E2992" s="24">
        <v>876</v>
      </c>
      <c r="F2992" s="24" t="s">
        <v>23</v>
      </c>
      <c r="G2992" s="24" t="s">
        <v>12</v>
      </c>
      <c r="H2992" s="24" t="s">
        <v>15</v>
      </c>
      <c r="J2992" s="24">
        <v>1</v>
      </c>
      <c r="K2992" s="24">
        <v>1999</v>
      </c>
      <c r="L2992" s="32">
        <v>0.47569444444444442</v>
      </c>
      <c r="M2992" s="43">
        <v>0.49305555555555558</v>
      </c>
      <c r="N2992" s="33">
        <v>7.3865150595177997</v>
      </c>
      <c r="Q2992" s="24">
        <v>58</v>
      </c>
      <c r="R2992" s="35">
        <f t="shared" si="188"/>
        <v>428.41787345203238</v>
      </c>
      <c r="S2992" s="35">
        <f t="shared" si="191"/>
        <v>0</v>
      </c>
      <c r="U2992" s="36">
        <f t="shared" si="189"/>
        <v>1.736111111111116E-2</v>
      </c>
      <c r="V2992" s="36">
        <f t="shared" si="190"/>
        <v>1.0069444444444473</v>
      </c>
      <c r="W2992" s="36"/>
      <c r="X2992" s="37"/>
    </row>
    <row r="2993" spans="1:24" x14ac:dyDescent="0.3">
      <c r="A2993" s="42">
        <v>13065</v>
      </c>
      <c r="B2993" s="24" t="s">
        <v>21</v>
      </c>
      <c r="C2993" s="24" t="s">
        <v>1135</v>
      </c>
      <c r="D2993" s="24">
        <v>2</v>
      </c>
      <c r="E2993" s="24">
        <v>876</v>
      </c>
      <c r="F2993" s="24" t="s">
        <v>23</v>
      </c>
      <c r="G2993" s="24" t="s">
        <v>19</v>
      </c>
      <c r="H2993" s="24">
        <v>6</v>
      </c>
      <c r="J2993" s="24">
        <v>1</v>
      </c>
      <c r="K2993" s="24">
        <v>11576</v>
      </c>
      <c r="L2993" s="32">
        <v>0.47569444444444442</v>
      </c>
      <c r="M2993" s="43">
        <v>0.49305555555555558</v>
      </c>
      <c r="N2993" s="33">
        <v>7.3865150595177997</v>
      </c>
      <c r="Q2993" s="24">
        <v>41</v>
      </c>
      <c r="R2993" s="35">
        <f t="shared" si="188"/>
        <v>302.84711744022979</v>
      </c>
      <c r="S2993" s="35">
        <f t="shared" si="191"/>
        <v>0</v>
      </c>
      <c r="U2993" s="36">
        <f t="shared" si="189"/>
        <v>1.736111111111116E-2</v>
      </c>
      <c r="V2993" s="36">
        <f t="shared" si="190"/>
        <v>0.71180555555555758</v>
      </c>
      <c r="W2993" s="36"/>
      <c r="X2993" s="37"/>
    </row>
    <row r="2994" spans="1:24" x14ac:dyDescent="0.3">
      <c r="A2994" s="42">
        <v>13074</v>
      </c>
      <c r="B2994" s="24" t="s">
        <v>21</v>
      </c>
      <c r="C2994" s="24" t="s">
        <v>1135</v>
      </c>
      <c r="D2994" s="24">
        <v>2</v>
      </c>
      <c r="E2994" s="24">
        <v>876</v>
      </c>
      <c r="F2994" s="24" t="s">
        <v>23</v>
      </c>
      <c r="G2994" s="24" t="s">
        <v>18</v>
      </c>
      <c r="H2994" s="24" t="s">
        <v>13</v>
      </c>
      <c r="J2994" s="24">
        <v>1</v>
      </c>
      <c r="K2994" s="24">
        <v>229</v>
      </c>
      <c r="L2994" s="32">
        <v>0.47569444444444442</v>
      </c>
      <c r="M2994" s="43">
        <v>0.49305555555555558</v>
      </c>
      <c r="N2994" s="33">
        <v>7.3865150595177997</v>
      </c>
      <c r="Q2994" s="24">
        <v>67</v>
      </c>
      <c r="R2994" s="35">
        <f t="shared" si="188"/>
        <v>494.89650898769258</v>
      </c>
      <c r="S2994" s="35">
        <f t="shared" si="191"/>
        <v>0</v>
      </c>
      <c r="U2994" s="36">
        <f t="shared" si="189"/>
        <v>1.736111111111116E-2</v>
      </c>
      <c r="V2994" s="36">
        <f t="shared" si="190"/>
        <v>1.1631944444444478</v>
      </c>
      <c r="W2994" s="36"/>
      <c r="X2994" s="37"/>
    </row>
    <row r="2995" spans="1:24" x14ac:dyDescent="0.3">
      <c r="A2995" s="42">
        <v>12843</v>
      </c>
      <c r="B2995" s="24" t="s">
        <v>21</v>
      </c>
      <c r="C2995" s="24" t="s">
        <v>1135</v>
      </c>
      <c r="D2995" s="24">
        <v>2</v>
      </c>
      <c r="E2995" s="24">
        <v>876</v>
      </c>
      <c r="F2995" s="24" t="s">
        <v>23</v>
      </c>
      <c r="G2995" s="24" t="s">
        <v>19</v>
      </c>
      <c r="H2995" s="44" t="s">
        <v>1146</v>
      </c>
      <c r="I2995" s="44"/>
      <c r="J2995" s="24">
        <v>1</v>
      </c>
      <c r="K2995" s="24">
        <v>12843</v>
      </c>
      <c r="L2995" s="32">
        <v>0.48749999999999999</v>
      </c>
      <c r="M2995" s="43">
        <v>0.50694444444444442</v>
      </c>
      <c r="N2995" s="33">
        <v>7.3865150595177997</v>
      </c>
      <c r="Q2995" s="24">
        <v>194</v>
      </c>
      <c r="R2995" s="35">
        <f t="shared" si="188"/>
        <v>1432.9839215464531</v>
      </c>
      <c r="S2995" s="35">
        <f t="shared" si="191"/>
        <v>0</v>
      </c>
      <c r="U2995" s="36">
        <f t="shared" si="189"/>
        <v>1.9444444444444431E-2</v>
      </c>
      <c r="V2995" s="36">
        <f t="shared" si="190"/>
        <v>3.7722222222222195</v>
      </c>
      <c r="W2995" s="36"/>
      <c r="X2995" s="37"/>
    </row>
    <row r="2996" spans="1:24" x14ac:dyDescent="0.3">
      <c r="A2996" s="42">
        <v>12845</v>
      </c>
      <c r="B2996" s="24" t="s">
        <v>21</v>
      </c>
      <c r="C2996" s="24" t="s">
        <v>1135</v>
      </c>
      <c r="D2996" s="24">
        <v>2</v>
      </c>
      <c r="E2996" s="24">
        <v>876</v>
      </c>
      <c r="F2996" s="24" t="s">
        <v>23</v>
      </c>
      <c r="G2996" s="24" t="s">
        <v>19</v>
      </c>
      <c r="H2996" s="44" t="s">
        <v>1146</v>
      </c>
      <c r="I2996" s="44"/>
      <c r="J2996" s="24">
        <v>1</v>
      </c>
      <c r="K2996" s="24">
        <v>12845</v>
      </c>
      <c r="L2996" s="32">
        <v>0.5083333333333333</v>
      </c>
      <c r="M2996" s="43">
        <v>0.52777777777777779</v>
      </c>
      <c r="N2996" s="33">
        <v>7.3865150595177997</v>
      </c>
      <c r="Q2996" s="24">
        <v>194</v>
      </c>
      <c r="R2996" s="35">
        <f t="shared" si="188"/>
        <v>1432.9839215464531</v>
      </c>
      <c r="S2996" s="35">
        <f t="shared" si="191"/>
        <v>0</v>
      </c>
      <c r="U2996" s="36">
        <f t="shared" si="189"/>
        <v>1.9444444444444486E-2</v>
      </c>
      <c r="V2996" s="36">
        <f t="shared" si="190"/>
        <v>3.7722222222222301</v>
      </c>
      <c r="W2996" s="36"/>
      <c r="X2996" s="37"/>
    </row>
    <row r="2997" spans="1:24" x14ac:dyDescent="0.3">
      <c r="A2997" s="42">
        <v>6456</v>
      </c>
      <c r="B2997" s="24" t="s">
        <v>21</v>
      </c>
      <c r="C2997" s="24" t="s">
        <v>1135</v>
      </c>
      <c r="D2997" s="24">
        <v>2</v>
      </c>
      <c r="E2997" s="24">
        <v>876</v>
      </c>
      <c r="F2997" s="24" t="s">
        <v>23</v>
      </c>
      <c r="G2997" s="24" t="s">
        <v>12</v>
      </c>
      <c r="H2997" s="24" t="s">
        <v>15</v>
      </c>
      <c r="J2997" s="24">
        <v>1</v>
      </c>
      <c r="K2997" s="24">
        <v>2000</v>
      </c>
      <c r="L2997" s="32">
        <v>0.51736111111111105</v>
      </c>
      <c r="M2997" s="43">
        <v>0.53472222222222221</v>
      </c>
      <c r="N2997" s="33">
        <v>7.3865150595177997</v>
      </c>
      <c r="Q2997" s="24">
        <v>58</v>
      </c>
      <c r="R2997" s="35">
        <f t="shared" si="188"/>
        <v>428.41787345203238</v>
      </c>
      <c r="S2997" s="35">
        <f t="shared" si="191"/>
        <v>0</v>
      </c>
      <c r="U2997" s="36">
        <f t="shared" si="189"/>
        <v>1.736111111111116E-2</v>
      </c>
      <c r="V2997" s="36">
        <f t="shared" si="190"/>
        <v>1.0069444444444473</v>
      </c>
      <c r="W2997" s="36"/>
      <c r="X2997" s="37"/>
    </row>
    <row r="2998" spans="1:24" x14ac:dyDescent="0.3">
      <c r="A2998" s="42">
        <v>13066</v>
      </c>
      <c r="B2998" s="24" t="s">
        <v>21</v>
      </c>
      <c r="C2998" s="24" t="s">
        <v>1135</v>
      </c>
      <c r="D2998" s="24">
        <v>2</v>
      </c>
      <c r="E2998" s="24">
        <v>876</v>
      </c>
      <c r="F2998" s="24" t="s">
        <v>23</v>
      </c>
      <c r="G2998" s="24" t="s">
        <v>19</v>
      </c>
      <c r="H2998" s="24">
        <v>6</v>
      </c>
      <c r="J2998" s="24">
        <v>1</v>
      </c>
      <c r="K2998" s="24">
        <v>11581</v>
      </c>
      <c r="L2998" s="32">
        <v>0.51736111111111105</v>
      </c>
      <c r="M2998" s="43">
        <v>0.53472222222222221</v>
      </c>
      <c r="N2998" s="33">
        <v>7.3865150595177997</v>
      </c>
      <c r="Q2998" s="24">
        <v>41</v>
      </c>
      <c r="R2998" s="35">
        <f t="shared" si="188"/>
        <v>302.84711744022979</v>
      </c>
      <c r="S2998" s="35">
        <f t="shared" si="191"/>
        <v>0</v>
      </c>
      <c r="U2998" s="36">
        <f t="shared" si="189"/>
        <v>1.736111111111116E-2</v>
      </c>
      <c r="V2998" s="36">
        <f t="shared" si="190"/>
        <v>0.71180555555555758</v>
      </c>
      <c r="W2998" s="36"/>
      <c r="X2998" s="37"/>
    </row>
    <row r="2999" spans="1:24" x14ac:dyDescent="0.3">
      <c r="A2999" s="42">
        <v>13075</v>
      </c>
      <c r="B2999" s="24" t="s">
        <v>21</v>
      </c>
      <c r="C2999" s="24" t="s">
        <v>1135</v>
      </c>
      <c r="D2999" s="24">
        <v>2</v>
      </c>
      <c r="E2999" s="24">
        <v>876</v>
      </c>
      <c r="F2999" s="24" t="s">
        <v>23</v>
      </c>
      <c r="G2999" s="24" t="s">
        <v>18</v>
      </c>
      <c r="H2999" s="24" t="s">
        <v>13</v>
      </c>
      <c r="J2999" s="24">
        <v>1</v>
      </c>
      <c r="K2999" s="24">
        <v>230</v>
      </c>
      <c r="L2999" s="32">
        <v>0.51736111111111105</v>
      </c>
      <c r="M2999" s="43">
        <v>0.53472222222222221</v>
      </c>
      <c r="N2999" s="33">
        <v>7.3865150595177997</v>
      </c>
      <c r="Q2999" s="24">
        <v>67</v>
      </c>
      <c r="R2999" s="35">
        <f t="shared" si="188"/>
        <v>494.89650898769258</v>
      </c>
      <c r="S2999" s="35">
        <f t="shared" si="191"/>
        <v>0</v>
      </c>
      <c r="U2999" s="36">
        <f t="shared" si="189"/>
        <v>1.736111111111116E-2</v>
      </c>
      <c r="V2999" s="36">
        <f t="shared" si="190"/>
        <v>1.1631944444444478</v>
      </c>
      <c r="W2999" s="36"/>
      <c r="X2999" s="37"/>
    </row>
    <row r="3000" spans="1:24" x14ac:dyDescent="0.3">
      <c r="A3000" s="42">
        <v>12847</v>
      </c>
      <c r="B3000" s="24" t="s">
        <v>21</v>
      </c>
      <c r="C3000" s="24" t="s">
        <v>1135</v>
      </c>
      <c r="D3000" s="24">
        <v>2</v>
      </c>
      <c r="E3000" s="24">
        <v>876</v>
      </c>
      <c r="F3000" s="24" t="s">
        <v>23</v>
      </c>
      <c r="G3000" s="24" t="s">
        <v>19</v>
      </c>
      <c r="H3000" s="44" t="s">
        <v>1146</v>
      </c>
      <c r="I3000" s="44"/>
      <c r="J3000" s="24">
        <v>1</v>
      </c>
      <c r="K3000" s="24">
        <v>12847</v>
      </c>
      <c r="L3000" s="32">
        <v>0.53263888888888888</v>
      </c>
      <c r="M3000" s="43">
        <v>0.55208333333333337</v>
      </c>
      <c r="N3000" s="33">
        <v>7.3865150595177997</v>
      </c>
      <c r="Q3000" s="24">
        <v>194</v>
      </c>
      <c r="R3000" s="35">
        <f t="shared" si="188"/>
        <v>1432.9839215464531</v>
      </c>
      <c r="S3000" s="35">
        <f t="shared" si="191"/>
        <v>0</v>
      </c>
      <c r="U3000" s="36">
        <f t="shared" si="189"/>
        <v>1.9444444444444486E-2</v>
      </c>
      <c r="V3000" s="36">
        <f t="shared" si="190"/>
        <v>3.7722222222222301</v>
      </c>
      <c r="W3000" s="36"/>
      <c r="X3000" s="37"/>
    </row>
    <row r="3001" spans="1:24" x14ac:dyDescent="0.3">
      <c r="A3001" s="42">
        <v>12849</v>
      </c>
      <c r="B3001" s="24" t="s">
        <v>21</v>
      </c>
      <c r="C3001" s="24" t="s">
        <v>1135</v>
      </c>
      <c r="D3001" s="24">
        <v>2</v>
      </c>
      <c r="E3001" s="24">
        <v>876</v>
      </c>
      <c r="F3001" s="24" t="s">
        <v>23</v>
      </c>
      <c r="G3001" s="24" t="s">
        <v>19</v>
      </c>
      <c r="H3001" s="44" t="s">
        <v>1146</v>
      </c>
      <c r="I3001" s="44"/>
      <c r="J3001" s="24">
        <v>1</v>
      </c>
      <c r="K3001" s="24">
        <v>12849</v>
      </c>
      <c r="L3001" s="32">
        <v>0.55347222222222225</v>
      </c>
      <c r="M3001" s="43">
        <v>0.57291666666666663</v>
      </c>
      <c r="N3001" s="33">
        <v>7.3865150595177997</v>
      </c>
      <c r="Q3001" s="24">
        <v>194</v>
      </c>
      <c r="R3001" s="35">
        <f t="shared" si="188"/>
        <v>1432.9839215464531</v>
      </c>
      <c r="S3001" s="35">
        <f t="shared" si="191"/>
        <v>0</v>
      </c>
      <c r="U3001" s="36">
        <f t="shared" si="189"/>
        <v>1.9444444444444375E-2</v>
      </c>
      <c r="V3001" s="36">
        <f t="shared" si="190"/>
        <v>3.7722222222222088</v>
      </c>
      <c r="W3001" s="36"/>
      <c r="X3001" s="37"/>
    </row>
    <row r="3002" spans="1:24" x14ac:dyDescent="0.3">
      <c r="A3002" s="42">
        <v>6457</v>
      </c>
      <c r="B3002" s="24" t="s">
        <v>21</v>
      </c>
      <c r="C3002" s="24" t="s">
        <v>1135</v>
      </c>
      <c r="D3002" s="24">
        <v>2</v>
      </c>
      <c r="E3002" s="24">
        <v>876</v>
      </c>
      <c r="F3002" s="24" t="s">
        <v>23</v>
      </c>
      <c r="G3002" s="24" t="s">
        <v>12</v>
      </c>
      <c r="H3002" s="24" t="s">
        <v>15</v>
      </c>
      <c r="J3002" s="24">
        <v>1</v>
      </c>
      <c r="K3002" s="24">
        <v>2001</v>
      </c>
      <c r="L3002" s="32">
        <v>0.55902777777777779</v>
      </c>
      <c r="M3002" s="43">
        <v>0.57638888888888895</v>
      </c>
      <c r="N3002" s="33">
        <v>7.3865150595177997</v>
      </c>
      <c r="Q3002" s="24">
        <v>58</v>
      </c>
      <c r="R3002" s="35">
        <f t="shared" si="188"/>
        <v>428.41787345203238</v>
      </c>
      <c r="S3002" s="35">
        <f t="shared" si="191"/>
        <v>0</v>
      </c>
      <c r="U3002" s="36">
        <f t="shared" si="189"/>
        <v>1.736111111111116E-2</v>
      </c>
      <c r="V3002" s="36">
        <f t="shared" si="190"/>
        <v>1.0069444444444473</v>
      </c>
      <c r="W3002" s="36"/>
      <c r="X3002" s="37"/>
    </row>
    <row r="3003" spans="1:24" x14ac:dyDescent="0.3">
      <c r="A3003" s="42">
        <v>13067</v>
      </c>
      <c r="B3003" s="24" t="s">
        <v>21</v>
      </c>
      <c r="C3003" s="24" t="s">
        <v>1135</v>
      </c>
      <c r="D3003" s="24">
        <v>2</v>
      </c>
      <c r="E3003" s="24">
        <v>876</v>
      </c>
      <c r="F3003" s="24" t="s">
        <v>23</v>
      </c>
      <c r="G3003" s="24" t="s">
        <v>19</v>
      </c>
      <c r="H3003" s="24">
        <v>6</v>
      </c>
      <c r="J3003" s="24">
        <v>1</v>
      </c>
      <c r="K3003" s="24">
        <v>11586</v>
      </c>
      <c r="L3003" s="32">
        <v>0.55902777777777779</v>
      </c>
      <c r="M3003" s="43">
        <v>0.57638888888888895</v>
      </c>
      <c r="N3003" s="33">
        <v>7.3865150595177997</v>
      </c>
      <c r="Q3003" s="24">
        <v>41</v>
      </c>
      <c r="R3003" s="35">
        <f t="shared" si="188"/>
        <v>302.84711744022979</v>
      </c>
      <c r="S3003" s="35">
        <f t="shared" si="191"/>
        <v>0</v>
      </c>
      <c r="U3003" s="36">
        <f t="shared" si="189"/>
        <v>1.736111111111116E-2</v>
      </c>
      <c r="V3003" s="36">
        <f t="shared" si="190"/>
        <v>0.71180555555555758</v>
      </c>
      <c r="W3003" s="36"/>
      <c r="X3003" s="37"/>
    </row>
    <row r="3004" spans="1:24" x14ac:dyDescent="0.3">
      <c r="A3004" s="42">
        <v>13076</v>
      </c>
      <c r="B3004" s="24" t="s">
        <v>21</v>
      </c>
      <c r="C3004" s="24" t="s">
        <v>1135</v>
      </c>
      <c r="D3004" s="24">
        <v>2</v>
      </c>
      <c r="E3004" s="24">
        <v>876</v>
      </c>
      <c r="F3004" s="24" t="s">
        <v>23</v>
      </c>
      <c r="G3004" s="24" t="s">
        <v>18</v>
      </c>
      <c r="H3004" s="24" t="s">
        <v>13</v>
      </c>
      <c r="J3004" s="24">
        <v>1</v>
      </c>
      <c r="K3004" s="24">
        <v>231</v>
      </c>
      <c r="L3004" s="32">
        <v>0.55902777777777779</v>
      </c>
      <c r="M3004" s="43">
        <v>0.57638888888888895</v>
      </c>
      <c r="N3004" s="33">
        <v>7.3865150595177997</v>
      </c>
      <c r="Q3004" s="24">
        <v>67</v>
      </c>
      <c r="R3004" s="35">
        <f t="shared" si="188"/>
        <v>494.89650898769258</v>
      </c>
      <c r="S3004" s="35">
        <f t="shared" si="191"/>
        <v>0</v>
      </c>
      <c r="U3004" s="36">
        <f t="shared" si="189"/>
        <v>1.736111111111116E-2</v>
      </c>
      <c r="V3004" s="36">
        <f t="shared" si="190"/>
        <v>1.1631944444444478</v>
      </c>
      <c r="W3004" s="36"/>
      <c r="X3004" s="37"/>
    </row>
    <row r="3005" spans="1:24" x14ac:dyDescent="0.3">
      <c r="A3005" s="42">
        <v>12851</v>
      </c>
      <c r="B3005" s="24" t="s">
        <v>21</v>
      </c>
      <c r="C3005" s="24" t="s">
        <v>1135</v>
      </c>
      <c r="D3005" s="24">
        <v>2</v>
      </c>
      <c r="E3005" s="24">
        <v>876</v>
      </c>
      <c r="F3005" s="24" t="s">
        <v>23</v>
      </c>
      <c r="G3005" s="24" t="s">
        <v>19</v>
      </c>
      <c r="H3005" s="44" t="s">
        <v>1146</v>
      </c>
      <c r="I3005" s="44"/>
      <c r="J3005" s="24">
        <v>1</v>
      </c>
      <c r="K3005" s="24">
        <v>12851</v>
      </c>
      <c r="L3005" s="32">
        <v>0.57777777777777783</v>
      </c>
      <c r="M3005" s="43">
        <v>0.59722222222222221</v>
      </c>
      <c r="N3005" s="33">
        <v>7.3865150595177997</v>
      </c>
      <c r="Q3005" s="24">
        <v>194</v>
      </c>
      <c r="R3005" s="35">
        <f t="shared" si="188"/>
        <v>1432.9839215464531</v>
      </c>
      <c r="S3005" s="35">
        <f t="shared" si="191"/>
        <v>0</v>
      </c>
      <c r="U3005" s="36">
        <f t="shared" si="189"/>
        <v>1.9444444444444375E-2</v>
      </c>
      <c r="V3005" s="36">
        <f t="shared" si="190"/>
        <v>3.7722222222222088</v>
      </c>
      <c r="W3005" s="36"/>
      <c r="X3005" s="37"/>
    </row>
    <row r="3006" spans="1:24" x14ac:dyDescent="0.3">
      <c r="A3006" s="42">
        <v>12853</v>
      </c>
      <c r="B3006" s="24" t="s">
        <v>21</v>
      </c>
      <c r="C3006" s="24" t="s">
        <v>1135</v>
      </c>
      <c r="D3006" s="24">
        <v>2</v>
      </c>
      <c r="E3006" s="24">
        <v>876</v>
      </c>
      <c r="F3006" s="24" t="s">
        <v>23</v>
      </c>
      <c r="G3006" s="24" t="s">
        <v>19</v>
      </c>
      <c r="H3006" s="44" t="s">
        <v>1146</v>
      </c>
      <c r="I3006" s="44"/>
      <c r="J3006" s="24">
        <v>1</v>
      </c>
      <c r="K3006" s="24">
        <v>12853</v>
      </c>
      <c r="L3006" s="32">
        <v>0.59861111111111109</v>
      </c>
      <c r="M3006" s="43">
        <v>0.61805555555555558</v>
      </c>
      <c r="N3006" s="33">
        <v>7.3865150595177997</v>
      </c>
      <c r="Q3006" s="24">
        <v>194</v>
      </c>
      <c r="R3006" s="35">
        <f t="shared" si="188"/>
        <v>1432.9839215464531</v>
      </c>
      <c r="S3006" s="35">
        <f t="shared" si="191"/>
        <v>0</v>
      </c>
      <c r="U3006" s="36">
        <f t="shared" si="189"/>
        <v>1.9444444444444486E-2</v>
      </c>
      <c r="V3006" s="36">
        <f t="shared" si="190"/>
        <v>3.7722222222222301</v>
      </c>
      <c r="W3006" s="36"/>
      <c r="X3006" s="37"/>
    </row>
    <row r="3007" spans="1:24" x14ac:dyDescent="0.3">
      <c r="A3007" s="42">
        <v>6458</v>
      </c>
      <c r="B3007" s="24" t="s">
        <v>21</v>
      </c>
      <c r="C3007" s="24" t="s">
        <v>1135</v>
      </c>
      <c r="D3007" s="24">
        <v>2</v>
      </c>
      <c r="E3007" s="24">
        <v>876</v>
      </c>
      <c r="F3007" s="24" t="s">
        <v>23</v>
      </c>
      <c r="G3007" s="24" t="s">
        <v>12</v>
      </c>
      <c r="H3007" s="24" t="s">
        <v>15</v>
      </c>
      <c r="J3007" s="24">
        <v>1</v>
      </c>
      <c r="K3007" s="24">
        <v>2002</v>
      </c>
      <c r="L3007" s="32">
        <v>0.60069444444444442</v>
      </c>
      <c r="M3007" s="43">
        <v>0.61805555555555558</v>
      </c>
      <c r="N3007" s="33">
        <v>7.3865150595177997</v>
      </c>
      <c r="Q3007" s="24">
        <v>58</v>
      </c>
      <c r="R3007" s="35">
        <f t="shared" si="188"/>
        <v>428.41787345203238</v>
      </c>
      <c r="S3007" s="35">
        <f t="shared" si="191"/>
        <v>0</v>
      </c>
      <c r="U3007" s="36">
        <f t="shared" si="189"/>
        <v>1.736111111111116E-2</v>
      </c>
      <c r="V3007" s="36">
        <f t="shared" si="190"/>
        <v>1.0069444444444473</v>
      </c>
      <c r="W3007" s="36"/>
      <c r="X3007" s="37"/>
    </row>
    <row r="3008" spans="1:24" x14ac:dyDescent="0.3">
      <c r="A3008" s="42">
        <v>13068</v>
      </c>
      <c r="B3008" s="24" t="s">
        <v>21</v>
      </c>
      <c r="C3008" s="24" t="s">
        <v>1135</v>
      </c>
      <c r="D3008" s="24">
        <v>2</v>
      </c>
      <c r="E3008" s="24">
        <v>876</v>
      </c>
      <c r="F3008" s="24" t="s">
        <v>23</v>
      </c>
      <c r="G3008" s="24" t="s">
        <v>19</v>
      </c>
      <c r="H3008" s="24">
        <v>6</v>
      </c>
      <c r="J3008" s="24">
        <v>1</v>
      </c>
      <c r="K3008" s="24">
        <v>11591</v>
      </c>
      <c r="L3008" s="32">
        <v>0.60069444444444442</v>
      </c>
      <c r="M3008" s="43">
        <v>0.61805555555555558</v>
      </c>
      <c r="N3008" s="33">
        <v>7.3865150595177997</v>
      </c>
      <c r="Q3008" s="24">
        <v>41</v>
      </c>
      <c r="R3008" s="35">
        <f t="shared" si="188"/>
        <v>302.84711744022979</v>
      </c>
      <c r="S3008" s="35">
        <f t="shared" si="191"/>
        <v>0</v>
      </c>
      <c r="U3008" s="36">
        <f t="shared" si="189"/>
        <v>1.736111111111116E-2</v>
      </c>
      <c r="V3008" s="36">
        <f t="shared" si="190"/>
        <v>0.71180555555555758</v>
      </c>
      <c r="W3008" s="36"/>
      <c r="X3008" s="37"/>
    </row>
    <row r="3009" spans="1:24" x14ac:dyDescent="0.3">
      <c r="A3009" s="42">
        <v>13077</v>
      </c>
      <c r="B3009" s="24" t="s">
        <v>21</v>
      </c>
      <c r="C3009" s="24" t="s">
        <v>1135</v>
      </c>
      <c r="D3009" s="24">
        <v>2</v>
      </c>
      <c r="E3009" s="24">
        <v>876</v>
      </c>
      <c r="F3009" s="24" t="s">
        <v>23</v>
      </c>
      <c r="G3009" s="24" t="s">
        <v>18</v>
      </c>
      <c r="H3009" s="24" t="s">
        <v>13</v>
      </c>
      <c r="J3009" s="24">
        <v>1</v>
      </c>
      <c r="K3009" s="24">
        <v>232</v>
      </c>
      <c r="L3009" s="32">
        <v>0.60069444444444442</v>
      </c>
      <c r="M3009" s="43">
        <v>0.61805555555555558</v>
      </c>
      <c r="N3009" s="33">
        <v>7.3865150595177997</v>
      </c>
      <c r="Q3009" s="24">
        <v>67</v>
      </c>
      <c r="R3009" s="35">
        <f t="shared" si="188"/>
        <v>494.89650898769258</v>
      </c>
      <c r="S3009" s="35">
        <f t="shared" si="191"/>
        <v>0</v>
      </c>
      <c r="U3009" s="36">
        <f t="shared" si="189"/>
        <v>1.736111111111116E-2</v>
      </c>
      <c r="V3009" s="36">
        <f t="shared" si="190"/>
        <v>1.1631944444444478</v>
      </c>
      <c r="W3009" s="36"/>
      <c r="X3009" s="37"/>
    </row>
    <row r="3010" spans="1:24" x14ac:dyDescent="0.3">
      <c r="A3010" s="42">
        <v>12855</v>
      </c>
      <c r="B3010" s="24" t="s">
        <v>21</v>
      </c>
      <c r="C3010" s="24" t="s">
        <v>1135</v>
      </c>
      <c r="D3010" s="24">
        <v>2</v>
      </c>
      <c r="E3010" s="24">
        <v>876</v>
      </c>
      <c r="F3010" s="24" t="s">
        <v>23</v>
      </c>
      <c r="G3010" s="24" t="s">
        <v>19</v>
      </c>
      <c r="H3010" s="44" t="s">
        <v>1146</v>
      </c>
      <c r="I3010" s="44"/>
      <c r="J3010" s="24">
        <v>1</v>
      </c>
      <c r="K3010" s="24">
        <v>12855</v>
      </c>
      <c r="L3010" s="32">
        <v>0.62291666666666667</v>
      </c>
      <c r="M3010" s="43">
        <v>0.64236111111111105</v>
      </c>
      <c r="N3010" s="33">
        <v>7.3865150595177997</v>
      </c>
      <c r="Q3010" s="24">
        <v>194</v>
      </c>
      <c r="R3010" s="35">
        <f t="shared" si="188"/>
        <v>1432.9839215464531</v>
      </c>
      <c r="S3010" s="35">
        <f t="shared" si="191"/>
        <v>0</v>
      </c>
      <c r="U3010" s="36">
        <f t="shared" si="189"/>
        <v>1.9444444444444375E-2</v>
      </c>
      <c r="V3010" s="36">
        <f t="shared" si="190"/>
        <v>3.7722222222222088</v>
      </c>
      <c r="W3010" s="36"/>
      <c r="X3010" s="37"/>
    </row>
    <row r="3011" spans="1:24" x14ac:dyDescent="0.3">
      <c r="A3011" s="42">
        <v>6459</v>
      </c>
      <c r="B3011" s="24" t="s">
        <v>21</v>
      </c>
      <c r="C3011" s="24" t="s">
        <v>1135</v>
      </c>
      <c r="D3011" s="24">
        <v>2</v>
      </c>
      <c r="E3011" s="24">
        <v>876</v>
      </c>
      <c r="F3011" s="24" t="s">
        <v>23</v>
      </c>
      <c r="G3011" s="24" t="s">
        <v>12</v>
      </c>
      <c r="H3011" s="24" t="s">
        <v>15</v>
      </c>
      <c r="J3011" s="24">
        <v>1</v>
      </c>
      <c r="K3011" s="24">
        <v>2003</v>
      </c>
      <c r="L3011" s="32">
        <v>0.64236111111111105</v>
      </c>
      <c r="M3011" s="43">
        <v>0.65972222222222221</v>
      </c>
      <c r="N3011" s="33">
        <v>7.3865150595177997</v>
      </c>
      <c r="Q3011" s="24">
        <v>58</v>
      </c>
      <c r="R3011" s="35">
        <f t="shared" si="188"/>
        <v>428.41787345203238</v>
      </c>
      <c r="S3011" s="35">
        <f t="shared" si="191"/>
        <v>0</v>
      </c>
      <c r="U3011" s="36">
        <f t="shared" si="189"/>
        <v>1.736111111111116E-2</v>
      </c>
      <c r="V3011" s="36">
        <f t="shared" si="190"/>
        <v>1.0069444444444473</v>
      </c>
      <c r="W3011" s="36"/>
      <c r="X3011" s="37"/>
    </row>
    <row r="3012" spans="1:24" x14ac:dyDescent="0.3">
      <c r="A3012" s="42">
        <v>12856</v>
      </c>
      <c r="B3012" s="24" t="s">
        <v>21</v>
      </c>
      <c r="C3012" s="24" t="s">
        <v>1135</v>
      </c>
      <c r="D3012" s="24">
        <v>2</v>
      </c>
      <c r="E3012" s="24">
        <v>876</v>
      </c>
      <c r="F3012" s="24" t="s">
        <v>23</v>
      </c>
      <c r="G3012" s="24" t="s">
        <v>18</v>
      </c>
      <c r="H3012" s="24" t="s">
        <v>13</v>
      </c>
      <c r="J3012" s="24">
        <v>1</v>
      </c>
      <c r="K3012" s="24">
        <v>233</v>
      </c>
      <c r="L3012" s="32">
        <v>0.64236111111111105</v>
      </c>
      <c r="M3012" s="43">
        <v>0.65972222222222221</v>
      </c>
      <c r="N3012" s="33">
        <v>7.3865150595177997</v>
      </c>
      <c r="Q3012" s="24">
        <v>67</v>
      </c>
      <c r="R3012" s="35">
        <f t="shared" ref="R3012:R3077" si="192">+N3012*Q3012</f>
        <v>494.89650898769258</v>
      </c>
      <c r="S3012" s="35">
        <f t="shared" si="191"/>
        <v>0</v>
      </c>
      <c r="U3012" s="36">
        <f t="shared" ref="U3012:U3077" si="193">+M3012-L3012</f>
        <v>1.736111111111116E-2</v>
      </c>
      <c r="V3012" s="36">
        <f t="shared" ref="V3012:V3077" si="194">+U3012*Q3012</f>
        <v>1.1631944444444478</v>
      </c>
      <c r="W3012" s="36"/>
      <c r="X3012" s="37"/>
    </row>
    <row r="3013" spans="1:24" x14ac:dyDescent="0.3">
      <c r="A3013" s="42">
        <v>12857</v>
      </c>
      <c r="B3013" s="24" t="s">
        <v>21</v>
      </c>
      <c r="C3013" s="24" t="s">
        <v>1135</v>
      </c>
      <c r="D3013" s="24">
        <v>2</v>
      </c>
      <c r="E3013" s="24">
        <v>876</v>
      </c>
      <c r="F3013" s="24" t="s">
        <v>23</v>
      </c>
      <c r="G3013" s="24" t="s">
        <v>19</v>
      </c>
      <c r="H3013" s="24">
        <v>6</v>
      </c>
      <c r="J3013" s="24">
        <v>1</v>
      </c>
      <c r="K3013" s="24">
        <v>12857</v>
      </c>
      <c r="L3013" s="32">
        <v>0.64236111111111105</v>
      </c>
      <c r="M3013" s="43">
        <v>0.65972222222222221</v>
      </c>
      <c r="N3013" s="33">
        <v>7.3865150595177997</v>
      </c>
      <c r="Q3013" s="24">
        <v>41</v>
      </c>
      <c r="R3013" s="35">
        <f t="shared" si="192"/>
        <v>302.84711744022979</v>
      </c>
      <c r="S3013" s="35">
        <f t="shared" ref="S3013:S3076" si="195">+O3013*Q3013</f>
        <v>0</v>
      </c>
      <c r="U3013" s="36">
        <f t="shared" si="193"/>
        <v>1.736111111111116E-2</v>
      </c>
      <c r="V3013" s="36">
        <f t="shared" si="194"/>
        <v>0.71180555555555758</v>
      </c>
      <c r="W3013" s="36"/>
      <c r="X3013" s="37"/>
    </row>
    <row r="3014" spans="1:24" x14ac:dyDescent="0.3">
      <c r="A3014" s="42">
        <v>12858</v>
      </c>
      <c r="B3014" s="24" t="s">
        <v>21</v>
      </c>
      <c r="C3014" s="24" t="s">
        <v>1135</v>
      </c>
      <c r="D3014" s="24">
        <v>2</v>
      </c>
      <c r="E3014" s="24">
        <v>876</v>
      </c>
      <c r="F3014" s="24" t="s">
        <v>23</v>
      </c>
      <c r="G3014" s="24" t="s">
        <v>19</v>
      </c>
      <c r="H3014" s="44" t="s">
        <v>1146</v>
      </c>
      <c r="I3014" s="44"/>
      <c r="J3014" s="24">
        <v>1</v>
      </c>
      <c r="K3014" s="24">
        <v>12858</v>
      </c>
      <c r="L3014" s="32">
        <v>0.64374999999999993</v>
      </c>
      <c r="M3014" s="43">
        <v>0.66319444444444442</v>
      </c>
      <c r="N3014" s="33">
        <v>7.3865150595177997</v>
      </c>
      <c r="Q3014" s="24">
        <v>194</v>
      </c>
      <c r="R3014" s="35">
        <f t="shared" si="192"/>
        <v>1432.9839215464531</v>
      </c>
      <c r="S3014" s="35">
        <f t="shared" si="195"/>
        <v>0</v>
      </c>
      <c r="U3014" s="36">
        <f t="shared" si="193"/>
        <v>1.9444444444444486E-2</v>
      </c>
      <c r="V3014" s="36">
        <f t="shared" si="194"/>
        <v>3.7722222222222301</v>
      </c>
      <c r="W3014" s="36"/>
      <c r="X3014" s="37"/>
    </row>
    <row r="3015" spans="1:24" x14ac:dyDescent="0.3">
      <c r="A3015" s="42">
        <v>6460</v>
      </c>
      <c r="B3015" s="24" t="s">
        <v>21</v>
      </c>
      <c r="C3015" s="24" t="s">
        <v>1135</v>
      </c>
      <c r="D3015" s="24">
        <v>2</v>
      </c>
      <c r="E3015" s="24">
        <v>876</v>
      </c>
      <c r="F3015" s="24" t="s">
        <v>23</v>
      </c>
      <c r="G3015" s="24" t="s">
        <v>12</v>
      </c>
      <c r="H3015" s="24" t="s">
        <v>15</v>
      </c>
      <c r="J3015" s="24">
        <v>1</v>
      </c>
      <c r="K3015" s="24">
        <v>2004</v>
      </c>
      <c r="L3015" s="32">
        <v>0.68402777777777779</v>
      </c>
      <c r="M3015" s="43">
        <v>0.70138888888888884</v>
      </c>
      <c r="N3015" s="33">
        <v>7.3865150595177997</v>
      </c>
      <c r="Q3015" s="24">
        <v>58</v>
      </c>
      <c r="R3015" s="35">
        <f t="shared" si="192"/>
        <v>428.41787345203238</v>
      </c>
      <c r="S3015" s="35">
        <f t="shared" si="195"/>
        <v>0</v>
      </c>
      <c r="U3015" s="36">
        <f t="shared" si="193"/>
        <v>1.7361111111111049E-2</v>
      </c>
      <c r="V3015" s="36">
        <f t="shared" si="194"/>
        <v>1.0069444444444409</v>
      </c>
      <c r="W3015" s="36"/>
      <c r="X3015" s="37"/>
    </row>
    <row r="3016" spans="1:24" x14ac:dyDescent="0.3">
      <c r="A3016" s="42">
        <v>12859</v>
      </c>
      <c r="B3016" s="24" t="s">
        <v>21</v>
      </c>
      <c r="C3016" s="24" t="s">
        <v>1135</v>
      </c>
      <c r="D3016" s="24">
        <v>2</v>
      </c>
      <c r="E3016" s="24">
        <v>876</v>
      </c>
      <c r="F3016" s="24" t="s">
        <v>23</v>
      </c>
      <c r="G3016" s="24" t="s">
        <v>18</v>
      </c>
      <c r="H3016" s="24" t="s">
        <v>13</v>
      </c>
      <c r="J3016" s="24">
        <v>1</v>
      </c>
      <c r="K3016" s="24">
        <v>234</v>
      </c>
      <c r="L3016" s="32">
        <v>0.68402777777777779</v>
      </c>
      <c r="M3016" s="43">
        <v>0.70138888888888884</v>
      </c>
      <c r="N3016" s="33">
        <v>7.3865150595177997</v>
      </c>
      <c r="Q3016" s="24">
        <v>67</v>
      </c>
      <c r="R3016" s="35">
        <f t="shared" si="192"/>
        <v>494.89650898769258</v>
      </c>
      <c r="S3016" s="35">
        <f t="shared" si="195"/>
        <v>0</v>
      </c>
      <c r="U3016" s="36">
        <f t="shared" si="193"/>
        <v>1.7361111111111049E-2</v>
      </c>
      <c r="V3016" s="36">
        <f t="shared" si="194"/>
        <v>1.1631944444444402</v>
      </c>
      <c r="W3016" s="36"/>
      <c r="X3016" s="37"/>
    </row>
    <row r="3017" spans="1:24" x14ac:dyDescent="0.3">
      <c r="A3017" s="42">
        <v>12860</v>
      </c>
      <c r="B3017" s="24" t="s">
        <v>21</v>
      </c>
      <c r="C3017" s="24" t="s">
        <v>1135</v>
      </c>
      <c r="D3017" s="24">
        <v>2</v>
      </c>
      <c r="E3017" s="24">
        <v>876</v>
      </c>
      <c r="F3017" s="24" t="s">
        <v>23</v>
      </c>
      <c r="G3017" s="24" t="s">
        <v>19</v>
      </c>
      <c r="H3017" s="24">
        <v>6</v>
      </c>
      <c r="J3017" s="24">
        <v>1</v>
      </c>
      <c r="K3017" s="24">
        <v>12860</v>
      </c>
      <c r="L3017" s="32">
        <v>0.68402777777777779</v>
      </c>
      <c r="M3017" s="43">
        <v>0.70138888888888884</v>
      </c>
      <c r="N3017" s="33">
        <v>7.3865150595177997</v>
      </c>
      <c r="Q3017" s="24">
        <v>41</v>
      </c>
      <c r="R3017" s="35">
        <f t="shared" si="192"/>
        <v>302.84711744022979</v>
      </c>
      <c r="S3017" s="35">
        <f t="shared" si="195"/>
        <v>0</v>
      </c>
      <c r="U3017" s="36">
        <f t="shared" si="193"/>
        <v>1.7361111111111049E-2</v>
      </c>
      <c r="V3017" s="36">
        <f t="shared" si="194"/>
        <v>0.71180555555555303</v>
      </c>
      <c r="W3017" s="36"/>
      <c r="X3017" s="37"/>
    </row>
    <row r="3018" spans="1:24" x14ac:dyDescent="0.3">
      <c r="A3018" s="42">
        <v>12861</v>
      </c>
      <c r="B3018" s="24" t="s">
        <v>21</v>
      </c>
      <c r="C3018" s="24" t="s">
        <v>1135</v>
      </c>
      <c r="D3018" s="24">
        <v>2</v>
      </c>
      <c r="E3018" s="24">
        <v>876</v>
      </c>
      <c r="F3018" s="24" t="s">
        <v>23</v>
      </c>
      <c r="G3018" s="24" t="s">
        <v>19</v>
      </c>
      <c r="H3018" s="44" t="s">
        <v>1146</v>
      </c>
      <c r="I3018" s="44"/>
      <c r="J3018" s="24">
        <v>1</v>
      </c>
      <c r="K3018" s="24">
        <v>12861</v>
      </c>
      <c r="L3018" s="32">
        <v>0.68541666666666667</v>
      </c>
      <c r="M3018" s="43">
        <v>0.70486111111111116</v>
      </c>
      <c r="N3018" s="33">
        <v>7.3865150595177997</v>
      </c>
      <c r="Q3018" s="24">
        <v>194</v>
      </c>
      <c r="R3018" s="35">
        <f t="shared" si="192"/>
        <v>1432.9839215464531</v>
      </c>
      <c r="S3018" s="35">
        <f t="shared" si="195"/>
        <v>0</v>
      </c>
      <c r="U3018" s="36">
        <f t="shared" si="193"/>
        <v>1.9444444444444486E-2</v>
      </c>
      <c r="V3018" s="36">
        <f t="shared" si="194"/>
        <v>3.7722222222222301</v>
      </c>
      <c r="W3018" s="36"/>
      <c r="X3018" s="37"/>
    </row>
    <row r="3019" spans="1:24" x14ac:dyDescent="0.3">
      <c r="A3019" s="42">
        <v>6461</v>
      </c>
      <c r="B3019" s="24" t="s">
        <v>21</v>
      </c>
      <c r="C3019" s="24" t="s">
        <v>1135</v>
      </c>
      <c r="D3019" s="24">
        <v>2</v>
      </c>
      <c r="E3019" s="24">
        <v>876</v>
      </c>
      <c r="F3019" s="24" t="s">
        <v>23</v>
      </c>
      <c r="G3019" s="24" t="s">
        <v>12</v>
      </c>
      <c r="H3019" s="24" t="s">
        <v>15</v>
      </c>
      <c r="J3019" s="24">
        <v>1</v>
      </c>
      <c r="K3019" s="24">
        <v>2005</v>
      </c>
      <c r="L3019" s="32">
        <v>0.72569444444444453</v>
      </c>
      <c r="M3019" s="43">
        <v>0.74305555555555547</v>
      </c>
      <c r="N3019" s="33">
        <v>7.3865150595177997</v>
      </c>
      <c r="Q3019" s="24">
        <v>58</v>
      </c>
      <c r="R3019" s="35">
        <f t="shared" si="192"/>
        <v>428.41787345203238</v>
      </c>
      <c r="S3019" s="35">
        <f t="shared" si="195"/>
        <v>0</v>
      </c>
      <c r="U3019" s="36">
        <f t="shared" si="193"/>
        <v>1.7361111111110938E-2</v>
      </c>
      <c r="V3019" s="36">
        <f t="shared" si="194"/>
        <v>1.0069444444444344</v>
      </c>
      <c r="W3019" s="36"/>
      <c r="X3019" s="37"/>
    </row>
    <row r="3020" spans="1:24" x14ac:dyDescent="0.3">
      <c r="A3020" s="42">
        <v>12862</v>
      </c>
      <c r="B3020" s="24" t="s">
        <v>21</v>
      </c>
      <c r="C3020" s="24" t="s">
        <v>1135</v>
      </c>
      <c r="D3020" s="24">
        <v>2</v>
      </c>
      <c r="E3020" s="24">
        <v>876</v>
      </c>
      <c r="F3020" s="24" t="s">
        <v>23</v>
      </c>
      <c r="G3020" s="24" t="s">
        <v>18</v>
      </c>
      <c r="H3020" s="24" t="s">
        <v>13</v>
      </c>
      <c r="J3020" s="24">
        <v>1</v>
      </c>
      <c r="K3020" s="24">
        <v>235</v>
      </c>
      <c r="L3020" s="32">
        <v>0.72569444444444453</v>
      </c>
      <c r="M3020" s="43">
        <v>0.74305555555555547</v>
      </c>
      <c r="N3020" s="33">
        <v>7.3865150595177997</v>
      </c>
      <c r="Q3020" s="24">
        <v>67</v>
      </c>
      <c r="R3020" s="35">
        <f t="shared" si="192"/>
        <v>494.89650898769258</v>
      </c>
      <c r="S3020" s="35">
        <f t="shared" si="195"/>
        <v>0</v>
      </c>
      <c r="U3020" s="36">
        <f t="shared" si="193"/>
        <v>1.7361111111110938E-2</v>
      </c>
      <c r="V3020" s="36">
        <f t="shared" si="194"/>
        <v>1.1631944444444329</v>
      </c>
      <c r="W3020" s="36"/>
      <c r="X3020" s="37"/>
    </row>
    <row r="3021" spans="1:24" x14ac:dyDescent="0.3">
      <c r="A3021" s="42">
        <v>12863</v>
      </c>
      <c r="B3021" s="24" t="s">
        <v>21</v>
      </c>
      <c r="C3021" s="24" t="s">
        <v>1135</v>
      </c>
      <c r="D3021" s="24">
        <v>2</v>
      </c>
      <c r="E3021" s="24">
        <v>876</v>
      </c>
      <c r="F3021" s="24" t="s">
        <v>23</v>
      </c>
      <c r="G3021" s="24" t="s">
        <v>19</v>
      </c>
      <c r="H3021" s="24">
        <v>6</v>
      </c>
      <c r="J3021" s="24">
        <v>1</v>
      </c>
      <c r="K3021" s="24">
        <v>12863</v>
      </c>
      <c r="L3021" s="32">
        <v>0.72569444444444453</v>
      </c>
      <c r="M3021" s="43">
        <v>0.74305555555555547</v>
      </c>
      <c r="N3021" s="33">
        <v>7.3865150595177997</v>
      </c>
      <c r="Q3021" s="24">
        <v>41</v>
      </c>
      <c r="R3021" s="35">
        <f t="shared" si="192"/>
        <v>302.84711744022979</v>
      </c>
      <c r="S3021" s="35">
        <f t="shared" si="195"/>
        <v>0</v>
      </c>
      <c r="U3021" s="36">
        <f t="shared" si="193"/>
        <v>1.7361111111110938E-2</v>
      </c>
      <c r="V3021" s="36">
        <f t="shared" si="194"/>
        <v>0.71180555555554847</v>
      </c>
      <c r="W3021" s="36"/>
      <c r="X3021" s="37"/>
    </row>
    <row r="3022" spans="1:24" x14ac:dyDescent="0.3">
      <c r="A3022" s="42">
        <v>12864</v>
      </c>
      <c r="B3022" s="24" t="s">
        <v>21</v>
      </c>
      <c r="C3022" s="24" t="s">
        <v>1135</v>
      </c>
      <c r="D3022" s="24">
        <v>2</v>
      </c>
      <c r="E3022" s="24">
        <v>876</v>
      </c>
      <c r="F3022" s="24" t="s">
        <v>23</v>
      </c>
      <c r="G3022" s="24" t="s">
        <v>19</v>
      </c>
      <c r="H3022" s="44" t="s">
        <v>1146</v>
      </c>
      <c r="I3022" s="44"/>
      <c r="J3022" s="24">
        <v>1</v>
      </c>
      <c r="K3022" s="24">
        <v>12864</v>
      </c>
      <c r="L3022" s="32">
        <v>0.73055555555555562</v>
      </c>
      <c r="M3022" s="43">
        <v>0.75</v>
      </c>
      <c r="N3022" s="33">
        <v>7.3865150595177997</v>
      </c>
      <c r="Q3022" s="24">
        <v>194</v>
      </c>
      <c r="R3022" s="35">
        <f t="shared" si="192"/>
        <v>1432.9839215464531</v>
      </c>
      <c r="S3022" s="35">
        <f t="shared" si="195"/>
        <v>0</v>
      </c>
      <c r="U3022" s="36">
        <f t="shared" si="193"/>
        <v>1.9444444444444375E-2</v>
      </c>
      <c r="V3022" s="36">
        <f t="shared" si="194"/>
        <v>3.7722222222222088</v>
      </c>
      <c r="W3022" s="36"/>
      <c r="X3022" s="37"/>
    </row>
    <row r="3023" spans="1:24" x14ac:dyDescent="0.3">
      <c r="A3023" s="42">
        <v>6462</v>
      </c>
      <c r="B3023" s="24" t="s">
        <v>21</v>
      </c>
      <c r="C3023" s="24" t="s">
        <v>1135</v>
      </c>
      <c r="D3023" s="24">
        <v>2</v>
      </c>
      <c r="E3023" s="24">
        <v>876</v>
      </c>
      <c r="F3023" s="24" t="s">
        <v>23</v>
      </c>
      <c r="G3023" s="24" t="s">
        <v>12</v>
      </c>
      <c r="H3023" s="24" t="s">
        <v>15</v>
      </c>
      <c r="J3023" s="24">
        <v>1</v>
      </c>
      <c r="K3023" s="24">
        <v>2006</v>
      </c>
      <c r="L3023" s="32">
        <v>0.76736111111111116</v>
      </c>
      <c r="M3023" s="43">
        <v>0.78472222222222221</v>
      </c>
      <c r="N3023" s="33">
        <v>7.3865150595177997</v>
      </c>
      <c r="Q3023" s="24">
        <v>58</v>
      </c>
      <c r="R3023" s="35">
        <f t="shared" si="192"/>
        <v>428.41787345203238</v>
      </c>
      <c r="S3023" s="35">
        <f t="shared" si="195"/>
        <v>0</v>
      </c>
      <c r="U3023" s="36">
        <f t="shared" si="193"/>
        <v>1.7361111111111049E-2</v>
      </c>
      <c r="V3023" s="36">
        <f t="shared" si="194"/>
        <v>1.0069444444444409</v>
      </c>
      <c r="W3023" s="36"/>
      <c r="X3023" s="37"/>
    </row>
    <row r="3024" spans="1:24" x14ac:dyDescent="0.3">
      <c r="A3024" s="42">
        <v>12865</v>
      </c>
      <c r="B3024" s="24" t="s">
        <v>21</v>
      </c>
      <c r="C3024" s="24" t="s">
        <v>1135</v>
      </c>
      <c r="D3024" s="24">
        <v>2</v>
      </c>
      <c r="E3024" s="24">
        <v>876</v>
      </c>
      <c r="F3024" s="24" t="s">
        <v>23</v>
      </c>
      <c r="G3024" s="24" t="s">
        <v>18</v>
      </c>
      <c r="H3024" s="24" t="s">
        <v>13</v>
      </c>
      <c r="J3024" s="24">
        <v>1</v>
      </c>
      <c r="K3024" s="24">
        <v>236</v>
      </c>
      <c r="L3024" s="32">
        <v>0.76736111111111116</v>
      </c>
      <c r="M3024" s="43">
        <v>0.78472222222222221</v>
      </c>
      <c r="N3024" s="33">
        <v>7.3865150595177997</v>
      </c>
      <c r="Q3024" s="24">
        <v>67</v>
      </c>
      <c r="R3024" s="35">
        <f t="shared" si="192"/>
        <v>494.89650898769258</v>
      </c>
      <c r="S3024" s="35">
        <f t="shared" si="195"/>
        <v>0</v>
      </c>
      <c r="U3024" s="36">
        <f t="shared" si="193"/>
        <v>1.7361111111111049E-2</v>
      </c>
      <c r="V3024" s="36">
        <f t="shared" si="194"/>
        <v>1.1631944444444402</v>
      </c>
      <c r="W3024" s="36"/>
      <c r="X3024" s="37"/>
    </row>
    <row r="3025" spans="1:24" x14ac:dyDescent="0.3">
      <c r="A3025" s="42">
        <v>12866</v>
      </c>
      <c r="B3025" s="24" t="s">
        <v>21</v>
      </c>
      <c r="C3025" s="24" t="s">
        <v>1135</v>
      </c>
      <c r="D3025" s="24">
        <v>2</v>
      </c>
      <c r="E3025" s="24">
        <v>876</v>
      </c>
      <c r="F3025" s="24" t="s">
        <v>23</v>
      </c>
      <c r="G3025" s="24" t="s">
        <v>19</v>
      </c>
      <c r="H3025" s="24">
        <v>6</v>
      </c>
      <c r="J3025" s="24">
        <v>1</v>
      </c>
      <c r="K3025" s="24">
        <v>12866</v>
      </c>
      <c r="L3025" s="32">
        <v>0.76736111111111116</v>
      </c>
      <c r="M3025" s="43">
        <v>0.78472222222222221</v>
      </c>
      <c r="N3025" s="33">
        <v>7.3865150595177997</v>
      </c>
      <c r="Q3025" s="24">
        <v>41</v>
      </c>
      <c r="R3025" s="35">
        <f t="shared" si="192"/>
        <v>302.84711744022979</v>
      </c>
      <c r="S3025" s="35">
        <f t="shared" si="195"/>
        <v>0</v>
      </c>
      <c r="U3025" s="36">
        <f t="shared" si="193"/>
        <v>1.7361111111111049E-2</v>
      </c>
      <c r="V3025" s="36">
        <f t="shared" si="194"/>
        <v>0.71180555555555303</v>
      </c>
      <c r="W3025" s="36"/>
      <c r="X3025" s="37"/>
    </row>
    <row r="3026" spans="1:24" x14ac:dyDescent="0.3">
      <c r="A3026" s="42">
        <v>12867</v>
      </c>
      <c r="B3026" s="24" t="s">
        <v>21</v>
      </c>
      <c r="C3026" s="24" t="s">
        <v>1135</v>
      </c>
      <c r="D3026" s="24">
        <v>2</v>
      </c>
      <c r="E3026" s="24">
        <v>876</v>
      </c>
      <c r="F3026" s="24" t="s">
        <v>23</v>
      </c>
      <c r="G3026" s="24" t="s">
        <v>19</v>
      </c>
      <c r="H3026" s="44" t="s">
        <v>1146</v>
      </c>
      <c r="I3026" s="44"/>
      <c r="J3026" s="24">
        <v>1</v>
      </c>
      <c r="K3026" s="24">
        <v>12867</v>
      </c>
      <c r="L3026" s="32">
        <v>0.77569444444444446</v>
      </c>
      <c r="M3026" s="43">
        <v>0.79513888888888884</v>
      </c>
      <c r="N3026" s="33">
        <v>7.3865150595177997</v>
      </c>
      <c r="Q3026" s="24">
        <v>194</v>
      </c>
      <c r="R3026" s="35">
        <f t="shared" si="192"/>
        <v>1432.9839215464531</v>
      </c>
      <c r="S3026" s="35">
        <f t="shared" si="195"/>
        <v>0</v>
      </c>
      <c r="U3026" s="36">
        <f t="shared" si="193"/>
        <v>1.9444444444444375E-2</v>
      </c>
      <c r="V3026" s="36">
        <f t="shared" si="194"/>
        <v>3.7722222222222088</v>
      </c>
      <c r="W3026" s="36"/>
      <c r="X3026" s="37"/>
    </row>
    <row r="3027" spans="1:24" x14ac:dyDescent="0.3">
      <c r="A3027" s="42">
        <v>6432</v>
      </c>
      <c r="B3027" s="24" t="s">
        <v>21</v>
      </c>
      <c r="C3027" s="24" t="s">
        <v>1135</v>
      </c>
      <c r="D3027" s="24">
        <v>2</v>
      </c>
      <c r="E3027" s="24">
        <v>876</v>
      </c>
      <c r="F3027" s="24" t="s">
        <v>23</v>
      </c>
      <c r="G3027" s="24" t="s">
        <v>12</v>
      </c>
      <c r="H3027" s="24" t="s">
        <v>13</v>
      </c>
      <c r="J3027" s="24">
        <v>1</v>
      </c>
      <c r="K3027" s="24">
        <v>237</v>
      </c>
      <c r="L3027" s="32">
        <v>0.80902777777777779</v>
      </c>
      <c r="M3027" s="43">
        <v>0.82638888888888884</v>
      </c>
      <c r="N3027" s="33">
        <v>7.3865150595177997</v>
      </c>
      <c r="Q3027" s="24">
        <v>302</v>
      </c>
      <c r="R3027" s="35">
        <f t="shared" si="192"/>
        <v>2230.7275479743757</v>
      </c>
      <c r="S3027" s="35">
        <f t="shared" si="195"/>
        <v>0</v>
      </c>
      <c r="U3027" s="36">
        <f t="shared" si="193"/>
        <v>1.7361111111111049E-2</v>
      </c>
      <c r="V3027" s="36">
        <f t="shared" si="194"/>
        <v>5.2430555555555367</v>
      </c>
      <c r="W3027" s="36"/>
      <c r="X3027" s="37"/>
    </row>
    <row r="3028" spans="1:24" x14ac:dyDescent="0.3">
      <c r="A3028" s="42">
        <v>6463</v>
      </c>
      <c r="B3028" s="24" t="s">
        <v>21</v>
      </c>
      <c r="C3028" s="24" t="s">
        <v>1135</v>
      </c>
      <c r="D3028" s="24">
        <v>2</v>
      </c>
      <c r="E3028" s="24">
        <v>876</v>
      </c>
      <c r="F3028" s="24" t="s">
        <v>23</v>
      </c>
      <c r="G3028" s="24" t="s">
        <v>12</v>
      </c>
      <c r="H3028" s="24" t="s">
        <v>15</v>
      </c>
      <c r="J3028" s="24">
        <v>1</v>
      </c>
      <c r="K3028" s="24">
        <v>2007</v>
      </c>
      <c r="L3028" s="32">
        <v>0.80902777777777779</v>
      </c>
      <c r="M3028" s="43">
        <v>0.82638888888888884</v>
      </c>
      <c r="N3028" s="33">
        <v>7.3865150595177997</v>
      </c>
      <c r="Q3028" s="24">
        <v>58</v>
      </c>
      <c r="R3028" s="35">
        <f t="shared" si="192"/>
        <v>428.41787345203238</v>
      </c>
      <c r="S3028" s="35">
        <f t="shared" si="195"/>
        <v>0</v>
      </c>
      <c r="U3028" s="36">
        <f t="shared" si="193"/>
        <v>1.7361111111111049E-2</v>
      </c>
      <c r="V3028" s="36">
        <f t="shared" si="194"/>
        <v>1.0069444444444409</v>
      </c>
      <c r="W3028" s="36"/>
      <c r="X3028" s="37"/>
    </row>
    <row r="3029" spans="1:24" x14ac:dyDescent="0.3">
      <c r="A3029" s="42">
        <v>11618</v>
      </c>
      <c r="B3029" s="24" t="s">
        <v>25</v>
      </c>
      <c r="C3029" s="24" t="s">
        <v>1135</v>
      </c>
      <c r="D3029" s="24">
        <v>0</v>
      </c>
      <c r="E3029" s="24">
        <v>488</v>
      </c>
      <c r="F3029" s="24" t="s">
        <v>26</v>
      </c>
      <c r="G3029" s="24" t="s">
        <v>12</v>
      </c>
      <c r="H3029" s="24" t="s">
        <v>13</v>
      </c>
      <c r="J3029" s="24">
        <v>1</v>
      </c>
      <c r="K3029" s="24">
        <v>290</v>
      </c>
      <c r="L3029" s="32">
        <v>0.3125</v>
      </c>
      <c r="M3029" s="43">
        <v>0.32777777777777778</v>
      </c>
      <c r="N3029" s="33">
        <v>5.7854134784921403</v>
      </c>
      <c r="Q3029" s="24">
        <v>302</v>
      </c>
      <c r="R3029" s="35">
        <f t="shared" si="192"/>
        <v>1747.1948705046264</v>
      </c>
      <c r="S3029" s="35">
        <f t="shared" si="195"/>
        <v>0</v>
      </c>
      <c r="U3029" s="36">
        <f t="shared" si="193"/>
        <v>1.5277777777777779E-2</v>
      </c>
      <c r="V3029" s="36">
        <f t="shared" si="194"/>
        <v>4.6138888888888889</v>
      </c>
      <c r="W3029" s="36"/>
      <c r="X3029" s="37"/>
    </row>
    <row r="3030" spans="1:24" x14ac:dyDescent="0.3">
      <c r="A3030" s="42">
        <v>11619</v>
      </c>
      <c r="B3030" s="24" t="s">
        <v>25</v>
      </c>
      <c r="C3030" s="24" t="s">
        <v>1135</v>
      </c>
      <c r="D3030" s="24">
        <v>0</v>
      </c>
      <c r="E3030" s="24">
        <v>488</v>
      </c>
      <c r="F3030" s="24" t="s">
        <v>26</v>
      </c>
      <c r="G3030" s="24" t="s">
        <v>12</v>
      </c>
      <c r="H3030" s="24" t="s">
        <v>13</v>
      </c>
      <c r="J3030" s="24">
        <v>1</v>
      </c>
      <c r="K3030" s="24">
        <v>279</v>
      </c>
      <c r="L3030" s="32">
        <v>0.3576388888888889</v>
      </c>
      <c r="M3030" s="43">
        <v>0.37291666666666662</v>
      </c>
      <c r="N3030" s="33">
        <v>5.7854134784921403</v>
      </c>
      <c r="Q3030" s="24">
        <v>302</v>
      </c>
      <c r="R3030" s="35">
        <f t="shared" si="192"/>
        <v>1747.1948705046264</v>
      </c>
      <c r="S3030" s="35">
        <f t="shared" si="195"/>
        <v>0</v>
      </c>
      <c r="U3030" s="36">
        <f t="shared" si="193"/>
        <v>1.5277777777777724E-2</v>
      </c>
      <c r="V3030" s="36">
        <f t="shared" si="194"/>
        <v>4.6138888888888729</v>
      </c>
      <c r="W3030" s="36"/>
      <c r="X3030" s="37"/>
    </row>
    <row r="3031" spans="1:24" x14ac:dyDescent="0.3">
      <c r="A3031" s="42">
        <v>11620</v>
      </c>
      <c r="B3031" s="24" t="s">
        <v>25</v>
      </c>
      <c r="C3031" s="24" t="s">
        <v>1135</v>
      </c>
      <c r="D3031" s="24">
        <v>0</v>
      </c>
      <c r="E3031" s="24">
        <v>488</v>
      </c>
      <c r="F3031" s="24" t="s">
        <v>26</v>
      </c>
      <c r="G3031" s="24" t="s">
        <v>12</v>
      </c>
      <c r="H3031" s="24" t="s">
        <v>13</v>
      </c>
      <c r="J3031" s="24">
        <v>1</v>
      </c>
      <c r="K3031" s="24">
        <v>280</v>
      </c>
      <c r="L3031" s="32">
        <v>0.40277777777777773</v>
      </c>
      <c r="M3031" s="43">
        <v>0.41805555555555557</v>
      </c>
      <c r="N3031" s="33">
        <v>5.7854134784921403</v>
      </c>
      <c r="Q3031" s="24">
        <v>302</v>
      </c>
      <c r="R3031" s="35">
        <f t="shared" si="192"/>
        <v>1747.1948705046264</v>
      </c>
      <c r="S3031" s="35">
        <f t="shared" si="195"/>
        <v>0</v>
      </c>
      <c r="U3031" s="36">
        <f t="shared" si="193"/>
        <v>1.5277777777777835E-2</v>
      </c>
      <c r="V3031" s="36">
        <f t="shared" si="194"/>
        <v>4.6138888888889058</v>
      </c>
      <c r="W3031" s="36"/>
      <c r="X3031" s="37"/>
    </row>
    <row r="3032" spans="1:24" x14ac:dyDescent="0.3">
      <c r="A3032" s="42">
        <v>6518</v>
      </c>
      <c r="B3032" s="24" t="s">
        <v>25</v>
      </c>
      <c r="C3032" s="24" t="s">
        <v>1135</v>
      </c>
      <c r="D3032" s="24">
        <v>0</v>
      </c>
      <c r="E3032" s="24">
        <v>488</v>
      </c>
      <c r="F3032" s="24" t="s">
        <v>26</v>
      </c>
      <c r="G3032" s="24" t="s">
        <v>12</v>
      </c>
      <c r="H3032" s="24" t="s">
        <v>13</v>
      </c>
      <c r="J3032" s="24">
        <v>1</v>
      </c>
      <c r="K3032" s="24">
        <v>281</v>
      </c>
      <c r="L3032" s="32">
        <v>0.44791666666666669</v>
      </c>
      <c r="M3032" s="43">
        <v>0.46319444444444446</v>
      </c>
      <c r="N3032" s="33">
        <v>5.7854134784921403</v>
      </c>
      <c r="Q3032" s="24">
        <v>302</v>
      </c>
      <c r="R3032" s="35">
        <f t="shared" si="192"/>
        <v>1747.1948705046264</v>
      </c>
      <c r="S3032" s="35">
        <f t="shared" si="195"/>
        <v>0</v>
      </c>
      <c r="U3032" s="36">
        <f t="shared" si="193"/>
        <v>1.5277777777777779E-2</v>
      </c>
      <c r="V3032" s="36">
        <f t="shared" si="194"/>
        <v>4.6138888888888889</v>
      </c>
      <c r="W3032" s="36"/>
      <c r="X3032" s="37"/>
    </row>
    <row r="3033" spans="1:24" x14ac:dyDescent="0.3">
      <c r="A3033" s="42">
        <v>11621</v>
      </c>
      <c r="B3033" s="24" t="s">
        <v>25</v>
      </c>
      <c r="C3033" s="24" t="s">
        <v>1135</v>
      </c>
      <c r="D3033" s="24">
        <v>0</v>
      </c>
      <c r="E3033" s="24">
        <v>488</v>
      </c>
      <c r="F3033" s="24" t="s">
        <v>26</v>
      </c>
      <c r="G3033" s="24" t="s">
        <v>12</v>
      </c>
      <c r="H3033" s="24" t="s">
        <v>13</v>
      </c>
      <c r="J3033" s="24">
        <v>1</v>
      </c>
      <c r="K3033" s="24">
        <v>282</v>
      </c>
      <c r="L3033" s="32">
        <v>0.49305555555555558</v>
      </c>
      <c r="M3033" s="43">
        <v>0.5083333333333333</v>
      </c>
      <c r="N3033" s="33">
        <v>5.7854134784921403</v>
      </c>
      <c r="Q3033" s="24">
        <v>302</v>
      </c>
      <c r="R3033" s="35">
        <f t="shared" si="192"/>
        <v>1747.1948705046264</v>
      </c>
      <c r="S3033" s="35">
        <f t="shared" si="195"/>
        <v>0</v>
      </c>
      <c r="U3033" s="36">
        <f t="shared" si="193"/>
        <v>1.5277777777777724E-2</v>
      </c>
      <c r="V3033" s="36">
        <f t="shared" si="194"/>
        <v>4.6138888888888729</v>
      </c>
      <c r="W3033" s="36"/>
      <c r="X3033" s="37"/>
    </row>
    <row r="3034" spans="1:24" x14ac:dyDescent="0.3">
      <c r="A3034" s="42">
        <v>11622</v>
      </c>
      <c r="B3034" s="24" t="s">
        <v>25</v>
      </c>
      <c r="C3034" s="24" t="s">
        <v>1135</v>
      </c>
      <c r="D3034" s="24">
        <v>0</v>
      </c>
      <c r="E3034" s="24">
        <v>488</v>
      </c>
      <c r="F3034" s="24" t="s">
        <v>26</v>
      </c>
      <c r="G3034" s="24" t="s">
        <v>12</v>
      </c>
      <c r="H3034" s="24" t="s">
        <v>13</v>
      </c>
      <c r="J3034" s="24">
        <v>1</v>
      </c>
      <c r="K3034" s="24">
        <v>283</v>
      </c>
      <c r="L3034" s="32">
        <v>0.53819444444444442</v>
      </c>
      <c r="M3034" s="43">
        <v>0.55347222222222225</v>
      </c>
      <c r="N3034" s="33">
        <v>5.7854134784921403</v>
      </c>
      <c r="Q3034" s="24">
        <v>302</v>
      </c>
      <c r="R3034" s="35">
        <f t="shared" si="192"/>
        <v>1747.1948705046264</v>
      </c>
      <c r="S3034" s="35">
        <f t="shared" si="195"/>
        <v>0</v>
      </c>
      <c r="U3034" s="36">
        <f t="shared" si="193"/>
        <v>1.5277777777777835E-2</v>
      </c>
      <c r="V3034" s="36">
        <f t="shared" si="194"/>
        <v>4.6138888888889058</v>
      </c>
      <c r="W3034" s="36"/>
      <c r="X3034" s="37"/>
    </row>
    <row r="3035" spans="1:24" x14ac:dyDescent="0.3">
      <c r="A3035" s="42">
        <v>11623</v>
      </c>
      <c r="B3035" s="24" t="s">
        <v>25</v>
      </c>
      <c r="C3035" s="24" t="s">
        <v>1135</v>
      </c>
      <c r="D3035" s="24">
        <v>0</v>
      </c>
      <c r="E3035" s="24">
        <v>488</v>
      </c>
      <c r="F3035" s="24" t="s">
        <v>26</v>
      </c>
      <c r="G3035" s="24" t="s">
        <v>12</v>
      </c>
      <c r="H3035" s="24" t="s">
        <v>13</v>
      </c>
      <c r="J3035" s="24">
        <v>1</v>
      </c>
      <c r="K3035" s="24">
        <v>284</v>
      </c>
      <c r="L3035" s="32">
        <v>0.58333333333333337</v>
      </c>
      <c r="M3035" s="43">
        <v>0.59861111111111109</v>
      </c>
      <c r="N3035" s="33">
        <v>5.7854134784921403</v>
      </c>
      <c r="Q3035" s="24">
        <v>302</v>
      </c>
      <c r="R3035" s="35">
        <f t="shared" si="192"/>
        <v>1747.1948705046264</v>
      </c>
      <c r="S3035" s="35">
        <f t="shared" si="195"/>
        <v>0</v>
      </c>
      <c r="U3035" s="36">
        <f t="shared" si="193"/>
        <v>1.5277777777777724E-2</v>
      </c>
      <c r="V3035" s="36">
        <f t="shared" si="194"/>
        <v>4.6138888888888729</v>
      </c>
      <c r="W3035" s="36"/>
      <c r="X3035" s="37"/>
    </row>
    <row r="3036" spans="1:24" x14ac:dyDescent="0.3">
      <c r="A3036" s="42">
        <v>11624</v>
      </c>
      <c r="B3036" s="24" t="s">
        <v>25</v>
      </c>
      <c r="C3036" s="24" t="s">
        <v>1135</v>
      </c>
      <c r="D3036" s="24">
        <v>0</v>
      </c>
      <c r="E3036" s="24">
        <v>488</v>
      </c>
      <c r="F3036" s="24" t="s">
        <v>26</v>
      </c>
      <c r="G3036" s="24" t="s">
        <v>12</v>
      </c>
      <c r="H3036" s="24" t="s">
        <v>13</v>
      </c>
      <c r="J3036" s="24">
        <v>1</v>
      </c>
      <c r="K3036" s="24">
        <v>298</v>
      </c>
      <c r="L3036" s="32">
        <v>0.62847222222222221</v>
      </c>
      <c r="M3036" s="43">
        <v>0.64374999999999993</v>
      </c>
      <c r="N3036" s="33">
        <v>5.7854134784921403</v>
      </c>
      <c r="Q3036" s="24">
        <v>302</v>
      </c>
      <c r="R3036" s="35">
        <f t="shared" si="192"/>
        <v>1747.1948705046264</v>
      </c>
      <c r="S3036" s="35">
        <f t="shared" si="195"/>
        <v>0</v>
      </c>
      <c r="U3036" s="36">
        <f t="shared" si="193"/>
        <v>1.5277777777777724E-2</v>
      </c>
      <c r="V3036" s="36">
        <f t="shared" si="194"/>
        <v>4.6138888888888729</v>
      </c>
      <c r="W3036" s="36"/>
      <c r="X3036" s="37"/>
    </row>
    <row r="3037" spans="1:24" x14ac:dyDescent="0.3">
      <c r="A3037" s="42">
        <v>11625</v>
      </c>
      <c r="B3037" s="24" t="s">
        <v>25</v>
      </c>
      <c r="C3037" s="24" t="s">
        <v>1135</v>
      </c>
      <c r="D3037" s="24">
        <v>0</v>
      </c>
      <c r="E3037" s="24">
        <v>488</v>
      </c>
      <c r="F3037" s="24" t="s">
        <v>26</v>
      </c>
      <c r="G3037" s="24" t="s">
        <v>12</v>
      </c>
      <c r="H3037" s="24" t="s">
        <v>13</v>
      </c>
      <c r="J3037" s="24">
        <v>1</v>
      </c>
      <c r="K3037" s="24">
        <v>299</v>
      </c>
      <c r="L3037" s="32">
        <v>0.67361111111111116</v>
      </c>
      <c r="M3037" s="43">
        <v>0.68888888888888899</v>
      </c>
      <c r="N3037" s="33">
        <v>5.7854134784921403</v>
      </c>
      <c r="Q3037" s="24">
        <v>302</v>
      </c>
      <c r="R3037" s="35">
        <f t="shared" si="192"/>
        <v>1747.1948705046264</v>
      </c>
      <c r="S3037" s="35">
        <f t="shared" si="195"/>
        <v>0</v>
      </c>
      <c r="U3037" s="36">
        <f t="shared" si="193"/>
        <v>1.5277777777777835E-2</v>
      </c>
      <c r="V3037" s="36">
        <f t="shared" si="194"/>
        <v>4.6138888888889058</v>
      </c>
      <c r="W3037" s="36"/>
      <c r="X3037" s="37"/>
    </row>
    <row r="3038" spans="1:24" x14ac:dyDescent="0.3">
      <c r="A3038" s="42">
        <v>6537</v>
      </c>
      <c r="B3038" s="24" t="s">
        <v>25</v>
      </c>
      <c r="C3038" s="24" t="s">
        <v>1135</v>
      </c>
      <c r="D3038" s="24">
        <v>0</v>
      </c>
      <c r="E3038" s="24">
        <v>488</v>
      </c>
      <c r="F3038" s="24" t="s">
        <v>26</v>
      </c>
      <c r="G3038" s="24" t="s">
        <v>12</v>
      </c>
      <c r="H3038" s="24" t="s">
        <v>13</v>
      </c>
      <c r="J3038" s="24">
        <v>1</v>
      </c>
      <c r="K3038" s="24">
        <v>300</v>
      </c>
      <c r="L3038" s="32">
        <v>0.71875</v>
      </c>
      <c r="M3038" s="43">
        <v>0.73402777777777783</v>
      </c>
      <c r="N3038" s="33">
        <v>5.7854134784921403</v>
      </c>
      <c r="Q3038" s="24">
        <v>302</v>
      </c>
      <c r="R3038" s="35">
        <f t="shared" si="192"/>
        <v>1747.1948705046264</v>
      </c>
      <c r="S3038" s="35">
        <f t="shared" si="195"/>
        <v>0</v>
      </c>
      <c r="U3038" s="36">
        <f t="shared" si="193"/>
        <v>1.5277777777777835E-2</v>
      </c>
      <c r="V3038" s="36">
        <f t="shared" si="194"/>
        <v>4.6138888888889058</v>
      </c>
      <c r="W3038" s="36"/>
      <c r="X3038" s="37"/>
    </row>
    <row r="3039" spans="1:24" x14ac:dyDescent="0.3">
      <c r="A3039" s="42">
        <v>11626</v>
      </c>
      <c r="B3039" s="24" t="s">
        <v>25</v>
      </c>
      <c r="C3039" s="24" t="s">
        <v>1135</v>
      </c>
      <c r="D3039" s="24">
        <v>0</v>
      </c>
      <c r="E3039" s="24">
        <v>488</v>
      </c>
      <c r="F3039" s="24" t="s">
        <v>26</v>
      </c>
      <c r="G3039" s="24" t="s">
        <v>12</v>
      </c>
      <c r="H3039" s="24" t="s">
        <v>13</v>
      </c>
      <c r="J3039" s="24">
        <v>1</v>
      </c>
      <c r="K3039" s="24">
        <v>301</v>
      </c>
      <c r="L3039" s="32">
        <v>0.76388888888888884</v>
      </c>
      <c r="M3039" s="43">
        <v>0.77916666666666667</v>
      </c>
      <c r="N3039" s="33">
        <v>5.7854134784921403</v>
      </c>
      <c r="Q3039" s="24">
        <v>302</v>
      </c>
      <c r="R3039" s="35">
        <f t="shared" si="192"/>
        <v>1747.1948705046264</v>
      </c>
      <c r="S3039" s="35">
        <f t="shared" si="195"/>
        <v>0</v>
      </c>
      <c r="U3039" s="36">
        <f t="shared" si="193"/>
        <v>1.5277777777777835E-2</v>
      </c>
      <c r="V3039" s="36">
        <f t="shared" si="194"/>
        <v>4.6138888888889058</v>
      </c>
      <c r="W3039" s="36"/>
      <c r="X3039" s="37"/>
    </row>
    <row r="3040" spans="1:24" x14ac:dyDescent="0.3">
      <c r="A3040" s="42">
        <v>11627</v>
      </c>
      <c r="B3040" s="24" t="s">
        <v>25</v>
      </c>
      <c r="C3040" s="24" t="s">
        <v>1135</v>
      </c>
      <c r="D3040" s="24">
        <v>0</v>
      </c>
      <c r="E3040" s="24">
        <v>488</v>
      </c>
      <c r="F3040" s="24" t="s">
        <v>26</v>
      </c>
      <c r="G3040" s="24" t="s">
        <v>12</v>
      </c>
      <c r="H3040" s="24" t="s">
        <v>13</v>
      </c>
      <c r="J3040" s="24">
        <v>1</v>
      </c>
      <c r="K3040" s="24">
        <v>302</v>
      </c>
      <c r="L3040" s="32">
        <v>0.80555555555555547</v>
      </c>
      <c r="M3040" s="43">
        <v>0.8208333333333333</v>
      </c>
      <c r="N3040" s="33">
        <v>5.7854134784921403</v>
      </c>
      <c r="Q3040" s="24">
        <v>302</v>
      </c>
      <c r="R3040" s="35">
        <f t="shared" si="192"/>
        <v>1747.1948705046264</v>
      </c>
      <c r="S3040" s="35">
        <f t="shared" si="195"/>
        <v>0</v>
      </c>
      <c r="U3040" s="36">
        <f t="shared" si="193"/>
        <v>1.5277777777777835E-2</v>
      </c>
      <c r="V3040" s="36">
        <f t="shared" si="194"/>
        <v>4.6138888888889058</v>
      </c>
      <c r="W3040" s="36"/>
      <c r="X3040" s="37"/>
    </row>
    <row r="3041" spans="1:24" x14ac:dyDescent="0.3">
      <c r="A3041" s="42">
        <v>12868</v>
      </c>
      <c r="B3041" s="24" t="s">
        <v>180</v>
      </c>
      <c r="C3041" s="24" t="s">
        <v>1135</v>
      </c>
      <c r="D3041" s="24">
        <v>1</v>
      </c>
      <c r="E3041" s="24">
        <v>252</v>
      </c>
      <c r="F3041" s="24" t="s">
        <v>683</v>
      </c>
      <c r="G3041" s="24" t="s">
        <v>19</v>
      </c>
      <c r="H3041" s="44" t="s">
        <v>1146</v>
      </c>
      <c r="I3041" s="44"/>
      <c r="J3041" s="24">
        <v>1</v>
      </c>
      <c r="K3041" s="24">
        <v>414</v>
      </c>
      <c r="L3041" s="32">
        <v>0.35416666666666669</v>
      </c>
      <c r="M3041" s="43">
        <v>0.36805555555555558</v>
      </c>
      <c r="N3041" s="33">
        <v>5.8574303394181699</v>
      </c>
      <c r="Q3041" s="24">
        <v>194</v>
      </c>
      <c r="R3041" s="35">
        <f t="shared" si="192"/>
        <v>1136.3414858471249</v>
      </c>
      <c r="S3041" s="35">
        <f t="shared" si="195"/>
        <v>0</v>
      </c>
      <c r="U3041" s="36">
        <f t="shared" si="193"/>
        <v>1.3888888888888895E-2</v>
      </c>
      <c r="V3041" s="36">
        <f t="shared" si="194"/>
        <v>2.6944444444444455</v>
      </c>
      <c r="W3041" s="36"/>
      <c r="X3041" s="37"/>
    </row>
    <row r="3042" spans="1:24" x14ac:dyDescent="0.3">
      <c r="A3042" s="42">
        <v>12869</v>
      </c>
      <c r="B3042" s="24" t="s">
        <v>180</v>
      </c>
      <c r="C3042" s="24" t="s">
        <v>1135</v>
      </c>
      <c r="D3042" s="24">
        <v>1</v>
      </c>
      <c r="E3042" s="24">
        <v>252</v>
      </c>
      <c r="F3042" s="24" t="s">
        <v>683</v>
      </c>
      <c r="G3042" s="24" t="s">
        <v>19</v>
      </c>
      <c r="H3042" s="44" t="s">
        <v>1146</v>
      </c>
      <c r="I3042" s="44"/>
      <c r="J3042" s="24">
        <v>1</v>
      </c>
      <c r="K3042" s="24">
        <v>415</v>
      </c>
      <c r="L3042" s="32">
        <v>0.39583333333333331</v>
      </c>
      <c r="M3042" s="43">
        <v>0.40972222222222227</v>
      </c>
      <c r="N3042" s="33">
        <v>5.8574303394181699</v>
      </c>
      <c r="Q3042" s="24">
        <v>194</v>
      </c>
      <c r="R3042" s="35">
        <f t="shared" si="192"/>
        <v>1136.3414858471249</v>
      </c>
      <c r="S3042" s="35">
        <f t="shared" si="195"/>
        <v>0</v>
      </c>
      <c r="U3042" s="36">
        <f t="shared" si="193"/>
        <v>1.3888888888888951E-2</v>
      </c>
      <c r="V3042" s="36">
        <f t="shared" si="194"/>
        <v>2.6944444444444562</v>
      </c>
      <c r="W3042" s="36"/>
      <c r="X3042" s="37"/>
    </row>
    <row r="3043" spans="1:24" x14ac:dyDescent="0.3">
      <c r="A3043" s="42">
        <v>12870</v>
      </c>
      <c r="B3043" s="24" t="s">
        <v>180</v>
      </c>
      <c r="C3043" s="24" t="s">
        <v>1135</v>
      </c>
      <c r="D3043" s="24">
        <v>1</v>
      </c>
      <c r="E3043" s="24">
        <v>252</v>
      </c>
      <c r="F3043" s="24" t="s">
        <v>683</v>
      </c>
      <c r="G3043" s="24" t="s">
        <v>19</v>
      </c>
      <c r="H3043" s="44" t="s">
        <v>1146</v>
      </c>
      <c r="I3043" s="44"/>
      <c r="J3043" s="24">
        <v>1</v>
      </c>
      <c r="K3043" s="24">
        <v>416</v>
      </c>
      <c r="L3043" s="32">
        <v>0.43055555555555558</v>
      </c>
      <c r="M3043" s="43">
        <v>0.44444444444444442</v>
      </c>
      <c r="N3043" s="33">
        <v>5.8574303394181699</v>
      </c>
      <c r="Q3043" s="24">
        <v>194</v>
      </c>
      <c r="R3043" s="35">
        <f t="shared" si="192"/>
        <v>1136.3414858471249</v>
      </c>
      <c r="S3043" s="35">
        <f t="shared" si="195"/>
        <v>0</v>
      </c>
      <c r="U3043" s="36">
        <f t="shared" si="193"/>
        <v>1.388888888888884E-2</v>
      </c>
      <c r="V3043" s="36">
        <f t="shared" si="194"/>
        <v>2.6944444444444349</v>
      </c>
      <c r="W3043" s="36"/>
      <c r="X3043" s="37"/>
    </row>
    <row r="3044" spans="1:24" x14ac:dyDescent="0.3">
      <c r="A3044" s="42">
        <v>12871</v>
      </c>
      <c r="B3044" s="24" t="s">
        <v>180</v>
      </c>
      <c r="C3044" s="24" t="s">
        <v>1135</v>
      </c>
      <c r="D3044" s="24">
        <v>1</v>
      </c>
      <c r="E3044" s="24">
        <v>252</v>
      </c>
      <c r="F3044" s="24" t="s">
        <v>683</v>
      </c>
      <c r="G3044" s="24" t="s">
        <v>19</v>
      </c>
      <c r="H3044" s="44" t="s">
        <v>1146</v>
      </c>
      <c r="I3044" s="44"/>
      <c r="J3044" s="24">
        <v>1</v>
      </c>
      <c r="K3044" s="24">
        <v>417</v>
      </c>
      <c r="L3044" s="32">
        <v>0.47222222222222227</v>
      </c>
      <c r="M3044" s="43">
        <v>0.4861111111111111</v>
      </c>
      <c r="N3044" s="33">
        <v>5.8574303394181699</v>
      </c>
      <c r="Q3044" s="24">
        <v>194</v>
      </c>
      <c r="R3044" s="35">
        <f t="shared" si="192"/>
        <v>1136.3414858471249</v>
      </c>
      <c r="S3044" s="35">
        <f t="shared" si="195"/>
        <v>0</v>
      </c>
      <c r="U3044" s="36">
        <f t="shared" si="193"/>
        <v>1.388888888888884E-2</v>
      </c>
      <c r="V3044" s="36">
        <f t="shared" si="194"/>
        <v>2.6944444444444349</v>
      </c>
      <c r="W3044" s="36"/>
      <c r="X3044" s="37"/>
    </row>
    <row r="3045" spans="1:24" x14ac:dyDescent="0.3">
      <c r="A3045" s="42">
        <v>12872</v>
      </c>
      <c r="B3045" s="24" t="s">
        <v>180</v>
      </c>
      <c r="C3045" s="24" t="s">
        <v>1135</v>
      </c>
      <c r="D3045" s="24">
        <v>1</v>
      </c>
      <c r="E3045" s="24">
        <v>252</v>
      </c>
      <c r="F3045" s="24" t="s">
        <v>683</v>
      </c>
      <c r="G3045" s="24" t="s">
        <v>19</v>
      </c>
      <c r="H3045" s="44" t="s">
        <v>1146</v>
      </c>
      <c r="I3045" s="44"/>
      <c r="J3045" s="24">
        <v>1</v>
      </c>
      <c r="K3045" s="24">
        <v>418</v>
      </c>
      <c r="L3045" s="32">
        <v>0.51388888888888895</v>
      </c>
      <c r="M3045" s="43">
        <v>0.52777777777777779</v>
      </c>
      <c r="N3045" s="33">
        <v>5.8574303394181699</v>
      </c>
      <c r="Q3045" s="24">
        <v>194</v>
      </c>
      <c r="R3045" s="35">
        <f t="shared" si="192"/>
        <v>1136.3414858471249</v>
      </c>
      <c r="S3045" s="35">
        <f t="shared" si="195"/>
        <v>0</v>
      </c>
      <c r="U3045" s="36">
        <f t="shared" si="193"/>
        <v>1.388888888888884E-2</v>
      </c>
      <c r="V3045" s="36">
        <f t="shared" si="194"/>
        <v>2.6944444444444349</v>
      </c>
      <c r="W3045" s="36"/>
      <c r="X3045" s="37"/>
    </row>
    <row r="3046" spans="1:24" x14ac:dyDescent="0.3">
      <c r="A3046" s="42">
        <v>12873</v>
      </c>
      <c r="B3046" s="24" t="s">
        <v>180</v>
      </c>
      <c r="C3046" s="24" t="s">
        <v>1135</v>
      </c>
      <c r="D3046" s="24">
        <v>1</v>
      </c>
      <c r="E3046" s="24">
        <v>252</v>
      </c>
      <c r="F3046" s="24" t="s">
        <v>683</v>
      </c>
      <c r="G3046" s="24" t="s">
        <v>19</v>
      </c>
      <c r="H3046" s="44" t="s">
        <v>1146</v>
      </c>
      <c r="I3046" s="44"/>
      <c r="J3046" s="24">
        <v>1</v>
      </c>
      <c r="K3046" s="24">
        <v>419</v>
      </c>
      <c r="L3046" s="32">
        <v>0.5625</v>
      </c>
      <c r="M3046" s="43">
        <v>0.57638888888888895</v>
      </c>
      <c r="N3046" s="33">
        <v>5.8574303394181699</v>
      </c>
      <c r="Q3046" s="24">
        <v>194</v>
      </c>
      <c r="R3046" s="35">
        <f t="shared" si="192"/>
        <v>1136.3414858471249</v>
      </c>
      <c r="S3046" s="35">
        <f t="shared" si="195"/>
        <v>0</v>
      </c>
      <c r="U3046" s="36">
        <f t="shared" si="193"/>
        <v>1.3888888888888951E-2</v>
      </c>
      <c r="V3046" s="36">
        <f t="shared" si="194"/>
        <v>2.6944444444444562</v>
      </c>
      <c r="W3046" s="36"/>
      <c r="X3046" s="37"/>
    </row>
    <row r="3047" spans="1:24" x14ac:dyDescent="0.3">
      <c r="A3047" s="42">
        <v>12874</v>
      </c>
      <c r="B3047" s="24" t="s">
        <v>180</v>
      </c>
      <c r="C3047" s="24" t="s">
        <v>1135</v>
      </c>
      <c r="D3047" s="24">
        <v>1</v>
      </c>
      <c r="E3047" s="24">
        <v>252</v>
      </c>
      <c r="F3047" s="24" t="s">
        <v>683</v>
      </c>
      <c r="G3047" s="24" t="s">
        <v>19</v>
      </c>
      <c r="H3047" s="44" t="s">
        <v>1146</v>
      </c>
      <c r="I3047" s="44"/>
      <c r="J3047" s="24">
        <v>1</v>
      </c>
      <c r="K3047" s="24">
        <v>420</v>
      </c>
      <c r="L3047" s="32">
        <v>0.60416666666666663</v>
      </c>
      <c r="M3047" s="43">
        <v>0.61805555555555558</v>
      </c>
      <c r="N3047" s="33">
        <v>5.8574303394181699</v>
      </c>
      <c r="Q3047" s="24">
        <v>194</v>
      </c>
      <c r="R3047" s="35">
        <f t="shared" si="192"/>
        <v>1136.3414858471249</v>
      </c>
      <c r="S3047" s="35">
        <f t="shared" si="195"/>
        <v>0</v>
      </c>
      <c r="U3047" s="36">
        <f t="shared" si="193"/>
        <v>1.3888888888888951E-2</v>
      </c>
      <c r="V3047" s="36">
        <f t="shared" si="194"/>
        <v>2.6944444444444562</v>
      </c>
      <c r="W3047" s="36"/>
      <c r="X3047" s="37"/>
    </row>
    <row r="3048" spans="1:24" x14ac:dyDescent="0.3">
      <c r="A3048" s="42">
        <v>12875</v>
      </c>
      <c r="B3048" s="24" t="s">
        <v>180</v>
      </c>
      <c r="C3048" s="24" t="s">
        <v>1135</v>
      </c>
      <c r="D3048" s="24">
        <v>1</v>
      </c>
      <c r="E3048" s="24">
        <v>252</v>
      </c>
      <c r="F3048" s="24" t="s">
        <v>683</v>
      </c>
      <c r="G3048" s="24" t="s">
        <v>19</v>
      </c>
      <c r="H3048" s="44" t="s">
        <v>1146</v>
      </c>
      <c r="I3048" s="44"/>
      <c r="J3048" s="24">
        <v>1</v>
      </c>
      <c r="K3048" s="24">
        <v>421</v>
      </c>
      <c r="L3048" s="32">
        <v>0.69444444444444453</v>
      </c>
      <c r="M3048" s="43">
        <v>0.70833333333333337</v>
      </c>
      <c r="N3048" s="33">
        <v>5.8574303394181699</v>
      </c>
      <c r="Q3048" s="24">
        <v>194</v>
      </c>
      <c r="R3048" s="35">
        <f t="shared" si="192"/>
        <v>1136.3414858471249</v>
      </c>
      <c r="S3048" s="35">
        <f t="shared" si="195"/>
        <v>0</v>
      </c>
      <c r="U3048" s="36">
        <f t="shared" si="193"/>
        <v>1.388888888888884E-2</v>
      </c>
      <c r="V3048" s="36">
        <f t="shared" si="194"/>
        <v>2.6944444444444349</v>
      </c>
      <c r="W3048" s="36"/>
      <c r="X3048" s="37"/>
    </row>
    <row r="3049" spans="1:24" x14ac:dyDescent="0.3">
      <c r="A3049" s="42">
        <v>12566</v>
      </c>
      <c r="B3049" s="24" t="s">
        <v>180</v>
      </c>
      <c r="C3049" s="24" t="s">
        <v>1135</v>
      </c>
      <c r="D3049" s="24">
        <v>1</v>
      </c>
      <c r="E3049" s="24">
        <v>252</v>
      </c>
      <c r="F3049" s="24" t="s">
        <v>683</v>
      </c>
      <c r="G3049" s="24" t="s">
        <v>19</v>
      </c>
      <c r="H3049" s="44" t="s">
        <v>1146</v>
      </c>
      <c r="I3049" s="44"/>
      <c r="J3049" s="24">
        <v>1</v>
      </c>
      <c r="K3049" s="24">
        <v>393</v>
      </c>
      <c r="L3049" s="32">
        <v>0.73611111111111116</v>
      </c>
      <c r="M3049" s="43">
        <v>0.75</v>
      </c>
      <c r="N3049" s="33">
        <v>5.8574303394181699</v>
      </c>
      <c r="Q3049" s="24">
        <v>194</v>
      </c>
      <c r="R3049" s="35">
        <f t="shared" si="192"/>
        <v>1136.3414858471249</v>
      </c>
      <c r="S3049" s="35">
        <f t="shared" si="195"/>
        <v>0</v>
      </c>
      <c r="U3049" s="36">
        <f t="shared" si="193"/>
        <v>1.388888888888884E-2</v>
      </c>
      <c r="V3049" s="36">
        <f t="shared" si="194"/>
        <v>2.6944444444444349</v>
      </c>
      <c r="W3049" s="36"/>
      <c r="X3049" s="37"/>
    </row>
    <row r="3050" spans="1:24" x14ac:dyDescent="0.3">
      <c r="A3050" s="42">
        <v>12568</v>
      </c>
      <c r="B3050" s="24" t="s">
        <v>180</v>
      </c>
      <c r="C3050" s="24" t="s">
        <v>1135</v>
      </c>
      <c r="D3050" s="24">
        <v>1</v>
      </c>
      <c r="E3050" s="24">
        <v>252</v>
      </c>
      <c r="F3050" s="24" t="s">
        <v>683</v>
      </c>
      <c r="G3050" s="24" t="s">
        <v>19</v>
      </c>
      <c r="H3050" s="44" t="s">
        <v>1146</v>
      </c>
      <c r="I3050" s="44"/>
      <c r="J3050" s="24">
        <v>1</v>
      </c>
      <c r="K3050" s="24">
        <v>394</v>
      </c>
      <c r="L3050" s="32">
        <v>0.77777777777777779</v>
      </c>
      <c r="M3050" s="43">
        <v>0.79166666666666663</v>
      </c>
      <c r="N3050" s="33">
        <v>5.8574303394181699</v>
      </c>
      <c r="Q3050" s="24">
        <v>194</v>
      </c>
      <c r="R3050" s="35">
        <f t="shared" si="192"/>
        <v>1136.3414858471249</v>
      </c>
      <c r="S3050" s="35">
        <f t="shared" si="195"/>
        <v>0</v>
      </c>
      <c r="U3050" s="36">
        <f t="shared" si="193"/>
        <v>1.388888888888884E-2</v>
      </c>
      <c r="V3050" s="36">
        <f t="shared" si="194"/>
        <v>2.6944444444444349</v>
      </c>
      <c r="W3050" s="36"/>
      <c r="X3050" s="37"/>
    </row>
    <row r="3051" spans="1:24" x14ac:dyDescent="0.3">
      <c r="A3051" s="42">
        <v>12613</v>
      </c>
      <c r="B3051" s="24" t="s">
        <v>180</v>
      </c>
      <c r="C3051" s="24" t="s">
        <v>1135</v>
      </c>
      <c r="D3051" s="24">
        <v>1</v>
      </c>
      <c r="E3051" s="24">
        <v>287</v>
      </c>
      <c r="F3051" s="24" t="s">
        <v>684</v>
      </c>
      <c r="G3051" s="24" t="s">
        <v>19</v>
      </c>
      <c r="H3051" s="44" t="s">
        <v>1146</v>
      </c>
      <c r="I3051" s="44"/>
      <c r="J3051" s="24">
        <v>1</v>
      </c>
      <c r="K3051" s="24">
        <v>4006</v>
      </c>
      <c r="L3051" s="32">
        <v>0.3125</v>
      </c>
      <c r="M3051" s="43">
        <v>0.3263888888888889</v>
      </c>
      <c r="N3051" s="33">
        <v>6.7817914307353</v>
      </c>
      <c r="Q3051" s="24">
        <v>194</v>
      </c>
      <c r="R3051" s="35">
        <f t="shared" si="192"/>
        <v>1315.6675375626482</v>
      </c>
      <c r="S3051" s="35">
        <f t="shared" si="195"/>
        <v>0</v>
      </c>
      <c r="U3051" s="36">
        <f t="shared" si="193"/>
        <v>1.3888888888888895E-2</v>
      </c>
      <c r="V3051" s="36">
        <f t="shared" si="194"/>
        <v>2.6944444444444455</v>
      </c>
      <c r="W3051" s="36"/>
      <c r="X3051" s="37"/>
    </row>
    <row r="3052" spans="1:24" x14ac:dyDescent="0.3">
      <c r="A3052" s="42">
        <v>12876</v>
      </c>
      <c r="B3052" s="24" t="s">
        <v>180</v>
      </c>
      <c r="C3052" s="24" t="s">
        <v>1135</v>
      </c>
      <c r="D3052" s="24">
        <v>1</v>
      </c>
      <c r="E3052" s="24">
        <v>295</v>
      </c>
      <c r="F3052" s="24" t="s">
        <v>686</v>
      </c>
      <c r="G3052" s="24" t="s">
        <v>52</v>
      </c>
      <c r="H3052" s="44" t="s">
        <v>1146</v>
      </c>
      <c r="I3052" s="44"/>
      <c r="J3052" s="24">
        <v>1</v>
      </c>
      <c r="K3052" s="24">
        <v>4383</v>
      </c>
      <c r="L3052" s="32">
        <v>0.33194444444444443</v>
      </c>
      <c r="M3052" s="43">
        <v>0.33888888888888885</v>
      </c>
      <c r="N3052" s="33">
        <v>3.85243033941817</v>
      </c>
      <c r="Q3052" s="24">
        <v>173</v>
      </c>
      <c r="R3052" s="35">
        <f t="shared" si="192"/>
        <v>666.47044871934338</v>
      </c>
      <c r="S3052" s="35">
        <f t="shared" si="195"/>
        <v>0</v>
      </c>
      <c r="U3052" s="36">
        <f t="shared" si="193"/>
        <v>6.9444444444444198E-3</v>
      </c>
      <c r="V3052" s="36">
        <f t="shared" si="194"/>
        <v>1.2013888888888846</v>
      </c>
      <c r="W3052" s="36"/>
      <c r="X3052" s="37"/>
    </row>
    <row r="3053" spans="1:24" x14ac:dyDescent="0.3">
      <c r="A3053" s="42">
        <v>9371</v>
      </c>
      <c r="B3053" s="24" t="s">
        <v>180</v>
      </c>
      <c r="C3053" s="24" t="s">
        <v>1135</v>
      </c>
      <c r="D3053" s="24">
        <v>1</v>
      </c>
      <c r="E3053" s="24">
        <v>774</v>
      </c>
      <c r="F3053" s="24" t="s">
        <v>181</v>
      </c>
      <c r="G3053" s="24" t="s">
        <v>52</v>
      </c>
      <c r="H3053" s="44" t="s">
        <v>1146</v>
      </c>
      <c r="I3053" s="44"/>
      <c r="J3053" s="24">
        <v>1</v>
      </c>
      <c r="K3053" s="24">
        <v>4204</v>
      </c>
      <c r="L3053" s="32">
        <v>0.3125</v>
      </c>
      <c r="M3053" s="43">
        <v>0.31458333333333333</v>
      </c>
      <c r="N3053" s="33">
        <v>1.2934638825628999</v>
      </c>
      <c r="Q3053" s="24">
        <v>173</v>
      </c>
      <c r="R3053" s="35">
        <f t="shared" si="192"/>
        <v>223.7692516833817</v>
      </c>
      <c r="S3053" s="35">
        <f t="shared" si="195"/>
        <v>0</v>
      </c>
      <c r="U3053" s="36">
        <f t="shared" si="193"/>
        <v>2.0833333333333259E-3</v>
      </c>
      <c r="V3053" s="36">
        <f t="shared" si="194"/>
        <v>0.36041666666666539</v>
      </c>
      <c r="W3053" s="36"/>
      <c r="X3053" s="37"/>
    </row>
    <row r="3054" spans="1:24" x14ac:dyDescent="0.3">
      <c r="A3054" s="42">
        <v>9401</v>
      </c>
      <c r="B3054" s="24" t="s">
        <v>180</v>
      </c>
      <c r="C3054" s="24" t="s">
        <v>1135</v>
      </c>
      <c r="D3054" s="24">
        <v>1</v>
      </c>
      <c r="E3054" s="24">
        <v>774</v>
      </c>
      <c r="F3054" s="24" t="s">
        <v>181</v>
      </c>
      <c r="G3054" s="24" t="s">
        <v>52</v>
      </c>
      <c r="H3054" s="44" t="s">
        <v>1146</v>
      </c>
      <c r="I3054" s="44"/>
      <c r="J3054" s="24">
        <v>1</v>
      </c>
      <c r="K3054" s="24">
        <v>4699</v>
      </c>
      <c r="L3054" s="32">
        <v>0.31597222222222221</v>
      </c>
      <c r="M3054" s="43">
        <v>0.31805555555555554</v>
      </c>
      <c r="N3054" s="33">
        <v>1.2934638825628999</v>
      </c>
      <c r="Q3054" s="24">
        <v>173</v>
      </c>
      <c r="R3054" s="35">
        <f t="shared" si="192"/>
        <v>223.7692516833817</v>
      </c>
      <c r="S3054" s="35">
        <f t="shared" si="195"/>
        <v>0</v>
      </c>
      <c r="U3054" s="36">
        <f t="shared" si="193"/>
        <v>2.0833333333333259E-3</v>
      </c>
      <c r="V3054" s="36">
        <f t="shared" si="194"/>
        <v>0.36041666666666539</v>
      </c>
      <c r="W3054" s="36"/>
      <c r="X3054" s="37"/>
    </row>
    <row r="3055" spans="1:24" x14ac:dyDescent="0.3">
      <c r="A3055" s="42">
        <v>18804</v>
      </c>
      <c r="B3055" s="24" t="s">
        <v>180</v>
      </c>
      <c r="C3055" s="24" t="s">
        <v>1135</v>
      </c>
      <c r="D3055" s="24">
        <v>1</v>
      </c>
      <c r="E3055" s="24">
        <v>774</v>
      </c>
      <c r="F3055" s="24" t="s">
        <v>181</v>
      </c>
      <c r="G3055" s="24" t="s">
        <v>52</v>
      </c>
      <c r="H3055" s="44" t="s">
        <v>1146</v>
      </c>
      <c r="I3055" s="44"/>
      <c r="J3055" s="24">
        <v>1</v>
      </c>
      <c r="K3055" s="24">
        <v>18804</v>
      </c>
      <c r="L3055" s="32">
        <v>0.31597222222222221</v>
      </c>
      <c r="M3055" s="43">
        <v>0.31805555555555554</v>
      </c>
      <c r="N3055" s="33">
        <v>1.2934638825628999</v>
      </c>
      <c r="Q3055" s="24">
        <v>173</v>
      </c>
      <c r="R3055" s="35">
        <f>+N3055*Q3055</f>
        <v>223.7692516833817</v>
      </c>
      <c r="S3055" s="35">
        <f>+O3055*Q3055</f>
        <v>0</v>
      </c>
      <c r="U3055" s="36">
        <f>+M3055-L3055</f>
        <v>2.0833333333333259E-3</v>
      </c>
      <c r="V3055" s="36">
        <f>+U3055*Q3055</f>
        <v>0.36041666666666539</v>
      </c>
      <c r="W3055" s="36"/>
      <c r="X3055" s="37"/>
    </row>
    <row r="3056" spans="1:24" x14ac:dyDescent="0.3">
      <c r="A3056" s="42">
        <v>9370</v>
      </c>
      <c r="B3056" s="24" t="s">
        <v>180</v>
      </c>
      <c r="C3056" s="24" t="s">
        <v>1135</v>
      </c>
      <c r="D3056" s="24">
        <v>1</v>
      </c>
      <c r="E3056" s="24">
        <v>774</v>
      </c>
      <c r="F3056" s="24" t="s">
        <v>181</v>
      </c>
      <c r="G3056" s="24" t="s">
        <v>52</v>
      </c>
      <c r="H3056" s="44" t="s">
        <v>1146</v>
      </c>
      <c r="I3056" s="44"/>
      <c r="J3056" s="24">
        <v>1</v>
      </c>
      <c r="K3056" s="24">
        <v>4203</v>
      </c>
      <c r="L3056" s="32">
        <v>0.31944444444444448</v>
      </c>
      <c r="M3056" s="43">
        <v>0.3215277777777778</v>
      </c>
      <c r="N3056" s="33">
        <v>1.2934638825628999</v>
      </c>
      <c r="Q3056" s="24">
        <v>173</v>
      </c>
      <c r="R3056" s="35">
        <f t="shared" si="192"/>
        <v>223.7692516833817</v>
      </c>
      <c r="S3056" s="35">
        <f t="shared" si="195"/>
        <v>0</v>
      </c>
      <c r="U3056" s="36">
        <f t="shared" si="193"/>
        <v>2.0833333333333259E-3</v>
      </c>
      <c r="V3056" s="36">
        <f t="shared" si="194"/>
        <v>0.36041666666666539</v>
      </c>
      <c r="W3056" s="36"/>
      <c r="X3056" s="37"/>
    </row>
    <row r="3057" spans="1:24" x14ac:dyDescent="0.3">
      <c r="A3057" s="42">
        <v>18805</v>
      </c>
      <c r="B3057" s="24" t="s">
        <v>180</v>
      </c>
      <c r="C3057" s="24" t="s">
        <v>1135</v>
      </c>
      <c r="D3057" s="24">
        <v>1</v>
      </c>
      <c r="E3057" s="24">
        <v>774</v>
      </c>
      <c r="F3057" s="24" t="s">
        <v>181</v>
      </c>
      <c r="G3057" s="24" t="s">
        <v>52</v>
      </c>
      <c r="H3057" s="44" t="s">
        <v>1146</v>
      </c>
      <c r="I3057" s="44"/>
      <c r="J3057" s="24">
        <v>1</v>
      </c>
      <c r="K3057" s="24">
        <v>18805</v>
      </c>
      <c r="L3057" s="32">
        <v>0.31944444444444448</v>
      </c>
      <c r="M3057" s="43">
        <v>0.3215277777777778</v>
      </c>
      <c r="N3057" s="33">
        <v>1.2934638825628999</v>
      </c>
      <c r="Q3057" s="24">
        <v>173</v>
      </c>
      <c r="R3057" s="35">
        <f>+N3057*Q3057</f>
        <v>223.7692516833817</v>
      </c>
      <c r="S3057" s="35">
        <f>+O3057*Q3057</f>
        <v>0</v>
      </c>
      <c r="U3057" s="36">
        <f>+M3057-L3057</f>
        <v>2.0833333333333259E-3</v>
      </c>
      <c r="V3057" s="36">
        <f>+U3057*Q3057</f>
        <v>0.36041666666666539</v>
      </c>
      <c r="W3057" s="36"/>
      <c r="X3057" s="37"/>
    </row>
    <row r="3058" spans="1:24" x14ac:dyDescent="0.3">
      <c r="A3058" s="42">
        <v>9372</v>
      </c>
      <c r="B3058" s="24" t="s">
        <v>180</v>
      </c>
      <c r="C3058" s="24" t="s">
        <v>1135</v>
      </c>
      <c r="D3058" s="24">
        <v>1</v>
      </c>
      <c r="E3058" s="24">
        <v>774</v>
      </c>
      <c r="F3058" s="24" t="s">
        <v>181</v>
      </c>
      <c r="G3058" s="24" t="s">
        <v>52</v>
      </c>
      <c r="H3058" s="44" t="s">
        <v>1146</v>
      </c>
      <c r="I3058" s="44"/>
      <c r="J3058" s="24">
        <v>1</v>
      </c>
      <c r="K3058" s="24">
        <v>4205</v>
      </c>
      <c r="L3058" s="32">
        <v>0.31944444444444448</v>
      </c>
      <c r="M3058" s="43">
        <v>0.3215277777777778</v>
      </c>
      <c r="N3058" s="33">
        <v>1.2934638825628999</v>
      </c>
      <c r="Q3058" s="24">
        <v>173</v>
      </c>
      <c r="R3058" s="35">
        <f t="shared" si="192"/>
        <v>223.7692516833817</v>
      </c>
      <c r="S3058" s="35">
        <f t="shared" si="195"/>
        <v>0</v>
      </c>
      <c r="U3058" s="36">
        <f t="shared" si="193"/>
        <v>2.0833333333333259E-3</v>
      </c>
      <c r="V3058" s="36">
        <f t="shared" si="194"/>
        <v>0.36041666666666539</v>
      </c>
      <c r="W3058" s="36"/>
      <c r="X3058" s="37"/>
    </row>
    <row r="3059" spans="1:24" x14ac:dyDescent="0.3">
      <c r="A3059" s="42">
        <v>11392</v>
      </c>
      <c r="B3059" s="24" t="s">
        <v>627</v>
      </c>
      <c r="C3059" s="24" t="s">
        <v>1135</v>
      </c>
      <c r="D3059" s="24">
        <v>2</v>
      </c>
      <c r="E3059" s="24">
        <v>923</v>
      </c>
      <c r="F3059" s="24" t="s">
        <v>628</v>
      </c>
      <c r="G3059" s="24" t="s">
        <v>52</v>
      </c>
      <c r="H3059" s="44" t="s">
        <v>1146</v>
      </c>
      <c r="I3059" s="44"/>
      <c r="J3059" s="24">
        <v>1</v>
      </c>
      <c r="K3059" s="24">
        <v>4164</v>
      </c>
      <c r="L3059" s="32">
        <v>0.57986111111111105</v>
      </c>
      <c r="M3059" s="43">
        <v>0.59375</v>
      </c>
      <c r="N3059" s="33">
        <v>4.4635552119987398</v>
      </c>
      <c r="Q3059" s="24">
        <v>173</v>
      </c>
      <c r="R3059" s="35">
        <f t="shared" si="192"/>
        <v>772.195051675782</v>
      </c>
      <c r="S3059" s="35">
        <f t="shared" si="195"/>
        <v>0</v>
      </c>
      <c r="U3059" s="36">
        <f t="shared" si="193"/>
        <v>1.3888888888888951E-2</v>
      </c>
      <c r="V3059" s="36">
        <f t="shared" si="194"/>
        <v>2.4027777777777883</v>
      </c>
      <c r="W3059" s="36"/>
      <c r="X3059" s="37"/>
    </row>
    <row r="3060" spans="1:24" x14ac:dyDescent="0.3">
      <c r="A3060" s="42">
        <v>11393</v>
      </c>
      <c r="B3060" s="24" t="s">
        <v>627</v>
      </c>
      <c r="C3060" s="24" t="s">
        <v>1135</v>
      </c>
      <c r="D3060" s="24">
        <v>1</v>
      </c>
      <c r="E3060" s="24">
        <v>928</v>
      </c>
      <c r="F3060" s="24" t="s">
        <v>629</v>
      </c>
      <c r="G3060" s="24" t="s">
        <v>52</v>
      </c>
      <c r="H3060" s="44" t="s">
        <v>1146</v>
      </c>
      <c r="I3060" s="44"/>
      <c r="J3060" s="24">
        <v>1</v>
      </c>
      <c r="K3060" s="24">
        <v>3107</v>
      </c>
      <c r="L3060" s="32">
        <v>0.31597222222222221</v>
      </c>
      <c r="M3060" s="43">
        <v>0.3263888888888889</v>
      </c>
      <c r="N3060" s="33">
        <v>2.9773533155994798</v>
      </c>
      <c r="Q3060" s="24">
        <v>173</v>
      </c>
      <c r="R3060" s="35">
        <f t="shared" si="192"/>
        <v>515.08212359871004</v>
      </c>
      <c r="S3060" s="35">
        <f t="shared" si="195"/>
        <v>0</v>
      </c>
      <c r="U3060" s="36">
        <f t="shared" si="193"/>
        <v>1.0416666666666685E-2</v>
      </c>
      <c r="V3060" s="36">
        <f t="shared" si="194"/>
        <v>1.8020833333333366</v>
      </c>
      <c r="W3060" s="36"/>
      <c r="X3060" s="37"/>
    </row>
    <row r="3061" spans="1:24" x14ac:dyDescent="0.3">
      <c r="A3061" s="42">
        <v>7064</v>
      </c>
      <c r="B3061" s="24" t="s">
        <v>41</v>
      </c>
      <c r="C3061" s="24" t="s">
        <v>1138</v>
      </c>
      <c r="D3061" s="24">
        <v>1</v>
      </c>
      <c r="E3061" s="24">
        <v>344</v>
      </c>
      <c r="F3061" s="24" t="s">
        <v>43</v>
      </c>
      <c r="G3061" s="24" t="s">
        <v>12</v>
      </c>
      <c r="H3061" s="24" t="s">
        <v>13</v>
      </c>
      <c r="J3061" s="24">
        <v>1</v>
      </c>
      <c r="K3061" s="24">
        <v>583</v>
      </c>
      <c r="L3061" s="32">
        <v>0.27083333333333331</v>
      </c>
      <c r="M3061" s="43">
        <v>0.28055555555555556</v>
      </c>
      <c r="N3061" s="33">
        <v>7.0331687610255802</v>
      </c>
      <c r="Q3061" s="24">
        <v>302</v>
      </c>
      <c r="R3061" s="35">
        <f t="shared" si="192"/>
        <v>2124.016965829725</v>
      </c>
      <c r="S3061" s="35">
        <f t="shared" si="195"/>
        <v>0</v>
      </c>
      <c r="U3061" s="36">
        <f t="shared" si="193"/>
        <v>9.7222222222222432E-3</v>
      </c>
      <c r="V3061" s="36">
        <f t="shared" si="194"/>
        <v>2.9361111111111176</v>
      </c>
      <c r="W3061" s="36"/>
      <c r="X3061" s="37"/>
    </row>
    <row r="3062" spans="1:24" x14ac:dyDescent="0.3">
      <c r="A3062" s="42">
        <v>13963</v>
      </c>
      <c r="B3062" s="24" t="s">
        <v>41</v>
      </c>
      <c r="C3062" s="24" t="s">
        <v>1138</v>
      </c>
      <c r="D3062" s="24">
        <v>1</v>
      </c>
      <c r="E3062" s="24">
        <v>344</v>
      </c>
      <c r="F3062" s="24" t="s">
        <v>43</v>
      </c>
      <c r="G3062" s="24" t="s">
        <v>18</v>
      </c>
      <c r="H3062" s="24">
        <v>6</v>
      </c>
      <c r="J3062" s="24">
        <v>1</v>
      </c>
      <c r="K3062" s="24">
        <v>13963</v>
      </c>
      <c r="L3062" s="32">
        <v>0.2902777777777778</v>
      </c>
      <c r="M3062" s="43">
        <v>0.3</v>
      </c>
      <c r="N3062" s="33">
        <v>7.0331687610255802</v>
      </c>
      <c r="Q3062" s="24">
        <v>11</v>
      </c>
      <c r="R3062" s="35">
        <f t="shared" si="192"/>
        <v>77.364856371281377</v>
      </c>
      <c r="S3062" s="35">
        <f t="shared" si="195"/>
        <v>0</v>
      </c>
      <c r="U3062" s="36">
        <f t="shared" si="193"/>
        <v>9.7222222222221877E-3</v>
      </c>
      <c r="V3062" s="36">
        <f t="shared" si="194"/>
        <v>0.10694444444444406</v>
      </c>
      <c r="W3062" s="36"/>
      <c r="X3062" s="37"/>
    </row>
    <row r="3063" spans="1:24" x14ac:dyDescent="0.3">
      <c r="A3063" s="42">
        <v>17674</v>
      </c>
      <c r="B3063" s="24" t="s">
        <v>41</v>
      </c>
      <c r="C3063" s="24" t="s">
        <v>1138</v>
      </c>
      <c r="D3063" s="24">
        <v>1</v>
      </c>
      <c r="E3063" s="24">
        <v>344</v>
      </c>
      <c r="F3063" s="24" t="s">
        <v>43</v>
      </c>
      <c r="G3063" s="24" t="s">
        <v>52</v>
      </c>
      <c r="H3063" s="44" t="s">
        <v>1146</v>
      </c>
      <c r="I3063" s="44"/>
      <c r="J3063" s="24">
        <v>1</v>
      </c>
      <c r="K3063" s="24">
        <v>12916</v>
      </c>
      <c r="L3063" s="32">
        <v>0.29166666666666669</v>
      </c>
      <c r="M3063" s="43">
        <v>0.30138888888888887</v>
      </c>
      <c r="N3063" s="33">
        <v>7.0331687610255802</v>
      </c>
      <c r="Q3063" s="24">
        <v>173</v>
      </c>
      <c r="R3063" s="35">
        <f t="shared" si="192"/>
        <v>1216.7381956574254</v>
      </c>
      <c r="S3063" s="35">
        <f t="shared" si="195"/>
        <v>0</v>
      </c>
      <c r="U3063" s="36">
        <f t="shared" si="193"/>
        <v>9.7222222222221877E-3</v>
      </c>
      <c r="V3063" s="36">
        <f t="shared" si="194"/>
        <v>1.6819444444444385</v>
      </c>
      <c r="W3063" s="36"/>
      <c r="X3063" s="37"/>
    </row>
    <row r="3064" spans="1:24" x14ac:dyDescent="0.3">
      <c r="A3064" s="42">
        <v>13527</v>
      </c>
      <c r="B3064" s="24" t="s">
        <v>41</v>
      </c>
      <c r="C3064" s="24" t="s">
        <v>1138</v>
      </c>
      <c r="D3064" s="24">
        <v>1</v>
      </c>
      <c r="E3064" s="24">
        <v>344</v>
      </c>
      <c r="F3064" s="24" t="s">
        <v>43</v>
      </c>
      <c r="G3064" s="24" t="s">
        <v>12</v>
      </c>
      <c r="H3064" s="24" t="s">
        <v>13</v>
      </c>
      <c r="J3064" s="24">
        <v>1</v>
      </c>
      <c r="K3064" s="24">
        <v>2455</v>
      </c>
      <c r="L3064" s="32">
        <v>0.30902777777777779</v>
      </c>
      <c r="M3064" s="43">
        <v>0.31875000000000003</v>
      </c>
      <c r="N3064" s="33">
        <v>7.0331687610255802</v>
      </c>
      <c r="Q3064" s="24">
        <v>302</v>
      </c>
      <c r="R3064" s="35">
        <f t="shared" si="192"/>
        <v>2124.016965829725</v>
      </c>
      <c r="S3064" s="35">
        <f t="shared" si="195"/>
        <v>0</v>
      </c>
      <c r="U3064" s="36">
        <f t="shared" si="193"/>
        <v>9.7222222222222432E-3</v>
      </c>
      <c r="V3064" s="36">
        <f t="shared" si="194"/>
        <v>2.9361111111111176</v>
      </c>
      <c r="W3064" s="36"/>
      <c r="X3064" s="37"/>
    </row>
    <row r="3065" spans="1:24" x14ac:dyDescent="0.3">
      <c r="A3065" s="42">
        <v>17547</v>
      </c>
      <c r="B3065" s="24" t="s">
        <v>41</v>
      </c>
      <c r="C3065" s="24" t="s">
        <v>1138</v>
      </c>
      <c r="D3065" s="24">
        <v>2</v>
      </c>
      <c r="E3065" s="24">
        <v>353</v>
      </c>
      <c r="F3065" s="24" t="s">
        <v>45</v>
      </c>
      <c r="G3065" s="24" t="s">
        <v>19</v>
      </c>
      <c r="H3065" s="44" t="s">
        <v>1146</v>
      </c>
      <c r="I3065" s="44"/>
      <c r="J3065" s="24">
        <v>1</v>
      </c>
      <c r="K3065" s="24">
        <v>17547</v>
      </c>
      <c r="L3065" s="32">
        <v>0.30138888888888887</v>
      </c>
      <c r="M3065" s="43">
        <v>0.32291666666666669</v>
      </c>
      <c r="N3065" s="33">
        <v>11.1128641058752</v>
      </c>
      <c r="Q3065" s="24">
        <v>194</v>
      </c>
      <c r="R3065" s="35">
        <f t="shared" si="192"/>
        <v>2155.8956365397889</v>
      </c>
      <c r="S3065" s="35">
        <f t="shared" si="195"/>
        <v>0</v>
      </c>
      <c r="U3065" s="36">
        <f t="shared" si="193"/>
        <v>2.1527777777777812E-2</v>
      </c>
      <c r="V3065" s="36">
        <f t="shared" si="194"/>
        <v>4.176388888888896</v>
      </c>
      <c r="W3065" s="36"/>
      <c r="X3065" s="37"/>
    </row>
    <row r="3066" spans="1:24" x14ac:dyDescent="0.3">
      <c r="A3066" s="42">
        <v>13857</v>
      </c>
      <c r="B3066" s="24" t="s">
        <v>41</v>
      </c>
      <c r="C3066" s="24" t="s">
        <v>1138</v>
      </c>
      <c r="D3066" s="24">
        <v>2</v>
      </c>
      <c r="E3066" s="24">
        <v>353</v>
      </c>
      <c r="F3066" s="24" t="s">
        <v>45</v>
      </c>
      <c r="G3066" s="24" t="s">
        <v>12</v>
      </c>
      <c r="H3066" s="24">
        <v>6</v>
      </c>
      <c r="J3066" s="24">
        <v>1</v>
      </c>
      <c r="K3066" s="24">
        <v>11805</v>
      </c>
      <c r="L3066" s="32">
        <v>0.30208333333333331</v>
      </c>
      <c r="M3066" s="43">
        <v>0.32291666666666669</v>
      </c>
      <c r="N3066" s="33">
        <v>11.1128641058752</v>
      </c>
      <c r="Q3066" s="24">
        <v>52</v>
      </c>
      <c r="R3066" s="35">
        <f t="shared" si="192"/>
        <v>577.86893350551043</v>
      </c>
      <c r="S3066" s="35">
        <f t="shared" si="195"/>
        <v>0</v>
      </c>
      <c r="U3066" s="36">
        <f t="shared" si="193"/>
        <v>2.083333333333337E-2</v>
      </c>
      <c r="V3066" s="36">
        <f t="shared" si="194"/>
        <v>1.0833333333333353</v>
      </c>
      <c r="W3066" s="36"/>
      <c r="X3066" s="37"/>
    </row>
    <row r="3067" spans="1:24" x14ac:dyDescent="0.3">
      <c r="A3067" s="42">
        <v>13858</v>
      </c>
      <c r="B3067" s="24" t="s">
        <v>41</v>
      </c>
      <c r="C3067" s="24" t="s">
        <v>1138</v>
      </c>
      <c r="D3067" s="24">
        <v>2</v>
      </c>
      <c r="E3067" s="24">
        <v>353</v>
      </c>
      <c r="F3067" s="24" t="s">
        <v>45</v>
      </c>
      <c r="G3067" s="24" t="s">
        <v>18</v>
      </c>
      <c r="H3067" s="44" t="s">
        <v>1146</v>
      </c>
      <c r="I3067" s="44"/>
      <c r="J3067" s="24">
        <v>1</v>
      </c>
      <c r="K3067" s="24">
        <v>4157</v>
      </c>
      <c r="L3067" s="32">
        <v>0.30486111111111108</v>
      </c>
      <c r="M3067" s="43">
        <v>0.3263888888888889</v>
      </c>
      <c r="N3067" s="33">
        <v>11.1128641058752</v>
      </c>
      <c r="Q3067" s="24">
        <v>56</v>
      </c>
      <c r="R3067" s="35">
        <f t="shared" si="192"/>
        <v>622.32038992901118</v>
      </c>
      <c r="S3067" s="35">
        <f t="shared" si="195"/>
        <v>0</v>
      </c>
      <c r="U3067" s="36">
        <f t="shared" si="193"/>
        <v>2.1527777777777812E-2</v>
      </c>
      <c r="V3067" s="36">
        <f t="shared" si="194"/>
        <v>1.2055555555555575</v>
      </c>
      <c r="W3067" s="36"/>
      <c r="X3067" s="37"/>
    </row>
    <row r="3068" spans="1:24" x14ac:dyDescent="0.3">
      <c r="A3068" s="42">
        <v>17541</v>
      </c>
      <c r="B3068" s="24" t="s">
        <v>41</v>
      </c>
      <c r="C3068" s="24" t="s">
        <v>1138</v>
      </c>
      <c r="D3068" s="24">
        <v>2</v>
      </c>
      <c r="E3068" s="24">
        <v>353</v>
      </c>
      <c r="F3068" s="24" t="s">
        <v>45</v>
      </c>
      <c r="G3068" s="24" t="s">
        <v>19</v>
      </c>
      <c r="H3068" s="44" t="s">
        <v>1146</v>
      </c>
      <c r="I3068" s="44"/>
      <c r="J3068" s="24">
        <v>1</v>
      </c>
      <c r="K3068" s="24">
        <v>599</v>
      </c>
      <c r="L3068" s="32">
        <v>0.33958333333333335</v>
      </c>
      <c r="M3068" s="43">
        <v>0.3611111111111111</v>
      </c>
      <c r="N3068" s="33">
        <v>11.1128641058752</v>
      </c>
      <c r="Q3068" s="24">
        <v>194</v>
      </c>
      <c r="R3068" s="35">
        <f t="shared" si="192"/>
        <v>2155.8956365397889</v>
      </c>
      <c r="S3068" s="35">
        <f t="shared" si="195"/>
        <v>0</v>
      </c>
      <c r="U3068" s="36">
        <f t="shared" si="193"/>
        <v>2.1527777777777757E-2</v>
      </c>
      <c r="V3068" s="36">
        <f t="shared" si="194"/>
        <v>4.1763888888888845</v>
      </c>
      <c r="W3068" s="36"/>
      <c r="X3068" s="37"/>
    </row>
    <row r="3069" spans="1:24" x14ac:dyDescent="0.3">
      <c r="A3069" s="42">
        <v>7166</v>
      </c>
      <c r="B3069" s="24" t="s">
        <v>41</v>
      </c>
      <c r="C3069" s="24" t="s">
        <v>1138</v>
      </c>
      <c r="D3069" s="24">
        <v>2</v>
      </c>
      <c r="E3069" s="24">
        <v>353</v>
      </c>
      <c r="F3069" s="24" t="s">
        <v>45</v>
      </c>
      <c r="G3069" s="24" t="s">
        <v>12</v>
      </c>
      <c r="H3069" s="24" t="s">
        <v>15</v>
      </c>
      <c r="J3069" s="24">
        <v>1</v>
      </c>
      <c r="K3069" s="24">
        <v>1577</v>
      </c>
      <c r="L3069" s="32">
        <v>0.8534722222222223</v>
      </c>
      <c r="M3069" s="43">
        <v>0.875</v>
      </c>
      <c r="N3069" s="33">
        <v>11.1128641058752</v>
      </c>
      <c r="Q3069" s="24">
        <v>58</v>
      </c>
      <c r="R3069" s="35">
        <f t="shared" si="192"/>
        <v>644.54611814076156</v>
      </c>
      <c r="S3069" s="35">
        <f t="shared" si="195"/>
        <v>0</v>
      </c>
      <c r="U3069" s="36">
        <f t="shared" si="193"/>
        <v>2.1527777777777701E-2</v>
      </c>
      <c r="V3069" s="36">
        <f t="shared" si="194"/>
        <v>1.2486111111111067</v>
      </c>
      <c r="W3069" s="36"/>
      <c r="X3069" s="37"/>
    </row>
    <row r="3070" spans="1:24" x14ac:dyDescent="0.3">
      <c r="A3070" s="42">
        <v>17283</v>
      </c>
      <c r="B3070" s="24" t="s">
        <v>41</v>
      </c>
      <c r="C3070" s="24" t="s">
        <v>1138</v>
      </c>
      <c r="D3070" s="24">
        <v>2</v>
      </c>
      <c r="E3070" s="24">
        <v>353</v>
      </c>
      <c r="F3070" s="24" t="s">
        <v>45</v>
      </c>
      <c r="G3070" s="24" t="s">
        <v>18</v>
      </c>
      <c r="H3070" s="24" t="s">
        <v>15</v>
      </c>
      <c r="J3070" s="24">
        <v>1</v>
      </c>
      <c r="K3070" s="24">
        <v>17283</v>
      </c>
      <c r="L3070" s="32">
        <v>0.9159722222222223</v>
      </c>
      <c r="M3070" s="43">
        <v>0.9375</v>
      </c>
      <c r="N3070" s="33">
        <v>11.1128641058752</v>
      </c>
      <c r="Q3070" s="24">
        <v>12</v>
      </c>
      <c r="R3070" s="35">
        <f t="shared" si="192"/>
        <v>133.35436927050239</v>
      </c>
      <c r="S3070" s="35">
        <f t="shared" si="195"/>
        <v>0</v>
      </c>
      <c r="U3070" s="36">
        <f t="shared" si="193"/>
        <v>2.1527777777777701E-2</v>
      </c>
      <c r="V3070" s="36">
        <f t="shared" si="194"/>
        <v>0.25833333333333242</v>
      </c>
      <c r="W3070" s="36"/>
      <c r="X3070" s="37"/>
    </row>
    <row r="3071" spans="1:24" x14ac:dyDescent="0.3">
      <c r="A3071" s="42">
        <v>13886</v>
      </c>
      <c r="B3071" s="24" t="s">
        <v>41</v>
      </c>
      <c r="C3071" s="24" t="s">
        <v>1138</v>
      </c>
      <c r="D3071" s="24">
        <v>2</v>
      </c>
      <c r="E3071" s="24">
        <v>353</v>
      </c>
      <c r="F3071" s="24" t="s">
        <v>45</v>
      </c>
      <c r="G3071" s="24" t="s">
        <v>12</v>
      </c>
      <c r="H3071" s="24" t="s">
        <v>13</v>
      </c>
      <c r="J3071" s="24">
        <v>1</v>
      </c>
      <c r="K3071" s="24">
        <v>581</v>
      </c>
      <c r="L3071" s="32">
        <v>0.93333333333333324</v>
      </c>
      <c r="M3071" s="43">
        <v>0.95138888888888884</v>
      </c>
      <c r="N3071" s="33">
        <v>11.1128641058752</v>
      </c>
      <c r="Q3071" s="24">
        <v>302</v>
      </c>
      <c r="R3071" s="35">
        <f t="shared" si="192"/>
        <v>3356.0849599743106</v>
      </c>
      <c r="S3071" s="35">
        <f t="shared" si="195"/>
        <v>0</v>
      </c>
      <c r="U3071" s="36">
        <f t="shared" si="193"/>
        <v>1.8055555555555602E-2</v>
      </c>
      <c r="V3071" s="36">
        <f t="shared" si="194"/>
        <v>5.4527777777777917</v>
      </c>
      <c r="W3071" s="36"/>
      <c r="X3071" s="37"/>
    </row>
    <row r="3072" spans="1:24" x14ac:dyDescent="0.3">
      <c r="A3072" s="42">
        <v>7239</v>
      </c>
      <c r="B3072" s="24" t="s">
        <v>41</v>
      </c>
      <c r="C3072" s="24" t="s">
        <v>1138</v>
      </c>
      <c r="D3072" s="24">
        <v>2</v>
      </c>
      <c r="E3072" s="24">
        <v>367</v>
      </c>
      <c r="F3072" s="24" t="s">
        <v>49</v>
      </c>
      <c r="G3072" s="24" t="s">
        <v>19</v>
      </c>
      <c r="H3072" s="24" t="s">
        <v>15</v>
      </c>
      <c r="J3072" s="24">
        <v>1</v>
      </c>
      <c r="K3072" s="24">
        <v>1579</v>
      </c>
      <c r="L3072" s="32">
        <v>0.9159722222222223</v>
      </c>
      <c r="M3072" s="43">
        <v>0.9277777777777777</v>
      </c>
      <c r="N3072" s="33">
        <v>7.1339912851804996</v>
      </c>
      <c r="Q3072" s="24">
        <v>46</v>
      </c>
      <c r="R3072" s="35">
        <f t="shared" si="192"/>
        <v>328.16359911830295</v>
      </c>
      <c r="S3072" s="35">
        <f t="shared" si="195"/>
        <v>0</v>
      </c>
      <c r="U3072" s="36">
        <f t="shared" si="193"/>
        <v>1.1805555555555403E-2</v>
      </c>
      <c r="V3072" s="36">
        <f t="shared" si="194"/>
        <v>0.54305555555554852</v>
      </c>
      <c r="W3072" s="36"/>
      <c r="X3072" s="37"/>
    </row>
    <row r="3073" spans="1:24" x14ac:dyDescent="0.3">
      <c r="A3073" s="42">
        <v>18760</v>
      </c>
      <c r="B3073" s="24" t="s">
        <v>41</v>
      </c>
      <c r="C3073" s="24" t="s">
        <v>1138</v>
      </c>
      <c r="D3073" s="24">
        <v>1</v>
      </c>
      <c r="E3073" s="24">
        <v>375</v>
      </c>
      <c r="F3073" s="24" t="s">
        <v>42</v>
      </c>
      <c r="G3073" s="24" t="s">
        <v>12</v>
      </c>
      <c r="H3073" s="24" t="s">
        <v>13</v>
      </c>
      <c r="J3073" s="24">
        <v>1</v>
      </c>
      <c r="K3073" s="24">
        <v>577</v>
      </c>
      <c r="L3073" s="32">
        <v>0.22916666666666666</v>
      </c>
      <c r="M3073" s="43">
        <v>0.24583333333333335</v>
      </c>
      <c r="N3073" s="33">
        <v>11.012667491337099</v>
      </c>
      <c r="Q3073" s="24">
        <v>302</v>
      </c>
      <c r="R3073" s="35">
        <f t="shared" si="192"/>
        <v>3325.825582383804</v>
      </c>
      <c r="S3073" s="35">
        <f t="shared" si="195"/>
        <v>0</v>
      </c>
      <c r="U3073" s="36">
        <f t="shared" si="193"/>
        <v>1.6666666666666691E-2</v>
      </c>
      <c r="V3073" s="36">
        <f t="shared" si="194"/>
        <v>5.0333333333333403</v>
      </c>
      <c r="W3073" s="36"/>
      <c r="X3073" s="37"/>
    </row>
    <row r="3074" spans="1:24" x14ac:dyDescent="0.3">
      <c r="A3074" s="42">
        <v>17540</v>
      </c>
      <c r="B3074" s="24" t="s">
        <v>41</v>
      </c>
      <c r="C3074" s="24" t="s">
        <v>1138</v>
      </c>
      <c r="D3074" s="24">
        <v>1</v>
      </c>
      <c r="E3074" s="24">
        <v>375</v>
      </c>
      <c r="F3074" s="24" t="s">
        <v>42</v>
      </c>
      <c r="G3074" s="24" t="s">
        <v>19</v>
      </c>
      <c r="H3074" s="44" t="s">
        <v>1146</v>
      </c>
      <c r="I3074" s="44"/>
      <c r="J3074" s="24">
        <v>1</v>
      </c>
      <c r="K3074" s="24">
        <v>17540</v>
      </c>
      <c r="L3074" s="32">
        <v>0.31597222222222221</v>
      </c>
      <c r="M3074" s="43">
        <v>0.33611111111111108</v>
      </c>
      <c r="N3074" s="33">
        <v>11.012667491337099</v>
      </c>
      <c r="Q3074" s="24">
        <v>194</v>
      </c>
      <c r="R3074" s="35">
        <f t="shared" si="192"/>
        <v>2136.4574933193971</v>
      </c>
      <c r="S3074" s="35">
        <f t="shared" si="195"/>
        <v>0</v>
      </c>
      <c r="U3074" s="36">
        <f t="shared" si="193"/>
        <v>2.0138888888888873E-2</v>
      </c>
      <c r="V3074" s="36">
        <f t="shared" si="194"/>
        <v>3.9069444444444414</v>
      </c>
      <c r="W3074" s="36"/>
      <c r="X3074" s="37"/>
    </row>
    <row r="3075" spans="1:24" x14ac:dyDescent="0.3">
      <c r="A3075" s="42">
        <v>13791</v>
      </c>
      <c r="B3075" s="24" t="s">
        <v>41</v>
      </c>
      <c r="C3075" s="24" t="s">
        <v>1138</v>
      </c>
      <c r="D3075" s="24">
        <v>1</v>
      </c>
      <c r="E3075" s="24">
        <v>375</v>
      </c>
      <c r="F3075" s="24" t="s">
        <v>42</v>
      </c>
      <c r="G3075" s="24" t="s">
        <v>18</v>
      </c>
      <c r="H3075" s="44" t="s">
        <v>1146</v>
      </c>
      <c r="I3075" s="44"/>
      <c r="J3075" s="24">
        <v>1</v>
      </c>
      <c r="K3075" s="24">
        <v>53</v>
      </c>
      <c r="L3075" s="32">
        <v>0.31944444444444448</v>
      </c>
      <c r="M3075" s="43">
        <v>0.33958333333333335</v>
      </c>
      <c r="N3075" s="33">
        <v>11.012667491337099</v>
      </c>
      <c r="Q3075" s="24">
        <v>56</v>
      </c>
      <c r="R3075" s="35">
        <f t="shared" si="192"/>
        <v>616.70937951487758</v>
      </c>
      <c r="S3075" s="35">
        <f t="shared" si="195"/>
        <v>0</v>
      </c>
      <c r="U3075" s="36">
        <f t="shared" si="193"/>
        <v>2.0138888888888873E-2</v>
      </c>
      <c r="V3075" s="36">
        <f t="shared" si="194"/>
        <v>1.1277777777777769</v>
      </c>
      <c r="W3075" s="36"/>
      <c r="X3075" s="37"/>
    </row>
    <row r="3076" spans="1:24" x14ac:dyDescent="0.3">
      <c r="A3076" s="42">
        <v>13794</v>
      </c>
      <c r="B3076" s="24" t="s">
        <v>41</v>
      </c>
      <c r="C3076" s="24" t="s">
        <v>1138</v>
      </c>
      <c r="D3076" s="24">
        <v>1</v>
      </c>
      <c r="E3076" s="24">
        <v>375</v>
      </c>
      <c r="F3076" s="24" t="s">
        <v>42</v>
      </c>
      <c r="G3076" s="24" t="s">
        <v>12</v>
      </c>
      <c r="H3076" s="24">
        <v>6</v>
      </c>
      <c r="J3076" s="24">
        <v>1</v>
      </c>
      <c r="K3076" s="24">
        <v>11928</v>
      </c>
      <c r="L3076" s="32">
        <v>0.33055555555555555</v>
      </c>
      <c r="M3076" s="43">
        <v>0.3527777777777778</v>
      </c>
      <c r="N3076" s="33">
        <v>11.012667491337099</v>
      </c>
      <c r="Q3076" s="24">
        <v>52</v>
      </c>
      <c r="R3076" s="35">
        <f t="shared" si="192"/>
        <v>572.65870954952914</v>
      </c>
      <c r="S3076" s="35">
        <f t="shared" si="195"/>
        <v>0</v>
      </c>
      <c r="U3076" s="36">
        <f t="shared" si="193"/>
        <v>2.2222222222222254E-2</v>
      </c>
      <c r="V3076" s="36">
        <f t="shared" si="194"/>
        <v>1.1555555555555572</v>
      </c>
      <c r="W3076" s="36"/>
      <c r="X3076" s="37"/>
    </row>
    <row r="3077" spans="1:24" x14ac:dyDescent="0.3">
      <c r="A3077" s="42">
        <v>17851</v>
      </c>
      <c r="B3077" s="24" t="s">
        <v>41</v>
      </c>
      <c r="C3077" s="24" t="s">
        <v>1138</v>
      </c>
      <c r="D3077" s="24">
        <v>1</v>
      </c>
      <c r="E3077" s="24">
        <v>375</v>
      </c>
      <c r="F3077" s="24" t="s">
        <v>42</v>
      </c>
      <c r="G3077" s="24" t="s">
        <v>19</v>
      </c>
      <c r="H3077" s="44" t="s">
        <v>1146</v>
      </c>
      <c r="I3077" s="44"/>
      <c r="J3077" s="24">
        <v>1</v>
      </c>
      <c r="K3077" s="24">
        <v>17584</v>
      </c>
      <c r="L3077" s="32">
        <v>0.57361111111111118</v>
      </c>
      <c r="M3077" s="43">
        <v>0.59652777777777777</v>
      </c>
      <c r="N3077" s="33">
        <v>11.012667491337099</v>
      </c>
      <c r="Q3077" s="24">
        <v>194</v>
      </c>
      <c r="R3077" s="35">
        <f t="shared" si="192"/>
        <v>2136.4574933193971</v>
      </c>
      <c r="S3077" s="35">
        <f t="shared" ref="S3077:S3142" si="196">+O3077*Q3077</f>
        <v>0</v>
      </c>
      <c r="U3077" s="36">
        <f t="shared" si="193"/>
        <v>2.2916666666666585E-2</v>
      </c>
      <c r="V3077" s="36">
        <f t="shared" si="194"/>
        <v>4.4458333333333178</v>
      </c>
      <c r="W3077" s="36"/>
      <c r="X3077" s="37"/>
    </row>
    <row r="3078" spans="1:24" x14ac:dyDescent="0.3">
      <c r="A3078" s="42">
        <v>13850</v>
      </c>
      <c r="B3078" s="24" t="s">
        <v>41</v>
      </c>
      <c r="C3078" s="24" t="s">
        <v>1138</v>
      </c>
      <c r="D3078" s="24">
        <v>1</v>
      </c>
      <c r="E3078" s="24">
        <v>375</v>
      </c>
      <c r="F3078" s="24" t="s">
        <v>42</v>
      </c>
      <c r="G3078" s="24" t="s">
        <v>12</v>
      </c>
      <c r="H3078" s="44" t="s">
        <v>1146</v>
      </c>
      <c r="I3078" s="44"/>
      <c r="J3078" s="24">
        <v>1</v>
      </c>
      <c r="K3078" s="24">
        <v>570</v>
      </c>
      <c r="L3078" s="32">
        <v>0.59722222222222221</v>
      </c>
      <c r="M3078" s="43">
        <v>0.62013888888888891</v>
      </c>
      <c r="N3078" s="33">
        <v>11.012667491337099</v>
      </c>
      <c r="Q3078" s="24">
        <v>250</v>
      </c>
      <c r="R3078" s="35">
        <f t="shared" ref="R3078:R3141" si="197">+N3078*Q3078</f>
        <v>2753.1668728342747</v>
      </c>
      <c r="S3078" s="35">
        <f t="shared" si="196"/>
        <v>0</v>
      </c>
      <c r="U3078" s="36">
        <f t="shared" ref="U3078:U3141" si="198">+M3078-L3078</f>
        <v>2.2916666666666696E-2</v>
      </c>
      <c r="V3078" s="36">
        <f t="shared" ref="V3078:V3141" si="199">+U3078*Q3078</f>
        <v>5.7291666666666741</v>
      </c>
      <c r="W3078" s="36"/>
      <c r="X3078" s="37"/>
    </row>
    <row r="3079" spans="1:24" x14ac:dyDescent="0.3">
      <c r="A3079" s="42">
        <v>7195</v>
      </c>
      <c r="B3079" s="24" t="s">
        <v>41</v>
      </c>
      <c r="C3079" s="24" t="s">
        <v>1138</v>
      </c>
      <c r="D3079" s="24">
        <v>1</v>
      </c>
      <c r="E3079" s="24">
        <v>375</v>
      </c>
      <c r="F3079" s="24" t="s">
        <v>42</v>
      </c>
      <c r="G3079" s="24" t="s">
        <v>12</v>
      </c>
      <c r="H3079" s="24" t="s">
        <v>15</v>
      </c>
      <c r="J3079" s="24">
        <v>1</v>
      </c>
      <c r="K3079" s="24">
        <v>1637</v>
      </c>
      <c r="L3079" s="32">
        <v>0.83333333333333337</v>
      </c>
      <c r="M3079" s="43">
        <v>0.8534722222222223</v>
      </c>
      <c r="N3079" s="33">
        <v>11.012667491337099</v>
      </c>
      <c r="Q3079" s="24">
        <v>58</v>
      </c>
      <c r="R3079" s="35">
        <f t="shared" si="197"/>
        <v>638.73471449755175</v>
      </c>
      <c r="S3079" s="35">
        <f t="shared" si="196"/>
        <v>0</v>
      </c>
      <c r="U3079" s="36">
        <f t="shared" si="198"/>
        <v>2.0138888888888928E-2</v>
      </c>
      <c r="V3079" s="36">
        <f t="shared" si="199"/>
        <v>1.1680555555555578</v>
      </c>
      <c r="W3079" s="36"/>
      <c r="X3079" s="37"/>
    </row>
    <row r="3080" spans="1:24" x14ac:dyDescent="0.3">
      <c r="A3080" s="42">
        <v>7196</v>
      </c>
      <c r="B3080" s="24" t="s">
        <v>41</v>
      </c>
      <c r="C3080" s="24" t="s">
        <v>1138</v>
      </c>
      <c r="D3080" s="24">
        <v>1</v>
      </c>
      <c r="E3080" s="24">
        <v>375</v>
      </c>
      <c r="F3080" s="24" t="s">
        <v>42</v>
      </c>
      <c r="G3080" s="24" t="s">
        <v>12</v>
      </c>
      <c r="H3080" s="24" t="s">
        <v>15</v>
      </c>
      <c r="J3080" s="24">
        <v>1</v>
      </c>
      <c r="K3080" s="24">
        <v>1638</v>
      </c>
      <c r="L3080" s="32">
        <v>0.89583333333333337</v>
      </c>
      <c r="M3080" s="43">
        <v>0.9159722222222223</v>
      </c>
      <c r="N3080" s="33">
        <v>11.012667491337099</v>
      </c>
      <c r="Q3080" s="24">
        <v>58</v>
      </c>
      <c r="R3080" s="35">
        <f t="shared" si="197"/>
        <v>638.73471449755175</v>
      </c>
      <c r="S3080" s="35">
        <f t="shared" si="196"/>
        <v>0</v>
      </c>
      <c r="U3080" s="36">
        <f t="shared" si="198"/>
        <v>2.0138888888888928E-2</v>
      </c>
      <c r="V3080" s="36">
        <f t="shared" si="199"/>
        <v>1.1680555555555578</v>
      </c>
      <c r="W3080" s="36"/>
      <c r="X3080" s="37"/>
    </row>
    <row r="3081" spans="1:24" x14ac:dyDescent="0.3">
      <c r="A3081" s="42">
        <v>7060</v>
      </c>
      <c r="B3081" s="24" t="s">
        <v>41</v>
      </c>
      <c r="C3081" s="24" t="s">
        <v>1138</v>
      </c>
      <c r="D3081" s="24">
        <v>1</v>
      </c>
      <c r="E3081" s="24">
        <v>375</v>
      </c>
      <c r="F3081" s="24" t="s">
        <v>42</v>
      </c>
      <c r="G3081" s="24" t="s">
        <v>12</v>
      </c>
      <c r="H3081" s="24" t="s">
        <v>13</v>
      </c>
      <c r="J3081" s="24">
        <v>1</v>
      </c>
      <c r="K3081" s="24">
        <v>579</v>
      </c>
      <c r="L3081" s="32">
        <v>0.90972222222222221</v>
      </c>
      <c r="M3081" s="43">
        <v>0.92638888888888893</v>
      </c>
      <c r="N3081" s="33">
        <v>11.012667491337099</v>
      </c>
      <c r="Q3081" s="24">
        <v>302</v>
      </c>
      <c r="R3081" s="35">
        <f t="shared" si="197"/>
        <v>3325.825582383804</v>
      </c>
      <c r="S3081" s="35">
        <f t="shared" si="196"/>
        <v>0</v>
      </c>
      <c r="U3081" s="36">
        <f t="shared" si="198"/>
        <v>1.6666666666666718E-2</v>
      </c>
      <c r="V3081" s="36">
        <f t="shared" si="199"/>
        <v>5.0333333333333492</v>
      </c>
      <c r="W3081" s="36"/>
      <c r="X3081" s="37"/>
    </row>
    <row r="3082" spans="1:24" x14ac:dyDescent="0.3">
      <c r="A3082" s="42">
        <v>17044</v>
      </c>
      <c r="B3082" s="24" t="s">
        <v>41</v>
      </c>
      <c r="C3082" s="24" t="s">
        <v>1138</v>
      </c>
      <c r="D3082" s="24">
        <v>1</v>
      </c>
      <c r="E3082" s="24">
        <v>381</v>
      </c>
      <c r="F3082" s="24" t="s">
        <v>50</v>
      </c>
      <c r="G3082" s="24" t="s">
        <v>18</v>
      </c>
      <c r="H3082" s="24" t="s">
        <v>13</v>
      </c>
      <c r="J3082" s="24">
        <v>1</v>
      </c>
      <c r="K3082" s="24">
        <v>17044</v>
      </c>
      <c r="L3082" s="32">
        <v>0.98958333333333337</v>
      </c>
      <c r="M3082" s="43">
        <v>1.0173611111111112</v>
      </c>
      <c r="N3082" s="33">
        <v>16.214667491337099</v>
      </c>
      <c r="Q3082" s="24">
        <v>67</v>
      </c>
      <c r="R3082" s="35">
        <f t="shared" si="197"/>
        <v>1086.3827219195857</v>
      </c>
      <c r="S3082" s="35">
        <f t="shared" si="196"/>
        <v>0</v>
      </c>
      <c r="U3082" s="36">
        <f t="shared" si="198"/>
        <v>2.777777777777779E-2</v>
      </c>
      <c r="V3082" s="36">
        <f t="shared" si="199"/>
        <v>1.861111111111112</v>
      </c>
      <c r="W3082" s="36"/>
      <c r="X3082" s="37"/>
    </row>
    <row r="3083" spans="1:24" x14ac:dyDescent="0.3">
      <c r="A3083" s="42">
        <v>18496</v>
      </c>
      <c r="B3083" s="24" t="s">
        <v>41</v>
      </c>
      <c r="C3083" s="24" t="s">
        <v>1138</v>
      </c>
      <c r="D3083" s="24">
        <v>1</v>
      </c>
      <c r="E3083" s="24">
        <v>435</v>
      </c>
      <c r="F3083" s="24" t="s">
        <v>733</v>
      </c>
      <c r="G3083" s="24" t="s">
        <v>19</v>
      </c>
      <c r="H3083" s="24">
        <v>6</v>
      </c>
      <c r="J3083" s="24">
        <v>1</v>
      </c>
      <c r="K3083" s="24">
        <v>17709</v>
      </c>
      <c r="L3083" s="32">
        <v>0.2902777777777778</v>
      </c>
      <c r="M3083" s="43">
        <v>0.3</v>
      </c>
      <c r="N3083" s="33">
        <v>8.0948661534857607</v>
      </c>
      <c r="Q3083" s="24">
        <v>41</v>
      </c>
      <c r="R3083" s="35">
        <f t="shared" si="197"/>
        <v>331.88951229291621</v>
      </c>
      <c r="S3083" s="35">
        <f t="shared" si="196"/>
        <v>0</v>
      </c>
      <c r="U3083" s="36">
        <f t="shared" si="198"/>
        <v>9.7222222222221877E-3</v>
      </c>
      <c r="V3083" s="36">
        <f t="shared" si="199"/>
        <v>0.39861111111110969</v>
      </c>
      <c r="W3083" s="36"/>
      <c r="X3083" s="37"/>
    </row>
    <row r="3084" spans="1:24" x14ac:dyDescent="0.3">
      <c r="A3084" s="42">
        <v>13926</v>
      </c>
      <c r="B3084" s="24" t="s">
        <v>41</v>
      </c>
      <c r="C3084" s="24" t="s">
        <v>1138</v>
      </c>
      <c r="D3084" s="24">
        <v>1</v>
      </c>
      <c r="E3084" s="24">
        <v>435</v>
      </c>
      <c r="F3084" s="24" t="s">
        <v>733</v>
      </c>
      <c r="G3084" s="24" t="s">
        <v>18</v>
      </c>
      <c r="H3084" s="44" t="s">
        <v>1146</v>
      </c>
      <c r="I3084" s="44"/>
      <c r="J3084" s="24">
        <v>1</v>
      </c>
      <c r="K3084" s="24">
        <v>13926</v>
      </c>
      <c r="L3084" s="32">
        <v>0.2951388888888889</v>
      </c>
      <c r="M3084" s="43">
        <v>0.30486111111111108</v>
      </c>
      <c r="N3084" s="33">
        <v>8.0948661534857607</v>
      </c>
      <c r="Q3084" s="24">
        <v>56</v>
      </c>
      <c r="R3084" s="35">
        <f t="shared" si="197"/>
        <v>453.3125045952026</v>
      </c>
      <c r="S3084" s="35">
        <f t="shared" si="196"/>
        <v>0</v>
      </c>
      <c r="U3084" s="36">
        <f t="shared" si="198"/>
        <v>9.7222222222221877E-3</v>
      </c>
      <c r="V3084" s="36">
        <f t="shared" si="199"/>
        <v>0.54444444444444251</v>
      </c>
      <c r="W3084" s="36"/>
      <c r="X3084" s="37"/>
    </row>
    <row r="3085" spans="1:24" x14ac:dyDescent="0.3">
      <c r="A3085" s="42">
        <v>17548</v>
      </c>
      <c r="B3085" s="24" t="s">
        <v>41</v>
      </c>
      <c r="C3085" s="24" t="s">
        <v>1138</v>
      </c>
      <c r="D3085" s="24">
        <v>2</v>
      </c>
      <c r="E3085" s="24">
        <v>728</v>
      </c>
      <c r="F3085" s="24" t="s">
        <v>642</v>
      </c>
      <c r="G3085" s="24" t="s">
        <v>52</v>
      </c>
      <c r="H3085" s="44" t="s">
        <v>1146</v>
      </c>
      <c r="I3085" s="44"/>
      <c r="J3085" s="24">
        <v>1</v>
      </c>
      <c r="K3085" s="24">
        <v>853</v>
      </c>
      <c r="L3085" s="32">
        <v>0.30138888888888887</v>
      </c>
      <c r="M3085" s="43">
        <v>0.32291666666666669</v>
      </c>
      <c r="N3085" s="33">
        <v>11.306845854344299</v>
      </c>
      <c r="Q3085" s="24">
        <v>173</v>
      </c>
      <c r="R3085" s="35">
        <f t="shared" si="197"/>
        <v>1956.0843328015637</v>
      </c>
      <c r="S3085" s="35">
        <f t="shared" si="196"/>
        <v>0</v>
      </c>
      <c r="U3085" s="36">
        <f t="shared" si="198"/>
        <v>2.1527777777777812E-2</v>
      </c>
      <c r="V3085" s="36">
        <f t="shared" si="199"/>
        <v>3.7243055555555618</v>
      </c>
      <c r="W3085" s="36"/>
      <c r="X3085" s="37"/>
    </row>
    <row r="3086" spans="1:24" x14ac:dyDescent="0.3">
      <c r="A3086" s="42">
        <v>18758</v>
      </c>
      <c r="B3086" s="24" t="s">
        <v>41</v>
      </c>
      <c r="C3086" s="24" t="s">
        <v>1138</v>
      </c>
      <c r="D3086" s="24">
        <v>2</v>
      </c>
      <c r="E3086" s="24">
        <v>729</v>
      </c>
      <c r="F3086" s="24" t="s">
        <v>44</v>
      </c>
      <c r="G3086" s="24" t="s">
        <v>12</v>
      </c>
      <c r="H3086" s="24" t="s">
        <v>13</v>
      </c>
      <c r="J3086" s="24">
        <v>1</v>
      </c>
      <c r="K3086" s="24">
        <v>580</v>
      </c>
      <c r="L3086" s="32">
        <v>0.25</v>
      </c>
      <c r="M3086" s="43">
        <v>0.26666666666666666</v>
      </c>
      <c r="N3086" s="33">
        <v>10.9353425706257</v>
      </c>
      <c r="Q3086" s="24">
        <v>302</v>
      </c>
      <c r="R3086" s="35">
        <f t="shared" si="197"/>
        <v>3302.4734563289612</v>
      </c>
      <c r="S3086" s="35">
        <f t="shared" si="196"/>
        <v>0</v>
      </c>
      <c r="U3086" s="36">
        <f t="shared" si="198"/>
        <v>1.6666666666666663E-2</v>
      </c>
      <c r="V3086" s="36">
        <f t="shared" si="199"/>
        <v>5.0333333333333323</v>
      </c>
      <c r="W3086" s="36"/>
      <c r="X3086" s="37"/>
    </row>
    <row r="3087" spans="1:24" x14ac:dyDescent="0.3">
      <c r="A3087" s="42">
        <v>7065</v>
      </c>
      <c r="B3087" s="24" t="s">
        <v>41</v>
      </c>
      <c r="C3087" s="24" t="s">
        <v>1138</v>
      </c>
      <c r="D3087" s="24">
        <v>2</v>
      </c>
      <c r="E3087" s="24">
        <v>729</v>
      </c>
      <c r="F3087" s="24" t="s">
        <v>44</v>
      </c>
      <c r="G3087" s="24" t="s">
        <v>12</v>
      </c>
      <c r="H3087" s="24" t="s">
        <v>13</v>
      </c>
      <c r="J3087" s="24">
        <v>1</v>
      </c>
      <c r="K3087" s="24">
        <v>584</v>
      </c>
      <c r="L3087" s="32">
        <v>0.28055555555555556</v>
      </c>
      <c r="M3087" s="43">
        <v>0.30208333333333331</v>
      </c>
      <c r="N3087" s="33">
        <v>10.9353425706257</v>
      </c>
      <c r="Q3087" s="24">
        <v>302</v>
      </c>
      <c r="R3087" s="35">
        <f t="shared" si="197"/>
        <v>3302.4734563289612</v>
      </c>
      <c r="S3087" s="35">
        <f t="shared" si="196"/>
        <v>0</v>
      </c>
      <c r="U3087" s="36">
        <f t="shared" si="198"/>
        <v>2.1527777777777757E-2</v>
      </c>
      <c r="V3087" s="36">
        <f t="shared" si="199"/>
        <v>6.5013888888888829</v>
      </c>
      <c r="W3087" s="36"/>
      <c r="X3087" s="37"/>
    </row>
    <row r="3088" spans="1:24" x14ac:dyDescent="0.3">
      <c r="A3088" s="42">
        <v>13584</v>
      </c>
      <c r="B3088" s="24" t="s">
        <v>41</v>
      </c>
      <c r="C3088" s="24" t="s">
        <v>1138</v>
      </c>
      <c r="D3088" s="24">
        <v>2</v>
      </c>
      <c r="E3088" s="24">
        <v>729</v>
      </c>
      <c r="F3088" s="24" t="s">
        <v>44</v>
      </c>
      <c r="G3088" s="24" t="s">
        <v>12</v>
      </c>
      <c r="H3088" s="24" t="s">
        <v>13</v>
      </c>
      <c r="J3088" s="24">
        <v>1</v>
      </c>
      <c r="K3088" s="24">
        <v>585</v>
      </c>
      <c r="L3088" s="32">
        <v>0.31875000000000003</v>
      </c>
      <c r="M3088" s="43">
        <v>0.34027777777777773</v>
      </c>
      <c r="N3088" s="33">
        <v>10.9353425706257</v>
      </c>
      <c r="Q3088" s="24">
        <v>302</v>
      </c>
      <c r="R3088" s="35">
        <f t="shared" si="197"/>
        <v>3302.4734563289612</v>
      </c>
      <c r="S3088" s="35">
        <f t="shared" si="196"/>
        <v>0</v>
      </c>
      <c r="U3088" s="36">
        <f t="shared" si="198"/>
        <v>2.1527777777777701E-2</v>
      </c>
      <c r="V3088" s="36">
        <f t="shared" si="199"/>
        <v>6.501388888888866</v>
      </c>
      <c r="W3088" s="36"/>
      <c r="X3088" s="37"/>
    </row>
    <row r="3089" spans="1:24" x14ac:dyDescent="0.3">
      <c r="A3089" s="42">
        <v>13861</v>
      </c>
      <c r="B3089" s="24" t="s">
        <v>41</v>
      </c>
      <c r="C3089" s="24" t="s">
        <v>1138</v>
      </c>
      <c r="D3089" s="24">
        <v>2</v>
      </c>
      <c r="E3089" s="24">
        <v>729</v>
      </c>
      <c r="F3089" s="24" t="s">
        <v>44</v>
      </c>
      <c r="G3089" s="24" t="s">
        <v>12</v>
      </c>
      <c r="H3089" s="44" t="s">
        <v>1146</v>
      </c>
      <c r="I3089" s="44"/>
      <c r="J3089" s="24">
        <v>1</v>
      </c>
      <c r="K3089" s="24">
        <v>586</v>
      </c>
      <c r="L3089" s="32">
        <v>0.33263888888888887</v>
      </c>
      <c r="M3089" s="43">
        <v>0.35416666666666669</v>
      </c>
      <c r="N3089" s="33">
        <v>10.9353425706257</v>
      </c>
      <c r="Q3089" s="24">
        <v>250</v>
      </c>
      <c r="R3089" s="35">
        <f t="shared" si="197"/>
        <v>2733.8356426564251</v>
      </c>
      <c r="S3089" s="35">
        <f t="shared" si="196"/>
        <v>0</v>
      </c>
      <c r="U3089" s="36">
        <f t="shared" si="198"/>
        <v>2.1527777777777812E-2</v>
      </c>
      <c r="V3089" s="36">
        <f t="shared" si="199"/>
        <v>5.3819444444444535</v>
      </c>
      <c r="W3089" s="36"/>
      <c r="X3089" s="37"/>
    </row>
    <row r="3090" spans="1:24" x14ac:dyDescent="0.3">
      <c r="A3090" s="42">
        <v>13862</v>
      </c>
      <c r="B3090" s="24" t="s">
        <v>41</v>
      </c>
      <c r="C3090" s="24" t="s">
        <v>1138</v>
      </c>
      <c r="D3090" s="24">
        <v>2</v>
      </c>
      <c r="E3090" s="24">
        <v>729</v>
      </c>
      <c r="F3090" s="24" t="s">
        <v>44</v>
      </c>
      <c r="G3090" s="24" t="s">
        <v>12</v>
      </c>
      <c r="H3090" s="24">
        <v>6</v>
      </c>
      <c r="J3090" s="24">
        <v>1</v>
      </c>
      <c r="K3090" s="24">
        <v>11811</v>
      </c>
      <c r="L3090" s="32">
        <v>0.33402777777777781</v>
      </c>
      <c r="M3090" s="43">
        <v>0.35555555555555557</v>
      </c>
      <c r="N3090" s="33">
        <v>10.9353425706257</v>
      </c>
      <c r="Q3090" s="24">
        <v>52</v>
      </c>
      <c r="R3090" s="35">
        <f t="shared" si="197"/>
        <v>568.63781367253637</v>
      </c>
      <c r="S3090" s="35">
        <f t="shared" si="196"/>
        <v>0</v>
      </c>
      <c r="U3090" s="36">
        <f t="shared" si="198"/>
        <v>2.1527777777777757E-2</v>
      </c>
      <c r="V3090" s="36">
        <f t="shared" si="199"/>
        <v>1.1194444444444434</v>
      </c>
      <c r="W3090" s="36"/>
      <c r="X3090" s="37"/>
    </row>
    <row r="3091" spans="1:24" x14ac:dyDescent="0.3">
      <c r="A3091" s="42">
        <v>12266</v>
      </c>
      <c r="B3091" s="24" t="s">
        <v>41</v>
      </c>
      <c r="C3091" s="24" t="s">
        <v>1138</v>
      </c>
      <c r="D3091" s="24">
        <v>2</v>
      </c>
      <c r="E3091" s="24">
        <v>729</v>
      </c>
      <c r="F3091" s="24" t="s">
        <v>44</v>
      </c>
      <c r="G3091" s="24" t="s">
        <v>18</v>
      </c>
      <c r="H3091" s="44" t="s">
        <v>1146</v>
      </c>
      <c r="I3091" s="44"/>
      <c r="J3091" s="24">
        <v>1</v>
      </c>
      <c r="K3091" s="24">
        <v>12266</v>
      </c>
      <c r="L3091" s="32">
        <v>0.34652777777777777</v>
      </c>
      <c r="M3091" s="43">
        <v>0.36805555555555558</v>
      </c>
      <c r="N3091" s="33">
        <v>10.9353425706257</v>
      </c>
      <c r="Q3091" s="24">
        <v>56</v>
      </c>
      <c r="R3091" s="35">
        <f t="shared" si="197"/>
        <v>612.37918395503925</v>
      </c>
      <c r="S3091" s="35">
        <f t="shared" si="196"/>
        <v>0</v>
      </c>
      <c r="U3091" s="36">
        <f t="shared" si="198"/>
        <v>2.1527777777777812E-2</v>
      </c>
      <c r="V3091" s="36">
        <f t="shared" si="199"/>
        <v>1.2055555555555575</v>
      </c>
      <c r="W3091" s="36"/>
      <c r="X3091" s="37"/>
    </row>
    <row r="3092" spans="1:24" x14ac:dyDescent="0.3">
      <c r="A3092" s="42">
        <v>13866</v>
      </c>
      <c r="B3092" s="24" t="s">
        <v>41</v>
      </c>
      <c r="C3092" s="24" t="s">
        <v>1138</v>
      </c>
      <c r="D3092" s="24">
        <v>2</v>
      </c>
      <c r="E3092" s="24">
        <v>729</v>
      </c>
      <c r="F3092" s="24" t="s">
        <v>44</v>
      </c>
      <c r="G3092" s="24" t="s">
        <v>12</v>
      </c>
      <c r="H3092" s="24">
        <v>6</v>
      </c>
      <c r="J3092" s="24">
        <v>1</v>
      </c>
      <c r="K3092" s="24">
        <v>11815</v>
      </c>
      <c r="L3092" s="32">
        <v>0.3527777777777778</v>
      </c>
      <c r="M3092" s="43">
        <v>0.3743055555555555</v>
      </c>
      <c r="N3092" s="33">
        <v>10.9353425706257</v>
      </c>
      <c r="Q3092" s="24">
        <v>52</v>
      </c>
      <c r="R3092" s="35">
        <f t="shared" si="197"/>
        <v>568.63781367253637</v>
      </c>
      <c r="S3092" s="35">
        <f t="shared" si="196"/>
        <v>0</v>
      </c>
      <c r="U3092" s="36">
        <f t="shared" si="198"/>
        <v>2.1527777777777701E-2</v>
      </c>
      <c r="V3092" s="36">
        <f t="shared" si="199"/>
        <v>1.1194444444444405</v>
      </c>
      <c r="W3092" s="36"/>
      <c r="X3092" s="37"/>
    </row>
    <row r="3093" spans="1:24" x14ac:dyDescent="0.3">
      <c r="A3093" s="42">
        <v>13868</v>
      </c>
      <c r="B3093" s="24" t="s">
        <v>41</v>
      </c>
      <c r="C3093" s="24" t="s">
        <v>1138</v>
      </c>
      <c r="D3093" s="24">
        <v>2</v>
      </c>
      <c r="E3093" s="24">
        <v>729</v>
      </c>
      <c r="F3093" s="24" t="s">
        <v>44</v>
      </c>
      <c r="G3093" s="24" t="s">
        <v>12</v>
      </c>
      <c r="H3093" s="24">
        <v>6</v>
      </c>
      <c r="J3093" s="24">
        <v>1</v>
      </c>
      <c r="K3093" s="24">
        <v>11818</v>
      </c>
      <c r="L3093" s="32">
        <v>0.36180555555555555</v>
      </c>
      <c r="M3093" s="43">
        <v>0.3833333333333333</v>
      </c>
      <c r="N3093" s="33">
        <v>10.9353425706257</v>
      </c>
      <c r="Q3093" s="24">
        <v>52</v>
      </c>
      <c r="R3093" s="35">
        <f t="shared" si="197"/>
        <v>568.63781367253637</v>
      </c>
      <c r="S3093" s="35">
        <f t="shared" si="196"/>
        <v>0</v>
      </c>
      <c r="U3093" s="36">
        <f t="shared" si="198"/>
        <v>2.1527777777777757E-2</v>
      </c>
      <c r="V3093" s="36">
        <f t="shared" si="199"/>
        <v>1.1194444444444434</v>
      </c>
      <c r="W3093" s="36"/>
      <c r="X3093" s="37"/>
    </row>
    <row r="3094" spans="1:24" x14ac:dyDescent="0.3">
      <c r="A3094" s="42">
        <v>13869</v>
      </c>
      <c r="B3094" s="24" t="s">
        <v>41</v>
      </c>
      <c r="C3094" s="24" t="s">
        <v>1138</v>
      </c>
      <c r="D3094" s="24">
        <v>2</v>
      </c>
      <c r="E3094" s="24">
        <v>729</v>
      </c>
      <c r="F3094" s="24" t="s">
        <v>44</v>
      </c>
      <c r="G3094" s="24" t="s">
        <v>12</v>
      </c>
      <c r="H3094" s="44" t="s">
        <v>1146</v>
      </c>
      <c r="I3094" s="44"/>
      <c r="J3094" s="24">
        <v>1</v>
      </c>
      <c r="K3094" s="24">
        <v>610</v>
      </c>
      <c r="L3094" s="32">
        <v>0.36388888888888887</v>
      </c>
      <c r="M3094" s="43">
        <v>0.38541666666666669</v>
      </c>
      <c r="N3094" s="33">
        <v>10.9353425706257</v>
      </c>
      <c r="Q3094" s="24">
        <v>250</v>
      </c>
      <c r="R3094" s="35">
        <f t="shared" si="197"/>
        <v>2733.8356426564251</v>
      </c>
      <c r="S3094" s="35">
        <f t="shared" si="196"/>
        <v>0</v>
      </c>
      <c r="U3094" s="36">
        <f t="shared" si="198"/>
        <v>2.1527777777777812E-2</v>
      </c>
      <c r="V3094" s="36">
        <f t="shared" si="199"/>
        <v>5.3819444444444535</v>
      </c>
      <c r="W3094" s="36"/>
      <c r="X3094" s="37"/>
    </row>
    <row r="3095" spans="1:24" x14ac:dyDescent="0.3">
      <c r="A3095" s="42">
        <v>13870</v>
      </c>
      <c r="B3095" s="24" t="s">
        <v>41</v>
      </c>
      <c r="C3095" s="24" t="s">
        <v>1138</v>
      </c>
      <c r="D3095" s="24">
        <v>2</v>
      </c>
      <c r="E3095" s="24">
        <v>729</v>
      </c>
      <c r="F3095" s="24" t="s">
        <v>44</v>
      </c>
      <c r="G3095" s="24" t="s">
        <v>12</v>
      </c>
      <c r="H3095" s="44" t="s">
        <v>1146</v>
      </c>
      <c r="I3095" s="44"/>
      <c r="J3095" s="24">
        <v>1</v>
      </c>
      <c r="K3095" s="24">
        <v>588</v>
      </c>
      <c r="L3095" s="32">
        <v>0.37777777777777777</v>
      </c>
      <c r="M3095" s="43">
        <v>0.39930555555555558</v>
      </c>
      <c r="N3095" s="33">
        <v>10.9353425706257</v>
      </c>
      <c r="Q3095" s="24">
        <v>250</v>
      </c>
      <c r="R3095" s="35">
        <f t="shared" si="197"/>
        <v>2733.8356426564251</v>
      </c>
      <c r="S3095" s="35">
        <f t="shared" si="196"/>
        <v>0</v>
      </c>
      <c r="U3095" s="36">
        <f t="shared" si="198"/>
        <v>2.1527777777777812E-2</v>
      </c>
      <c r="V3095" s="36">
        <f t="shared" si="199"/>
        <v>5.3819444444444535</v>
      </c>
      <c r="W3095" s="36"/>
      <c r="X3095" s="37"/>
    </row>
    <row r="3096" spans="1:24" x14ac:dyDescent="0.3">
      <c r="A3096" s="42">
        <v>13871</v>
      </c>
      <c r="B3096" s="24" t="s">
        <v>41</v>
      </c>
      <c r="C3096" s="24" t="s">
        <v>1138</v>
      </c>
      <c r="D3096" s="24">
        <v>2</v>
      </c>
      <c r="E3096" s="24">
        <v>729</v>
      </c>
      <c r="F3096" s="24" t="s">
        <v>44</v>
      </c>
      <c r="G3096" s="24" t="s">
        <v>12</v>
      </c>
      <c r="H3096" s="24">
        <v>6</v>
      </c>
      <c r="J3096" s="24">
        <v>1</v>
      </c>
      <c r="K3096" s="24">
        <v>11820</v>
      </c>
      <c r="L3096" s="32">
        <v>0.37986111111111115</v>
      </c>
      <c r="M3096" s="43">
        <v>0.40138888888888885</v>
      </c>
      <c r="N3096" s="33">
        <v>10.9353425706257</v>
      </c>
      <c r="Q3096" s="24">
        <v>52</v>
      </c>
      <c r="R3096" s="35">
        <f t="shared" si="197"/>
        <v>568.63781367253637</v>
      </c>
      <c r="S3096" s="35">
        <f t="shared" si="196"/>
        <v>0</v>
      </c>
      <c r="U3096" s="36">
        <f t="shared" si="198"/>
        <v>2.1527777777777701E-2</v>
      </c>
      <c r="V3096" s="36">
        <f t="shared" si="199"/>
        <v>1.1194444444444405</v>
      </c>
      <c r="W3096" s="36"/>
      <c r="X3096" s="37"/>
    </row>
    <row r="3097" spans="1:24" x14ac:dyDescent="0.3">
      <c r="A3097" s="42">
        <v>13873</v>
      </c>
      <c r="B3097" s="24" t="s">
        <v>41</v>
      </c>
      <c r="C3097" s="24" t="s">
        <v>1138</v>
      </c>
      <c r="D3097" s="24">
        <v>2</v>
      </c>
      <c r="E3097" s="24">
        <v>729</v>
      </c>
      <c r="F3097" s="24" t="s">
        <v>44</v>
      </c>
      <c r="G3097" s="24" t="s">
        <v>12</v>
      </c>
      <c r="H3097" s="44" t="s">
        <v>1146</v>
      </c>
      <c r="I3097" s="44"/>
      <c r="J3097" s="24">
        <v>1</v>
      </c>
      <c r="K3097" s="24">
        <v>600</v>
      </c>
      <c r="L3097" s="32">
        <v>0.39166666666666666</v>
      </c>
      <c r="M3097" s="43">
        <v>0.41319444444444442</v>
      </c>
      <c r="N3097" s="33">
        <v>10.9353425706257</v>
      </c>
      <c r="Q3097" s="24">
        <v>250</v>
      </c>
      <c r="R3097" s="35">
        <f t="shared" si="197"/>
        <v>2733.8356426564251</v>
      </c>
      <c r="S3097" s="35">
        <f t="shared" si="196"/>
        <v>0</v>
      </c>
      <c r="U3097" s="36">
        <f t="shared" si="198"/>
        <v>2.1527777777777757E-2</v>
      </c>
      <c r="V3097" s="36">
        <f t="shared" si="199"/>
        <v>5.3819444444444393</v>
      </c>
      <c r="W3097" s="36"/>
      <c r="X3097" s="37"/>
    </row>
    <row r="3098" spans="1:24" x14ac:dyDescent="0.3">
      <c r="A3098" s="42">
        <v>13875</v>
      </c>
      <c r="B3098" s="24" t="s">
        <v>41</v>
      </c>
      <c r="C3098" s="24" t="s">
        <v>1138</v>
      </c>
      <c r="D3098" s="24">
        <v>2</v>
      </c>
      <c r="E3098" s="24">
        <v>729</v>
      </c>
      <c r="F3098" s="24" t="s">
        <v>44</v>
      </c>
      <c r="G3098" s="24" t="s">
        <v>12</v>
      </c>
      <c r="H3098" s="24">
        <v>6</v>
      </c>
      <c r="J3098" s="24">
        <v>1</v>
      </c>
      <c r="K3098" s="24">
        <v>11824</v>
      </c>
      <c r="L3098" s="32">
        <v>0.3979166666666667</v>
      </c>
      <c r="M3098" s="43">
        <v>0.41944444444444445</v>
      </c>
      <c r="N3098" s="33">
        <v>10.9353425706257</v>
      </c>
      <c r="Q3098" s="24">
        <v>52</v>
      </c>
      <c r="R3098" s="35">
        <f t="shared" si="197"/>
        <v>568.63781367253637</v>
      </c>
      <c r="S3098" s="35">
        <f t="shared" si="196"/>
        <v>0</v>
      </c>
      <c r="U3098" s="36">
        <f t="shared" si="198"/>
        <v>2.1527777777777757E-2</v>
      </c>
      <c r="V3098" s="36">
        <f t="shared" si="199"/>
        <v>1.1194444444444434</v>
      </c>
      <c r="W3098" s="36"/>
      <c r="X3098" s="37"/>
    </row>
    <row r="3099" spans="1:24" x14ac:dyDescent="0.3">
      <c r="A3099" s="42">
        <v>13877</v>
      </c>
      <c r="B3099" s="24" t="s">
        <v>41</v>
      </c>
      <c r="C3099" s="24" t="s">
        <v>1138</v>
      </c>
      <c r="D3099" s="24">
        <v>2</v>
      </c>
      <c r="E3099" s="24">
        <v>729</v>
      </c>
      <c r="F3099" s="24" t="s">
        <v>44</v>
      </c>
      <c r="G3099" s="24" t="s">
        <v>12</v>
      </c>
      <c r="H3099" s="44" t="s">
        <v>1146</v>
      </c>
      <c r="I3099" s="44"/>
      <c r="J3099" s="24">
        <v>1</v>
      </c>
      <c r="K3099" s="24">
        <v>611</v>
      </c>
      <c r="L3099" s="32">
        <v>0.4055555555555555</v>
      </c>
      <c r="M3099" s="43">
        <v>0.42708333333333331</v>
      </c>
      <c r="N3099" s="33">
        <v>10.9353425706257</v>
      </c>
      <c r="Q3099" s="24">
        <v>250</v>
      </c>
      <c r="R3099" s="35">
        <f t="shared" si="197"/>
        <v>2733.8356426564251</v>
      </c>
      <c r="S3099" s="35">
        <f t="shared" si="196"/>
        <v>0</v>
      </c>
      <c r="U3099" s="36">
        <f t="shared" si="198"/>
        <v>2.1527777777777812E-2</v>
      </c>
      <c r="V3099" s="36">
        <f t="shared" si="199"/>
        <v>5.3819444444444535</v>
      </c>
      <c r="W3099" s="36"/>
      <c r="X3099" s="37"/>
    </row>
    <row r="3100" spans="1:24" x14ac:dyDescent="0.3">
      <c r="A3100" s="42">
        <v>13878</v>
      </c>
      <c r="B3100" s="24" t="s">
        <v>41</v>
      </c>
      <c r="C3100" s="24" t="s">
        <v>1138</v>
      </c>
      <c r="D3100" s="24">
        <v>2</v>
      </c>
      <c r="E3100" s="24">
        <v>729</v>
      </c>
      <c r="F3100" s="24" t="s">
        <v>44</v>
      </c>
      <c r="G3100" s="24" t="s">
        <v>12</v>
      </c>
      <c r="H3100" s="24">
        <v>6</v>
      </c>
      <c r="J3100" s="24">
        <v>1</v>
      </c>
      <c r="K3100" s="24">
        <v>11827</v>
      </c>
      <c r="L3100" s="32">
        <v>0.4069444444444445</v>
      </c>
      <c r="M3100" s="43">
        <v>0.4284722222222222</v>
      </c>
      <c r="N3100" s="33">
        <v>10.9353425706257</v>
      </c>
      <c r="Q3100" s="24">
        <v>52</v>
      </c>
      <c r="R3100" s="35">
        <f t="shared" si="197"/>
        <v>568.63781367253637</v>
      </c>
      <c r="S3100" s="35">
        <f t="shared" si="196"/>
        <v>0</v>
      </c>
      <c r="U3100" s="36">
        <f t="shared" si="198"/>
        <v>2.1527777777777701E-2</v>
      </c>
      <c r="V3100" s="36">
        <f t="shared" si="199"/>
        <v>1.1194444444444405</v>
      </c>
      <c r="W3100" s="36"/>
      <c r="X3100" s="37"/>
    </row>
    <row r="3101" spans="1:24" x14ac:dyDescent="0.3">
      <c r="A3101" s="42">
        <v>13879</v>
      </c>
      <c r="B3101" s="24" t="s">
        <v>41</v>
      </c>
      <c r="C3101" s="24" t="s">
        <v>1138</v>
      </c>
      <c r="D3101" s="24">
        <v>2</v>
      </c>
      <c r="E3101" s="24">
        <v>729</v>
      </c>
      <c r="F3101" s="24" t="s">
        <v>44</v>
      </c>
      <c r="G3101" s="24" t="s">
        <v>12</v>
      </c>
      <c r="H3101" s="44" t="s">
        <v>1146</v>
      </c>
      <c r="I3101" s="44"/>
      <c r="J3101" s="24">
        <v>1</v>
      </c>
      <c r="K3101" s="24">
        <v>589</v>
      </c>
      <c r="L3101" s="32">
        <v>0.42291666666666666</v>
      </c>
      <c r="M3101" s="43">
        <v>0.44444444444444442</v>
      </c>
      <c r="N3101" s="33">
        <v>10.9353425706257</v>
      </c>
      <c r="Q3101" s="24">
        <v>250</v>
      </c>
      <c r="R3101" s="35">
        <f t="shared" si="197"/>
        <v>2733.8356426564251</v>
      </c>
      <c r="S3101" s="35">
        <f t="shared" si="196"/>
        <v>0</v>
      </c>
      <c r="U3101" s="36">
        <f t="shared" si="198"/>
        <v>2.1527777777777757E-2</v>
      </c>
      <c r="V3101" s="36">
        <f t="shared" si="199"/>
        <v>5.3819444444444393</v>
      </c>
      <c r="W3101" s="36"/>
      <c r="X3101" s="37"/>
    </row>
    <row r="3102" spans="1:24" x14ac:dyDescent="0.3">
      <c r="A3102" s="42">
        <v>13880</v>
      </c>
      <c r="B3102" s="24" t="s">
        <v>41</v>
      </c>
      <c r="C3102" s="24" t="s">
        <v>1138</v>
      </c>
      <c r="D3102" s="24">
        <v>2</v>
      </c>
      <c r="E3102" s="24">
        <v>729</v>
      </c>
      <c r="F3102" s="24" t="s">
        <v>44</v>
      </c>
      <c r="G3102" s="24" t="s">
        <v>12</v>
      </c>
      <c r="H3102" s="24">
        <v>6</v>
      </c>
      <c r="J3102" s="24">
        <v>1</v>
      </c>
      <c r="K3102" s="24">
        <v>11829</v>
      </c>
      <c r="L3102" s="32">
        <v>0.42499999999999999</v>
      </c>
      <c r="M3102" s="43">
        <v>0.4465277777777778</v>
      </c>
      <c r="N3102" s="33">
        <v>10.9353425706257</v>
      </c>
      <c r="Q3102" s="24">
        <v>52</v>
      </c>
      <c r="R3102" s="35">
        <f t="shared" si="197"/>
        <v>568.63781367253637</v>
      </c>
      <c r="S3102" s="35">
        <f t="shared" si="196"/>
        <v>0</v>
      </c>
      <c r="U3102" s="36">
        <f t="shared" si="198"/>
        <v>2.1527777777777812E-2</v>
      </c>
      <c r="V3102" s="36">
        <f t="shared" si="199"/>
        <v>1.1194444444444462</v>
      </c>
      <c r="W3102" s="36"/>
      <c r="X3102" s="37"/>
    </row>
    <row r="3103" spans="1:24" x14ac:dyDescent="0.3">
      <c r="A3103" s="42">
        <v>13882</v>
      </c>
      <c r="B3103" s="24" t="s">
        <v>41</v>
      </c>
      <c r="C3103" s="24" t="s">
        <v>1138</v>
      </c>
      <c r="D3103" s="24">
        <v>2</v>
      </c>
      <c r="E3103" s="24">
        <v>729</v>
      </c>
      <c r="F3103" s="24" t="s">
        <v>44</v>
      </c>
      <c r="G3103" s="24" t="s">
        <v>12</v>
      </c>
      <c r="H3103" s="44" t="s">
        <v>1146</v>
      </c>
      <c r="I3103" s="44"/>
      <c r="J3103" s="24">
        <v>1</v>
      </c>
      <c r="K3103" s="24">
        <v>601</v>
      </c>
      <c r="L3103" s="32">
        <v>0.4368055555555555</v>
      </c>
      <c r="M3103" s="43">
        <v>0.45833333333333331</v>
      </c>
      <c r="N3103" s="33">
        <v>10.9353425706257</v>
      </c>
      <c r="Q3103" s="24">
        <v>250</v>
      </c>
      <c r="R3103" s="35">
        <f t="shared" si="197"/>
        <v>2733.8356426564251</v>
      </c>
      <c r="S3103" s="35">
        <f t="shared" si="196"/>
        <v>0</v>
      </c>
      <c r="U3103" s="36">
        <f t="shared" si="198"/>
        <v>2.1527777777777812E-2</v>
      </c>
      <c r="V3103" s="36">
        <f t="shared" si="199"/>
        <v>5.3819444444444535</v>
      </c>
      <c r="W3103" s="36"/>
      <c r="X3103" s="37"/>
    </row>
    <row r="3104" spans="1:24" x14ac:dyDescent="0.3">
      <c r="A3104" s="42">
        <v>13884</v>
      </c>
      <c r="B3104" s="24" t="s">
        <v>41</v>
      </c>
      <c r="C3104" s="24" t="s">
        <v>1138</v>
      </c>
      <c r="D3104" s="24">
        <v>2</v>
      </c>
      <c r="E3104" s="24">
        <v>729</v>
      </c>
      <c r="F3104" s="24" t="s">
        <v>44</v>
      </c>
      <c r="G3104" s="24" t="s">
        <v>12</v>
      </c>
      <c r="H3104" s="24">
        <v>6</v>
      </c>
      <c r="J3104" s="24">
        <v>1</v>
      </c>
      <c r="K3104" s="24">
        <v>11833</v>
      </c>
      <c r="L3104" s="32">
        <v>0.44305555555555554</v>
      </c>
      <c r="M3104" s="43">
        <v>0.46458333333333335</v>
      </c>
      <c r="N3104" s="33">
        <v>10.9353425706257</v>
      </c>
      <c r="Q3104" s="24">
        <v>52</v>
      </c>
      <c r="R3104" s="35">
        <f t="shared" si="197"/>
        <v>568.63781367253637</v>
      </c>
      <c r="S3104" s="35">
        <f t="shared" si="196"/>
        <v>0</v>
      </c>
      <c r="U3104" s="36">
        <f t="shared" si="198"/>
        <v>2.1527777777777812E-2</v>
      </c>
      <c r="V3104" s="36">
        <f t="shared" si="199"/>
        <v>1.1194444444444462</v>
      </c>
      <c r="W3104" s="36"/>
      <c r="X3104" s="37"/>
    </row>
    <row r="3105" spans="1:24" x14ac:dyDescent="0.3">
      <c r="A3105" s="42">
        <v>13887</v>
      </c>
      <c r="B3105" s="24" t="s">
        <v>41</v>
      </c>
      <c r="C3105" s="24" t="s">
        <v>1138</v>
      </c>
      <c r="D3105" s="24">
        <v>2</v>
      </c>
      <c r="E3105" s="24">
        <v>729</v>
      </c>
      <c r="F3105" s="24" t="s">
        <v>44</v>
      </c>
      <c r="G3105" s="24" t="s">
        <v>12</v>
      </c>
      <c r="H3105" s="44" t="s">
        <v>1146</v>
      </c>
      <c r="I3105" s="44"/>
      <c r="J3105" s="24">
        <v>1</v>
      </c>
      <c r="K3105" s="24">
        <v>612</v>
      </c>
      <c r="L3105" s="32">
        <v>0.45069444444444445</v>
      </c>
      <c r="M3105" s="43">
        <v>0.47222222222222227</v>
      </c>
      <c r="N3105" s="33">
        <v>10.9353425706257</v>
      </c>
      <c r="Q3105" s="24">
        <v>250</v>
      </c>
      <c r="R3105" s="35">
        <f t="shared" si="197"/>
        <v>2733.8356426564251</v>
      </c>
      <c r="S3105" s="35">
        <f t="shared" si="196"/>
        <v>0</v>
      </c>
      <c r="U3105" s="36">
        <f t="shared" si="198"/>
        <v>2.1527777777777812E-2</v>
      </c>
      <c r="V3105" s="36">
        <f t="shared" si="199"/>
        <v>5.3819444444444535</v>
      </c>
      <c r="W3105" s="36"/>
      <c r="X3105" s="37"/>
    </row>
    <row r="3106" spans="1:24" x14ac:dyDescent="0.3">
      <c r="A3106" s="42">
        <v>13888</v>
      </c>
      <c r="B3106" s="24" t="s">
        <v>41</v>
      </c>
      <c r="C3106" s="24" t="s">
        <v>1138</v>
      </c>
      <c r="D3106" s="24">
        <v>2</v>
      </c>
      <c r="E3106" s="24">
        <v>729</v>
      </c>
      <c r="F3106" s="24" t="s">
        <v>44</v>
      </c>
      <c r="G3106" s="24" t="s">
        <v>12</v>
      </c>
      <c r="H3106" s="24">
        <v>6</v>
      </c>
      <c r="J3106" s="24">
        <v>1</v>
      </c>
      <c r="K3106" s="24">
        <v>11838</v>
      </c>
      <c r="L3106" s="32">
        <v>0.45208333333333334</v>
      </c>
      <c r="M3106" s="43">
        <v>0.47361111111111115</v>
      </c>
      <c r="N3106" s="33">
        <v>10.9353425706257</v>
      </c>
      <c r="Q3106" s="24">
        <v>52</v>
      </c>
      <c r="R3106" s="35">
        <f t="shared" si="197"/>
        <v>568.63781367253637</v>
      </c>
      <c r="S3106" s="35">
        <f t="shared" si="196"/>
        <v>0</v>
      </c>
      <c r="U3106" s="36">
        <f t="shared" si="198"/>
        <v>2.1527777777777812E-2</v>
      </c>
      <c r="V3106" s="36">
        <f t="shared" si="199"/>
        <v>1.1194444444444462</v>
      </c>
      <c r="W3106" s="36"/>
      <c r="X3106" s="37"/>
    </row>
    <row r="3107" spans="1:24" x14ac:dyDescent="0.3">
      <c r="A3107" s="42">
        <v>13889</v>
      </c>
      <c r="B3107" s="24" t="s">
        <v>41</v>
      </c>
      <c r="C3107" s="24" t="s">
        <v>1138</v>
      </c>
      <c r="D3107" s="24">
        <v>2</v>
      </c>
      <c r="E3107" s="24">
        <v>729</v>
      </c>
      <c r="F3107" s="24" t="s">
        <v>44</v>
      </c>
      <c r="G3107" s="24" t="s">
        <v>12</v>
      </c>
      <c r="H3107" s="44" t="s">
        <v>1146</v>
      </c>
      <c r="I3107" s="44"/>
      <c r="J3107" s="24">
        <v>1</v>
      </c>
      <c r="K3107" s="24">
        <v>590</v>
      </c>
      <c r="L3107" s="32">
        <v>0.4680555555555555</v>
      </c>
      <c r="M3107" s="43">
        <v>0.48958333333333331</v>
      </c>
      <c r="N3107" s="33">
        <v>10.9353425706257</v>
      </c>
      <c r="Q3107" s="24">
        <v>250</v>
      </c>
      <c r="R3107" s="35">
        <f t="shared" si="197"/>
        <v>2733.8356426564251</v>
      </c>
      <c r="S3107" s="35">
        <f t="shared" si="196"/>
        <v>0</v>
      </c>
      <c r="U3107" s="36">
        <f t="shared" si="198"/>
        <v>2.1527777777777812E-2</v>
      </c>
      <c r="V3107" s="36">
        <f t="shared" si="199"/>
        <v>5.3819444444444535</v>
      </c>
      <c r="W3107" s="36"/>
      <c r="X3107" s="37"/>
    </row>
    <row r="3108" spans="1:24" x14ac:dyDescent="0.3">
      <c r="A3108" s="42">
        <v>13890</v>
      </c>
      <c r="B3108" s="24" t="s">
        <v>41</v>
      </c>
      <c r="C3108" s="24" t="s">
        <v>1138</v>
      </c>
      <c r="D3108" s="24">
        <v>2</v>
      </c>
      <c r="E3108" s="24">
        <v>729</v>
      </c>
      <c r="F3108" s="24" t="s">
        <v>44</v>
      </c>
      <c r="G3108" s="24" t="s">
        <v>12</v>
      </c>
      <c r="H3108" s="24">
        <v>6</v>
      </c>
      <c r="J3108" s="24">
        <v>1</v>
      </c>
      <c r="K3108" s="24">
        <v>11842</v>
      </c>
      <c r="L3108" s="32">
        <v>0.47013888888888888</v>
      </c>
      <c r="M3108" s="43">
        <v>0.4916666666666667</v>
      </c>
      <c r="N3108" s="33">
        <v>10.9353425706257</v>
      </c>
      <c r="Q3108" s="24">
        <v>52</v>
      </c>
      <c r="R3108" s="35">
        <f t="shared" si="197"/>
        <v>568.63781367253637</v>
      </c>
      <c r="S3108" s="35">
        <f t="shared" si="196"/>
        <v>0</v>
      </c>
      <c r="U3108" s="36">
        <f t="shared" si="198"/>
        <v>2.1527777777777812E-2</v>
      </c>
      <c r="V3108" s="36">
        <f t="shared" si="199"/>
        <v>1.1194444444444462</v>
      </c>
      <c r="W3108" s="36"/>
      <c r="X3108" s="37"/>
    </row>
    <row r="3109" spans="1:24" x14ac:dyDescent="0.3">
      <c r="A3109" s="42">
        <v>13892</v>
      </c>
      <c r="B3109" s="24" t="s">
        <v>41</v>
      </c>
      <c r="C3109" s="24" t="s">
        <v>1138</v>
      </c>
      <c r="D3109" s="24">
        <v>2</v>
      </c>
      <c r="E3109" s="24">
        <v>729</v>
      </c>
      <c r="F3109" s="24" t="s">
        <v>44</v>
      </c>
      <c r="G3109" s="24" t="s">
        <v>12</v>
      </c>
      <c r="H3109" s="44" t="s">
        <v>1146</v>
      </c>
      <c r="I3109" s="44"/>
      <c r="J3109" s="24">
        <v>1</v>
      </c>
      <c r="K3109" s="24">
        <v>613</v>
      </c>
      <c r="L3109" s="32">
        <v>0.48194444444444445</v>
      </c>
      <c r="M3109" s="43">
        <v>0.50347222222222221</v>
      </c>
      <c r="N3109" s="33">
        <v>10.9353425706257</v>
      </c>
      <c r="Q3109" s="24">
        <v>250</v>
      </c>
      <c r="R3109" s="35">
        <f t="shared" si="197"/>
        <v>2733.8356426564251</v>
      </c>
      <c r="S3109" s="35">
        <f t="shared" si="196"/>
        <v>0</v>
      </c>
      <c r="U3109" s="36">
        <f t="shared" si="198"/>
        <v>2.1527777777777757E-2</v>
      </c>
      <c r="V3109" s="36">
        <f t="shared" si="199"/>
        <v>5.3819444444444393</v>
      </c>
      <c r="W3109" s="36"/>
      <c r="X3109" s="37"/>
    </row>
    <row r="3110" spans="1:24" x14ac:dyDescent="0.3">
      <c r="A3110" s="42">
        <v>13894</v>
      </c>
      <c r="B3110" s="24" t="s">
        <v>41</v>
      </c>
      <c r="C3110" s="24" t="s">
        <v>1138</v>
      </c>
      <c r="D3110" s="24">
        <v>2</v>
      </c>
      <c r="E3110" s="24">
        <v>729</v>
      </c>
      <c r="F3110" s="24" t="s">
        <v>44</v>
      </c>
      <c r="G3110" s="24" t="s">
        <v>12</v>
      </c>
      <c r="H3110" s="24">
        <v>6</v>
      </c>
      <c r="J3110" s="24">
        <v>1</v>
      </c>
      <c r="K3110" s="24">
        <v>11845</v>
      </c>
      <c r="L3110" s="32">
        <v>0.48819444444444443</v>
      </c>
      <c r="M3110" s="43">
        <v>0.50972222222222219</v>
      </c>
      <c r="N3110" s="33">
        <v>10.9353425706257</v>
      </c>
      <c r="Q3110" s="24">
        <v>52</v>
      </c>
      <c r="R3110" s="35">
        <f t="shared" si="197"/>
        <v>568.63781367253637</v>
      </c>
      <c r="S3110" s="35">
        <f t="shared" si="196"/>
        <v>0</v>
      </c>
      <c r="U3110" s="36">
        <f t="shared" si="198"/>
        <v>2.1527777777777757E-2</v>
      </c>
      <c r="V3110" s="36">
        <f t="shared" si="199"/>
        <v>1.1194444444444434</v>
      </c>
      <c r="W3110" s="36"/>
      <c r="X3110" s="37"/>
    </row>
    <row r="3111" spans="1:24" x14ac:dyDescent="0.3">
      <c r="A3111" s="42">
        <v>13896</v>
      </c>
      <c r="B3111" s="24" t="s">
        <v>41</v>
      </c>
      <c r="C3111" s="24" t="s">
        <v>1138</v>
      </c>
      <c r="D3111" s="24">
        <v>2</v>
      </c>
      <c r="E3111" s="24">
        <v>729</v>
      </c>
      <c r="F3111" s="24" t="s">
        <v>44</v>
      </c>
      <c r="G3111" s="24" t="s">
        <v>12</v>
      </c>
      <c r="H3111" s="44" t="s">
        <v>1146</v>
      </c>
      <c r="I3111" s="44"/>
      <c r="J3111" s="24">
        <v>1</v>
      </c>
      <c r="K3111" s="24">
        <v>591</v>
      </c>
      <c r="L3111" s="32">
        <v>0.49583333333333335</v>
      </c>
      <c r="M3111" s="43">
        <v>0.51736111111111105</v>
      </c>
      <c r="N3111" s="33">
        <v>10.9353425706257</v>
      </c>
      <c r="Q3111" s="24">
        <v>250</v>
      </c>
      <c r="R3111" s="35">
        <f t="shared" si="197"/>
        <v>2733.8356426564251</v>
      </c>
      <c r="S3111" s="35">
        <f t="shared" si="196"/>
        <v>0</v>
      </c>
      <c r="U3111" s="36">
        <f t="shared" si="198"/>
        <v>2.1527777777777701E-2</v>
      </c>
      <c r="V3111" s="36">
        <f t="shared" si="199"/>
        <v>5.3819444444444251</v>
      </c>
      <c r="W3111" s="36"/>
      <c r="X3111" s="37"/>
    </row>
    <row r="3112" spans="1:24" x14ac:dyDescent="0.3">
      <c r="A3112" s="42">
        <v>13897</v>
      </c>
      <c r="B3112" s="24" t="s">
        <v>41</v>
      </c>
      <c r="C3112" s="24" t="s">
        <v>1138</v>
      </c>
      <c r="D3112" s="24">
        <v>2</v>
      </c>
      <c r="E3112" s="24">
        <v>729</v>
      </c>
      <c r="F3112" s="24" t="s">
        <v>44</v>
      </c>
      <c r="G3112" s="24" t="s">
        <v>12</v>
      </c>
      <c r="H3112" s="24">
        <v>6</v>
      </c>
      <c r="J3112" s="24">
        <v>1</v>
      </c>
      <c r="K3112" s="24">
        <v>11847</v>
      </c>
      <c r="L3112" s="32">
        <v>0.49722222222222223</v>
      </c>
      <c r="M3112" s="43">
        <v>0.51874999999999993</v>
      </c>
      <c r="N3112" s="33">
        <v>10.9353425706257</v>
      </c>
      <c r="Q3112" s="24">
        <v>52</v>
      </c>
      <c r="R3112" s="35">
        <f t="shared" si="197"/>
        <v>568.63781367253637</v>
      </c>
      <c r="S3112" s="35">
        <f t="shared" si="196"/>
        <v>0</v>
      </c>
      <c r="U3112" s="36">
        <f t="shared" si="198"/>
        <v>2.1527777777777701E-2</v>
      </c>
      <c r="V3112" s="36">
        <f t="shared" si="199"/>
        <v>1.1194444444444405</v>
      </c>
      <c r="W3112" s="36"/>
      <c r="X3112" s="37"/>
    </row>
    <row r="3113" spans="1:24" x14ac:dyDescent="0.3">
      <c r="A3113" s="42">
        <v>13898</v>
      </c>
      <c r="B3113" s="24" t="s">
        <v>41</v>
      </c>
      <c r="C3113" s="24" t="s">
        <v>1138</v>
      </c>
      <c r="D3113" s="24">
        <v>2</v>
      </c>
      <c r="E3113" s="24">
        <v>729</v>
      </c>
      <c r="F3113" s="24" t="s">
        <v>44</v>
      </c>
      <c r="G3113" s="24" t="s">
        <v>12</v>
      </c>
      <c r="H3113" s="44" t="s">
        <v>1146</v>
      </c>
      <c r="I3113" s="44"/>
      <c r="J3113" s="24">
        <v>1</v>
      </c>
      <c r="K3113" s="24">
        <v>603</v>
      </c>
      <c r="L3113" s="32">
        <v>0.5131944444444444</v>
      </c>
      <c r="M3113" s="43">
        <v>0.53472222222222221</v>
      </c>
      <c r="N3113" s="33">
        <v>10.9353425706257</v>
      </c>
      <c r="Q3113" s="24">
        <v>250</v>
      </c>
      <c r="R3113" s="35">
        <f t="shared" si="197"/>
        <v>2733.8356426564251</v>
      </c>
      <c r="S3113" s="35">
        <f t="shared" si="196"/>
        <v>0</v>
      </c>
      <c r="U3113" s="36">
        <f t="shared" si="198"/>
        <v>2.1527777777777812E-2</v>
      </c>
      <c r="V3113" s="36">
        <f t="shared" si="199"/>
        <v>5.3819444444444535</v>
      </c>
      <c r="W3113" s="36"/>
      <c r="X3113" s="37"/>
    </row>
    <row r="3114" spans="1:24" x14ac:dyDescent="0.3">
      <c r="A3114" s="42">
        <v>13899</v>
      </c>
      <c r="B3114" s="24" t="s">
        <v>41</v>
      </c>
      <c r="C3114" s="24" t="s">
        <v>1138</v>
      </c>
      <c r="D3114" s="24">
        <v>2</v>
      </c>
      <c r="E3114" s="24">
        <v>729</v>
      </c>
      <c r="F3114" s="24" t="s">
        <v>44</v>
      </c>
      <c r="G3114" s="24" t="s">
        <v>12</v>
      </c>
      <c r="H3114" s="24">
        <v>6</v>
      </c>
      <c r="J3114" s="24">
        <v>1</v>
      </c>
      <c r="K3114" s="24">
        <v>11851</v>
      </c>
      <c r="L3114" s="32">
        <v>0.51527777777777783</v>
      </c>
      <c r="M3114" s="43">
        <v>0.53680555555555554</v>
      </c>
      <c r="N3114" s="33">
        <v>10.9353425706257</v>
      </c>
      <c r="Q3114" s="24">
        <v>52</v>
      </c>
      <c r="R3114" s="35">
        <f t="shared" si="197"/>
        <v>568.63781367253637</v>
      </c>
      <c r="S3114" s="35">
        <f t="shared" si="196"/>
        <v>0</v>
      </c>
      <c r="U3114" s="36">
        <f t="shared" si="198"/>
        <v>2.1527777777777701E-2</v>
      </c>
      <c r="V3114" s="36">
        <f t="shared" si="199"/>
        <v>1.1194444444444405</v>
      </c>
      <c r="W3114" s="36"/>
      <c r="X3114" s="37"/>
    </row>
    <row r="3115" spans="1:24" x14ac:dyDescent="0.3">
      <c r="A3115" s="42">
        <v>13901</v>
      </c>
      <c r="B3115" s="24" t="s">
        <v>41</v>
      </c>
      <c r="C3115" s="24" t="s">
        <v>1138</v>
      </c>
      <c r="D3115" s="24">
        <v>2</v>
      </c>
      <c r="E3115" s="24">
        <v>729</v>
      </c>
      <c r="F3115" s="24" t="s">
        <v>44</v>
      </c>
      <c r="G3115" s="24" t="s">
        <v>12</v>
      </c>
      <c r="H3115" s="44" t="s">
        <v>1146</v>
      </c>
      <c r="I3115" s="44"/>
      <c r="J3115" s="24">
        <v>1</v>
      </c>
      <c r="K3115" s="24">
        <v>614</v>
      </c>
      <c r="L3115" s="32">
        <v>0.52708333333333335</v>
      </c>
      <c r="M3115" s="43">
        <v>0.54861111111111105</v>
      </c>
      <c r="N3115" s="33">
        <v>10.9353425706257</v>
      </c>
      <c r="Q3115" s="24">
        <v>250</v>
      </c>
      <c r="R3115" s="35">
        <f t="shared" si="197"/>
        <v>2733.8356426564251</v>
      </c>
      <c r="S3115" s="35">
        <f t="shared" si="196"/>
        <v>0</v>
      </c>
      <c r="U3115" s="36">
        <f t="shared" si="198"/>
        <v>2.1527777777777701E-2</v>
      </c>
      <c r="V3115" s="36">
        <f t="shared" si="199"/>
        <v>5.3819444444444251</v>
      </c>
      <c r="W3115" s="36"/>
      <c r="X3115" s="37"/>
    </row>
    <row r="3116" spans="1:24" x14ac:dyDescent="0.3">
      <c r="A3116" s="42">
        <v>13903</v>
      </c>
      <c r="B3116" s="24" t="s">
        <v>41</v>
      </c>
      <c r="C3116" s="24" t="s">
        <v>1138</v>
      </c>
      <c r="D3116" s="24">
        <v>2</v>
      </c>
      <c r="E3116" s="24">
        <v>729</v>
      </c>
      <c r="F3116" s="24" t="s">
        <v>44</v>
      </c>
      <c r="G3116" s="24" t="s">
        <v>12</v>
      </c>
      <c r="H3116" s="24">
        <v>6</v>
      </c>
      <c r="J3116" s="24">
        <v>1</v>
      </c>
      <c r="K3116" s="24">
        <v>11854</v>
      </c>
      <c r="L3116" s="32">
        <v>0.53333333333333333</v>
      </c>
      <c r="M3116" s="43">
        <v>0.55486111111111114</v>
      </c>
      <c r="N3116" s="33">
        <v>10.9353425706257</v>
      </c>
      <c r="Q3116" s="24">
        <v>52</v>
      </c>
      <c r="R3116" s="35">
        <f t="shared" si="197"/>
        <v>568.63781367253637</v>
      </c>
      <c r="S3116" s="35">
        <f t="shared" si="196"/>
        <v>0</v>
      </c>
      <c r="U3116" s="36">
        <f t="shared" si="198"/>
        <v>2.1527777777777812E-2</v>
      </c>
      <c r="V3116" s="36">
        <f t="shared" si="199"/>
        <v>1.1194444444444462</v>
      </c>
      <c r="W3116" s="36"/>
      <c r="X3116" s="37"/>
    </row>
    <row r="3117" spans="1:24" x14ac:dyDescent="0.3">
      <c r="A3117" s="42">
        <v>13905</v>
      </c>
      <c r="B3117" s="24" t="s">
        <v>41</v>
      </c>
      <c r="C3117" s="24" t="s">
        <v>1138</v>
      </c>
      <c r="D3117" s="24">
        <v>2</v>
      </c>
      <c r="E3117" s="24">
        <v>729</v>
      </c>
      <c r="F3117" s="24" t="s">
        <v>44</v>
      </c>
      <c r="G3117" s="24" t="s">
        <v>12</v>
      </c>
      <c r="H3117" s="44" t="s">
        <v>1146</v>
      </c>
      <c r="I3117" s="44"/>
      <c r="J3117" s="24">
        <v>1</v>
      </c>
      <c r="K3117" s="24">
        <v>592</v>
      </c>
      <c r="L3117" s="32">
        <v>0.54097222222222219</v>
      </c>
      <c r="M3117" s="43">
        <v>0.5625</v>
      </c>
      <c r="N3117" s="33">
        <v>10.9353425706257</v>
      </c>
      <c r="Q3117" s="24">
        <v>250</v>
      </c>
      <c r="R3117" s="35">
        <f t="shared" si="197"/>
        <v>2733.8356426564251</v>
      </c>
      <c r="S3117" s="35">
        <f t="shared" si="196"/>
        <v>0</v>
      </c>
      <c r="U3117" s="36">
        <f t="shared" si="198"/>
        <v>2.1527777777777812E-2</v>
      </c>
      <c r="V3117" s="36">
        <f t="shared" si="199"/>
        <v>5.3819444444444535</v>
      </c>
      <c r="W3117" s="36"/>
      <c r="X3117" s="37"/>
    </row>
    <row r="3118" spans="1:24" x14ac:dyDescent="0.3">
      <c r="A3118" s="42">
        <v>13906</v>
      </c>
      <c r="B3118" s="24" t="s">
        <v>41</v>
      </c>
      <c r="C3118" s="24" t="s">
        <v>1138</v>
      </c>
      <c r="D3118" s="24">
        <v>2</v>
      </c>
      <c r="E3118" s="24">
        <v>729</v>
      </c>
      <c r="F3118" s="24" t="s">
        <v>44</v>
      </c>
      <c r="G3118" s="24" t="s">
        <v>12</v>
      </c>
      <c r="H3118" s="24">
        <v>6</v>
      </c>
      <c r="J3118" s="24">
        <v>1</v>
      </c>
      <c r="K3118" s="24">
        <v>11856</v>
      </c>
      <c r="L3118" s="32">
        <v>0.54236111111111118</v>
      </c>
      <c r="M3118" s="43">
        <v>0.56388888888888888</v>
      </c>
      <c r="N3118" s="33">
        <v>10.9353425706257</v>
      </c>
      <c r="Q3118" s="24">
        <v>52</v>
      </c>
      <c r="R3118" s="35">
        <f t="shared" si="197"/>
        <v>568.63781367253637</v>
      </c>
      <c r="S3118" s="35">
        <f t="shared" si="196"/>
        <v>0</v>
      </c>
      <c r="U3118" s="36">
        <f t="shared" si="198"/>
        <v>2.1527777777777701E-2</v>
      </c>
      <c r="V3118" s="36">
        <f t="shared" si="199"/>
        <v>1.1194444444444405</v>
      </c>
      <c r="W3118" s="36"/>
      <c r="X3118" s="37"/>
    </row>
    <row r="3119" spans="1:24" x14ac:dyDescent="0.3">
      <c r="A3119" s="42">
        <v>13909</v>
      </c>
      <c r="B3119" s="24" t="s">
        <v>41</v>
      </c>
      <c r="C3119" s="24" t="s">
        <v>1138</v>
      </c>
      <c r="D3119" s="24">
        <v>2</v>
      </c>
      <c r="E3119" s="24">
        <v>729</v>
      </c>
      <c r="F3119" s="24" t="s">
        <v>44</v>
      </c>
      <c r="G3119" s="24" t="s">
        <v>12</v>
      </c>
      <c r="H3119" s="44" t="s">
        <v>1146</v>
      </c>
      <c r="I3119" s="44"/>
      <c r="J3119" s="24">
        <v>1</v>
      </c>
      <c r="K3119" s="24">
        <v>604</v>
      </c>
      <c r="L3119" s="32">
        <v>0.55833333333333335</v>
      </c>
      <c r="M3119" s="43">
        <v>0.57986111111111105</v>
      </c>
      <c r="N3119" s="33">
        <v>10.9353425706257</v>
      </c>
      <c r="Q3119" s="24">
        <v>250</v>
      </c>
      <c r="R3119" s="35">
        <f t="shared" si="197"/>
        <v>2733.8356426564251</v>
      </c>
      <c r="S3119" s="35">
        <f t="shared" si="196"/>
        <v>0</v>
      </c>
      <c r="U3119" s="36">
        <f t="shared" si="198"/>
        <v>2.1527777777777701E-2</v>
      </c>
      <c r="V3119" s="36">
        <f t="shared" si="199"/>
        <v>5.3819444444444251</v>
      </c>
      <c r="W3119" s="36"/>
      <c r="X3119" s="37"/>
    </row>
    <row r="3120" spans="1:24" x14ac:dyDescent="0.3">
      <c r="A3120" s="42">
        <v>13910</v>
      </c>
      <c r="B3120" s="24" t="s">
        <v>41</v>
      </c>
      <c r="C3120" s="24" t="s">
        <v>1138</v>
      </c>
      <c r="D3120" s="24">
        <v>2</v>
      </c>
      <c r="E3120" s="24">
        <v>729</v>
      </c>
      <c r="F3120" s="24" t="s">
        <v>44</v>
      </c>
      <c r="G3120" s="24" t="s">
        <v>12</v>
      </c>
      <c r="H3120" s="24">
        <v>6</v>
      </c>
      <c r="J3120" s="24">
        <v>1</v>
      </c>
      <c r="K3120" s="24">
        <v>11860</v>
      </c>
      <c r="L3120" s="32">
        <v>0.56041666666666667</v>
      </c>
      <c r="M3120" s="43">
        <v>0.58194444444444449</v>
      </c>
      <c r="N3120" s="33">
        <v>10.9353425706257</v>
      </c>
      <c r="Q3120" s="24">
        <v>52</v>
      </c>
      <c r="R3120" s="35">
        <f t="shared" si="197"/>
        <v>568.63781367253637</v>
      </c>
      <c r="S3120" s="35">
        <f t="shared" si="196"/>
        <v>0</v>
      </c>
      <c r="U3120" s="36">
        <f t="shared" si="198"/>
        <v>2.1527777777777812E-2</v>
      </c>
      <c r="V3120" s="36">
        <f t="shared" si="199"/>
        <v>1.1194444444444462</v>
      </c>
      <c r="W3120" s="36"/>
      <c r="X3120" s="37"/>
    </row>
    <row r="3121" spans="1:24" x14ac:dyDescent="0.3">
      <c r="A3121" s="42">
        <v>13912</v>
      </c>
      <c r="B3121" s="24" t="s">
        <v>41</v>
      </c>
      <c r="C3121" s="24" t="s">
        <v>1138</v>
      </c>
      <c r="D3121" s="24">
        <v>2</v>
      </c>
      <c r="E3121" s="24">
        <v>729</v>
      </c>
      <c r="F3121" s="24" t="s">
        <v>44</v>
      </c>
      <c r="G3121" s="24" t="s">
        <v>12</v>
      </c>
      <c r="H3121" s="44" t="s">
        <v>1146</v>
      </c>
      <c r="I3121" s="44"/>
      <c r="J3121" s="24">
        <v>1</v>
      </c>
      <c r="K3121" s="24">
        <v>615</v>
      </c>
      <c r="L3121" s="32">
        <v>0.57222222222222219</v>
      </c>
      <c r="M3121" s="43">
        <v>0.59375</v>
      </c>
      <c r="N3121" s="33">
        <v>10.9353425706257</v>
      </c>
      <c r="Q3121" s="24">
        <v>250</v>
      </c>
      <c r="R3121" s="35">
        <f t="shared" si="197"/>
        <v>2733.8356426564251</v>
      </c>
      <c r="S3121" s="35">
        <f t="shared" si="196"/>
        <v>0</v>
      </c>
      <c r="U3121" s="36">
        <f t="shared" si="198"/>
        <v>2.1527777777777812E-2</v>
      </c>
      <c r="V3121" s="36">
        <f t="shared" si="199"/>
        <v>5.3819444444444535</v>
      </c>
      <c r="W3121" s="36"/>
      <c r="X3121" s="37"/>
    </row>
    <row r="3122" spans="1:24" x14ac:dyDescent="0.3">
      <c r="A3122" s="42">
        <v>13914</v>
      </c>
      <c r="B3122" s="24" t="s">
        <v>41</v>
      </c>
      <c r="C3122" s="24" t="s">
        <v>1138</v>
      </c>
      <c r="D3122" s="24">
        <v>2</v>
      </c>
      <c r="E3122" s="24">
        <v>729</v>
      </c>
      <c r="F3122" s="24" t="s">
        <v>44</v>
      </c>
      <c r="G3122" s="24" t="s">
        <v>12</v>
      </c>
      <c r="H3122" s="24">
        <v>6</v>
      </c>
      <c r="J3122" s="24">
        <v>1</v>
      </c>
      <c r="K3122" s="24">
        <v>11863</v>
      </c>
      <c r="L3122" s="32">
        <v>0.57847222222222217</v>
      </c>
      <c r="M3122" s="43">
        <v>0.6</v>
      </c>
      <c r="N3122" s="33">
        <v>10.9353425706257</v>
      </c>
      <c r="Q3122" s="24">
        <v>52</v>
      </c>
      <c r="R3122" s="35">
        <f t="shared" si="197"/>
        <v>568.63781367253637</v>
      </c>
      <c r="S3122" s="35">
        <f t="shared" si="196"/>
        <v>0</v>
      </c>
      <c r="U3122" s="36">
        <f t="shared" si="198"/>
        <v>2.1527777777777812E-2</v>
      </c>
      <c r="V3122" s="36">
        <f t="shared" si="199"/>
        <v>1.1194444444444462</v>
      </c>
      <c r="W3122" s="36"/>
      <c r="X3122" s="37"/>
    </row>
    <row r="3123" spans="1:24" x14ac:dyDescent="0.3">
      <c r="A3123" s="42">
        <v>13916</v>
      </c>
      <c r="B3123" s="24" t="s">
        <v>41</v>
      </c>
      <c r="C3123" s="24" t="s">
        <v>1138</v>
      </c>
      <c r="D3123" s="24">
        <v>2</v>
      </c>
      <c r="E3123" s="24">
        <v>729</v>
      </c>
      <c r="F3123" s="24" t="s">
        <v>44</v>
      </c>
      <c r="G3123" s="24" t="s">
        <v>12</v>
      </c>
      <c r="H3123" s="44" t="s">
        <v>1146</v>
      </c>
      <c r="I3123" s="44"/>
      <c r="J3123" s="24">
        <v>1</v>
      </c>
      <c r="K3123" s="24">
        <v>593</v>
      </c>
      <c r="L3123" s="32">
        <v>0.58611111111111114</v>
      </c>
      <c r="M3123" s="43">
        <v>0.60763888888888895</v>
      </c>
      <c r="N3123" s="33">
        <v>10.9353425706257</v>
      </c>
      <c r="Q3123" s="24">
        <v>250</v>
      </c>
      <c r="R3123" s="35">
        <f t="shared" si="197"/>
        <v>2733.8356426564251</v>
      </c>
      <c r="S3123" s="35">
        <f t="shared" si="196"/>
        <v>0</v>
      </c>
      <c r="U3123" s="36">
        <f t="shared" si="198"/>
        <v>2.1527777777777812E-2</v>
      </c>
      <c r="V3123" s="36">
        <f t="shared" si="199"/>
        <v>5.3819444444444535</v>
      </c>
      <c r="W3123" s="36"/>
      <c r="X3123" s="37"/>
    </row>
    <row r="3124" spans="1:24" x14ac:dyDescent="0.3">
      <c r="A3124" s="42">
        <v>13917</v>
      </c>
      <c r="B3124" s="24" t="s">
        <v>41</v>
      </c>
      <c r="C3124" s="24" t="s">
        <v>1138</v>
      </c>
      <c r="D3124" s="24">
        <v>2</v>
      </c>
      <c r="E3124" s="24">
        <v>729</v>
      </c>
      <c r="F3124" s="24" t="s">
        <v>44</v>
      </c>
      <c r="G3124" s="24" t="s">
        <v>12</v>
      </c>
      <c r="H3124" s="24">
        <v>6</v>
      </c>
      <c r="J3124" s="24">
        <v>1</v>
      </c>
      <c r="K3124" s="24">
        <v>11865</v>
      </c>
      <c r="L3124" s="32">
        <v>0.58750000000000002</v>
      </c>
      <c r="M3124" s="43">
        <v>0.60902777777777783</v>
      </c>
      <c r="N3124" s="33">
        <v>10.9353425706257</v>
      </c>
      <c r="Q3124" s="24">
        <v>52</v>
      </c>
      <c r="R3124" s="35">
        <f t="shared" si="197"/>
        <v>568.63781367253637</v>
      </c>
      <c r="S3124" s="35">
        <f t="shared" si="196"/>
        <v>0</v>
      </c>
      <c r="U3124" s="36">
        <f t="shared" si="198"/>
        <v>2.1527777777777812E-2</v>
      </c>
      <c r="V3124" s="36">
        <f t="shared" si="199"/>
        <v>1.1194444444444462</v>
      </c>
      <c r="W3124" s="36"/>
      <c r="X3124" s="37"/>
    </row>
    <row r="3125" spans="1:24" x14ac:dyDescent="0.3">
      <c r="A3125" s="42">
        <v>13920</v>
      </c>
      <c r="B3125" s="24" t="s">
        <v>41</v>
      </c>
      <c r="C3125" s="24" t="s">
        <v>1138</v>
      </c>
      <c r="D3125" s="24">
        <v>2</v>
      </c>
      <c r="E3125" s="24">
        <v>729</v>
      </c>
      <c r="F3125" s="24" t="s">
        <v>44</v>
      </c>
      <c r="G3125" s="24" t="s">
        <v>12</v>
      </c>
      <c r="H3125" s="44" t="s">
        <v>1146</v>
      </c>
      <c r="I3125" s="44"/>
      <c r="J3125" s="24">
        <v>1</v>
      </c>
      <c r="K3125" s="24">
        <v>605</v>
      </c>
      <c r="L3125" s="32">
        <v>0.60347222222222219</v>
      </c>
      <c r="M3125" s="43">
        <v>0.625</v>
      </c>
      <c r="N3125" s="33">
        <v>10.9353425706257</v>
      </c>
      <c r="Q3125" s="24">
        <v>250</v>
      </c>
      <c r="R3125" s="35">
        <f t="shared" si="197"/>
        <v>2733.8356426564251</v>
      </c>
      <c r="S3125" s="35">
        <f t="shared" si="196"/>
        <v>0</v>
      </c>
      <c r="U3125" s="36">
        <f t="shared" si="198"/>
        <v>2.1527777777777812E-2</v>
      </c>
      <c r="V3125" s="36">
        <f t="shared" si="199"/>
        <v>5.3819444444444535</v>
      </c>
      <c r="W3125" s="36"/>
      <c r="X3125" s="37"/>
    </row>
    <row r="3126" spans="1:24" x14ac:dyDescent="0.3">
      <c r="A3126" s="42">
        <v>13921</v>
      </c>
      <c r="B3126" s="24" t="s">
        <v>41</v>
      </c>
      <c r="C3126" s="24" t="s">
        <v>1138</v>
      </c>
      <c r="D3126" s="24">
        <v>2</v>
      </c>
      <c r="E3126" s="24">
        <v>729</v>
      </c>
      <c r="F3126" s="24" t="s">
        <v>44</v>
      </c>
      <c r="G3126" s="24" t="s">
        <v>12</v>
      </c>
      <c r="H3126" s="24">
        <v>6</v>
      </c>
      <c r="J3126" s="24">
        <v>1</v>
      </c>
      <c r="K3126" s="24">
        <v>11869</v>
      </c>
      <c r="L3126" s="32">
        <v>0.60555555555555551</v>
      </c>
      <c r="M3126" s="43">
        <v>0.62708333333333333</v>
      </c>
      <c r="N3126" s="33">
        <v>10.9353425706257</v>
      </c>
      <c r="Q3126" s="24">
        <v>52</v>
      </c>
      <c r="R3126" s="35">
        <f t="shared" si="197"/>
        <v>568.63781367253637</v>
      </c>
      <c r="S3126" s="35">
        <f t="shared" si="196"/>
        <v>0</v>
      </c>
      <c r="U3126" s="36">
        <f t="shared" si="198"/>
        <v>2.1527777777777812E-2</v>
      </c>
      <c r="V3126" s="36">
        <f t="shared" si="199"/>
        <v>1.1194444444444462</v>
      </c>
      <c r="W3126" s="36"/>
      <c r="X3126" s="37"/>
    </row>
    <row r="3127" spans="1:24" x14ac:dyDescent="0.3">
      <c r="A3127" s="42">
        <v>13922</v>
      </c>
      <c r="B3127" s="24" t="s">
        <v>41</v>
      </c>
      <c r="C3127" s="24" t="s">
        <v>1138</v>
      </c>
      <c r="D3127" s="24">
        <v>2</v>
      </c>
      <c r="E3127" s="24">
        <v>729</v>
      </c>
      <c r="F3127" s="24" t="s">
        <v>44</v>
      </c>
      <c r="G3127" s="24" t="s">
        <v>12</v>
      </c>
      <c r="H3127" s="44" t="s">
        <v>1146</v>
      </c>
      <c r="I3127" s="44"/>
      <c r="J3127" s="24">
        <v>1</v>
      </c>
      <c r="K3127" s="24">
        <v>616</v>
      </c>
      <c r="L3127" s="32">
        <v>0.62013888888888891</v>
      </c>
      <c r="M3127" s="43">
        <v>0.64166666666666672</v>
      </c>
      <c r="N3127" s="33">
        <v>10.9353425706257</v>
      </c>
      <c r="Q3127" s="24">
        <v>250</v>
      </c>
      <c r="R3127" s="35">
        <f t="shared" si="197"/>
        <v>2733.8356426564251</v>
      </c>
      <c r="S3127" s="35">
        <f t="shared" si="196"/>
        <v>0</v>
      </c>
      <c r="U3127" s="36">
        <f t="shared" si="198"/>
        <v>2.1527777777777812E-2</v>
      </c>
      <c r="V3127" s="36">
        <f t="shared" si="199"/>
        <v>5.3819444444444535</v>
      </c>
      <c r="W3127" s="36"/>
      <c r="X3127" s="37"/>
    </row>
    <row r="3128" spans="1:24" x14ac:dyDescent="0.3">
      <c r="A3128" s="42">
        <v>13923</v>
      </c>
      <c r="B3128" s="24" t="s">
        <v>41</v>
      </c>
      <c r="C3128" s="24" t="s">
        <v>1138</v>
      </c>
      <c r="D3128" s="24">
        <v>2</v>
      </c>
      <c r="E3128" s="24">
        <v>729</v>
      </c>
      <c r="F3128" s="24" t="s">
        <v>44</v>
      </c>
      <c r="G3128" s="24" t="s">
        <v>12</v>
      </c>
      <c r="H3128" s="24">
        <v>6</v>
      </c>
      <c r="J3128" s="24">
        <v>1</v>
      </c>
      <c r="K3128" s="24">
        <v>11874</v>
      </c>
      <c r="L3128" s="32">
        <v>0.62430555555555556</v>
      </c>
      <c r="M3128" s="43">
        <v>0.64583333333333337</v>
      </c>
      <c r="N3128" s="33">
        <v>10.9353425706257</v>
      </c>
      <c r="Q3128" s="24">
        <v>52</v>
      </c>
      <c r="R3128" s="35">
        <f t="shared" si="197"/>
        <v>568.63781367253637</v>
      </c>
      <c r="S3128" s="35">
        <f t="shared" si="196"/>
        <v>0</v>
      </c>
      <c r="U3128" s="36">
        <f t="shared" si="198"/>
        <v>2.1527777777777812E-2</v>
      </c>
      <c r="V3128" s="36">
        <f t="shared" si="199"/>
        <v>1.1194444444444462</v>
      </c>
      <c r="W3128" s="36"/>
      <c r="X3128" s="37"/>
    </row>
    <row r="3129" spans="1:24" x14ac:dyDescent="0.3">
      <c r="A3129" s="42">
        <v>13924</v>
      </c>
      <c r="B3129" s="24" t="s">
        <v>41</v>
      </c>
      <c r="C3129" s="24" t="s">
        <v>1138</v>
      </c>
      <c r="D3129" s="24">
        <v>2</v>
      </c>
      <c r="E3129" s="24">
        <v>729</v>
      </c>
      <c r="F3129" s="24" t="s">
        <v>44</v>
      </c>
      <c r="G3129" s="24" t="s">
        <v>12</v>
      </c>
      <c r="H3129" s="44" t="s">
        <v>1146</v>
      </c>
      <c r="I3129" s="44"/>
      <c r="J3129" s="24">
        <v>1</v>
      </c>
      <c r="K3129" s="24">
        <v>606</v>
      </c>
      <c r="L3129" s="32">
        <v>0.62916666666666665</v>
      </c>
      <c r="M3129" s="43">
        <v>0.65069444444444446</v>
      </c>
      <c r="N3129" s="33">
        <v>10.9353425706257</v>
      </c>
      <c r="Q3129" s="24">
        <v>250</v>
      </c>
      <c r="R3129" s="35">
        <f t="shared" si="197"/>
        <v>2733.8356426564251</v>
      </c>
      <c r="S3129" s="35">
        <f t="shared" si="196"/>
        <v>0</v>
      </c>
      <c r="U3129" s="36">
        <f t="shared" si="198"/>
        <v>2.1527777777777812E-2</v>
      </c>
      <c r="V3129" s="36">
        <f t="shared" si="199"/>
        <v>5.3819444444444535</v>
      </c>
      <c r="W3129" s="36"/>
      <c r="X3129" s="37"/>
    </row>
    <row r="3130" spans="1:24" x14ac:dyDescent="0.3">
      <c r="A3130" s="42">
        <v>13925</v>
      </c>
      <c r="B3130" s="24" t="s">
        <v>41</v>
      </c>
      <c r="C3130" s="24" t="s">
        <v>1138</v>
      </c>
      <c r="D3130" s="24">
        <v>2</v>
      </c>
      <c r="E3130" s="24">
        <v>729</v>
      </c>
      <c r="F3130" s="24" t="s">
        <v>44</v>
      </c>
      <c r="G3130" s="24" t="s">
        <v>12</v>
      </c>
      <c r="H3130" s="24">
        <v>6</v>
      </c>
      <c r="J3130" s="24">
        <v>1</v>
      </c>
      <c r="K3130" s="24">
        <v>11878</v>
      </c>
      <c r="L3130" s="32">
        <v>0.6333333333333333</v>
      </c>
      <c r="M3130" s="43">
        <v>0.65486111111111112</v>
      </c>
      <c r="N3130" s="33">
        <v>10.9353425706257</v>
      </c>
      <c r="Q3130" s="24">
        <v>52</v>
      </c>
      <c r="R3130" s="35">
        <f t="shared" si="197"/>
        <v>568.63781367253637</v>
      </c>
      <c r="S3130" s="35">
        <f t="shared" si="196"/>
        <v>0</v>
      </c>
      <c r="U3130" s="36">
        <f t="shared" si="198"/>
        <v>2.1527777777777812E-2</v>
      </c>
      <c r="V3130" s="36">
        <f t="shared" si="199"/>
        <v>1.1194444444444462</v>
      </c>
      <c r="W3130" s="36"/>
      <c r="X3130" s="37"/>
    </row>
    <row r="3131" spans="1:24" x14ac:dyDescent="0.3">
      <c r="A3131" s="42">
        <v>13620</v>
      </c>
      <c r="B3131" s="24" t="s">
        <v>41</v>
      </c>
      <c r="C3131" s="24" t="s">
        <v>1138</v>
      </c>
      <c r="D3131" s="24">
        <v>2</v>
      </c>
      <c r="E3131" s="24">
        <v>729</v>
      </c>
      <c r="F3131" s="24" t="s">
        <v>44</v>
      </c>
      <c r="G3131" s="24" t="s">
        <v>12</v>
      </c>
      <c r="H3131" s="24" t="s">
        <v>13</v>
      </c>
      <c r="J3131" s="24">
        <v>1</v>
      </c>
      <c r="K3131" s="24">
        <v>11881</v>
      </c>
      <c r="L3131" s="32">
        <v>0.65069444444444446</v>
      </c>
      <c r="M3131" s="43">
        <v>0.67222222222222217</v>
      </c>
      <c r="N3131" s="33">
        <v>10.9353425706257</v>
      </c>
      <c r="Q3131" s="24">
        <v>302</v>
      </c>
      <c r="R3131" s="35">
        <f t="shared" si="197"/>
        <v>3302.4734563289612</v>
      </c>
      <c r="S3131" s="35">
        <f t="shared" si="196"/>
        <v>0</v>
      </c>
      <c r="U3131" s="36">
        <f t="shared" si="198"/>
        <v>2.1527777777777701E-2</v>
      </c>
      <c r="V3131" s="36">
        <f t="shared" si="199"/>
        <v>6.501388888888866</v>
      </c>
      <c r="W3131" s="36"/>
      <c r="X3131" s="37"/>
    </row>
    <row r="3132" spans="1:24" x14ac:dyDescent="0.3">
      <c r="A3132" s="42">
        <v>13621</v>
      </c>
      <c r="B3132" s="24" t="s">
        <v>41</v>
      </c>
      <c r="C3132" s="24" t="s">
        <v>1138</v>
      </c>
      <c r="D3132" s="24">
        <v>2</v>
      </c>
      <c r="E3132" s="24">
        <v>729</v>
      </c>
      <c r="F3132" s="24" t="s">
        <v>44</v>
      </c>
      <c r="G3132" s="24" t="s">
        <v>12</v>
      </c>
      <c r="H3132" s="24" t="s">
        <v>13</v>
      </c>
      <c r="J3132" s="24">
        <v>1</v>
      </c>
      <c r="K3132" s="24">
        <v>11883</v>
      </c>
      <c r="L3132" s="32">
        <v>0.66875000000000007</v>
      </c>
      <c r="M3132" s="43">
        <v>0.69027777777777777</v>
      </c>
      <c r="N3132" s="33">
        <v>10.9353425706257</v>
      </c>
      <c r="Q3132" s="24">
        <v>302</v>
      </c>
      <c r="R3132" s="35">
        <f t="shared" si="197"/>
        <v>3302.4734563289612</v>
      </c>
      <c r="S3132" s="35">
        <f t="shared" si="196"/>
        <v>0</v>
      </c>
      <c r="U3132" s="36">
        <f t="shared" si="198"/>
        <v>2.1527777777777701E-2</v>
      </c>
      <c r="V3132" s="36">
        <f t="shared" si="199"/>
        <v>6.501388888888866</v>
      </c>
      <c r="W3132" s="36"/>
      <c r="X3132" s="37"/>
    </row>
    <row r="3133" spans="1:24" x14ac:dyDescent="0.3">
      <c r="A3133" s="42">
        <v>13622</v>
      </c>
      <c r="B3133" s="24" t="s">
        <v>41</v>
      </c>
      <c r="C3133" s="24" t="s">
        <v>1138</v>
      </c>
      <c r="D3133" s="24">
        <v>2</v>
      </c>
      <c r="E3133" s="24">
        <v>729</v>
      </c>
      <c r="F3133" s="24" t="s">
        <v>44</v>
      </c>
      <c r="G3133" s="24" t="s">
        <v>12</v>
      </c>
      <c r="H3133" s="24" t="s">
        <v>13</v>
      </c>
      <c r="J3133" s="24">
        <v>1</v>
      </c>
      <c r="K3133" s="24">
        <v>607</v>
      </c>
      <c r="L3133" s="32">
        <v>0.6777777777777777</v>
      </c>
      <c r="M3133" s="43">
        <v>0.69930555555555562</v>
      </c>
      <c r="N3133" s="33">
        <v>10.9353425706257</v>
      </c>
      <c r="Q3133" s="24">
        <v>302</v>
      </c>
      <c r="R3133" s="35">
        <f t="shared" si="197"/>
        <v>3302.4734563289612</v>
      </c>
      <c r="S3133" s="35">
        <f t="shared" si="196"/>
        <v>0</v>
      </c>
      <c r="U3133" s="36">
        <f t="shared" si="198"/>
        <v>2.1527777777777923E-2</v>
      </c>
      <c r="V3133" s="36">
        <f t="shared" si="199"/>
        <v>6.5013888888889326</v>
      </c>
      <c r="W3133" s="36"/>
      <c r="X3133" s="37"/>
    </row>
    <row r="3134" spans="1:24" x14ac:dyDescent="0.3">
      <c r="A3134" s="42">
        <v>13623</v>
      </c>
      <c r="B3134" s="24" t="s">
        <v>41</v>
      </c>
      <c r="C3134" s="24" t="s">
        <v>1138</v>
      </c>
      <c r="D3134" s="24">
        <v>2</v>
      </c>
      <c r="E3134" s="24">
        <v>729</v>
      </c>
      <c r="F3134" s="24" t="s">
        <v>44</v>
      </c>
      <c r="G3134" s="24" t="s">
        <v>12</v>
      </c>
      <c r="H3134" s="24" t="s">
        <v>13</v>
      </c>
      <c r="J3134" s="24">
        <v>1</v>
      </c>
      <c r="K3134" s="24">
        <v>618</v>
      </c>
      <c r="L3134" s="32">
        <v>0.6958333333333333</v>
      </c>
      <c r="M3134" s="43">
        <v>0.71736111111111101</v>
      </c>
      <c r="N3134" s="33">
        <v>10.9353425706257</v>
      </c>
      <c r="Q3134" s="24">
        <v>302</v>
      </c>
      <c r="R3134" s="35">
        <f t="shared" si="197"/>
        <v>3302.4734563289612</v>
      </c>
      <c r="S3134" s="35">
        <f t="shared" si="196"/>
        <v>0</v>
      </c>
      <c r="U3134" s="36">
        <f t="shared" si="198"/>
        <v>2.1527777777777701E-2</v>
      </c>
      <c r="V3134" s="36">
        <f t="shared" si="199"/>
        <v>6.501388888888866</v>
      </c>
      <c r="W3134" s="36"/>
      <c r="X3134" s="37"/>
    </row>
    <row r="3135" spans="1:24" x14ac:dyDescent="0.3">
      <c r="A3135" s="42">
        <v>13624</v>
      </c>
      <c r="B3135" s="24" t="s">
        <v>41</v>
      </c>
      <c r="C3135" s="24" t="s">
        <v>1138</v>
      </c>
      <c r="D3135" s="24">
        <v>2</v>
      </c>
      <c r="E3135" s="24">
        <v>729</v>
      </c>
      <c r="F3135" s="24" t="s">
        <v>44</v>
      </c>
      <c r="G3135" s="24" t="s">
        <v>12</v>
      </c>
      <c r="H3135" s="24" t="s">
        <v>13</v>
      </c>
      <c r="J3135" s="24">
        <v>1</v>
      </c>
      <c r="K3135" s="24">
        <v>608</v>
      </c>
      <c r="L3135" s="32">
        <v>0.71388888888888891</v>
      </c>
      <c r="M3135" s="43">
        <v>0.73541666666666661</v>
      </c>
      <c r="N3135" s="33">
        <v>10.9353425706257</v>
      </c>
      <c r="Q3135" s="24">
        <v>302</v>
      </c>
      <c r="R3135" s="35">
        <f t="shared" si="197"/>
        <v>3302.4734563289612</v>
      </c>
      <c r="S3135" s="35">
        <f t="shared" si="196"/>
        <v>0</v>
      </c>
      <c r="U3135" s="36">
        <f t="shared" si="198"/>
        <v>2.1527777777777701E-2</v>
      </c>
      <c r="V3135" s="36">
        <f t="shared" si="199"/>
        <v>6.501388888888866</v>
      </c>
      <c r="W3135" s="36"/>
      <c r="X3135" s="37"/>
    </row>
    <row r="3136" spans="1:24" x14ac:dyDescent="0.3">
      <c r="A3136" s="42">
        <v>13625</v>
      </c>
      <c r="B3136" s="24" t="s">
        <v>41</v>
      </c>
      <c r="C3136" s="24" t="s">
        <v>1138</v>
      </c>
      <c r="D3136" s="24">
        <v>2</v>
      </c>
      <c r="E3136" s="24">
        <v>729</v>
      </c>
      <c r="F3136" s="24" t="s">
        <v>44</v>
      </c>
      <c r="G3136" s="24" t="s">
        <v>12</v>
      </c>
      <c r="H3136" s="24" t="s">
        <v>13</v>
      </c>
      <c r="J3136" s="24">
        <v>1</v>
      </c>
      <c r="K3136" s="24">
        <v>11896</v>
      </c>
      <c r="L3136" s="32">
        <v>0.72291666666666676</v>
      </c>
      <c r="M3136" s="43">
        <v>0.74444444444444446</v>
      </c>
      <c r="N3136" s="33">
        <v>10.9353425706257</v>
      </c>
      <c r="Q3136" s="24">
        <v>302</v>
      </c>
      <c r="R3136" s="35">
        <f t="shared" si="197"/>
        <v>3302.4734563289612</v>
      </c>
      <c r="S3136" s="35">
        <f t="shared" si="196"/>
        <v>0</v>
      </c>
      <c r="U3136" s="36">
        <f t="shared" si="198"/>
        <v>2.1527777777777701E-2</v>
      </c>
      <c r="V3136" s="36">
        <f t="shared" si="199"/>
        <v>6.501388888888866</v>
      </c>
      <c r="W3136" s="36"/>
      <c r="X3136" s="37"/>
    </row>
    <row r="3137" spans="1:24" x14ac:dyDescent="0.3">
      <c r="A3137" s="42">
        <v>13626</v>
      </c>
      <c r="B3137" s="24" t="s">
        <v>41</v>
      </c>
      <c r="C3137" s="24" t="s">
        <v>1138</v>
      </c>
      <c r="D3137" s="24">
        <v>2</v>
      </c>
      <c r="E3137" s="24">
        <v>729</v>
      </c>
      <c r="F3137" s="24" t="s">
        <v>44</v>
      </c>
      <c r="G3137" s="24" t="s">
        <v>12</v>
      </c>
      <c r="H3137" s="24" t="s">
        <v>13</v>
      </c>
      <c r="J3137" s="24">
        <v>1</v>
      </c>
      <c r="K3137" s="24">
        <v>619</v>
      </c>
      <c r="L3137" s="32">
        <v>0.74097222222222225</v>
      </c>
      <c r="M3137" s="43">
        <v>0.76250000000000007</v>
      </c>
      <c r="N3137" s="33">
        <v>10.9353425706257</v>
      </c>
      <c r="Q3137" s="24">
        <v>302</v>
      </c>
      <c r="R3137" s="35">
        <f t="shared" si="197"/>
        <v>3302.4734563289612</v>
      </c>
      <c r="S3137" s="35">
        <f t="shared" si="196"/>
        <v>0</v>
      </c>
      <c r="U3137" s="36">
        <f t="shared" si="198"/>
        <v>2.1527777777777812E-2</v>
      </c>
      <c r="V3137" s="36">
        <f t="shared" si="199"/>
        <v>6.5013888888888989</v>
      </c>
      <c r="W3137" s="36"/>
      <c r="X3137" s="37"/>
    </row>
    <row r="3138" spans="1:24" x14ac:dyDescent="0.3">
      <c r="A3138" s="42">
        <v>13627</v>
      </c>
      <c r="B3138" s="24" t="s">
        <v>41</v>
      </c>
      <c r="C3138" s="24" t="s">
        <v>1138</v>
      </c>
      <c r="D3138" s="24">
        <v>2</v>
      </c>
      <c r="E3138" s="24">
        <v>729</v>
      </c>
      <c r="F3138" s="24" t="s">
        <v>44</v>
      </c>
      <c r="G3138" s="24" t="s">
        <v>12</v>
      </c>
      <c r="H3138" s="24" t="s">
        <v>13</v>
      </c>
      <c r="J3138" s="24">
        <v>1</v>
      </c>
      <c r="K3138" s="24">
        <v>609</v>
      </c>
      <c r="L3138" s="32">
        <v>0.75902777777777775</v>
      </c>
      <c r="M3138" s="43">
        <v>0.78055555555555556</v>
      </c>
      <c r="N3138" s="33">
        <v>10.9353425706257</v>
      </c>
      <c r="Q3138" s="24">
        <v>302</v>
      </c>
      <c r="R3138" s="35">
        <f t="shared" si="197"/>
        <v>3302.4734563289612</v>
      </c>
      <c r="S3138" s="35">
        <f t="shared" si="196"/>
        <v>0</v>
      </c>
      <c r="U3138" s="36">
        <f t="shared" si="198"/>
        <v>2.1527777777777812E-2</v>
      </c>
      <c r="V3138" s="36">
        <f t="shared" si="199"/>
        <v>6.5013888888888989</v>
      </c>
      <c r="W3138" s="36"/>
      <c r="X3138" s="37"/>
    </row>
    <row r="3139" spans="1:24" x14ac:dyDescent="0.3">
      <c r="A3139" s="42">
        <v>13629</v>
      </c>
      <c r="B3139" s="24" t="s">
        <v>41</v>
      </c>
      <c r="C3139" s="24" t="s">
        <v>1138</v>
      </c>
      <c r="D3139" s="24">
        <v>2</v>
      </c>
      <c r="E3139" s="24">
        <v>729</v>
      </c>
      <c r="F3139" s="24" t="s">
        <v>44</v>
      </c>
      <c r="G3139" s="24" t="s">
        <v>12</v>
      </c>
      <c r="H3139" s="24" t="s">
        <v>13</v>
      </c>
      <c r="J3139" s="24">
        <v>1</v>
      </c>
      <c r="K3139" s="24">
        <v>11905</v>
      </c>
      <c r="L3139" s="32">
        <v>0.7680555555555556</v>
      </c>
      <c r="M3139" s="43">
        <v>0.7895833333333333</v>
      </c>
      <c r="N3139" s="33">
        <v>10.9353425706257</v>
      </c>
      <c r="Q3139" s="24">
        <v>302</v>
      </c>
      <c r="R3139" s="35">
        <f t="shared" si="197"/>
        <v>3302.4734563289612</v>
      </c>
      <c r="S3139" s="35">
        <f t="shared" si="196"/>
        <v>0</v>
      </c>
      <c r="U3139" s="36">
        <f t="shared" si="198"/>
        <v>2.1527777777777701E-2</v>
      </c>
      <c r="V3139" s="36">
        <f t="shared" si="199"/>
        <v>6.501388888888866</v>
      </c>
      <c r="W3139" s="36"/>
      <c r="X3139" s="37"/>
    </row>
    <row r="3140" spans="1:24" x14ac:dyDescent="0.3">
      <c r="A3140" s="42">
        <v>13630</v>
      </c>
      <c r="B3140" s="24" t="s">
        <v>41</v>
      </c>
      <c r="C3140" s="24" t="s">
        <v>1138</v>
      </c>
      <c r="D3140" s="24">
        <v>2</v>
      </c>
      <c r="E3140" s="24">
        <v>729</v>
      </c>
      <c r="F3140" s="24" t="s">
        <v>44</v>
      </c>
      <c r="G3140" s="24" t="s">
        <v>12</v>
      </c>
      <c r="H3140" s="24" t="s">
        <v>13</v>
      </c>
      <c r="J3140" s="24">
        <v>1</v>
      </c>
      <c r="K3140" s="24">
        <v>11910</v>
      </c>
      <c r="L3140" s="32">
        <v>0.78611111111111109</v>
      </c>
      <c r="M3140" s="43">
        <v>0.80763888888888891</v>
      </c>
      <c r="N3140" s="33">
        <v>10.9353425706257</v>
      </c>
      <c r="Q3140" s="24">
        <v>302</v>
      </c>
      <c r="R3140" s="35">
        <f t="shared" si="197"/>
        <v>3302.4734563289612</v>
      </c>
      <c r="S3140" s="35">
        <f t="shared" si="196"/>
        <v>0</v>
      </c>
      <c r="U3140" s="36">
        <f t="shared" si="198"/>
        <v>2.1527777777777812E-2</v>
      </c>
      <c r="V3140" s="36">
        <f t="shared" si="199"/>
        <v>6.5013888888888989</v>
      </c>
      <c r="W3140" s="36"/>
      <c r="X3140" s="37"/>
    </row>
    <row r="3141" spans="1:24" x14ac:dyDescent="0.3">
      <c r="A3141" s="42">
        <v>13631</v>
      </c>
      <c r="B3141" s="24" t="s">
        <v>41</v>
      </c>
      <c r="C3141" s="24" t="s">
        <v>1138</v>
      </c>
      <c r="D3141" s="24">
        <v>2</v>
      </c>
      <c r="E3141" s="24">
        <v>729</v>
      </c>
      <c r="F3141" s="24" t="s">
        <v>44</v>
      </c>
      <c r="G3141" s="24" t="s">
        <v>12</v>
      </c>
      <c r="H3141" s="24" t="s">
        <v>13</v>
      </c>
      <c r="J3141" s="24">
        <v>1</v>
      </c>
      <c r="K3141" s="24">
        <v>2462</v>
      </c>
      <c r="L3141" s="32">
        <v>0.8041666666666667</v>
      </c>
      <c r="M3141" s="43">
        <v>0.8256944444444444</v>
      </c>
      <c r="N3141" s="33">
        <v>10.9353425706257</v>
      </c>
      <c r="Q3141" s="24">
        <v>302</v>
      </c>
      <c r="R3141" s="35">
        <f t="shared" si="197"/>
        <v>3302.4734563289612</v>
      </c>
      <c r="S3141" s="35">
        <f t="shared" si="196"/>
        <v>0</v>
      </c>
      <c r="U3141" s="36">
        <f t="shared" si="198"/>
        <v>2.1527777777777701E-2</v>
      </c>
      <c r="V3141" s="36">
        <f t="shared" si="199"/>
        <v>6.501388888888866</v>
      </c>
      <c r="W3141" s="36"/>
      <c r="X3141" s="37"/>
    </row>
    <row r="3142" spans="1:24" x14ac:dyDescent="0.3">
      <c r="A3142" s="42">
        <v>13632</v>
      </c>
      <c r="B3142" s="24" t="s">
        <v>41</v>
      </c>
      <c r="C3142" s="24" t="s">
        <v>1138</v>
      </c>
      <c r="D3142" s="24">
        <v>2</v>
      </c>
      <c r="E3142" s="24">
        <v>729</v>
      </c>
      <c r="F3142" s="24" t="s">
        <v>44</v>
      </c>
      <c r="G3142" s="24" t="s">
        <v>12</v>
      </c>
      <c r="H3142" s="24" t="s">
        <v>13</v>
      </c>
      <c r="J3142" s="24">
        <v>1</v>
      </c>
      <c r="K3142" s="24">
        <v>11917</v>
      </c>
      <c r="L3142" s="32">
        <v>0.81319444444444444</v>
      </c>
      <c r="M3142" s="43">
        <v>0.83472222222222225</v>
      </c>
      <c r="N3142" s="33">
        <v>10.9353425706257</v>
      </c>
      <c r="Q3142" s="24">
        <v>302</v>
      </c>
      <c r="R3142" s="35">
        <f t="shared" ref="R3142:R3205" si="200">+N3142*Q3142</f>
        <v>3302.4734563289612</v>
      </c>
      <c r="S3142" s="35">
        <f t="shared" si="196"/>
        <v>0</v>
      </c>
      <c r="U3142" s="36">
        <f t="shared" ref="U3142:U3205" si="201">+M3142-L3142</f>
        <v>2.1527777777777812E-2</v>
      </c>
      <c r="V3142" s="36">
        <f t="shared" ref="V3142:V3205" si="202">+U3142*Q3142</f>
        <v>6.5013888888888989</v>
      </c>
      <c r="W3142" s="36"/>
      <c r="X3142" s="37"/>
    </row>
    <row r="3143" spans="1:24" x14ac:dyDescent="0.3">
      <c r="A3143" s="42">
        <v>13633</v>
      </c>
      <c r="B3143" s="24" t="s">
        <v>41</v>
      </c>
      <c r="C3143" s="24" t="s">
        <v>1138</v>
      </c>
      <c r="D3143" s="24">
        <v>2</v>
      </c>
      <c r="E3143" s="24">
        <v>729</v>
      </c>
      <c r="F3143" s="24" t="s">
        <v>44</v>
      </c>
      <c r="G3143" s="24" t="s">
        <v>12</v>
      </c>
      <c r="H3143" s="24" t="s">
        <v>13</v>
      </c>
      <c r="J3143" s="24">
        <v>1</v>
      </c>
      <c r="K3143" s="24">
        <v>621</v>
      </c>
      <c r="L3143" s="32">
        <v>0.83124999999999993</v>
      </c>
      <c r="M3143" s="43">
        <v>0.85277777777777775</v>
      </c>
      <c r="N3143" s="33">
        <v>10.9353425706257</v>
      </c>
      <c r="Q3143" s="24">
        <v>302</v>
      </c>
      <c r="R3143" s="35">
        <f t="shared" si="200"/>
        <v>3302.4734563289612</v>
      </c>
      <c r="S3143" s="35">
        <f t="shared" ref="S3143:S3206" si="203">+O3143*Q3143</f>
        <v>0</v>
      </c>
      <c r="U3143" s="36">
        <f t="shared" si="201"/>
        <v>2.1527777777777812E-2</v>
      </c>
      <c r="V3143" s="36">
        <f t="shared" si="202"/>
        <v>6.5013888888888989</v>
      </c>
      <c r="W3143" s="36"/>
      <c r="X3143" s="37"/>
    </row>
    <row r="3144" spans="1:24" x14ac:dyDescent="0.3">
      <c r="A3144" s="42">
        <v>13796</v>
      </c>
      <c r="B3144" s="24" t="s">
        <v>41</v>
      </c>
      <c r="C3144" s="24" t="s">
        <v>1138</v>
      </c>
      <c r="D3144" s="24">
        <v>1</v>
      </c>
      <c r="E3144" s="24">
        <v>736</v>
      </c>
      <c r="F3144" s="24" t="s">
        <v>714</v>
      </c>
      <c r="G3144" s="24" t="s">
        <v>12</v>
      </c>
      <c r="H3144" s="24">
        <v>6</v>
      </c>
      <c r="J3144" s="24">
        <v>1</v>
      </c>
      <c r="K3144" s="24">
        <v>11931</v>
      </c>
      <c r="L3144" s="32">
        <v>0.34027777777777773</v>
      </c>
      <c r="M3144" s="43">
        <v>0.36180555555555555</v>
      </c>
      <c r="N3144" s="33">
        <v>11.074667491337101</v>
      </c>
      <c r="Q3144" s="24">
        <v>52</v>
      </c>
      <c r="R3144" s="35">
        <f t="shared" si="200"/>
        <v>575.88270954952918</v>
      </c>
      <c r="S3144" s="35">
        <f t="shared" si="203"/>
        <v>0</v>
      </c>
      <c r="U3144" s="36">
        <f t="shared" si="201"/>
        <v>2.1527777777777812E-2</v>
      </c>
      <c r="V3144" s="36">
        <f t="shared" si="202"/>
        <v>1.1194444444444462</v>
      </c>
      <c r="W3144" s="36"/>
      <c r="X3144" s="37"/>
    </row>
    <row r="3145" spans="1:24" x14ac:dyDescent="0.3">
      <c r="A3145" s="42">
        <v>13797</v>
      </c>
      <c r="B3145" s="24" t="s">
        <v>41</v>
      </c>
      <c r="C3145" s="24" t="s">
        <v>1138</v>
      </c>
      <c r="D3145" s="24">
        <v>1</v>
      </c>
      <c r="E3145" s="24">
        <v>736</v>
      </c>
      <c r="F3145" s="24" t="s">
        <v>714</v>
      </c>
      <c r="G3145" s="24" t="s">
        <v>12</v>
      </c>
      <c r="H3145" s="44" t="s">
        <v>1146</v>
      </c>
      <c r="I3145" s="44"/>
      <c r="J3145" s="24">
        <v>1</v>
      </c>
      <c r="K3145" s="24">
        <v>623</v>
      </c>
      <c r="L3145" s="32">
        <v>0.34236111111111112</v>
      </c>
      <c r="M3145" s="43">
        <v>0.36388888888888887</v>
      </c>
      <c r="N3145" s="33">
        <v>11.074667491337101</v>
      </c>
      <c r="Q3145" s="24">
        <v>250</v>
      </c>
      <c r="R3145" s="35">
        <f t="shared" si="200"/>
        <v>2768.6668728342752</v>
      </c>
      <c r="S3145" s="35">
        <f t="shared" si="203"/>
        <v>0</v>
      </c>
      <c r="U3145" s="36">
        <f t="shared" si="201"/>
        <v>2.1527777777777757E-2</v>
      </c>
      <c r="V3145" s="36">
        <f t="shared" si="202"/>
        <v>5.3819444444444393</v>
      </c>
      <c r="W3145" s="36"/>
      <c r="X3145" s="37"/>
    </row>
    <row r="3146" spans="1:24" x14ac:dyDescent="0.3">
      <c r="A3146" s="42">
        <v>13798</v>
      </c>
      <c r="B3146" s="24" t="s">
        <v>41</v>
      </c>
      <c r="C3146" s="24" t="s">
        <v>1138</v>
      </c>
      <c r="D3146" s="24">
        <v>1</v>
      </c>
      <c r="E3146" s="24">
        <v>736</v>
      </c>
      <c r="F3146" s="24" t="s">
        <v>714</v>
      </c>
      <c r="G3146" s="24" t="s">
        <v>12</v>
      </c>
      <c r="H3146" s="44" t="s">
        <v>1146</v>
      </c>
      <c r="I3146" s="44"/>
      <c r="J3146" s="24">
        <v>1</v>
      </c>
      <c r="K3146" s="24">
        <v>635</v>
      </c>
      <c r="L3146" s="32">
        <v>0.35625000000000001</v>
      </c>
      <c r="M3146" s="43">
        <v>0.37777777777777777</v>
      </c>
      <c r="N3146" s="33">
        <v>11.074667491337101</v>
      </c>
      <c r="Q3146" s="24">
        <v>250</v>
      </c>
      <c r="R3146" s="35">
        <f t="shared" si="200"/>
        <v>2768.6668728342752</v>
      </c>
      <c r="S3146" s="35">
        <f t="shared" si="203"/>
        <v>0</v>
      </c>
      <c r="U3146" s="36">
        <f t="shared" si="201"/>
        <v>2.1527777777777757E-2</v>
      </c>
      <c r="V3146" s="36">
        <f t="shared" si="202"/>
        <v>5.3819444444444393</v>
      </c>
      <c r="W3146" s="36"/>
      <c r="X3146" s="37"/>
    </row>
    <row r="3147" spans="1:24" x14ac:dyDescent="0.3">
      <c r="A3147" s="42">
        <v>13799</v>
      </c>
      <c r="B3147" s="24" t="s">
        <v>41</v>
      </c>
      <c r="C3147" s="24" t="s">
        <v>1138</v>
      </c>
      <c r="D3147" s="24">
        <v>1</v>
      </c>
      <c r="E3147" s="24">
        <v>736</v>
      </c>
      <c r="F3147" s="24" t="s">
        <v>714</v>
      </c>
      <c r="G3147" s="24" t="s">
        <v>12</v>
      </c>
      <c r="H3147" s="24">
        <v>6</v>
      </c>
      <c r="J3147" s="24">
        <v>1</v>
      </c>
      <c r="K3147" s="24">
        <v>11933</v>
      </c>
      <c r="L3147" s="32">
        <v>0.35833333333333334</v>
      </c>
      <c r="M3147" s="43">
        <v>0.37986111111111115</v>
      </c>
      <c r="N3147" s="33">
        <v>11.074667491337101</v>
      </c>
      <c r="Q3147" s="24">
        <v>52</v>
      </c>
      <c r="R3147" s="35">
        <f t="shared" si="200"/>
        <v>575.88270954952918</v>
      </c>
      <c r="S3147" s="35">
        <f t="shared" si="203"/>
        <v>0</v>
      </c>
      <c r="U3147" s="36">
        <f t="shared" si="201"/>
        <v>2.1527777777777812E-2</v>
      </c>
      <c r="V3147" s="36">
        <f t="shared" si="202"/>
        <v>1.1194444444444462</v>
      </c>
      <c r="W3147" s="36"/>
      <c r="X3147" s="37"/>
    </row>
    <row r="3148" spans="1:24" x14ac:dyDescent="0.3">
      <c r="A3148" s="42">
        <v>13803</v>
      </c>
      <c r="B3148" s="24" t="s">
        <v>41</v>
      </c>
      <c r="C3148" s="24" t="s">
        <v>1138</v>
      </c>
      <c r="D3148" s="24">
        <v>1</v>
      </c>
      <c r="E3148" s="24">
        <v>736</v>
      </c>
      <c r="F3148" s="24" t="s">
        <v>714</v>
      </c>
      <c r="G3148" s="24" t="s">
        <v>12</v>
      </c>
      <c r="H3148" s="44" t="s">
        <v>1146</v>
      </c>
      <c r="I3148" s="44"/>
      <c r="J3148" s="24">
        <v>1</v>
      </c>
      <c r="K3148" s="24">
        <v>646</v>
      </c>
      <c r="L3148" s="32">
        <v>0.37013888888888885</v>
      </c>
      <c r="M3148" s="43">
        <v>0.39166666666666666</v>
      </c>
      <c r="N3148" s="33">
        <v>11.074667491337101</v>
      </c>
      <c r="Q3148" s="24">
        <v>250</v>
      </c>
      <c r="R3148" s="35">
        <f t="shared" si="200"/>
        <v>2768.6668728342752</v>
      </c>
      <c r="S3148" s="35">
        <f t="shared" si="203"/>
        <v>0</v>
      </c>
      <c r="U3148" s="36">
        <f t="shared" si="201"/>
        <v>2.1527777777777812E-2</v>
      </c>
      <c r="V3148" s="36">
        <f t="shared" si="202"/>
        <v>5.3819444444444535</v>
      </c>
      <c r="W3148" s="36"/>
      <c r="X3148" s="37"/>
    </row>
    <row r="3149" spans="1:24" x14ac:dyDescent="0.3">
      <c r="A3149" s="42">
        <v>13805</v>
      </c>
      <c r="B3149" s="24" t="s">
        <v>41</v>
      </c>
      <c r="C3149" s="24" t="s">
        <v>1138</v>
      </c>
      <c r="D3149" s="24">
        <v>1</v>
      </c>
      <c r="E3149" s="24">
        <v>736</v>
      </c>
      <c r="F3149" s="24" t="s">
        <v>714</v>
      </c>
      <c r="G3149" s="24" t="s">
        <v>12</v>
      </c>
      <c r="H3149" s="24">
        <v>6</v>
      </c>
      <c r="J3149" s="24">
        <v>1</v>
      </c>
      <c r="K3149" s="24">
        <v>11937</v>
      </c>
      <c r="L3149" s="32">
        <v>0.37638888888888888</v>
      </c>
      <c r="M3149" s="43">
        <v>0.3979166666666667</v>
      </c>
      <c r="N3149" s="33">
        <v>11.074667491337101</v>
      </c>
      <c r="Q3149" s="24">
        <v>52</v>
      </c>
      <c r="R3149" s="35">
        <f t="shared" si="200"/>
        <v>575.88270954952918</v>
      </c>
      <c r="S3149" s="35">
        <f t="shared" si="203"/>
        <v>0</v>
      </c>
      <c r="U3149" s="36">
        <f t="shared" si="201"/>
        <v>2.1527777777777812E-2</v>
      </c>
      <c r="V3149" s="36">
        <f t="shared" si="202"/>
        <v>1.1194444444444462</v>
      </c>
      <c r="W3149" s="36"/>
      <c r="X3149" s="37"/>
    </row>
    <row r="3150" spans="1:24" x14ac:dyDescent="0.3">
      <c r="A3150" s="42">
        <v>13806</v>
      </c>
      <c r="B3150" s="24" t="s">
        <v>41</v>
      </c>
      <c r="C3150" s="24" t="s">
        <v>1138</v>
      </c>
      <c r="D3150" s="24">
        <v>1</v>
      </c>
      <c r="E3150" s="24">
        <v>736</v>
      </c>
      <c r="F3150" s="24" t="s">
        <v>714</v>
      </c>
      <c r="G3150" s="24" t="s">
        <v>12</v>
      </c>
      <c r="H3150" s="44" t="s">
        <v>1146</v>
      </c>
      <c r="I3150" s="44"/>
      <c r="J3150" s="24">
        <v>1</v>
      </c>
      <c r="K3150" s="24">
        <v>624</v>
      </c>
      <c r="L3150" s="32">
        <v>0.3840277777777778</v>
      </c>
      <c r="M3150" s="43">
        <v>0.4055555555555555</v>
      </c>
      <c r="N3150" s="33">
        <v>11.074667491337101</v>
      </c>
      <c r="Q3150" s="24">
        <v>250</v>
      </c>
      <c r="R3150" s="35">
        <f t="shared" si="200"/>
        <v>2768.6668728342752</v>
      </c>
      <c r="S3150" s="35">
        <f t="shared" si="203"/>
        <v>0</v>
      </c>
      <c r="U3150" s="36">
        <f t="shared" si="201"/>
        <v>2.1527777777777701E-2</v>
      </c>
      <c r="V3150" s="36">
        <f t="shared" si="202"/>
        <v>5.3819444444444251</v>
      </c>
      <c r="W3150" s="36"/>
      <c r="X3150" s="37"/>
    </row>
    <row r="3151" spans="1:24" x14ac:dyDescent="0.3">
      <c r="A3151" s="42">
        <v>13807</v>
      </c>
      <c r="B3151" s="24" t="s">
        <v>41</v>
      </c>
      <c r="C3151" s="24" t="s">
        <v>1138</v>
      </c>
      <c r="D3151" s="24">
        <v>1</v>
      </c>
      <c r="E3151" s="24">
        <v>736</v>
      </c>
      <c r="F3151" s="24" t="s">
        <v>714</v>
      </c>
      <c r="G3151" s="24" t="s">
        <v>12</v>
      </c>
      <c r="H3151" s="24">
        <v>6</v>
      </c>
      <c r="J3151" s="24">
        <v>1</v>
      </c>
      <c r="K3151" s="24">
        <v>11940</v>
      </c>
      <c r="L3151" s="32">
        <v>0.38541666666666669</v>
      </c>
      <c r="M3151" s="43">
        <v>0.4069444444444445</v>
      </c>
      <c r="N3151" s="33">
        <v>11.074667491337101</v>
      </c>
      <c r="Q3151" s="24">
        <v>52</v>
      </c>
      <c r="R3151" s="35">
        <f t="shared" si="200"/>
        <v>575.88270954952918</v>
      </c>
      <c r="S3151" s="35">
        <f t="shared" si="203"/>
        <v>0</v>
      </c>
      <c r="U3151" s="36">
        <f t="shared" si="201"/>
        <v>2.1527777777777812E-2</v>
      </c>
      <c r="V3151" s="36">
        <f t="shared" si="202"/>
        <v>1.1194444444444462</v>
      </c>
      <c r="W3151" s="36"/>
      <c r="X3151" s="37"/>
    </row>
    <row r="3152" spans="1:24" x14ac:dyDescent="0.3">
      <c r="A3152" s="42">
        <v>13808</v>
      </c>
      <c r="B3152" s="24" t="s">
        <v>41</v>
      </c>
      <c r="C3152" s="24" t="s">
        <v>1138</v>
      </c>
      <c r="D3152" s="24">
        <v>1</v>
      </c>
      <c r="E3152" s="24">
        <v>736</v>
      </c>
      <c r="F3152" s="24" t="s">
        <v>714</v>
      </c>
      <c r="G3152" s="24" t="s">
        <v>12</v>
      </c>
      <c r="H3152" s="44" t="s">
        <v>1146</v>
      </c>
      <c r="I3152" s="44"/>
      <c r="J3152" s="24">
        <v>1</v>
      </c>
      <c r="K3152" s="24">
        <v>636</v>
      </c>
      <c r="L3152" s="32">
        <v>0.40138888888888885</v>
      </c>
      <c r="M3152" s="43">
        <v>0.42291666666666666</v>
      </c>
      <c r="N3152" s="33">
        <v>11.074667491337101</v>
      </c>
      <c r="Q3152" s="24">
        <v>250</v>
      </c>
      <c r="R3152" s="35">
        <f t="shared" si="200"/>
        <v>2768.6668728342752</v>
      </c>
      <c r="S3152" s="35">
        <f t="shared" si="203"/>
        <v>0</v>
      </c>
      <c r="U3152" s="36">
        <f t="shared" si="201"/>
        <v>2.1527777777777812E-2</v>
      </c>
      <c r="V3152" s="36">
        <f t="shared" si="202"/>
        <v>5.3819444444444535</v>
      </c>
      <c r="W3152" s="36"/>
      <c r="X3152" s="37"/>
    </row>
    <row r="3153" spans="1:24" x14ac:dyDescent="0.3">
      <c r="A3153" s="42">
        <v>13809</v>
      </c>
      <c r="B3153" s="24" t="s">
        <v>41</v>
      </c>
      <c r="C3153" s="24" t="s">
        <v>1138</v>
      </c>
      <c r="D3153" s="24">
        <v>1</v>
      </c>
      <c r="E3153" s="24">
        <v>736</v>
      </c>
      <c r="F3153" s="24" t="s">
        <v>714</v>
      </c>
      <c r="G3153" s="24" t="s">
        <v>12</v>
      </c>
      <c r="H3153" s="24">
        <v>6</v>
      </c>
      <c r="J3153" s="24">
        <v>1</v>
      </c>
      <c r="K3153" s="24">
        <v>11942</v>
      </c>
      <c r="L3153" s="32">
        <v>0.40347222222222223</v>
      </c>
      <c r="M3153" s="43">
        <v>0.42499999999999999</v>
      </c>
      <c r="N3153" s="33">
        <v>11.074667491337101</v>
      </c>
      <c r="Q3153" s="24">
        <v>52</v>
      </c>
      <c r="R3153" s="35">
        <f t="shared" si="200"/>
        <v>575.88270954952918</v>
      </c>
      <c r="S3153" s="35">
        <f t="shared" si="203"/>
        <v>0</v>
      </c>
      <c r="U3153" s="36">
        <f t="shared" si="201"/>
        <v>2.1527777777777757E-2</v>
      </c>
      <c r="V3153" s="36">
        <f t="shared" si="202"/>
        <v>1.1194444444444434</v>
      </c>
      <c r="W3153" s="36"/>
      <c r="X3153" s="37"/>
    </row>
    <row r="3154" spans="1:24" x14ac:dyDescent="0.3">
      <c r="A3154" s="42">
        <v>13812</v>
      </c>
      <c r="B3154" s="24" t="s">
        <v>41</v>
      </c>
      <c r="C3154" s="24" t="s">
        <v>1138</v>
      </c>
      <c r="D3154" s="24">
        <v>1</v>
      </c>
      <c r="E3154" s="24">
        <v>736</v>
      </c>
      <c r="F3154" s="24" t="s">
        <v>714</v>
      </c>
      <c r="G3154" s="24" t="s">
        <v>12</v>
      </c>
      <c r="H3154" s="44" t="s">
        <v>1146</v>
      </c>
      <c r="I3154" s="44"/>
      <c r="J3154" s="24">
        <v>1</v>
      </c>
      <c r="K3154" s="24">
        <v>647</v>
      </c>
      <c r="L3154" s="32">
        <v>0.4152777777777778</v>
      </c>
      <c r="M3154" s="43">
        <v>0.4368055555555555</v>
      </c>
      <c r="N3154" s="33">
        <v>11.074667491337101</v>
      </c>
      <c r="Q3154" s="24">
        <v>250</v>
      </c>
      <c r="R3154" s="35">
        <f t="shared" si="200"/>
        <v>2768.6668728342752</v>
      </c>
      <c r="S3154" s="35">
        <f t="shared" si="203"/>
        <v>0</v>
      </c>
      <c r="U3154" s="36">
        <f t="shared" si="201"/>
        <v>2.1527777777777701E-2</v>
      </c>
      <c r="V3154" s="36">
        <f t="shared" si="202"/>
        <v>5.3819444444444251</v>
      </c>
      <c r="W3154" s="36"/>
      <c r="X3154" s="37"/>
    </row>
    <row r="3155" spans="1:24" x14ac:dyDescent="0.3">
      <c r="A3155" s="42">
        <v>13814</v>
      </c>
      <c r="B3155" s="24" t="s">
        <v>41</v>
      </c>
      <c r="C3155" s="24" t="s">
        <v>1138</v>
      </c>
      <c r="D3155" s="24">
        <v>1</v>
      </c>
      <c r="E3155" s="24">
        <v>736</v>
      </c>
      <c r="F3155" s="24" t="s">
        <v>714</v>
      </c>
      <c r="G3155" s="24" t="s">
        <v>12</v>
      </c>
      <c r="H3155" s="24">
        <v>6</v>
      </c>
      <c r="J3155" s="24">
        <v>1</v>
      </c>
      <c r="K3155" s="24">
        <v>11949</v>
      </c>
      <c r="L3155" s="32">
        <v>0.42152777777777778</v>
      </c>
      <c r="M3155" s="43">
        <v>0.44305555555555554</v>
      </c>
      <c r="N3155" s="33">
        <v>11.074667491337101</v>
      </c>
      <c r="Q3155" s="24">
        <v>52</v>
      </c>
      <c r="R3155" s="35">
        <f t="shared" si="200"/>
        <v>575.88270954952918</v>
      </c>
      <c r="S3155" s="35">
        <f t="shared" si="203"/>
        <v>0</v>
      </c>
      <c r="U3155" s="36">
        <f t="shared" si="201"/>
        <v>2.1527777777777757E-2</v>
      </c>
      <c r="V3155" s="36">
        <f t="shared" si="202"/>
        <v>1.1194444444444434</v>
      </c>
      <c r="W3155" s="36"/>
      <c r="X3155" s="37"/>
    </row>
    <row r="3156" spans="1:24" x14ac:dyDescent="0.3">
      <c r="A3156" s="42">
        <v>13815</v>
      </c>
      <c r="B3156" s="24" t="s">
        <v>41</v>
      </c>
      <c r="C3156" s="24" t="s">
        <v>1138</v>
      </c>
      <c r="D3156" s="24">
        <v>1</v>
      </c>
      <c r="E3156" s="24">
        <v>736</v>
      </c>
      <c r="F3156" s="24" t="s">
        <v>714</v>
      </c>
      <c r="G3156" s="24" t="s">
        <v>12</v>
      </c>
      <c r="H3156" s="44" t="s">
        <v>1146</v>
      </c>
      <c r="I3156" s="44"/>
      <c r="J3156" s="24">
        <v>1</v>
      </c>
      <c r="K3156" s="24">
        <v>625</v>
      </c>
      <c r="L3156" s="32">
        <v>0.4291666666666667</v>
      </c>
      <c r="M3156" s="43">
        <v>0.45069444444444445</v>
      </c>
      <c r="N3156" s="33">
        <v>11.074667491337101</v>
      </c>
      <c r="Q3156" s="24">
        <v>250</v>
      </c>
      <c r="R3156" s="35">
        <f t="shared" si="200"/>
        <v>2768.6668728342752</v>
      </c>
      <c r="S3156" s="35">
        <f t="shared" si="203"/>
        <v>0</v>
      </c>
      <c r="U3156" s="36">
        <f t="shared" si="201"/>
        <v>2.1527777777777757E-2</v>
      </c>
      <c r="V3156" s="36">
        <f t="shared" si="202"/>
        <v>5.3819444444444393</v>
      </c>
      <c r="W3156" s="36"/>
      <c r="X3156" s="37"/>
    </row>
    <row r="3157" spans="1:24" x14ac:dyDescent="0.3">
      <c r="A3157" s="42">
        <v>13816</v>
      </c>
      <c r="B3157" s="24" t="s">
        <v>41</v>
      </c>
      <c r="C3157" s="24" t="s">
        <v>1138</v>
      </c>
      <c r="D3157" s="24">
        <v>1</v>
      </c>
      <c r="E3157" s="24">
        <v>736</v>
      </c>
      <c r="F3157" s="24" t="s">
        <v>714</v>
      </c>
      <c r="G3157" s="24" t="s">
        <v>12</v>
      </c>
      <c r="H3157" s="24">
        <v>6</v>
      </c>
      <c r="J3157" s="24">
        <v>1</v>
      </c>
      <c r="K3157" s="24">
        <v>11951</v>
      </c>
      <c r="L3157" s="32">
        <v>0.43055555555555558</v>
      </c>
      <c r="M3157" s="43">
        <v>0.45208333333333334</v>
      </c>
      <c r="N3157" s="33">
        <v>11.074667491337101</v>
      </c>
      <c r="Q3157" s="24">
        <v>52</v>
      </c>
      <c r="R3157" s="35">
        <f t="shared" si="200"/>
        <v>575.88270954952918</v>
      </c>
      <c r="S3157" s="35">
        <f t="shared" si="203"/>
        <v>0</v>
      </c>
      <c r="U3157" s="36">
        <f t="shared" si="201"/>
        <v>2.1527777777777757E-2</v>
      </c>
      <c r="V3157" s="36">
        <f t="shared" si="202"/>
        <v>1.1194444444444434</v>
      </c>
      <c r="W3157" s="36"/>
      <c r="X3157" s="37"/>
    </row>
    <row r="3158" spans="1:24" x14ac:dyDescent="0.3">
      <c r="A3158" s="42">
        <v>13817</v>
      </c>
      <c r="B3158" s="24" t="s">
        <v>41</v>
      </c>
      <c r="C3158" s="24" t="s">
        <v>1138</v>
      </c>
      <c r="D3158" s="24">
        <v>1</v>
      </c>
      <c r="E3158" s="24">
        <v>736</v>
      </c>
      <c r="F3158" s="24" t="s">
        <v>714</v>
      </c>
      <c r="G3158" s="24" t="s">
        <v>12</v>
      </c>
      <c r="H3158" s="44" t="s">
        <v>1146</v>
      </c>
      <c r="I3158" s="44"/>
      <c r="J3158" s="24">
        <v>1</v>
      </c>
      <c r="K3158" s="24">
        <v>637</v>
      </c>
      <c r="L3158" s="32">
        <v>0.4465277777777778</v>
      </c>
      <c r="M3158" s="43">
        <v>0.4680555555555555</v>
      </c>
      <c r="N3158" s="33">
        <v>11.074667491337101</v>
      </c>
      <c r="Q3158" s="24">
        <v>250</v>
      </c>
      <c r="R3158" s="35">
        <f t="shared" si="200"/>
        <v>2768.6668728342752</v>
      </c>
      <c r="S3158" s="35">
        <f t="shared" si="203"/>
        <v>0</v>
      </c>
      <c r="U3158" s="36">
        <f t="shared" si="201"/>
        <v>2.1527777777777701E-2</v>
      </c>
      <c r="V3158" s="36">
        <f t="shared" si="202"/>
        <v>5.3819444444444251</v>
      </c>
      <c r="W3158" s="36"/>
      <c r="X3158" s="37"/>
    </row>
    <row r="3159" spans="1:24" x14ac:dyDescent="0.3">
      <c r="A3159" s="42">
        <v>13818</v>
      </c>
      <c r="B3159" s="24" t="s">
        <v>41</v>
      </c>
      <c r="C3159" s="24" t="s">
        <v>1138</v>
      </c>
      <c r="D3159" s="24">
        <v>1</v>
      </c>
      <c r="E3159" s="24">
        <v>736</v>
      </c>
      <c r="F3159" s="24" t="s">
        <v>714</v>
      </c>
      <c r="G3159" s="24" t="s">
        <v>12</v>
      </c>
      <c r="H3159" s="24">
        <v>6</v>
      </c>
      <c r="J3159" s="24">
        <v>1</v>
      </c>
      <c r="K3159" s="24">
        <v>11955</v>
      </c>
      <c r="L3159" s="32">
        <v>0.44861111111111113</v>
      </c>
      <c r="M3159" s="43">
        <v>0.47013888888888888</v>
      </c>
      <c r="N3159" s="33">
        <v>11.074667491337101</v>
      </c>
      <c r="Q3159" s="24">
        <v>52</v>
      </c>
      <c r="R3159" s="35">
        <f t="shared" si="200"/>
        <v>575.88270954952918</v>
      </c>
      <c r="S3159" s="35">
        <f t="shared" si="203"/>
        <v>0</v>
      </c>
      <c r="U3159" s="36">
        <f t="shared" si="201"/>
        <v>2.1527777777777757E-2</v>
      </c>
      <c r="V3159" s="36">
        <f t="shared" si="202"/>
        <v>1.1194444444444434</v>
      </c>
      <c r="W3159" s="36"/>
      <c r="X3159" s="37"/>
    </row>
    <row r="3160" spans="1:24" x14ac:dyDescent="0.3">
      <c r="A3160" s="42">
        <v>13821</v>
      </c>
      <c r="B3160" s="24" t="s">
        <v>41</v>
      </c>
      <c r="C3160" s="24" t="s">
        <v>1138</v>
      </c>
      <c r="D3160" s="24">
        <v>1</v>
      </c>
      <c r="E3160" s="24">
        <v>736</v>
      </c>
      <c r="F3160" s="24" t="s">
        <v>714</v>
      </c>
      <c r="G3160" s="24" t="s">
        <v>12</v>
      </c>
      <c r="H3160" s="44" t="s">
        <v>1146</v>
      </c>
      <c r="I3160" s="44"/>
      <c r="J3160" s="24">
        <v>1</v>
      </c>
      <c r="K3160" s="24">
        <v>648</v>
      </c>
      <c r="L3160" s="32">
        <v>0.4604166666666667</v>
      </c>
      <c r="M3160" s="43">
        <v>0.48194444444444445</v>
      </c>
      <c r="N3160" s="33">
        <v>11.074667491337101</v>
      </c>
      <c r="Q3160" s="24">
        <v>250</v>
      </c>
      <c r="R3160" s="35">
        <f t="shared" si="200"/>
        <v>2768.6668728342752</v>
      </c>
      <c r="S3160" s="35">
        <f t="shared" si="203"/>
        <v>0</v>
      </c>
      <c r="U3160" s="36">
        <f t="shared" si="201"/>
        <v>2.1527777777777757E-2</v>
      </c>
      <c r="V3160" s="36">
        <f t="shared" si="202"/>
        <v>5.3819444444444393</v>
      </c>
      <c r="W3160" s="36"/>
      <c r="X3160" s="37"/>
    </row>
    <row r="3161" spans="1:24" x14ac:dyDescent="0.3">
      <c r="A3161" s="42">
        <v>13823</v>
      </c>
      <c r="B3161" s="24" t="s">
        <v>41</v>
      </c>
      <c r="C3161" s="24" t="s">
        <v>1138</v>
      </c>
      <c r="D3161" s="24">
        <v>1</v>
      </c>
      <c r="E3161" s="24">
        <v>736</v>
      </c>
      <c r="F3161" s="24" t="s">
        <v>714</v>
      </c>
      <c r="G3161" s="24" t="s">
        <v>12</v>
      </c>
      <c r="H3161" s="24">
        <v>6</v>
      </c>
      <c r="J3161" s="24">
        <v>1</v>
      </c>
      <c r="K3161" s="24">
        <v>11958</v>
      </c>
      <c r="L3161" s="32">
        <v>0.46666666666666662</v>
      </c>
      <c r="M3161" s="43">
        <v>0.48819444444444443</v>
      </c>
      <c r="N3161" s="33">
        <v>11.074667491337101</v>
      </c>
      <c r="Q3161" s="24">
        <v>52</v>
      </c>
      <c r="R3161" s="35">
        <f t="shared" si="200"/>
        <v>575.88270954952918</v>
      </c>
      <c r="S3161" s="35">
        <f t="shared" si="203"/>
        <v>0</v>
      </c>
      <c r="U3161" s="36">
        <f t="shared" si="201"/>
        <v>2.1527777777777812E-2</v>
      </c>
      <c r="V3161" s="36">
        <f t="shared" si="202"/>
        <v>1.1194444444444462</v>
      </c>
      <c r="W3161" s="36"/>
      <c r="X3161" s="37"/>
    </row>
    <row r="3162" spans="1:24" x14ac:dyDescent="0.3">
      <c r="A3162" s="42">
        <v>13824</v>
      </c>
      <c r="B3162" s="24" t="s">
        <v>41</v>
      </c>
      <c r="C3162" s="24" t="s">
        <v>1138</v>
      </c>
      <c r="D3162" s="24">
        <v>1</v>
      </c>
      <c r="E3162" s="24">
        <v>736</v>
      </c>
      <c r="F3162" s="24" t="s">
        <v>714</v>
      </c>
      <c r="G3162" s="24" t="s">
        <v>12</v>
      </c>
      <c r="H3162" s="44" t="s">
        <v>1146</v>
      </c>
      <c r="I3162" s="44"/>
      <c r="J3162" s="24">
        <v>1</v>
      </c>
      <c r="K3162" s="24">
        <v>626</v>
      </c>
      <c r="L3162" s="32">
        <v>0.47430555555555554</v>
      </c>
      <c r="M3162" s="43">
        <v>0.49583333333333335</v>
      </c>
      <c r="N3162" s="33">
        <v>11.074667491337101</v>
      </c>
      <c r="Q3162" s="24">
        <v>250</v>
      </c>
      <c r="R3162" s="35">
        <f t="shared" si="200"/>
        <v>2768.6668728342752</v>
      </c>
      <c r="S3162" s="35">
        <f t="shared" si="203"/>
        <v>0</v>
      </c>
      <c r="U3162" s="36">
        <f t="shared" si="201"/>
        <v>2.1527777777777812E-2</v>
      </c>
      <c r="V3162" s="36">
        <f t="shared" si="202"/>
        <v>5.3819444444444535</v>
      </c>
      <c r="W3162" s="36"/>
      <c r="X3162" s="37"/>
    </row>
    <row r="3163" spans="1:24" x14ac:dyDescent="0.3">
      <c r="A3163" s="42">
        <v>13825</v>
      </c>
      <c r="B3163" s="24" t="s">
        <v>41</v>
      </c>
      <c r="C3163" s="24" t="s">
        <v>1138</v>
      </c>
      <c r="D3163" s="24">
        <v>1</v>
      </c>
      <c r="E3163" s="24">
        <v>736</v>
      </c>
      <c r="F3163" s="24" t="s">
        <v>714</v>
      </c>
      <c r="G3163" s="24" t="s">
        <v>12</v>
      </c>
      <c r="H3163" s="24">
        <v>6</v>
      </c>
      <c r="J3163" s="24">
        <v>1</v>
      </c>
      <c r="K3163" s="24">
        <v>11960</v>
      </c>
      <c r="L3163" s="32">
        <v>0.47569444444444442</v>
      </c>
      <c r="M3163" s="43">
        <v>0.49722222222222223</v>
      </c>
      <c r="N3163" s="33">
        <v>11.074667491337101</v>
      </c>
      <c r="Q3163" s="24">
        <v>52</v>
      </c>
      <c r="R3163" s="35">
        <f t="shared" si="200"/>
        <v>575.88270954952918</v>
      </c>
      <c r="S3163" s="35">
        <f t="shared" si="203"/>
        <v>0</v>
      </c>
      <c r="U3163" s="36">
        <f t="shared" si="201"/>
        <v>2.1527777777777812E-2</v>
      </c>
      <c r="V3163" s="36">
        <f t="shared" si="202"/>
        <v>1.1194444444444462</v>
      </c>
      <c r="W3163" s="36"/>
      <c r="X3163" s="37"/>
    </row>
    <row r="3164" spans="1:24" x14ac:dyDescent="0.3">
      <c r="A3164" s="42">
        <v>13826</v>
      </c>
      <c r="B3164" s="24" t="s">
        <v>41</v>
      </c>
      <c r="C3164" s="24" t="s">
        <v>1138</v>
      </c>
      <c r="D3164" s="24">
        <v>1</v>
      </c>
      <c r="E3164" s="24">
        <v>736</v>
      </c>
      <c r="F3164" s="24" t="s">
        <v>714</v>
      </c>
      <c r="G3164" s="24" t="s">
        <v>12</v>
      </c>
      <c r="H3164" s="44" t="s">
        <v>1146</v>
      </c>
      <c r="I3164" s="44"/>
      <c r="J3164" s="24">
        <v>1</v>
      </c>
      <c r="K3164" s="24">
        <v>638</v>
      </c>
      <c r="L3164" s="32">
        <v>0.4916666666666667</v>
      </c>
      <c r="M3164" s="43">
        <v>0.5131944444444444</v>
      </c>
      <c r="N3164" s="33">
        <v>11.074667491337101</v>
      </c>
      <c r="Q3164" s="24">
        <v>250</v>
      </c>
      <c r="R3164" s="35">
        <f t="shared" si="200"/>
        <v>2768.6668728342752</v>
      </c>
      <c r="S3164" s="35">
        <f t="shared" si="203"/>
        <v>0</v>
      </c>
      <c r="U3164" s="36">
        <f t="shared" si="201"/>
        <v>2.1527777777777701E-2</v>
      </c>
      <c r="V3164" s="36">
        <f t="shared" si="202"/>
        <v>5.3819444444444251</v>
      </c>
      <c r="W3164" s="36"/>
      <c r="X3164" s="37"/>
    </row>
    <row r="3165" spans="1:24" x14ac:dyDescent="0.3">
      <c r="A3165" s="42">
        <v>13827</v>
      </c>
      <c r="B3165" s="24" t="s">
        <v>41</v>
      </c>
      <c r="C3165" s="24" t="s">
        <v>1138</v>
      </c>
      <c r="D3165" s="24">
        <v>1</v>
      </c>
      <c r="E3165" s="24">
        <v>736</v>
      </c>
      <c r="F3165" s="24" t="s">
        <v>714</v>
      </c>
      <c r="G3165" s="24" t="s">
        <v>12</v>
      </c>
      <c r="H3165" s="24">
        <v>6</v>
      </c>
      <c r="J3165" s="24">
        <v>1</v>
      </c>
      <c r="K3165" s="24">
        <v>11964</v>
      </c>
      <c r="L3165" s="32">
        <v>0.49374999999999997</v>
      </c>
      <c r="M3165" s="43">
        <v>0.51527777777777783</v>
      </c>
      <c r="N3165" s="33">
        <v>11.074667491337101</v>
      </c>
      <c r="Q3165" s="24">
        <v>52</v>
      </c>
      <c r="R3165" s="35">
        <f t="shared" si="200"/>
        <v>575.88270954952918</v>
      </c>
      <c r="S3165" s="35">
        <f t="shared" si="203"/>
        <v>0</v>
      </c>
      <c r="U3165" s="36">
        <f t="shared" si="201"/>
        <v>2.1527777777777868E-2</v>
      </c>
      <c r="V3165" s="36">
        <f t="shared" si="202"/>
        <v>1.1194444444444491</v>
      </c>
      <c r="W3165" s="36"/>
      <c r="X3165" s="37"/>
    </row>
    <row r="3166" spans="1:24" x14ac:dyDescent="0.3">
      <c r="A3166" s="42">
        <v>13830</v>
      </c>
      <c r="B3166" s="24" t="s">
        <v>41</v>
      </c>
      <c r="C3166" s="24" t="s">
        <v>1138</v>
      </c>
      <c r="D3166" s="24">
        <v>1</v>
      </c>
      <c r="E3166" s="24">
        <v>736</v>
      </c>
      <c r="F3166" s="24" t="s">
        <v>714</v>
      </c>
      <c r="G3166" s="24" t="s">
        <v>12</v>
      </c>
      <c r="H3166" s="44" t="s">
        <v>1146</v>
      </c>
      <c r="I3166" s="44"/>
      <c r="J3166" s="24">
        <v>1</v>
      </c>
      <c r="K3166" s="24">
        <v>627</v>
      </c>
      <c r="L3166" s="32">
        <v>0.50555555555555554</v>
      </c>
      <c r="M3166" s="43">
        <v>0.52708333333333335</v>
      </c>
      <c r="N3166" s="33">
        <v>11.074667491337101</v>
      </c>
      <c r="Q3166" s="24">
        <v>250</v>
      </c>
      <c r="R3166" s="35">
        <f t="shared" si="200"/>
        <v>2768.6668728342752</v>
      </c>
      <c r="S3166" s="35">
        <f t="shared" si="203"/>
        <v>0</v>
      </c>
      <c r="U3166" s="36">
        <f t="shared" si="201"/>
        <v>2.1527777777777812E-2</v>
      </c>
      <c r="V3166" s="36">
        <f t="shared" si="202"/>
        <v>5.3819444444444535</v>
      </c>
      <c r="W3166" s="36"/>
      <c r="X3166" s="37"/>
    </row>
    <row r="3167" spans="1:24" x14ac:dyDescent="0.3">
      <c r="A3167" s="42">
        <v>13832</v>
      </c>
      <c r="B3167" s="24" t="s">
        <v>41</v>
      </c>
      <c r="C3167" s="24" t="s">
        <v>1138</v>
      </c>
      <c r="D3167" s="24">
        <v>1</v>
      </c>
      <c r="E3167" s="24">
        <v>736</v>
      </c>
      <c r="F3167" s="24" t="s">
        <v>714</v>
      </c>
      <c r="G3167" s="24" t="s">
        <v>12</v>
      </c>
      <c r="H3167" s="24">
        <v>6</v>
      </c>
      <c r="J3167" s="24">
        <v>1</v>
      </c>
      <c r="K3167" s="24">
        <v>11967</v>
      </c>
      <c r="L3167" s="32">
        <v>0.51180555555555551</v>
      </c>
      <c r="M3167" s="43">
        <v>0.53333333333333333</v>
      </c>
      <c r="N3167" s="33">
        <v>11.074667491337101</v>
      </c>
      <c r="Q3167" s="24">
        <v>52</v>
      </c>
      <c r="R3167" s="35">
        <f t="shared" si="200"/>
        <v>575.88270954952918</v>
      </c>
      <c r="S3167" s="35">
        <f t="shared" si="203"/>
        <v>0</v>
      </c>
      <c r="U3167" s="36">
        <f t="shared" si="201"/>
        <v>2.1527777777777812E-2</v>
      </c>
      <c r="V3167" s="36">
        <f t="shared" si="202"/>
        <v>1.1194444444444462</v>
      </c>
      <c r="W3167" s="36"/>
      <c r="X3167" s="37"/>
    </row>
    <row r="3168" spans="1:24" x14ac:dyDescent="0.3">
      <c r="A3168" s="42">
        <v>13833</v>
      </c>
      <c r="B3168" s="24" t="s">
        <v>41</v>
      </c>
      <c r="C3168" s="24" t="s">
        <v>1138</v>
      </c>
      <c r="D3168" s="24">
        <v>1</v>
      </c>
      <c r="E3168" s="24">
        <v>736</v>
      </c>
      <c r="F3168" s="24" t="s">
        <v>714</v>
      </c>
      <c r="G3168" s="24" t="s">
        <v>12</v>
      </c>
      <c r="H3168" s="44" t="s">
        <v>1146</v>
      </c>
      <c r="I3168" s="44"/>
      <c r="J3168" s="24">
        <v>1</v>
      </c>
      <c r="K3168" s="24">
        <v>639</v>
      </c>
      <c r="L3168" s="32">
        <v>0.51944444444444449</v>
      </c>
      <c r="M3168" s="43">
        <v>0.54097222222222219</v>
      </c>
      <c r="N3168" s="33">
        <v>11.074667491337101</v>
      </c>
      <c r="Q3168" s="24">
        <v>250</v>
      </c>
      <c r="R3168" s="35">
        <f t="shared" si="200"/>
        <v>2768.6668728342752</v>
      </c>
      <c r="S3168" s="35">
        <f t="shared" si="203"/>
        <v>0</v>
      </c>
      <c r="U3168" s="36">
        <f t="shared" si="201"/>
        <v>2.1527777777777701E-2</v>
      </c>
      <c r="V3168" s="36">
        <f t="shared" si="202"/>
        <v>5.3819444444444251</v>
      </c>
      <c r="W3168" s="36"/>
      <c r="X3168" s="37"/>
    </row>
    <row r="3169" spans="1:24" x14ac:dyDescent="0.3">
      <c r="A3169" s="42">
        <v>13834</v>
      </c>
      <c r="B3169" s="24" t="s">
        <v>41</v>
      </c>
      <c r="C3169" s="24" t="s">
        <v>1138</v>
      </c>
      <c r="D3169" s="24">
        <v>1</v>
      </c>
      <c r="E3169" s="24">
        <v>736</v>
      </c>
      <c r="F3169" s="24" t="s">
        <v>714</v>
      </c>
      <c r="G3169" s="24" t="s">
        <v>12</v>
      </c>
      <c r="H3169" s="24">
        <v>6</v>
      </c>
      <c r="J3169" s="24">
        <v>1</v>
      </c>
      <c r="K3169" s="24">
        <v>11969</v>
      </c>
      <c r="L3169" s="32">
        <v>0.52083333333333337</v>
      </c>
      <c r="M3169" s="43">
        <v>0.54236111111111118</v>
      </c>
      <c r="N3169" s="33">
        <v>11.074667491337101</v>
      </c>
      <c r="Q3169" s="24">
        <v>52</v>
      </c>
      <c r="R3169" s="35">
        <f t="shared" si="200"/>
        <v>575.88270954952918</v>
      </c>
      <c r="S3169" s="35">
        <f t="shared" si="203"/>
        <v>0</v>
      </c>
      <c r="U3169" s="36">
        <f t="shared" si="201"/>
        <v>2.1527777777777812E-2</v>
      </c>
      <c r="V3169" s="36">
        <f t="shared" si="202"/>
        <v>1.1194444444444462</v>
      </c>
      <c r="W3169" s="36"/>
      <c r="X3169" s="37"/>
    </row>
    <row r="3170" spans="1:24" x14ac:dyDescent="0.3">
      <c r="A3170" s="42">
        <v>13835</v>
      </c>
      <c r="B3170" s="24" t="s">
        <v>41</v>
      </c>
      <c r="C3170" s="24" t="s">
        <v>1138</v>
      </c>
      <c r="D3170" s="24">
        <v>1</v>
      </c>
      <c r="E3170" s="24">
        <v>736</v>
      </c>
      <c r="F3170" s="24" t="s">
        <v>714</v>
      </c>
      <c r="G3170" s="24" t="s">
        <v>12</v>
      </c>
      <c r="H3170" s="44" t="s">
        <v>1146</v>
      </c>
      <c r="I3170" s="44"/>
      <c r="J3170" s="24">
        <v>1</v>
      </c>
      <c r="K3170" s="24">
        <v>650</v>
      </c>
      <c r="L3170" s="32">
        <v>0.53680555555555554</v>
      </c>
      <c r="M3170" s="43">
        <v>0.55833333333333335</v>
      </c>
      <c r="N3170" s="33">
        <v>11.074667491337101</v>
      </c>
      <c r="Q3170" s="24">
        <v>250</v>
      </c>
      <c r="R3170" s="35">
        <f t="shared" si="200"/>
        <v>2768.6668728342752</v>
      </c>
      <c r="S3170" s="35">
        <f t="shared" si="203"/>
        <v>0</v>
      </c>
      <c r="U3170" s="36">
        <f t="shared" si="201"/>
        <v>2.1527777777777812E-2</v>
      </c>
      <c r="V3170" s="36">
        <f t="shared" si="202"/>
        <v>5.3819444444444535</v>
      </c>
      <c r="W3170" s="36"/>
      <c r="X3170" s="37"/>
    </row>
    <row r="3171" spans="1:24" x14ac:dyDescent="0.3">
      <c r="A3171" s="42">
        <v>13836</v>
      </c>
      <c r="B3171" s="24" t="s">
        <v>41</v>
      </c>
      <c r="C3171" s="24" t="s">
        <v>1138</v>
      </c>
      <c r="D3171" s="24">
        <v>1</v>
      </c>
      <c r="E3171" s="24">
        <v>736</v>
      </c>
      <c r="F3171" s="24" t="s">
        <v>714</v>
      </c>
      <c r="G3171" s="24" t="s">
        <v>12</v>
      </c>
      <c r="H3171" s="24">
        <v>6</v>
      </c>
      <c r="J3171" s="24">
        <v>1</v>
      </c>
      <c r="K3171" s="24">
        <v>11973</v>
      </c>
      <c r="L3171" s="32">
        <v>0.53888888888888886</v>
      </c>
      <c r="M3171" s="43">
        <v>0.56041666666666667</v>
      </c>
      <c r="N3171" s="33">
        <v>11.074667491337101</v>
      </c>
      <c r="Q3171" s="24">
        <v>52</v>
      </c>
      <c r="R3171" s="35">
        <f t="shared" si="200"/>
        <v>575.88270954952918</v>
      </c>
      <c r="S3171" s="35">
        <f t="shared" si="203"/>
        <v>0</v>
      </c>
      <c r="U3171" s="36">
        <f t="shared" si="201"/>
        <v>2.1527777777777812E-2</v>
      </c>
      <c r="V3171" s="36">
        <f t="shared" si="202"/>
        <v>1.1194444444444462</v>
      </c>
      <c r="W3171" s="36"/>
      <c r="X3171" s="37"/>
    </row>
    <row r="3172" spans="1:24" x14ac:dyDescent="0.3">
      <c r="A3172" s="42">
        <v>13839</v>
      </c>
      <c r="B3172" s="24" t="s">
        <v>41</v>
      </c>
      <c r="C3172" s="24" t="s">
        <v>1138</v>
      </c>
      <c r="D3172" s="24">
        <v>1</v>
      </c>
      <c r="E3172" s="24">
        <v>736</v>
      </c>
      <c r="F3172" s="24" t="s">
        <v>714</v>
      </c>
      <c r="G3172" s="24" t="s">
        <v>12</v>
      </c>
      <c r="H3172" s="44" t="s">
        <v>1146</v>
      </c>
      <c r="I3172" s="44"/>
      <c r="J3172" s="24">
        <v>1</v>
      </c>
      <c r="K3172" s="24">
        <v>628</v>
      </c>
      <c r="L3172" s="32">
        <v>0.55069444444444449</v>
      </c>
      <c r="M3172" s="43">
        <v>0.57222222222222219</v>
      </c>
      <c r="N3172" s="33">
        <v>11.074667491337101</v>
      </c>
      <c r="Q3172" s="24">
        <v>250</v>
      </c>
      <c r="R3172" s="35">
        <f t="shared" si="200"/>
        <v>2768.6668728342752</v>
      </c>
      <c r="S3172" s="35">
        <f t="shared" si="203"/>
        <v>0</v>
      </c>
      <c r="U3172" s="36">
        <f t="shared" si="201"/>
        <v>2.1527777777777701E-2</v>
      </c>
      <c r="V3172" s="36">
        <f t="shared" si="202"/>
        <v>5.3819444444444251</v>
      </c>
      <c r="W3172" s="36"/>
      <c r="X3172" s="37"/>
    </row>
    <row r="3173" spans="1:24" x14ac:dyDescent="0.3">
      <c r="A3173" s="42">
        <v>13841</v>
      </c>
      <c r="B3173" s="24" t="s">
        <v>41</v>
      </c>
      <c r="C3173" s="24" t="s">
        <v>1138</v>
      </c>
      <c r="D3173" s="24">
        <v>1</v>
      </c>
      <c r="E3173" s="24">
        <v>736</v>
      </c>
      <c r="F3173" s="24" t="s">
        <v>714</v>
      </c>
      <c r="G3173" s="24" t="s">
        <v>12</v>
      </c>
      <c r="H3173" s="24">
        <v>6</v>
      </c>
      <c r="J3173" s="24">
        <v>1</v>
      </c>
      <c r="K3173" s="24">
        <v>11976</v>
      </c>
      <c r="L3173" s="32">
        <v>0.55694444444444446</v>
      </c>
      <c r="M3173" s="43">
        <v>0.57847222222222217</v>
      </c>
      <c r="N3173" s="33">
        <v>11.074667491337101</v>
      </c>
      <c r="Q3173" s="24">
        <v>52</v>
      </c>
      <c r="R3173" s="35">
        <f t="shared" si="200"/>
        <v>575.88270954952918</v>
      </c>
      <c r="S3173" s="35">
        <f t="shared" si="203"/>
        <v>0</v>
      </c>
      <c r="U3173" s="36">
        <f t="shared" si="201"/>
        <v>2.1527777777777701E-2</v>
      </c>
      <c r="V3173" s="36">
        <f t="shared" si="202"/>
        <v>1.1194444444444405</v>
      </c>
      <c r="W3173" s="36"/>
      <c r="X3173" s="37"/>
    </row>
    <row r="3174" spans="1:24" x14ac:dyDescent="0.3">
      <c r="A3174" s="42">
        <v>13842</v>
      </c>
      <c r="B3174" s="24" t="s">
        <v>41</v>
      </c>
      <c r="C3174" s="24" t="s">
        <v>1138</v>
      </c>
      <c r="D3174" s="24">
        <v>1</v>
      </c>
      <c r="E3174" s="24">
        <v>736</v>
      </c>
      <c r="F3174" s="24" t="s">
        <v>714</v>
      </c>
      <c r="G3174" s="24" t="s">
        <v>12</v>
      </c>
      <c r="H3174" s="44" t="s">
        <v>1146</v>
      </c>
      <c r="I3174" s="44"/>
      <c r="J3174" s="24">
        <v>1</v>
      </c>
      <c r="K3174" s="24">
        <v>640</v>
      </c>
      <c r="L3174" s="32">
        <v>0.56458333333333333</v>
      </c>
      <c r="M3174" s="43">
        <v>0.58611111111111114</v>
      </c>
      <c r="N3174" s="33">
        <v>11.074667491337101</v>
      </c>
      <c r="Q3174" s="24">
        <v>250</v>
      </c>
      <c r="R3174" s="35">
        <f t="shared" si="200"/>
        <v>2768.6668728342752</v>
      </c>
      <c r="S3174" s="35">
        <f t="shared" si="203"/>
        <v>0</v>
      </c>
      <c r="U3174" s="36">
        <f t="shared" si="201"/>
        <v>2.1527777777777812E-2</v>
      </c>
      <c r="V3174" s="36">
        <f t="shared" si="202"/>
        <v>5.3819444444444535</v>
      </c>
      <c r="W3174" s="36"/>
      <c r="X3174" s="37"/>
    </row>
    <row r="3175" spans="1:24" x14ac:dyDescent="0.3">
      <c r="A3175" s="42">
        <v>13843</v>
      </c>
      <c r="B3175" s="24" t="s">
        <v>41</v>
      </c>
      <c r="C3175" s="24" t="s">
        <v>1138</v>
      </c>
      <c r="D3175" s="24">
        <v>1</v>
      </c>
      <c r="E3175" s="24">
        <v>736</v>
      </c>
      <c r="F3175" s="24" t="s">
        <v>714</v>
      </c>
      <c r="G3175" s="24" t="s">
        <v>12</v>
      </c>
      <c r="H3175" s="24">
        <v>6</v>
      </c>
      <c r="J3175" s="24">
        <v>1</v>
      </c>
      <c r="K3175" s="24">
        <v>11978</v>
      </c>
      <c r="L3175" s="32">
        <v>0.56597222222222221</v>
      </c>
      <c r="M3175" s="43">
        <v>0.58750000000000002</v>
      </c>
      <c r="N3175" s="33">
        <v>11.074667491337101</v>
      </c>
      <c r="Q3175" s="24">
        <v>52</v>
      </c>
      <c r="R3175" s="35">
        <f t="shared" si="200"/>
        <v>575.88270954952918</v>
      </c>
      <c r="S3175" s="35">
        <f t="shared" si="203"/>
        <v>0</v>
      </c>
      <c r="U3175" s="36">
        <f t="shared" si="201"/>
        <v>2.1527777777777812E-2</v>
      </c>
      <c r="V3175" s="36">
        <f t="shared" si="202"/>
        <v>1.1194444444444462</v>
      </c>
      <c r="W3175" s="36"/>
      <c r="X3175" s="37"/>
    </row>
    <row r="3176" spans="1:24" x14ac:dyDescent="0.3">
      <c r="A3176" s="42">
        <v>13846</v>
      </c>
      <c r="B3176" s="24" t="s">
        <v>41</v>
      </c>
      <c r="C3176" s="24" t="s">
        <v>1138</v>
      </c>
      <c r="D3176" s="24">
        <v>1</v>
      </c>
      <c r="E3176" s="24">
        <v>736</v>
      </c>
      <c r="F3176" s="24" t="s">
        <v>714</v>
      </c>
      <c r="G3176" s="24" t="s">
        <v>18</v>
      </c>
      <c r="H3176" s="44" t="s">
        <v>1146</v>
      </c>
      <c r="I3176" s="44"/>
      <c r="J3176" s="24">
        <v>1</v>
      </c>
      <c r="K3176" s="24">
        <v>651</v>
      </c>
      <c r="L3176" s="32">
        <v>0.58194444444444449</v>
      </c>
      <c r="M3176" s="43">
        <v>0.60347222222222219</v>
      </c>
      <c r="N3176" s="33">
        <v>11.074667491337101</v>
      </c>
      <c r="Q3176" s="24">
        <v>56</v>
      </c>
      <c r="R3176" s="35">
        <f t="shared" si="200"/>
        <v>620.18137951487768</v>
      </c>
      <c r="S3176" s="35">
        <f t="shared" si="203"/>
        <v>0</v>
      </c>
      <c r="U3176" s="36">
        <f t="shared" si="201"/>
        <v>2.1527777777777701E-2</v>
      </c>
      <c r="V3176" s="36">
        <f t="shared" si="202"/>
        <v>1.2055555555555513</v>
      </c>
      <c r="W3176" s="36"/>
      <c r="X3176" s="37"/>
    </row>
    <row r="3177" spans="1:24" x14ac:dyDescent="0.3">
      <c r="A3177" s="42">
        <v>13847</v>
      </c>
      <c r="B3177" s="24" t="s">
        <v>41</v>
      </c>
      <c r="C3177" s="24" t="s">
        <v>1138</v>
      </c>
      <c r="D3177" s="24">
        <v>1</v>
      </c>
      <c r="E3177" s="24">
        <v>736</v>
      </c>
      <c r="F3177" s="24" t="s">
        <v>714</v>
      </c>
      <c r="G3177" s="24" t="s">
        <v>12</v>
      </c>
      <c r="H3177" s="24">
        <v>6</v>
      </c>
      <c r="J3177" s="24">
        <v>1</v>
      </c>
      <c r="K3177" s="24">
        <v>11982</v>
      </c>
      <c r="L3177" s="32">
        <v>0.58472222222222225</v>
      </c>
      <c r="M3177" s="43">
        <v>0.60555555555555551</v>
      </c>
      <c r="N3177" s="33">
        <v>11.074667491337101</v>
      </c>
      <c r="Q3177" s="24">
        <v>52</v>
      </c>
      <c r="R3177" s="35">
        <f t="shared" si="200"/>
        <v>575.88270954952918</v>
      </c>
      <c r="S3177" s="35">
        <f t="shared" si="203"/>
        <v>0</v>
      </c>
      <c r="U3177" s="36">
        <f t="shared" si="201"/>
        <v>2.0833333333333259E-2</v>
      </c>
      <c r="V3177" s="36">
        <f t="shared" si="202"/>
        <v>1.0833333333333295</v>
      </c>
      <c r="W3177" s="36"/>
      <c r="X3177" s="37"/>
    </row>
    <row r="3178" spans="1:24" x14ac:dyDescent="0.3">
      <c r="A3178" s="42">
        <v>13851</v>
      </c>
      <c r="B3178" s="24" t="s">
        <v>41</v>
      </c>
      <c r="C3178" s="24" t="s">
        <v>1138</v>
      </c>
      <c r="D3178" s="24">
        <v>1</v>
      </c>
      <c r="E3178" s="24">
        <v>736</v>
      </c>
      <c r="F3178" s="24" t="s">
        <v>714</v>
      </c>
      <c r="G3178" s="24" t="s">
        <v>12</v>
      </c>
      <c r="H3178" s="24">
        <v>6</v>
      </c>
      <c r="J3178" s="24">
        <v>1</v>
      </c>
      <c r="K3178" s="24">
        <v>11985</v>
      </c>
      <c r="L3178" s="32">
        <v>0.60277777777777775</v>
      </c>
      <c r="M3178" s="43">
        <v>0.62430555555555556</v>
      </c>
      <c r="N3178" s="33">
        <v>11.074667491337101</v>
      </c>
      <c r="Q3178" s="24">
        <v>52</v>
      </c>
      <c r="R3178" s="35">
        <f t="shared" si="200"/>
        <v>575.88270954952918</v>
      </c>
      <c r="S3178" s="35">
        <f t="shared" si="203"/>
        <v>0</v>
      </c>
      <c r="U3178" s="36">
        <f t="shared" si="201"/>
        <v>2.1527777777777812E-2</v>
      </c>
      <c r="V3178" s="36">
        <f t="shared" si="202"/>
        <v>1.1194444444444462</v>
      </c>
      <c r="W3178" s="36"/>
      <c r="X3178" s="37"/>
    </row>
    <row r="3179" spans="1:24" x14ac:dyDescent="0.3">
      <c r="A3179" s="42">
        <v>13852</v>
      </c>
      <c r="B3179" s="24" t="s">
        <v>41</v>
      </c>
      <c r="C3179" s="24" t="s">
        <v>1138</v>
      </c>
      <c r="D3179" s="24">
        <v>1</v>
      </c>
      <c r="E3179" s="24">
        <v>736</v>
      </c>
      <c r="F3179" s="24" t="s">
        <v>714</v>
      </c>
      <c r="G3179" s="24" t="s">
        <v>12</v>
      </c>
      <c r="H3179" s="44" t="s">
        <v>1146</v>
      </c>
      <c r="I3179" s="44"/>
      <c r="J3179" s="24">
        <v>1</v>
      </c>
      <c r="K3179" s="24">
        <v>629</v>
      </c>
      <c r="L3179" s="32">
        <v>0.60763888888888895</v>
      </c>
      <c r="M3179" s="43">
        <v>0.62916666666666665</v>
      </c>
      <c r="N3179" s="33">
        <v>11.074667491337101</v>
      </c>
      <c r="Q3179" s="24">
        <v>250</v>
      </c>
      <c r="R3179" s="35">
        <f t="shared" si="200"/>
        <v>2768.6668728342752</v>
      </c>
      <c r="S3179" s="35">
        <f t="shared" si="203"/>
        <v>0</v>
      </c>
      <c r="U3179" s="36">
        <f t="shared" si="201"/>
        <v>2.1527777777777701E-2</v>
      </c>
      <c r="V3179" s="36">
        <f t="shared" si="202"/>
        <v>5.3819444444444251</v>
      </c>
      <c r="W3179" s="36"/>
      <c r="X3179" s="37"/>
    </row>
    <row r="3180" spans="1:24" x14ac:dyDescent="0.3">
      <c r="A3180" s="42">
        <v>13853</v>
      </c>
      <c r="B3180" s="24" t="s">
        <v>41</v>
      </c>
      <c r="C3180" s="24" t="s">
        <v>1138</v>
      </c>
      <c r="D3180" s="24">
        <v>1</v>
      </c>
      <c r="E3180" s="24">
        <v>736</v>
      </c>
      <c r="F3180" s="24" t="s">
        <v>714</v>
      </c>
      <c r="G3180" s="24" t="s">
        <v>12</v>
      </c>
      <c r="H3180" s="24">
        <v>6</v>
      </c>
      <c r="J3180" s="24">
        <v>1</v>
      </c>
      <c r="K3180" s="24">
        <v>11987</v>
      </c>
      <c r="L3180" s="32">
        <v>0.6118055555555556</v>
      </c>
      <c r="M3180" s="43">
        <v>0.6333333333333333</v>
      </c>
      <c r="N3180" s="33">
        <v>11.074667491337101</v>
      </c>
      <c r="Q3180" s="24">
        <v>52</v>
      </c>
      <c r="R3180" s="35">
        <f t="shared" si="200"/>
        <v>575.88270954952918</v>
      </c>
      <c r="S3180" s="35">
        <f t="shared" si="203"/>
        <v>0</v>
      </c>
      <c r="U3180" s="36">
        <f t="shared" si="201"/>
        <v>2.1527777777777701E-2</v>
      </c>
      <c r="V3180" s="36">
        <f t="shared" si="202"/>
        <v>1.1194444444444405</v>
      </c>
      <c r="W3180" s="36"/>
      <c r="X3180" s="37"/>
    </row>
    <row r="3181" spans="1:24" x14ac:dyDescent="0.3">
      <c r="A3181" s="42">
        <v>13568</v>
      </c>
      <c r="B3181" s="24" t="s">
        <v>41</v>
      </c>
      <c r="C3181" s="24" t="s">
        <v>1138</v>
      </c>
      <c r="D3181" s="24">
        <v>1</v>
      </c>
      <c r="E3181" s="24">
        <v>736</v>
      </c>
      <c r="F3181" s="24" t="s">
        <v>714</v>
      </c>
      <c r="G3181" s="24" t="s">
        <v>12</v>
      </c>
      <c r="H3181" s="24" t="s">
        <v>13</v>
      </c>
      <c r="J3181" s="24">
        <v>1</v>
      </c>
      <c r="K3181" s="24">
        <v>11994</v>
      </c>
      <c r="L3181" s="32">
        <v>0.62916666666666665</v>
      </c>
      <c r="M3181" s="43">
        <v>0.65069444444444446</v>
      </c>
      <c r="N3181" s="33">
        <v>11.074667491337101</v>
      </c>
      <c r="Q3181" s="24">
        <v>302</v>
      </c>
      <c r="R3181" s="35">
        <f t="shared" si="200"/>
        <v>3344.5495823838046</v>
      </c>
      <c r="S3181" s="35">
        <f t="shared" si="203"/>
        <v>0</v>
      </c>
      <c r="U3181" s="36">
        <f t="shared" si="201"/>
        <v>2.1527777777777812E-2</v>
      </c>
      <c r="V3181" s="36">
        <f t="shared" si="202"/>
        <v>6.5013888888888989</v>
      </c>
      <c r="W3181" s="36"/>
      <c r="X3181" s="37"/>
    </row>
    <row r="3182" spans="1:24" x14ac:dyDescent="0.3">
      <c r="A3182" s="42">
        <v>13569</v>
      </c>
      <c r="B3182" s="24" t="s">
        <v>41</v>
      </c>
      <c r="C3182" s="24" t="s">
        <v>1138</v>
      </c>
      <c r="D3182" s="24">
        <v>1</v>
      </c>
      <c r="E3182" s="24">
        <v>736</v>
      </c>
      <c r="F3182" s="24" t="s">
        <v>714</v>
      </c>
      <c r="G3182" s="24" t="s">
        <v>12</v>
      </c>
      <c r="H3182" s="24" t="s">
        <v>13</v>
      </c>
      <c r="J3182" s="24">
        <v>1</v>
      </c>
      <c r="K3182" s="24">
        <v>11996</v>
      </c>
      <c r="L3182" s="32">
        <v>0.64722222222222225</v>
      </c>
      <c r="M3182" s="43">
        <v>0.66875000000000007</v>
      </c>
      <c r="N3182" s="33">
        <v>11.074667491337101</v>
      </c>
      <c r="Q3182" s="24">
        <v>302</v>
      </c>
      <c r="R3182" s="35">
        <f t="shared" si="200"/>
        <v>3344.5495823838046</v>
      </c>
      <c r="S3182" s="35">
        <f t="shared" si="203"/>
        <v>0</v>
      </c>
      <c r="U3182" s="36">
        <f t="shared" si="201"/>
        <v>2.1527777777777812E-2</v>
      </c>
      <c r="V3182" s="36">
        <f t="shared" si="202"/>
        <v>6.5013888888888989</v>
      </c>
      <c r="W3182" s="36"/>
      <c r="X3182" s="37"/>
    </row>
    <row r="3183" spans="1:24" x14ac:dyDescent="0.3">
      <c r="A3183" s="42">
        <v>13570</v>
      </c>
      <c r="B3183" s="24" t="s">
        <v>41</v>
      </c>
      <c r="C3183" s="24" t="s">
        <v>1138</v>
      </c>
      <c r="D3183" s="24">
        <v>1</v>
      </c>
      <c r="E3183" s="24">
        <v>736</v>
      </c>
      <c r="F3183" s="24" t="s">
        <v>714</v>
      </c>
      <c r="G3183" s="24" t="s">
        <v>12</v>
      </c>
      <c r="H3183" s="24" t="s">
        <v>13</v>
      </c>
      <c r="J3183" s="24">
        <v>1</v>
      </c>
      <c r="K3183" s="24">
        <v>653</v>
      </c>
      <c r="L3183" s="32">
        <v>0.65625</v>
      </c>
      <c r="M3183" s="43">
        <v>0.6777777777777777</v>
      </c>
      <c r="N3183" s="33">
        <v>11.074667491337101</v>
      </c>
      <c r="Q3183" s="24">
        <v>302</v>
      </c>
      <c r="R3183" s="35">
        <f t="shared" si="200"/>
        <v>3344.5495823838046</v>
      </c>
      <c r="S3183" s="35">
        <f t="shared" si="203"/>
        <v>0</v>
      </c>
      <c r="U3183" s="36">
        <f t="shared" si="201"/>
        <v>2.1527777777777701E-2</v>
      </c>
      <c r="V3183" s="36">
        <f t="shared" si="202"/>
        <v>6.501388888888866</v>
      </c>
      <c r="W3183" s="36"/>
      <c r="X3183" s="37"/>
    </row>
    <row r="3184" spans="1:24" x14ac:dyDescent="0.3">
      <c r="A3184" s="42">
        <v>13571</v>
      </c>
      <c r="B3184" s="24" t="s">
        <v>41</v>
      </c>
      <c r="C3184" s="24" t="s">
        <v>1138</v>
      </c>
      <c r="D3184" s="24">
        <v>1</v>
      </c>
      <c r="E3184" s="24">
        <v>736</v>
      </c>
      <c r="F3184" s="24" t="s">
        <v>714</v>
      </c>
      <c r="G3184" s="24" t="s">
        <v>12</v>
      </c>
      <c r="H3184" s="24" t="s">
        <v>13</v>
      </c>
      <c r="J3184" s="24">
        <v>1</v>
      </c>
      <c r="K3184" s="24">
        <v>631</v>
      </c>
      <c r="L3184" s="32">
        <v>0.6743055555555556</v>
      </c>
      <c r="M3184" s="43">
        <v>0.6958333333333333</v>
      </c>
      <c r="N3184" s="33">
        <v>11.074667491337101</v>
      </c>
      <c r="Q3184" s="24">
        <v>302</v>
      </c>
      <c r="R3184" s="35">
        <f t="shared" si="200"/>
        <v>3344.5495823838046</v>
      </c>
      <c r="S3184" s="35">
        <f t="shared" si="203"/>
        <v>0</v>
      </c>
      <c r="U3184" s="36">
        <f t="shared" si="201"/>
        <v>2.1527777777777701E-2</v>
      </c>
      <c r="V3184" s="36">
        <f t="shared" si="202"/>
        <v>6.501388888888866</v>
      </c>
      <c r="W3184" s="36"/>
      <c r="X3184" s="37"/>
    </row>
    <row r="3185" spans="1:24" x14ac:dyDescent="0.3">
      <c r="A3185" s="42">
        <v>13572</v>
      </c>
      <c r="B3185" s="24" t="s">
        <v>41</v>
      </c>
      <c r="C3185" s="24" t="s">
        <v>1138</v>
      </c>
      <c r="D3185" s="24">
        <v>1</v>
      </c>
      <c r="E3185" s="24">
        <v>736</v>
      </c>
      <c r="F3185" s="24" t="s">
        <v>714</v>
      </c>
      <c r="G3185" s="24" t="s">
        <v>12</v>
      </c>
      <c r="H3185" s="24" t="s">
        <v>13</v>
      </c>
      <c r="J3185" s="24">
        <v>1</v>
      </c>
      <c r="K3185" s="24">
        <v>12005</v>
      </c>
      <c r="L3185" s="32">
        <v>0.69236111111111109</v>
      </c>
      <c r="M3185" s="43">
        <v>0.71388888888888891</v>
      </c>
      <c r="N3185" s="33">
        <v>11.074667491337101</v>
      </c>
      <c r="Q3185" s="24">
        <v>302</v>
      </c>
      <c r="R3185" s="35">
        <f t="shared" si="200"/>
        <v>3344.5495823838046</v>
      </c>
      <c r="S3185" s="35">
        <f t="shared" si="203"/>
        <v>0</v>
      </c>
      <c r="U3185" s="36">
        <f t="shared" si="201"/>
        <v>2.1527777777777812E-2</v>
      </c>
      <c r="V3185" s="36">
        <f t="shared" si="202"/>
        <v>6.5013888888888989</v>
      </c>
      <c r="W3185" s="36"/>
      <c r="X3185" s="37"/>
    </row>
    <row r="3186" spans="1:24" x14ac:dyDescent="0.3">
      <c r="A3186" s="42">
        <v>13573</v>
      </c>
      <c r="B3186" s="24" t="s">
        <v>41</v>
      </c>
      <c r="C3186" s="24" t="s">
        <v>1138</v>
      </c>
      <c r="D3186" s="24">
        <v>1</v>
      </c>
      <c r="E3186" s="24">
        <v>736</v>
      </c>
      <c r="F3186" s="24" t="s">
        <v>714</v>
      </c>
      <c r="G3186" s="24" t="s">
        <v>12</v>
      </c>
      <c r="H3186" s="24" t="s">
        <v>13</v>
      </c>
      <c r="J3186" s="24">
        <v>1</v>
      </c>
      <c r="K3186" s="24">
        <v>654</v>
      </c>
      <c r="L3186" s="32">
        <v>0.70138888888888884</v>
      </c>
      <c r="M3186" s="43">
        <v>0.72291666666666676</v>
      </c>
      <c r="N3186" s="33">
        <v>11.074667491337101</v>
      </c>
      <c r="Q3186" s="24">
        <v>302</v>
      </c>
      <c r="R3186" s="35">
        <f t="shared" si="200"/>
        <v>3344.5495823838046</v>
      </c>
      <c r="S3186" s="35">
        <f t="shared" si="203"/>
        <v>0</v>
      </c>
      <c r="U3186" s="36">
        <f t="shared" si="201"/>
        <v>2.1527777777777923E-2</v>
      </c>
      <c r="V3186" s="36">
        <f t="shared" si="202"/>
        <v>6.5013888888889326</v>
      </c>
      <c r="W3186" s="36"/>
      <c r="X3186" s="37"/>
    </row>
    <row r="3187" spans="1:24" x14ac:dyDescent="0.3">
      <c r="A3187" s="42">
        <v>13574</v>
      </c>
      <c r="B3187" s="24" t="s">
        <v>41</v>
      </c>
      <c r="C3187" s="24" t="s">
        <v>1138</v>
      </c>
      <c r="D3187" s="24">
        <v>1</v>
      </c>
      <c r="E3187" s="24">
        <v>736</v>
      </c>
      <c r="F3187" s="24" t="s">
        <v>714</v>
      </c>
      <c r="G3187" s="24" t="s">
        <v>12</v>
      </c>
      <c r="H3187" s="24" t="s">
        <v>13</v>
      </c>
      <c r="J3187" s="24">
        <v>1</v>
      </c>
      <c r="K3187" s="24">
        <v>632</v>
      </c>
      <c r="L3187" s="32">
        <v>0.71944444444444444</v>
      </c>
      <c r="M3187" s="43">
        <v>0.74097222222222225</v>
      </c>
      <c r="N3187" s="33">
        <v>11.074667491337101</v>
      </c>
      <c r="Q3187" s="24">
        <v>302</v>
      </c>
      <c r="R3187" s="35">
        <f t="shared" si="200"/>
        <v>3344.5495823838046</v>
      </c>
      <c r="S3187" s="35">
        <f t="shared" si="203"/>
        <v>0</v>
      </c>
      <c r="U3187" s="36">
        <f t="shared" si="201"/>
        <v>2.1527777777777812E-2</v>
      </c>
      <c r="V3187" s="36">
        <f t="shared" si="202"/>
        <v>6.5013888888888989</v>
      </c>
      <c r="W3187" s="36"/>
      <c r="X3187" s="37"/>
    </row>
    <row r="3188" spans="1:24" x14ac:dyDescent="0.3">
      <c r="A3188" s="42">
        <v>13575</v>
      </c>
      <c r="B3188" s="24" t="s">
        <v>41</v>
      </c>
      <c r="C3188" s="24" t="s">
        <v>1138</v>
      </c>
      <c r="D3188" s="24">
        <v>1</v>
      </c>
      <c r="E3188" s="24">
        <v>736</v>
      </c>
      <c r="F3188" s="24" t="s">
        <v>714</v>
      </c>
      <c r="G3188" s="24" t="s">
        <v>12</v>
      </c>
      <c r="H3188" s="24" t="s">
        <v>13</v>
      </c>
      <c r="J3188" s="24">
        <v>1</v>
      </c>
      <c r="K3188" s="24">
        <v>12014</v>
      </c>
      <c r="L3188" s="32">
        <v>0.73749999999999993</v>
      </c>
      <c r="M3188" s="43">
        <v>0.75902777777777775</v>
      </c>
      <c r="N3188" s="33">
        <v>11.074667491337101</v>
      </c>
      <c r="Q3188" s="24">
        <v>302</v>
      </c>
      <c r="R3188" s="35">
        <f t="shared" si="200"/>
        <v>3344.5495823838046</v>
      </c>
      <c r="S3188" s="35">
        <f t="shared" si="203"/>
        <v>0</v>
      </c>
      <c r="U3188" s="36">
        <f t="shared" si="201"/>
        <v>2.1527777777777812E-2</v>
      </c>
      <c r="V3188" s="36">
        <f t="shared" si="202"/>
        <v>6.5013888888888989</v>
      </c>
      <c r="W3188" s="36"/>
      <c r="X3188" s="37"/>
    </row>
    <row r="3189" spans="1:24" x14ac:dyDescent="0.3">
      <c r="A3189" s="42">
        <v>13576</v>
      </c>
      <c r="B3189" s="24" t="s">
        <v>41</v>
      </c>
      <c r="C3189" s="24" t="s">
        <v>1138</v>
      </c>
      <c r="D3189" s="24">
        <v>1</v>
      </c>
      <c r="E3189" s="24">
        <v>736</v>
      </c>
      <c r="F3189" s="24" t="s">
        <v>714</v>
      </c>
      <c r="G3189" s="24" t="s">
        <v>12</v>
      </c>
      <c r="H3189" s="24" t="s">
        <v>13</v>
      </c>
      <c r="J3189" s="24">
        <v>1</v>
      </c>
      <c r="K3189" s="24">
        <v>655</v>
      </c>
      <c r="L3189" s="32">
        <v>0.74652777777777779</v>
      </c>
      <c r="M3189" s="43">
        <v>0.7680555555555556</v>
      </c>
      <c r="N3189" s="33">
        <v>11.074667491337101</v>
      </c>
      <c r="Q3189" s="24">
        <v>302</v>
      </c>
      <c r="R3189" s="35">
        <f t="shared" si="200"/>
        <v>3344.5495823838046</v>
      </c>
      <c r="S3189" s="35">
        <f t="shared" si="203"/>
        <v>0</v>
      </c>
      <c r="U3189" s="36">
        <f t="shared" si="201"/>
        <v>2.1527777777777812E-2</v>
      </c>
      <c r="V3189" s="36">
        <f t="shared" si="202"/>
        <v>6.5013888888888989</v>
      </c>
      <c r="W3189" s="36"/>
      <c r="X3189" s="37"/>
    </row>
    <row r="3190" spans="1:24" x14ac:dyDescent="0.3">
      <c r="A3190" s="42">
        <v>13577</v>
      </c>
      <c r="B3190" s="24" t="s">
        <v>41</v>
      </c>
      <c r="C3190" s="24" t="s">
        <v>1138</v>
      </c>
      <c r="D3190" s="24">
        <v>1</v>
      </c>
      <c r="E3190" s="24">
        <v>736</v>
      </c>
      <c r="F3190" s="24" t="s">
        <v>714</v>
      </c>
      <c r="G3190" s="24" t="s">
        <v>12</v>
      </c>
      <c r="H3190" s="24" t="s">
        <v>13</v>
      </c>
      <c r="J3190" s="24">
        <v>1</v>
      </c>
      <c r="K3190" s="24">
        <v>633</v>
      </c>
      <c r="L3190" s="32">
        <v>0.76458333333333339</v>
      </c>
      <c r="M3190" s="43">
        <v>0.78611111111111109</v>
      </c>
      <c r="N3190" s="33">
        <v>11.074667491337101</v>
      </c>
      <c r="Q3190" s="24">
        <v>302</v>
      </c>
      <c r="R3190" s="35">
        <f t="shared" si="200"/>
        <v>3344.5495823838046</v>
      </c>
      <c r="S3190" s="35">
        <f t="shared" si="203"/>
        <v>0</v>
      </c>
      <c r="U3190" s="36">
        <f t="shared" si="201"/>
        <v>2.1527777777777701E-2</v>
      </c>
      <c r="V3190" s="36">
        <f t="shared" si="202"/>
        <v>6.501388888888866</v>
      </c>
      <c r="W3190" s="36"/>
      <c r="X3190" s="37"/>
    </row>
    <row r="3191" spans="1:24" x14ac:dyDescent="0.3">
      <c r="A3191" s="42">
        <v>13578</v>
      </c>
      <c r="B3191" s="24" t="s">
        <v>41</v>
      </c>
      <c r="C3191" s="24" t="s">
        <v>1138</v>
      </c>
      <c r="D3191" s="24">
        <v>1</v>
      </c>
      <c r="E3191" s="24">
        <v>736</v>
      </c>
      <c r="F3191" s="24" t="s">
        <v>714</v>
      </c>
      <c r="G3191" s="24" t="s">
        <v>12</v>
      </c>
      <c r="H3191" s="24" t="s">
        <v>13</v>
      </c>
      <c r="J3191" s="24">
        <v>1</v>
      </c>
      <c r="K3191" s="24">
        <v>656</v>
      </c>
      <c r="L3191" s="32">
        <v>0.78263888888888899</v>
      </c>
      <c r="M3191" s="43">
        <v>0.8041666666666667</v>
      </c>
      <c r="N3191" s="33">
        <v>11.074667491337101</v>
      </c>
      <c r="Q3191" s="24">
        <v>302</v>
      </c>
      <c r="R3191" s="35">
        <f t="shared" si="200"/>
        <v>3344.5495823838046</v>
      </c>
      <c r="S3191" s="35">
        <f t="shared" si="203"/>
        <v>0</v>
      </c>
      <c r="U3191" s="36">
        <f t="shared" si="201"/>
        <v>2.1527777777777701E-2</v>
      </c>
      <c r="V3191" s="36">
        <f t="shared" si="202"/>
        <v>6.501388888888866</v>
      </c>
      <c r="W3191" s="36"/>
      <c r="X3191" s="37"/>
    </row>
    <row r="3192" spans="1:24" x14ac:dyDescent="0.3">
      <c r="A3192" s="42">
        <v>13579</v>
      </c>
      <c r="B3192" s="24" t="s">
        <v>41</v>
      </c>
      <c r="C3192" s="24" t="s">
        <v>1138</v>
      </c>
      <c r="D3192" s="24">
        <v>1</v>
      </c>
      <c r="E3192" s="24">
        <v>736</v>
      </c>
      <c r="F3192" s="24" t="s">
        <v>714</v>
      </c>
      <c r="G3192" s="24" t="s">
        <v>12</v>
      </c>
      <c r="H3192" s="24" t="s">
        <v>13</v>
      </c>
      <c r="J3192" s="24">
        <v>1</v>
      </c>
      <c r="K3192" s="24">
        <v>12027</v>
      </c>
      <c r="L3192" s="32">
        <v>0.79166666666666663</v>
      </c>
      <c r="M3192" s="43">
        <v>0.81319444444444444</v>
      </c>
      <c r="N3192" s="33">
        <v>11.074667491337101</v>
      </c>
      <c r="Q3192" s="24">
        <v>302</v>
      </c>
      <c r="R3192" s="35">
        <f t="shared" si="200"/>
        <v>3344.5495823838046</v>
      </c>
      <c r="S3192" s="35">
        <f t="shared" si="203"/>
        <v>0</v>
      </c>
      <c r="U3192" s="36">
        <f t="shared" si="201"/>
        <v>2.1527777777777812E-2</v>
      </c>
      <c r="V3192" s="36">
        <f t="shared" si="202"/>
        <v>6.5013888888888989</v>
      </c>
      <c r="W3192" s="36"/>
      <c r="X3192" s="37"/>
    </row>
    <row r="3193" spans="1:24" x14ac:dyDescent="0.3">
      <c r="A3193" s="42">
        <v>13580</v>
      </c>
      <c r="B3193" s="24" t="s">
        <v>41</v>
      </c>
      <c r="C3193" s="24" t="s">
        <v>1138</v>
      </c>
      <c r="D3193" s="24">
        <v>1</v>
      </c>
      <c r="E3193" s="24">
        <v>736</v>
      </c>
      <c r="F3193" s="24" t="s">
        <v>714</v>
      </c>
      <c r="G3193" s="24" t="s">
        <v>12</v>
      </c>
      <c r="H3193" s="24" t="s">
        <v>13</v>
      </c>
      <c r="J3193" s="24">
        <v>1</v>
      </c>
      <c r="K3193" s="24">
        <v>12032</v>
      </c>
      <c r="L3193" s="32">
        <v>0.80972222222222223</v>
      </c>
      <c r="M3193" s="43">
        <v>0.83124999999999993</v>
      </c>
      <c r="N3193" s="33">
        <v>11.074667491337101</v>
      </c>
      <c r="Q3193" s="24">
        <v>302</v>
      </c>
      <c r="R3193" s="35">
        <f t="shared" si="200"/>
        <v>3344.5495823838046</v>
      </c>
      <c r="S3193" s="35">
        <f t="shared" si="203"/>
        <v>0</v>
      </c>
      <c r="U3193" s="36">
        <f t="shared" si="201"/>
        <v>2.1527777777777701E-2</v>
      </c>
      <c r="V3193" s="36">
        <f t="shared" si="202"/>
        <v>6.501388888888866</v>
      </c>
      <c r="W3193" s="36"/>
      <c r="X3193" s="37"/>
    </row>
    <row r="3194" spans="1:24" x14ac:dyDescent="0.3">
      <c r="A3194" s="42">
        <v>13581</v>
      </c>
      <c r="B3194" s="24" t="s">
        <v>41</v>
      </c>
      <c r="C3194" s="24" t="s">
        <v>1138</v>
      </c>
      <c r="D3194" s="24">
        <v>1</v>
      </c>
      <c r="E3194" s="24">
        <v>736</v>
      </c>
      <c r="F3194" s="24" t="s">
        <v>714</v>
      </c>
      <c r="G3194" s="24" t="s">
        <v>12</v>
      </c>
      <c r="H3194" s="24" t="s">
        <v>13</v>
      </c>
      <c r="J3194" s="24">
        <v>1</v>
      </c>
      <c r="K3194" s="24">
        <v>65</v>
      </c>
      <c r="L3194" s="32">
        <v>0.82777777777777783</v>
      </c>
      <c r="M3194" s="43">
        <v>0.84930555555555554</v>
      </c>
      <c r="N3194" s="33">
        <v>11.074667491337101</v>
      </c>
      <c r="Q3194" s="24">
        <v>302</v>
      </c>
      <c r="R3194" s="35">
        <f t="shared" si="200"/>
        <v>3344.5495823838046</v>
      </c>
      <c r="S3194" s="35">
        <f t="shared" si="203"/>
        <v>0</v>
      </c>
      <c r="U3194" s="36">
        <f t="shared" si="201"/>
        <v>2.1527777777777701E-2</v>
      </c>
      <c r="V3194" s="36">
        <f t="shared" si="202"/>
        <v>6.501388888888866</v>
      </c>
      <c r="W3194" s="36"/>
      <c r="X3194" s="37"/>
    </row>
    <row r="3195" spans="1:24" x14ac:dyDescent="0.3">
      <c r="A3195" s="42">
        <v>13789</v>
      </c>
      <c r="B3195" s="24" t="s">
        <v>41</v>
      </c>
      <c r="C3195" s="24" t="s">
        <v>1138</v>
      </c>
      <c r="D3195" s="24">
        <v>1</v>
      </c>
      <c r="E3195" s="24">
        <v>737</v>
      </c>
      <c r="F3195" s="24" t="s">
        <v>732</v>
      </c>
      <c r="G3195" s="24" t="s">
        <v>12</v>
      </c>
      <c r="H3195" s="44" t="s">
        <v>1146</v>
      </c>
      <c r="I3195" s="44"/>
      <c r="J3195" s="24">
        <v>1</v>
      </c>
      <c r="K3195" s="24">
        <v>657</v>
      </c>
      <c r="L3195" s="32">
        <v>0.3125</v>
      </c>
      <c r="M3195" s="43">
        <v>0.33263888888888887</v>
      </c>
      <c r="N3195" s="33">
        <v>12.136364883797199</v>
      </c>
      <c r="Q3195" s="24">
        <v>250</v>
      </c>
      <c r="R3195" s="35">
        <f t="shared" si="200"/>
        <v>3034.0912209492999</v>
      </c>
      <c r="S3195" s="35">
        <f t="shared" si="203"/>
        <v>0</v>
      </c>
      <c r="U3195" s="36">
        <f t="shared" si="201"/>
        <v>2.0138888888888873E-2</v>
      </c>
      <c r="V3195" s="36">
        <f t="shared" si="202"/>
        <v>5.0347222222222179</v>
      </c>
      <c r="W3195" s="36"/>
      <c r="X3195" s="37"/>
    </row>
    <row r="3196" spans="1:24" x14ac:dyDescent="0.3">
      <c r="A3196" s="42">
        <v>13790</v>
      </c>
      <c r="B3196" s="24" t="s">
        <v>41</v>
      </c>
      <c r="C3196" s="24" t="s">
        <v>1138</v>
      </c>
      <c r="D3196" s="24">
        <v>1</v>
      </c>
      <c r="E3196" s="24">
        <v>737</v>
      </c>
      <c r="F3196" s="24" t="s">
        <v>732</v>
      </c>
      <c r="G3196" s="24" t="s">
        <v>12</v>
      </c>
      <c r="H3196" s="24">
        <v>6</v>
      </c>
      <c r="J3196" s="24">
        <v>1</v>
      </c>
      <c r="K3196" s="24">
        <v>13532</v>
      </c>
      <c r="L3196" s="32">
        <v>0.31388888888888888</v>
      </c>
      <c r="M3196" s="43">
        <v>0.33402777777777781</v>
      </c>
      <c r="N3196" s="33">
        <v>12.136364883797199</v>
      </c>
      <c r="Q3196" s="24">
        <v>52</v>
      </c>
      <c r="R3196" s="35">
        <f t="shared" si="200"/>
        <v>631.09097395745437</v>
      </c>
      <c r="S3196" s="35">
        <f t="shared" si="203"/>
        <v>0</v>
      </c>
      <c r="U3196" s="36">
        <f t="shared" si="201"/>
        <v>2.0138888888888928E-2</v>
      </c>
      <c r="V3196" s="36">
        <f t="shared" si="202"/>
        <v>1.0472222222222243</v>
      </c>
      <c r="W3196" s="36"/>
      <c r="X3196" s="37"/>
    </row>
    <row r="3197" spans="1:24" x14ac:dyDescent="0.3">
      <c r="A3197" s="42">
        <v>14006</v>
      </c>
      <c r="B3197" s="24" t="s">
        <v>41</v>
      </c>
      <c r="C3197" s="24" t="s">
        <v>1138</v>
      </c>
      <c r="D3197" s="24">
        <v>1</v>
      </c>
      <c r="E3197" s="24">
        <v>888</v>
      </c>
      <c r="F3197" s="24" t="s">
        <v>741</v>
      </c>
      <c r="G3197" s="24" t="s">
        <v>19</v>
      </c>
      <c r="H3197" s="44" t="s">
        <v>1146</v>
      </c>
      <c r="I3197" s="44"/>
      <c r="J3197" s="24">
        <v>1</v>
      </c>
      <c r="K3197" s="24">
        <v>14006</v>
      </c>
      <c r="L3197" s="32">
        <v>0.84375</v>
      </c>
      <c r="M3197" s="43">
        <v>0.84791666666666676</v>
      </c>
      <c r="N3197" s="33">
        <v>1.4139999999999999</v>
      </c>
      <c r="Q3197" s="24">
        <v>194</v>
      </c>
      <c r="R3197" s="35">
        <f t="shared" si="200"/>
        <v>274.31599999999997</v>
      </c>
      <c r="S3197" s="35">
        <f t="shared" si="203"/>
        <v>0</v>
      </c>
      <c r="U3197" s="36">
        <f t="shared" si="201"/>
        <v>4.1666666666667629E-3</v>
      </c>
      <c r="V3197" s="36">
        <f t="shared" si="202"/>
        <v>0.808333333333352</v>
      </c>
      <c r="W3197" s="36"/>
      <c r="X3197" s="37"/>
    </row>
    <row r="3198" spans="1:24" x14ac:dyDescent="0.3">
      <c r="A3198" s="42">
        <v>7359</v>
      </c>
      <c r="B3198" s="24" t="s">
        <v>55</v>
      </c>
      <c r="C3198" s="24" t="s">
        <v>1138</v>
      </c>
      <c r="D3198" s="24">
        <v>2</v>
      </c>
      <c r="E3198" s="24">
        <v>348</v>
      </c>
      <c r="F3198" s="24" t="s">
        <v>58</v>
      </c>
      <c r="G3198" s="24" t="s">
        <v>12</v>
      </c>
      <c r="H3198" s="24" t="s">
        <v>13</v>
      </c>
      <c r="J3198" s="24">
        <v>1</v>
      </c>
      <c r="K3198" s="24">
        <v>750</v>
      </c>
      <c r="L3198" s="32">
        <v>0.29166666666666669</v>
      </c>
      <c r="M3198" s="43">
        <v>0.30555555555555552</v>
      </c>
      <c r="N3198" s="33">
        <v>7.7618430590499603</v>
      </c>
      <c r="Q3198" s="24">
        <v>302</v>
      </c>
      <c r="R3198" s="35">
        <f t="shared" si="200"/>
        <v>2344.076603833088</v>
      </c>
      <c r="S3198" s="35">
        <f t="shared" si="203"/>
        <v>0</v>
      </c>
      <c r="U3198" s="36">
        <f t="shared" si="201"/>
        <v>1.388888888888884E-2</v>
      </c>
      <c r="V3198" s="36">
        <f t="shared" si="202"/>
        <v>4.1944444444444295</v>
      </c>
      <c r="W3198" s="36"/>
      <c r="X3198" s="37"/>
    </row>
    <row r="3199" spans="1:24" x14ac:dyDescent="0.3">
      <c r="A3199" s="42">
        <v>17853</v>
      </c>
      <c r="B3199" s="24" t="s">
        <v>55</v>
      </c>
      <c r="C3199" s="24" t="s">
        <v>1138</v>
      </c>
      <c r="D3199" s="24">
        <v>2</v>
      </c>
      <c r="E3199" s="24">
        <v>348</v>
      </c>
      <c r="F3199" s="24" t="s">
        <v>58</v>
      </c>
      <c r="G3199" s="24" t="s">
        <v>19</v>
      </c>
      <c r="H3199" s="24" t="s">
        <v>13</v>
      </c>
      <c r="J3199" s="24">
        <v>1</v>
      </c>
      <c r="K3199" s="24">
        <v>751</v>
      </c>
      <c r="L3199" s="32">
        <v>0.2986111111111111</v>
      </c>
      <c r="M3199" s="43">
        <v>0.3125</v>
      </c>
      <c r="N3199" s="33">
        <v>7.7618430590499603</v>
      </c>
      <c r="Q3199" s="24">
        <v>235</v>
      </c>
      <c r="R3199" s="35">
        <f t="shared" si="200"/>
        <v>1824.0331188767407</v>
      </c>
      <c r="S3199" s="35">
        <f t="shared" si="203"/>
        <v>0</v>
      </c>
      <c r="U3199" s="36">
        <f t="shared" si="201"/>
        <v>1.3888888888888895E-2</v>
      </c>
      <c r="V3199" s="36">
        <f t="shared" si="202"/>
        <v>3.2638888888888902</v>
      </c>
      <c r="W3199" s="36"/>
      <c r="X3199" s="37"/>
    </row>
    <row r="3200" spans="1:24" x14ac:dyDescent="0.3">
      <c r="A3200" s="42">
        <v>18527</v>
      </c>
      <c r="B3200" s="24" t="s">
        <v>55</v>
      </c>
      <c r="C3200" s="24" t="s">
        <v>1138</v>
      </c>
      <c r="D3200" s="24">
        <v>2</v>
      </c>
      <c r="E3200" s="24">
        <v>348</v>
      </c>
      <c r="F3200" s="24" t="s">
        <v>58</v>
      </c>
      <c r="G3200" s="24" t="s">
        <v>18</v>
      </c>
      <c r="H3200" s="24" t="s">
        <v>13</v>
      </c>
      <c r="J3200" s="24">
        <v>1</v>
      </c>
      <c r="K3200" s="24">
        <v>18527</v>
      </c>
      <c r="L3200" s="32">
        <v>0.30555555555555552</v>
      </c>
      <c r="M3200" s="43">
        <v>0.3263888888888889</v>
      </c>
      <c r="N3200" s="33">
        <v>7.7618430590499603</v>
      </c>
      <c r="Q3200" s="24">
        <v>67</v>
      </c>
      <c r="R3200" s="35">
        <f t="shared" si="200"/>
        <v>520.04348495634736</v>
      </c>
      <c r="S3200" s="35">
        <f t="shared" si="203"/>
        <v>0</v>
      </c>
      <c r="U3200" s="36">
        <f t="shared" si="201"/>
        <v>2.083333333333337E-2</v>
      </c>
      <c r="V3200" s="36">
        <f t="shared" si="202"/>
        <v>1.3958333333333357</v>
      </c>
      <c r="W3200" s="36"/>
      <c r="X3200" s="37"/>
    </row>
    <row r="3201" spans="1:24" x14ac:dyDescent="0.3">
      <c r="A3201" s="42">
        <v>7403</v>
      </c>
      <c r="B3201" s="24" t="s">
        <v>55</v>
      </c>
      <c r="C3201" s="24" t="s">
        <v>1138</v>
      </c>
      <c r="D3201" s="24">
        <v>2</v>
      </c>
      <c r="E3201" s="24">
        <v>348</v>
      </c>
      <c r="F3201" s="24" t="s">
        <v>58</v>
      </c>
      <c r="G3201" s="24" t="s">
        <v>12</v>
      </c>
      <c r="H3201" s="24" t="s">
        <v>15</v>
      </c>
      <c r="J3201" s="24">
        <v>1</v>
      </c>
      <c r="K3201" s="24">
        <v>1535</v>
      </c>
      <c r="L3201" s="32">
        <v>0.3125</v>
      </c>
      <c r="M3201" s="43">
        <v>0.3263888888888889</v>
      </c>
      <c r="N3201" s="33">
        <v>7.7618430590499603</v>
      </c>
      <c r="Q3201" s="24">
        <v>58</v>
      </c>
      <c r="R3201" s="35">
        <f t="shared" si="200"/>
        <v>450.18689742489772</v>
      </c>
      <c r="S3201" s="35">
        <f t="shared" si="203"/>
        <v>0</v>
      </c>
      <c r="U3201" s="36">
        <f t="shared" si="201"/>
        <v>1.3888888888888895E-2</v>
      </c>
      <c r="V3201" s="36">
        <f t="shared" si="202"/>
        <v>0.80555555555555591</v>
      </c>
      <c r="W3201" s="36"/>
      <c r="X3201" s="37"/>
    </row>
    <row r="3202" spans="1:24" x14ac:dyDescent="0.3">
      <c r="A3202" s="42">
        <v>7361</v>
      </c>
      <c r="B3202" s="24" t="s">
        <v>55</v>
      </c>
      <c r="C3202" s="24" t="s">
        <v>1138</v>
      </c>
      <c r="D3202" s="24">
        <v>2</v>
      </c>
      <c r="E3202" s="24">
        <v>348</v>
      </c>
      <c r="F3202" s="24" t="s">
        <v>58</v>
      </c>
      <c r="G3202" s="24" t="s">
        <v>12</v>
      </c>
      <c r="H3202" s="24" t="s">
        <v>13</v>
      </c>
      <c r="J3202" s="24">
        <v>1</v>
      </c>
      <c r="K3202" s="24">
        <v>752</v>
      </c>
      <c r="L3202" s="32">
        <v>0.31944444444444448</v>
      </c>
      <c r="M3202" s="43">
        <v>0.34027777777777773</v>
      </c>
      <c r="N3202" s="33">
        <v>7.7618430590499603</v>
      </c>
      <c r="Q3202" s="24">
        <v>302</v>
      </c>
      <c r="R3202" s="35">
        <f t="shared" si="200"/>
        <v>2344.076603833088</v>
      </c>
      <c r="S3202" s="35">
        <f t="shared" si="203"/>
        <v>0</v>
      </c>
      <c r="U3202" s="36">
        <f t="shared" si="201"/>
        <v>2.0833333333333259E-2</v>
      </c>
      <c r="V3202" s="36">
        <f t="shared" si="202"/>
        <v>6.2916666666666448</v>
      </c>
      <c r="W3202" s="36"/>
      <c r="X3202" s="37"/>
    </row>
    <row r="3203" spans="1:24" x14ac:dyDescent="0.3">
      <c r="A3203" s="42">
        <v>7362</v>
      </c>
      <c r="B3203" s="24" t="s">
        <v>55</v>
      </c>
      <c r="C3203" s="24" t="s">
        <v>1138</v>
      </c>
      <c r="D3203" s="24">
        <v>2</v>
      </c>
      <c r="E3203" s="24">
        <v>348</v>
      </c>
      <c r="F3203" s="24" t="s">
        <v>58</v>
      </c>
      <c r="G3203" s="24" t="s">
        <v>12</v>
      </c>
      <c r="H3203" s="24" t="s">
        <v>13</v>
      </c>
      <c r="J3203" s="24">
        <v>1</v>
      </c>
      <c r="K3203" s="24">
        <v>753</v>
      </c>
      <c r="L3203" s="32">
        <v>0.34375</v>
      </c>
      <c r="M3203" s="43">
        <v>0.3611111111111111</v>
      </c>
      <c r="N3203" s="33">
        <v>7.7618430590499603</v>
      </c>
      <c r="Q3203" s="24">
        <v>302</v>
      </c>
      <c r="R3203" s="35">
        <f t="shared" si="200"/>
        <v>2344.076603833088</v>
      </c>
      <c r="S3203" s="35">
        <f t="shared" si="203"/>
        <v>0</v>
      </c>
      <c r="U3203" s="36">
        <f t="shared" si="201"/>
        <v>1.7361111111111105E-2</v>
      </c>
      <c r="V3203" s="36">
        <f t="shared" si="202"/>
        <v>5.2430555555555536</v>
      </c>
      <c r="W3203" s="36"/>
      <c r="X3203" s="37"/>
    </row>
    <row r="3204" spans="1:24" x14ac:dyDescent="0.3">
      <c r="A3204" s="42">
        <v>7404</v>
      </c>
      <c r="B3204" s="24" t="s">
        <v>55</v>
      </c>
      <c r="C3204" s="24" t="s">
        <v>1138</v>
      </c>
      <c r="D3204" s="24">
        <v>2</v>
      </c>
      <c r="E3204" s="24">
        <v>348</v>
      </c>
      <c r="F3204" s="24" t="s">
        <v>58</v>
      </c>
      <c r="G3204" s="24" t="s">
        <v>12</v>
      </c>
      <c r="H3204" s="24" t="s">
        <v>15</v>
      </c>
      <c r="J3204" s="24">
        <v>1</v>
      </c>
      <c r="K3204" s="24">
        <v>1536</v>
      </c>
      <c r="L3204" s="32">
        <v>0.35416666666666669</v>
      </c>
      <c r="M3204" s="43">
        <v>0.36805555555555558</v>
      </c>
      <c r="N3204" s="33">
        <v>7.7618430590499603</v>
      </c>
      <c r="Q3204" s="24">
        <v>58</v>
      </c>
      <c r="R3204" s="35">
        <f t="shared" si="200"/>
        <v>450.18689742489772</v>
      </c>
      <c r="S3204" s="35">
        <f t="shared" si="203"/>
        <v>0</v>
      </c>
      <c r="U3204" s="36">
        <f t="shared" si="201"/>
        <v>1.3888888888888895E-2</v>
      </c>
      <c r="V3204" s="36">
        <f t="shared" si="202"/>
        <v>0.80555555555555591</v>
      </c>
      <c r="W3204" s="36"/>
      <c r="X3204" s="37"/>
    </row>
    <row r="3205" spans="1:24" x14ac:dyDescent="0.3">
      <c r="A3205" s="42">
        <v>7363</v>
      </c>
      <c r="B3205" s="24" t="s">
        <v>55</v>
      </c>
      <c r="C3205" s="24" t="s">
        <v>1138</v>
      </c>
      <c r="D3205" s="24">
        <v>2</v>
      </c>
      <c r="E3205" s="24">
        <v>348</v>
      </c>
      <c r="F3205" s="24" t="s">
        <v>58</v>
      </c>
      <c r="G3205" s="24" t="s">
        <v>12</v>
      </c>
      <c r="H3205" s="24" t="s">
        <v>13</v>
      </c>
      <c r="J3205" s="24">
        <v>1</v>
      </c>
      <c r="K3205" s="24">
        <v>754</v>
      </c>
      <c r="L3205" s="32">
        <v>0.3611111111111111</v>
      </c>
      <c r="M3205" s="43">
        <v>0.375</v>
      </c>
      <c r="N3205" s="33">
        <v>7.7618430590499603</v>
      </c>
      <c r="Q3205" s="24">
        <v>302</v>
      </c>
      <c r="R3205" s="35">
        <f t="shared" si="200"/>
        <v>2344.076603833088</v>
      </c>
      <c r="S3205" s="35">
        <f t="shared" si="203"/>
        <v>0</v>
      </c>
      <c r="U3205" s="36">
        <f t="shared" si="201"/>
        <v>1.3888888888888895E-2</v>
      </c>
      <c r="V3205" s="36">
        <f t="shared" si="202"/>
        <v>4.1944444444444464</v>
      </c>
      <c r="W3205" s="36"/>
      <c r="X3205" s="37"/>
    </row>
    <row r="3206" spans="1:24" x14ac:dyDescent="0.3">
      <c r="A3206" s="42">
        <v>7364</v>
      </c>
      <c r="B3206" s="24" t="s">
        <v>55</v>
      </c>
      <c r="C3206" s="24" t="s">
        <v>1138</v>
      </c>
      <c r="D3206" s="24">
        <v>2</v>
      </c>
      <c r="E3206" s="24">
        <v>348</v>
      </c>
      <c r="F3206" s="24" t="s">
        <v>58</v>
      </c>
      <c r="G3206" s="24" t="s">
        <v>12</v>
      </c>
      <c r="H3206" s="24" t="s">
        <v>13</v>
      </c>
      <c r="J3206" s="24">
        <v>1</v>
      </c>
      <c r="K3206" s="24">
        <v>756</v>
      </c>
      <c r="L3206" s="32">
        <v>0.37847222222222227</v>
      </c>
      <c r="M3206" s="43">
        <v>0.3923611111111111</v>
      </c>
      <c r="N3206" s="33">
        <v>7.7618430590499603</v>
      </c>
      <c r="Q3206" s="24">
        <v>302</v>
      </c>
      <c r="R3206" s="35">
        <f t="shared" ref="R3206:R3269" si="204">+N3206*Q3206</f>
        <v>2344.076603833088</v>
      </c>
      <c r="S3206" s="35">
        <f t="shared" si="203"/>
        <v>0</v>
      </c>
      <c r="U3206" s="36">
        <f t="shared" ref="U3206:U3269" si="205">+M3206-L3206</f>
        <v>1.388888888888884E-2</v>
      </c>
      <c r="V3206" s="36">
        <f t="shared" ref="V3206:V3269" si="206">+U3206*Q3206</f>
        <v>4.1944444444444295</v>
      </c>
      <c r="W3206" s="36"/>
      <c r="X3206" s="37"/>
    </row>
    <row r="3207" spans="1:24" x14ac:dyDescent="0.3">
      <c r="A3207" s="42">
        <v>7405</v>
      </c>
      <c r="B3207" s="24" t="s">
        <v>55</v>
      </c>
      <c r="C3207" s="24" t="s">
        <v>1138</v>
      </c>
      <c r="D3207" s="24">
        <v>2</v>
      </c>
      <c r="E3207" s="24">
        <v>348</v>
      </c>
      <c r="F3207" s="24" t="s">
        <v>58</v>
      </c>
      <c r="G3207" s="24" t="s">
        <v>12</v>
      </c>
      <c r="H3207" s="24" t="s">
        <v>15</v>
      </c>
      <c r="J3207" s="24">
        <v>1</v>
      </c>
      <c r="K3207" s="24">
        <v>1537</v>
      </c>
      <c r="L3207" s="32">
        <v>0.39583333333333331</v>
      </c>
      <c r="M3207" s="43">
        <v>0.40972222222222227</v>
      </c>
      <c r="N3207" s="33">
        <v>7.7618430590499603</v>
      </c>
      <c r="Q3207" s="24">
        <v>58</v>
      </c>
      <c r="R3207" s="35">
        <f t="shared" si="204"/>
        <v>450.18689742489772</v>
      </c>
      <c r="S3207" s="35">
        <f t="shared" ref="S3207:S3270" si="207">+O3207*Q3207</f>
        <v>0</v>
      </c>
      <c r="U3207" s="36">
        <f t="shared" si="205"/>
        <v>1.3888888888888951E-2</v>
      </c>
      <c r="V3207" s="36">
        <f t="shared" si="206"/>
        <v>0.80555555555555913</v>
      </c>
      <c r="W3207" s="36"/>
      <c r="X3207" s="37"/>
    </row>
    <row r="3208" spans="1:24" x14ac:dyDescent="0.3">
      <c r="A3208" s="42">
        <v>7375</v>
      </c>
      <c r="B3208" s="24" t="s">
        <v>55</v>
      </c>
      <c r="C3208" s="24" t="s">
        <v>1138</v>
      </c>
      <c r="D3208" s="24">
        <v>2</v>
      </c>
      <c r="E3208" s="24">
        <v>348</v>
      </c>
      <c r="F3208" s="24" t="s">
        <v>58</v>
      </c>
      <c r="G3208" s="24" t="s">
        <v>12</v>
      </c>
      <c r="H3208" s="24" t="s">
        <v>13</v>
      </c>
      <c r="J3208" s="24">
        <v>1</v>
      </c>
      <c r="K3208" s="24">
        <v>768</v>
      </c>
      <c r="L3208" s="32">
        <v>0.39930555555555558</v>
      </c>
      <c r="M3208" s="43">
        <v>0.41319444444444442</v>
      </c>
      <c r="N3208" s="33">
        <v>7.7618430590499603</v>
      </c>
      <c r="Q3208" s="24">
        <v>302</v>
      </c>
      <c r="R3208" s="35">
        <f t="shared" si="204"/>
        <v>2344.076603833088</v>
      </c>
      <c r="S3208" s="35">
        <f t="shared" si="207"/>
        <v>0</v>
      </c>
      <c r="U3208" s="36">
        <f t="shared" si="205"/>
        <v>1.388888888888884E-2</v>
      </c>
      <c r="V3208" s="36">
        <f t="shared" si="206"/>
        <v>4.1944444444444295</v>
      </c>
      <c r="W3208" s="36"/>
      <c r="X3208" s="37"/>
    </row>
    <row r="3209" spans="1:24" x14ac:dyDescent="0.3">
      <c r="A3209" s="42">
        <v>7365</v>
      </c>
      <c r="B3209" s="24" t="s">
        <v>55</v>
      </c>
      <c r="C3209" s="24" t="s">
        <v>1138</v>
      </c>
      <c r="D3209" s="24">
        <v>2</v>
      </c>
      <c r="E3209" s="24">
        <v>348</v>
      </c>
      <c r="F3209" s="24" t="s">
        <v>58</v>
      </c>
      <c r="G3209" s="24" t="s">
        <v>12</v>
      </c>
      <c r="H3209" s="24" t="s">
        <v>13</v>
      </c>
      <c r="J3209" s="24">
        <v>1</v>
      </c>
      <c r="K3209" s="24">
        <v>757</v>
      </c>
      <c r="L3209" s="32">
        <v>0.4201388888888889</v>
      </c>
      <c r="M3209" s="43">
        <v>0.43402777777777773</v>
      </c>
      <c r="N3209" s="33">
        <v>7.7618430590499603</v>
      </c>
      <c r="Q3209" s="24">
        <v>302</v>
      </c>
      <c r="R3209" s="35">
        <f t="shared" si="204"/>
        <v>2344.076603833088</v>
      </c>
      <c r="S3209" s="35">
        <f t="shared" si="207"/>
        <v>0</v>
      </c>
      <c r="U3209" s="36">
        <f t="shared" si="205"/>
        <v>1.388888888888884E-2</v>
      </c>
      <c r="V3209" s="36">
        <f t="shared" si="206"/>
        <v>4.1944444444444295</v>
      </c>
      <c r="W3209" s="36"/>
      <c r="X3209" s="37"/>
    </row>
    <row r="3210" spans="1:24" x14ac:dyDescent="0.3">
      <c r="A3210" s="42">
        <v>7406</v>
      </c>
      <c r="B3210" s="24" t="s">
        <v>55</v>
      </c>
      <c r="C3210" s="24" t="s">
        <v>1138</v>
      </c>
      <c r="D3210" s="24">
        <v>2</v>
      </c>
      <c r="E3210" s="24">
        <v>348</v>
      </c>
      <c r="F3210" s="24" t="s">
        <v>58</v>
      </c>
      <c r="G3210" s="24" t="s">
        <v>12</v>
      </c>
      <c r="H3210" s="24" t="s">
        <v>15</v>
      </c>
      <c r="J3210" s="24">
        <v>1</v>
      </c>
      <c r="K3210" s="24">
        <v>1538</v>
      </c>
      <c r="L3210" s="32">
        <v>0.4375</v>
      </c>
      <c r="M3210" s="43">
        <v>0.4513888888888889</v>
      </c>
      <c r="N3210" s="33">
        <v>7.7618430590499603</v>
      </c>
      <c r="Q3210" s="24">
        <v>58</v>
      </c>
      <c r="R3210" s="35">
        <f t="shared" si="204"/>
        <v>450.18689742489772</v>
      </c>
      <c r="S3210" s="35">
        <f t="shared" si="207"/>
        <v>0</v>
      </c>
      <c r="U3210" s="36">
        <f t="shared" si="205"/>
        <v>1.3888888888888895E-2</v>
      </c>
      <c r="V3210" s="36">
        <f t="shared" si="206"/>
        <v>0.80555555555555591</v>
      </c>
      <c r="W3210" s="36"/>
      <c r="X3210" s="37"/>
    </row>
    <row r="3211" spans="1:24" x14ac:dyDescent="0.3">
      <c r="A3211" s="42">
        <v>7376</v>
      </c>
      <c r="B3211" s="24" t="s">
        <v>55</v>
      </c>
      <c r="C3211" s="24" t="s">
        <v>1138</v>
      </c>
      <c r="D3211" s="24">
        <v>2</v>
      </c>
      <c r="E3211" s="24">
        <v>348</v>
      </c>
      <c r="F3211" s="24" t="s">
        <v>58</v>
      </c>
      <c r="G3211" s="24" t="s">
        <v>12</v>
      </c>
      <c r="H3211" s="24" t="s">
        <v>13</v>
      </c>
      <c r="J3211" s="24">
        <v>1</v>
      </c>
      <c r="K3211" s="24">
        <v>769</v>
      </c>
      <c r="L3211" s="32">
        <v>0.44097222222222227</v>
      </c>
      <c r="M3211" s="43">
        <v>0.4548611111111111</v>
      </c>
      <c r="N3211" s="33">
        <v>7.7618430590499603</v>
      </c>
      <c r="Q3211" s="24">
        <v>302</v>
      </c>
      <c r="R3211" s="35">
        <f t="shared" si="204"/>
        <v>2344.076603833088</v>
      </c>
      <c r="S3211" s="35">
        <f t="shared" si="207"/>
        <v>0</v>
      </c>
      <c r="U3211" s="36">
        <f t="shared" si="205"/>
        <v>1.388888888888884E-2</v>
      </c>
      <c r="V3211" s="36">
        <f t="shared" si="206"/>
        <v>4.1944444444444295</v>
      </c>
      <c r="W3211" s="36"/>
      <c r="X3211" s="37"/>
    </row>
    <row r="3212" spans="1:24" x14ac:dyDescent="0.3">
      <c r="A3212" s="42">
        <v>7366</v>
      </c>
      <c r="B3212" s="24" t="s">
        <v>55</v>
      </c>
      <c r="C3212" s="24" t="s">
        <v>1138</v>
      </c>
      <c r="D3212" s="24">
        <v>2</v>
      </c>
      <c r="E3212" s="24">
        <v>348</v>
      </c>
      <c r="F3212" s="24" t="s">
        <v>58</v>
      </c>
      <c r="G3212" s="24" t="s">
        <v>12</v>
      </c>
      <c r="H3212" s="24" t="s">
        <v>13</v>
      </c>
      <c r="J3212" s="24">
        <v>1</v>
      </c>
      <c r="K3212" s="24">
        <v>758</v>
      </c>
      <c r="L3212" s="32">
        <v>0.46180555555555558</v>
      </c>
      <c r="M3212" s="43">
        <v>0.47569444444444442</v>
      </c>
      <c r="N3212" s="33">
        <v>7.7618430590499603</v>
      </c>
      <c r="Q3212" s="24">
        <v>302</v>
      </c>
      <c r="R3212" s="35">
        <f t="shared" si="204"/>
        <v>2344.076603833088</v>
      </c>
      <c r="S3212" s="35">
        <f t="shared" si="207"/>
        <v>0</v>
      </c>
      <c r="U3212" s="36">
        <f t="shared" si="205"/>
        <v>1.388888888888884E-2</v>
      </c>
      <c r="V3212" s="36">
        <f t="shared" si="206"/>
        <v>4.1944444444444295</v>
      </c>
      <c r="W3212" s="36"/>
      <c r="X3212" s="37"/>
    </row>
    <row r="3213" spans="1:24" x14ac:dyDescent="0.3">
      <c r="A3213" s="42">
        <v>7407</v>
      </c>
      <c r="B3213" s="24" t="s">
        <v>55</v>
      </c>
      <c r="C3213" s="24" t="s">
        <v>1138</v>
      </c>
      <c r="D3213" s="24">
        <v>2</v>
      </c>
      <c r="E3213" s="24">
        <v>348</v>
      </c>
      <c r="F3213" s="24" t="s">
        <v>58</v>
      </c>
      <c r="G3213" s="24" t="s">
        <v>12</v>
      </c>
      <c r="H3213" s="24" t="s">
        <v>15</v>
      </c>
      <c r="J3213" s="24">
        <v>1</v>
      </c>
      <c r="K3213" s="24">
        <v>1539</v>
      </c>
      <c r="L3213" s="32">
        <v>0.47916666666666669</v>
      </c>
      <c r="M3213" s="43">
        <v>0.49305555555555558</v>
      </c>
      <c r="N3213" s="33">
        <v>7.7618430590499603</v>
      </c>
      <c r="Q3213" s="24">
        <v>58</v>
      </c>
      <c r="R3213" s="35">
        <f t="shared" si="204"/>
        <v>450.18689742489772</v>
      </c>
      <c r="S3213" s="35">
        <f t="shared" si="207"/>
        <v>0</v>
      </c>
      <c r="U3213" s="36">
        <f t="shared" si="205"/>
        <v>1.3888888888888895E-2</v>
      </c>
      <c r="V3213" s="36">
        <f t="shared" si="206"/>
        <v>0.80555555555555591</v>
      </c>
      <c r="W3213" s="36"/>
      <c r="X3213" s="37"/>
    </row>
    <row r="3214" spans="1:24" x14ac:dyDescent="0.3">
      <c r="A3214" s="42">
        <v>7377</v>
      </c>
      <c r="B3214" s="24" t="s">
        <v>55</v>
      </c>
      <c r="C3214" s="24" t="s">
        <v>1138</v>
      </c>
      <c r="D3214" s="24">
        <v>2</v>
      </c>
      <c r="E3214" s="24">
        <v>348</v>
      </c>
      <c r="F3214" s="24" t="s">
        <v>58</v>
      </c>
      <c r="G3214" s="24" t="s">
        <v>12</v>
      </c>
      <c r="H3214" s="24" t="s">
        <v>13</v>
      </c>
      <c r="J3214" s="24">
        <v>1</v>
      </c>
      <c r="K3214" s="24">
        <v>770</v>
      </c>
      <c r="L3214" s="32">
        <v>0.4826388888888889</v>
      </c>
      <c r="M3214" s="43">
        <v>0.49652777777777773</v>
      </c>
      <c r="N3214" s="33">
        <v>7.7618430590499603</v>
      </c>
      <c r="Q3214" s="24">
        <v>302</v>
      </c>
      <c r="R3214" s="35">
        <f t="shared" si="204"/>
        <v>2344.076603833088</v>
      </c>
      <c r="S3214" s="35">
        <f t="shared" si="207"/>
        <v>0</v>
      </c>
      <c r="U3214" s="36">
        <f t="shared" si="205"/>
        <v>1.388888888888884E-2</v>
      </c>
      <c r="V3214" s="36">
        <f t="shared" si="206"/>
        <v>4.1944444444444295</v>
      </c>
      <c r="W3214" s="36"/>
      <c r="X3214" s="37"/>
    </row>
    <row r="3215" spans="1:24" x14ac:dyDescent="0.3">
      <c r="A3215" s="42">
        <v>7367</v>
      </c>
      <c r="B3215" s="24" t="s">
        <v>55</v>
      </c>
      <c r="C3215" s="24" t="s">
        <v>1138</v>
      </c>
      <c r="D3215" s="24">
        <v>2</v>
      </c>
      <c r="E3215" s="24">
        <v>348</v>
      </c>
      <c r="F3215" s="24" t="s">
        <v>58</v>
      </c>
      <c r="G3215" s="24" t="s">
        <v>12</v>
      </c>
      <c r="H3215" s="24" t="s">
        <v>13</v>
      </c>
      <c r="J3215" s="24">
        <v>1</v>
      </c>
      <c r="K3215" s="24">
        <v>759</v>
      </c>
      <c r="L3215" s="32">
        <v>0.50347222222222221</v>
      </c>
      <c r="M3215" s="43">
        <v>0.51736111111111105</v>
      </c>
      <c r="N3215" s="33">
        <v>7.7618430590499603</v>
      </c>
      <c r="Q3215" s="24">
        <v>302</v>
      </c>
      <c r="R3215" s="35">
        <f t="shared" si="204"/>
        <v>2344.076603833088</v>
      </c>
      <c r="S3215" s="35">
        <f t="shared" si="207"/>
        <v>0</v>
      </c>
      <c r="U3215" s="36">
        <f t="shared" si="205"/>
        <v>1.388888888888884E-2</v>
      </c>
      <c r="V3215" s="36">
        <f t="shared" si="206"/>
        <v>4.1944444444444295</v>
      </c>
      <c r="W3215" s="36"/>
      <c r="X3215" s="37"/>
    </row>
    <row r="3216" spans="1:24" x14ac:dyDescent="0.3">
      <c r="A3216" s="42">
        <v>7408</v>
      </c>
      <c r="B3216" s="24" t="s">
        <v>55</v>
      </c>
      <c r="C3216" s="24" t="s">
        <v>1138</v>
      </c>
      <c r="D3216" s="24">
        <v>2</v>
      </c>
      <c r="E3216" s="24">
        <v>348</v>
      </c>
      <c r="F3216" s="24" t="s">
        <v>58</v>
      </c>
      <c r="G3216" s="24" t="s">
        <v>12</v>
      </c>
      <c r="H3216" s="24" t="s">
        <v>15</v>
      </c>
      <c r="J3216" s="24">
        <v>1</v>
      </c>
      <c r="K3216" s="24">
        <v>1540</v>
      </c>
      <c r="L3216" s="32">
        <v>0.52083333333333337</v>
      </c>
      <c r="M3216" s="43">
        <v>0.53472222222222221</v>
      </c>
      <c r="N3216" s="33">
        <v>7.7618430590499603</v>
      </c>
      <c r="Q3216" s="24">
        <v>58</v>
      </c>
      <c r="R3216" s="35">
        <f t="shared" si="204"/>
        <v>450.18689742489772</v>
      </c>
      <c r="S3216" s="35">
        <f t="shared" si="207"/>
        <v>0</v>
      </c>
      <c r="U3216" s="36">
        <f t="shared" si="205"/>
        <v>1.388888888888884E-2</v>
      </c>
      <c r="V3216" s="36">
        <f t="shared" si="206"/>
        <v>0.80555555555555269</v>
      </c>
      <c r="W3216" s="36"/>
      <c r="X3216" s="37"/>
    </row>
    <row r="3217" spans="1:24" x14ac:dyDescent="0.3">
      <c r="A3217" s="42">
        <v>7378</v>
      </c>
      <c r="B3217" s="24" t="s">
        <v>55</v>
      </c>
      <c r="C3217" s="24" t="s">
        <v>1138</v>
      </c>
      <c r="D3217" s="24">
        <v>2</v>
      </c>
      <c r="E3217" s="24">
        <v>348</v>
      </c>
      <c r="F3217" s="24" t="s">
        <v>58</v>
      </c>
      <c r="G3217" s="24" t="s">
        <v>12</v>
      </c>
      <c r="H3217" s="24" t="s">
        <v>13</v>
      </c>
      <c r="J3217" s="24">
        <v>1</v>
      </c>
      <c r="K3217" s="24">
        <v>771</v>
      </c>
      <c r="L3217" s="32">
        <v>0.52430555555555558</v>
      </c>
      <c r="M3217" s="43">
        <v>0.53819444444444442</v>
      </c>
      <c r="N3217" s="33">
        <v>7.7618430590499603</v>
      </c>
      <c r="Q3217" s="24">
        <v>302</v>
      </c>
      <c r="R3217" s="35">
        <f t="shared" si="204"/>
        <v>2344.076603833088</v>
      </c>
      <c r="S3217" s="35">
        <f t="shared" si="207"/>
        <v>0</v>
      </c>
      <c r="U3217" s="36">
        <f t="shared" si="205"/>
        <v>1.388888888888884E-2</v>
      </c>
      <c r="V3217" s="36">
        <f t="shared" si="206"/>
        <v>4.1944444444444295</v>
      </c>
      <c r="W3217" s="36"/>
      <c r="X3217" s="37"/>
    </row>
    <row r="3218" spans="1:24" x14ac:dyDescent="0.3">
      <c r="A3218" s="42">
        <v>7368</v>
      </c>
      <c r="B3218" s="24" t="s">
        <v>55</v>
      </c>
      <c r="C3218" s="24" t="s">
        <v>1138</v>
      </c>
      <c r="D3218" s="24">
        <v>2</v>
      </c>
      <c r="E3218" s="24">
        <v>348</v>
      </c>
      <c r="F3218" s="24" t="s">
        <v>58</v>
      </c>
      <c r="G3218" s="24" t="s">
        <v>12</v>
      </c>
      <c r="H3218" s="24" t="s">
        <v>13</v>
      </c>
      <c r="J3218" s="24">
        <v>1</v>
      </c>
      <c r="K3218" s="24">
        <v>760</v>
      </c>
      <c r="L3218" s="32">
        <v>0.54513888888888895</v>
      </c>
      <c r="M3218" s="43">
        <v>0.55902777777777779</v>
      </c>
      <c r="N3218" s="33">
        <v>7.7618430590499603</v>
      </c>
      <c r="Q3218" s="24">
        <v>302</v>
      </c>
      <c r="R3218" s="35">
        <f t="shared" si="204"/>
        <v>2344.076603833088</v>
      </c>
      <c r="S3218" s="35">
        <f t="shared" si="207"/>
        <v>0</v>
      </c>
      <c r="U3218" s="36">
        <f t="shared" si="205"/>
        <v>1.388888888888884E-2</v>
      </c>
      <c r="V3218" s="36">
        <f t="shared" si="206"/>
        <v>4.1944444444444295</v>
      </c>
      <c r="W3218" s="36"/>
      <c r="X3218" s="37"/>
    </row>
    <row r="3219" spans="1:24" x14ac:dyDescent="0.3">
      <c r="A3219" s="42">
        <v>7409</v>
      </c>
      <c r="B3219" s="24" t="s">
        <v>55</v>
      </c>
      <c r="C3219" s="24" t="s">
        <v>1138</v>
      </c>
      <c r="D3219" s="24">
        <v>2</v>
      </c>
      <c r="E3219" s="24">
        <v>348</v>
      </c>
      <c r="F3219" s="24" t="s">
        <v>58</v>
      </c>
      <c r="G3219" s="24" t="s">
        <v>12</v>
      </c>
      <c r="H3219" s="24" t="s">
        <v>15</v>
      </c>
      <c r="J3219" s="24">
        <v>1</v>
      </c>
      <c r="K3219" s="24">
        <v>1541</v>
      </c>
      <c r="L3219" s="32">
        <v>0.5625</v>
      </c>
      <c r="M3219" s="43">
        <v>0.57638888888888895</v>
      </c>
      <c r="N3219" s="33">
        <v>7.7618430590499603</v>
      </c>
      <c r="Q3219" s="24">
        <v>58</v>
      </c>
      <c r="R3219" s="35">
        <f t="shared" si="204"/>
        <v>450.18689742489772</v>
      </c>
      <c r="S3219" s="35">
        <f t="shared" si="207"/>
        <v>0</v>
      </c>
      <c r="U3219" s="36">
        <f t="shared" si="205"/>
        <v>1.3888888888888951E-2</v>
      </c>
      <c r="V3219" s="36">
        <f t="shared" si="206"/>
        <v>0.80555555555555913</v>
      </c>
      <c r="W3219" s="36"/>
      <c r="X3219" s="37"/>
    </row>
    <row r="3220" spans="1:24" x14ac:dyDescent="0.3">
      <c r="A3220" s="42">
        <v>7379</v>
      </c>
      <c r="B3220" s="24" t="s">
        <v>55</v>
      </c>
      <c r="C3220" s="24" t="s">
        <v>1138</v>
      </c>
      <c r="D3220" s="24">
        <v>2</v>
      </c>
      <c r="E3220" s="24">
        <v>348</v>
      </c>
      <c r="F3220" s="24" t="s">
        <v>58</v>
      </c>
      <c r="G3220" s="24" t="s">
        <v>12</v>
      </c>
      <c r="H3220" s="24" t="s">
        <v>13</v>
      </c>
      <c r="J3220" s="24">
        <v>1</v>
      </c>
      <c r="K3220" s="24">
        <v>772</v>
      </c>
      <c r="L3220" s="32">
        <v>0.56597222222222221</v>
      </c>
      <c r="M3220" s="43">
        <v>0.57986111111111105</v>
      </c>
      <c r="N3220" s="33">
        <v>7.7618430590499603</v>
      </c>
      <c r="Q3220" s="24">
        <v>302</v>
      </c>
      <c r="R3220" s="35">
        <f t="shared" si="204"/>
        <v>2344.076603833088</v>
      </c>
      <c r="S3220" s="35">
        <f t="shared" si="207"/>
        <v>0</v>
      </c>
      <c r="U3220" s="36">
        <f t="shared" si="205"/>
        <v>1.388888888888884E-2</v>
      </c>
      <c r="V3220" s="36">
        <f t="shared" si="206"/>
        <v>4.1944444444444295</v>
      </c>
      <c r="W3220" s="36"/>
      <c r="X3220" s="37"/>
    </row>
    <row r="3221" spans="1:24" x14ac:dyDescent="0.3">
      <c r="A3221" s="42">
        <v>7369</v>
      </c>
      <c r="B3221" s="24" t="s">
        <v>55</v>
      </c>
      <c r="C3221" s="24" t="s">
        <v>1138</v>
      </c>
      <c r="D3221" s="24">
        <v>2</v>
      </c>
      <c r="E3221" s="24">
        <v>348</v>
      </c>
      <c r="F3221" s="24" t="s">
        <v>58</v>
      </c>
      <c r="G3221" s="24" t="s">
        <v>12</v>
      </c>
      <c r="H3221" s="24" t="s">
        <v>13</v>
      </c>
      <c r="J3221" s="24">
        <v>1</v>
      </c>
      <c r="K3221" s="24">
        <v>761</v>
      </c>
      <c r="L3221" s="32">
        <v>0.58680555555555558</v>
      </c>
      <c r="M3221" s="43">
        <v>0.60069444444444442</v>
      </c>
      <c r="N3221" s="33">
        <v>7.7618430590499603</v>
      </c>
      <c r="Q3221" s="24">
        <v>302</v>
      </c>
      <c r="R3221" s="35">
        <f t="shared" si="204"/>
        <v>2344.076603833088</v>
      </c>
      <c r="S3221" s="35">
        <f t="shared" si="207"/>
        <v>0</v>
      </c>
      <c r="U3221" s="36">
        <f t="shared" si="205"/>
        <v>1.388888888888884E-2</v>
      </c>
      <c r="V3221" s="36">
        <f t="shared" si="206"/>
        <v>4.1944444444444295</v>
      </c>
      <c r="W3221" s="36"/>
      <c r="X3221" s="37"/>
    </row>
    <row r="3222" spans="1:24" x14ac:dyDescent="0.3">
      <c r="A3222" s="42">
        <v>7410</v>
      </c>
      <c r="B3222" s="24" t="s">
        <v>55</v>
      </c>
      <c r="C3222" s="24" t="s">
        <v>1138</v>
      </c>
      <c r="D3222" s="24">
        <v>2</v>
      </c>
      <c r="E3222" s="24">
        <v>348</v>
      </c>
      <c r="F3222" s="24" t="s">
        <v>58</v>
      </c>
      <c r="G3222" s="24" t="s">
        <v>12</v>
      </c>
      <c r="H3222" s="24" t="s">
        <v>15</v>
      </c>
      <c r="J3222" s="24">
        <v>1</v>
      </c>
      <c r="K3222" s="24">
        <v>1542</v>
      </c>
      <c r="L3222" s="32">
        <v>0.60416666666666663</v>
      </c>
      <c r="M3222" s="43">
        <v>0.61805555555555558</v>
      </c>
      <c r="N3222" s="33">
        <v>7.7618430590499603</v>
      </c>
      <c r="Q3222" s="24">
        <v>58</v>
      </c>
      <c r="R3222" s="35">
        <f t="shared" si="204"/>
        <v>450.18689742489772</v>
      </c>
      <c r="S3222" s="35">
        <f t="shared" si="207"/>
        <v>0</v>
      </c>
      <c r="U3222" s="36">
        <f t="shared" si="205"/>
        <v>1.3888888888888951E-2</v>
      </c>
      <c r="V3222" s="36">
        <f t="shared" si="206"/>
        <v>0.80555555555555913</v>
      </c>
      <c r="W3222" s="36"/>
      <c r="X3222" s="37"/>
    </row>
    <row r="3223" spans="1:24" x14ac:dyDescent="0.3">
      <c r="A3223" s="42">
        <v>7380</v>
      </c>
      <c r="B3223" s="24" t="s">
        <v>55</v>
      </c>
      <c r="C3223" s="24" t="s">
        <v>1138</v>
      </c>
      <c r="D3223" s="24">
        <v>2</v>
      </c>
      <c r="E3223" s="24">
        <v>348</v>
      </c>
      <c r="F3223" s="24" t="s">
        <v>58</v>
      </c>
      <c r="G3223" s="24" t="s">
        <v>12</v>
      </c>
      <c r="H3223" s="24" t="s">
        <v>13</v>
      </c>
      <c r="J3223" s="24">
        <v>1</v>
      </c>
      <c r="K3223" s="24">
        <v>773</v>
      </c>
      <c r="L3223" s="32">
        <v>0.60763888888888895</v>
      </c>
      <c r="M3223" s="43">
        <v>0.62152777777777779</v>
      </c>
      <c r="N3223" s="33">
        <v>7.7618430590499603</v>
      </c>
      <c r="Q3223" s="24">
        <v>302</v>
      </c>
      <c r="R3223" s="35">
        <f t="shared" si="204"/>
        <v>2344.076603833088</v>
      </c>
      <c r="S3223" s="35">
        <f t="shared" si="207"/>
        <v>0</v>
      </c>
      <c r="U3223" s="36">
        <f t="shared" si="205"/>
        <v>1.388888888888884E-2</v>
      </c>
      <c r="V3223" s="36">
        <f t="shared" si="206"/>
        <v>4.1944444444444295</v>
      </c>
      <c r="W3223" s="36"/>
      <c r="X3223" s="37"/>
    </row>
    <row r="3224" spans="1:24" x14ac:dyDescent="0.3">
      <c r="A3224" s="42">
        <v>7370</v>
      </c>
      <c r="B3224" s="24" t="s">
        <v>55</v>
      </c>
      <c r="C3224" s="24" t="s">
        <v>1138</v>
      </c>
      <c r="D3224" s="24">
        <v>2</v>
      </c>
      <c r="E3224" s="24">
        <v>348</v>
      </c>
      <c r="F3224" s="24" t="s">
        <v>58</v>
      </c>
      <c r="G3224" s="24" t="s">
        <v>12</v>
      </c>
      <c r="H3224" s="24" t="s">
        <v>13</v>
      </c>
      <c r="J3224" s="24">
        <v>1</v>
      </c>
      <c r="K3224" s="24">
        <v>762</v>
      </c>
      <c r="L3224" s="32">
        <v>0.62847222222222221</v>
      </c>
      <c r="M3224" s="43">
        <v>0.64236111111111105</v>
      </c>
      <c r="N3224" s="33">
        <v>7.7618430590499603</v>
      </c>
      <c r="Q3224" s="24">
        <v>302</v>
      </c>
      <c r="R3224" s="35">
        <f t="shared" si="204"/>
        <v>2344.076603833088</v>
      </c>
      <c r="S3224" s="35">
        <f t="shared" si="207"/>
        <v>0</v>
      </c>
      <c r="U3224" s="36">
        <f t="shared" si="205"/>
        <v>1.388888888888884E-2</v>
      </c>
      <c r="V3224" s="36">
        <f t="shared" si="206"/>
        <v>4.1944444444444295</v>
      </c>
      <c r="W3224" s="36"/>
      <c r="X3224" s="37"/>
    </row>
    <row r="3225" spans="1:24" x14ac:dyDescent="0.3">
      <c r="A3225" s="42">
        <v>7411</v>
      </c>
      <c r="B3225" s="24" t="s">
        <v>55</v>
      </c>
      <c r="C3225" s="24" t="s">
        <v>1138</v>
      </c>
      <c r="D3225" s="24">
        <v>2</v>
      </c>
      <c r="E3225" s="24">
        <v>348</v>
      </c>
      <c r="F3225" s="24" t="s">
        <v>58</v>
      </c>
      <c r="G3225" s="24" t="s">
        <v>12</v>
      </c>
      <c r="H3225" s="24" t="s">
        <v>15</v>
      </c>
      <c r="J3225" s="24">
        <v>1</v>
      </c>
      <c r="K3225" s="24">
        <v>1543</v>
      </c>
      <c r="L3225" s="32">
        <v>0.64583333333333337</v>
      </c>
      <c r="M3225" s="43">
        <v>0.65972222222222221</v>
      </c>
      <c r="N3225" s="33">
        <v>7.7618430590499603</v>
      </c>
      <c r="Q3225" s="24">
        <v>58</v>
      </c>
      <c r="R3225" s="35">
        <f t="shared" si="204"/>
        <v>450.18689742489772</v>
      </c>
      <c r="S3225" s="35">
        <f t="shared" si="207"/>
        <v>0</v>
      </c>
      <c r="U3225" s="36">
        <f t="shared" si="205"/>
        <v>1.388888888888884E-2</v>
      </c>
      <c r="V3225" s="36">
        <f t="shared" si="206"/>
        <v>0.80555555555555269</v>
      </c>
      <c r="W3225" s="36"/>
      <c r="X3225" s="37"/>
    </row>
    <row r="3226" spans="1:24" x14ac:dyDescent="0.3">
      <c r="A3226" s="42">
        <v>7381</v>
      </c>
      <c r="B3226" s="24" t="s">
        <v>55</v>
      </c>
      <c r="C3226" s="24" t="s">
        <v>1138</v>
      </c>
      <c r="D3226" s="24">
        <v>2</v>
      </c>
      <c r="E3226" s="24">
        <v>348</v>
      </c>
      <c r="F3226" s="24" t="s">
        <v>58</v>
      </c>
      <c r="G3226" s="24" t="s">
        <v>12</v>
      </c>
      <c r="H3226" s="24" t="s">
        <v>13</v>
      </c>
      <c r="J3226" s="24">
        <v>1</v>
      </c>
      <c r="K3226" s="24">
        <v>774</v>
      </c>
      <c r="L3226" s="32">
        <v>0.64930555555555558</v>
      </c>
      <c r="M3226" s="43">
        <v>0.66319444444444442</v>
      </c>
      <c r="N3226" s="33">
        <v>7.7618430590499603</v>
      </c>
      <c r="Q3226" s="24">
        <v>302</v>
      </c>
      <c r="R3226" s="35">
        <f t="shared" si="204"/>
        <v>2344.076603833088</v>
      </c>
      <c r="S3226" s="35">
        <f t="shared" si="207"/>
        <v>0</v>
      </c>
      <c r="U3226" s="36">
        <f t="shared" si="205"/>
        <v>1.388888888888884E-2</v>
      </c>
      <c r="V3226" s="36">
        <f t="shared" si="206"/>
        <v>4.1944444444444295</v>
      </c>
      <c r="W3226" s="36"/>
      <c r="X3226" s="37"/>
    </row>
    <row r="3227" spans="1:24" x14ac:dyDescent="0.3">
      <c r="A3227" s="42">
        <v>7371</v>
      </c>
      <c r="B3227" s="24" t="s">
        <v>55</v>
      </c>
      <c r="C3227" s="24" t="s">
        <v>1138</v>
      </c>
      <c r="D3227" s="24">
        <v>2</v>
      </c>
      <c r="E3227" s="24">
        <v>348</v>
      </c>
      <c r="F3227" s="24" t="s">
        <v>58</v>
      </c>
      <c r="G3227" s="24" t="s">
        <v>12</v>
      </c>
      <c r="H3227" s="24" t="s">
        <v>13</v>
      </c>
      <c r="J3227" s="24">
        <v>1</v>
      </c>
      <c r="K3227" s="24">
        <v>763</v>
      </c>
      <c r="L3227" s="32">
        <v>0.67013888888888884</v>
      </c>
      <c r="M3227" s="43">
        <v>0.68402777777777779</v>
      </c>
      <c r="N3227" s="33">
        <v>7.7618430590499603</v>
      </c>
      <c r="Q3227" s="24">
        <v>302</v>
      </c>
      <c r="R3227" s="35">
        <f t="shared" si="204"/>
        <v>2344.076603833088</v>
      </c>
      <c r="S3227" s="35">
        <f t="shared" si="207"/>
        <v>0</v>
      </c>
      <c r="U3227" s="36">
        <f t="shared" si="205"/>
        <v>1.3888888888888951E-2</v>
      </c>
      <c r="V3227" s="36">
        <f t="shared" si="206"/>
        <v>4.1944444444444633</v>
      </c>
      <c r="W3227" s="36"/>
      <c r="X3227" s="37"/>
    </row>
    <row r="3228" spans="1:24" x14ac:dyDescent="0.3">
      <c r="A3228" s="42">
        <v>7412</v>
      </c>
      <c r="B3228" s="24" t="s">
        <v>55</v>
      </c>
      <c r="C3228" s="24" t="s">
        <v>1138</v>
      </c>
      <c r="D3228" s="24">
        <v>2</v>
      </c>
      <c r="E3228" s="24">
        <v>348</v>
      </c>
      <c r="F3228" s="24" t="s">
        <v>58</v>
      </c>
      <c r="G3228" s="24" t="s">
        <v>12</v>
      </c>
      <c r="H3228" s="24" t="s">
        <v>15</v>
      </c>
      <c r="J3228" s="24">
        <v>1</v>
      </c>
      <c r="K3228" s="24">
        <v>1544</v>
      </c>
      <c r="L3228" s="32">
        <v>0.6875</v>
      </c>
      <c r="M3228" s="43">
        <v>0.70138888888888884</v>
      </c>
      <c r="N3228" s="33">
        <v>7.7618430590499603</v>
      </c>
      <c r="Q3228" s="24">
        <v>58</v>
      </c>
      <c r="R3228" s="35">
        <f t="shared" si="204"/>
        <v>450.18689742489772</v>
      </c>
      <c r="S3228" s="35">
        <f t="shared" si="207"/>
        <v>0</v>
      </c>
      <c r="U3228" s="36">
        <f t="shared" si="205"/>
        <v>1.388888888888884E-2</v>
      </c>
      <c r="V3228" s="36">
        <f t="shared" si="206"/>
        <v>0.80555555555555269</v>
      </c>
      <c r="W3228" s="36"/>
      <c r="X3228" s="37"/>
    </row>
    <row r="3229" spans="1:24" x14ac:dyDescent="0.3">
      <c r="A3229" s="42">
        <v>7382</v>
      </c>
      <c r="B3229" s="24" t="s">
        <v>55</v>
      </c>
      <c r="C3229" s="24" t="s">
        <v>1138</v>
      </c>
      <c r="D3229" s="24">
        <v>2</v>
      </c>
      <c r="E3229" s="24">
        <v>348</v>
      </c>
      <c r="F3229" s="24" t="s">
        <v>58</v>
      </c>
      <c r="G3229" s="24" t="s">
        <v>12</v>
      </c>
      <c r="H3229" s="24" t="s">
        <v>13</v>
      </c>
      <c r="J3229" s="24">
        <v>1</v>
      </c>
      <c r="K3229" s="24">
        <v>775</v>
      </c>
      <c r="L3229" s="32">
        <v>0.69097222222222221</v>
      </c>
      <c r="M3229" s="43">
        <v>0.70486111111111116</v>
      </c>
      <c r="N3229" s="33">
        <v>7.7618430590499603</v>
      </c>
      <c r="Q3229" s="24">
        <v>302</v>
      </c>
      <c r="R3229" s="35">
        <f t="shared" si="204"/>
        <v>2344.076603833088</v>
      </c>
      <c r="S3229" s="35">
        <f t="shared" si="207"/>
        <v>0</v>
      </c>
      <c r="U3229" s="36">
        <f t="shared" si="205"/>
        <v>1.3888888888888951E-2</v>
      </c>
      <c r="V3229" s="36">
        <f t="shared" si="206"/>
        <v>4.1944444444444633</v>
      </c>
      <c r="W3229" s="36"/>
      <c r="X3229" s="37"/>
    </row>
    <row r="3230" spans="1:24" x14ac:dyDescent="0.3">
      <c r="A3230" s="42">
        <v>7372</v>
      </c>
      <c r="B3230" s="24" t="s">
        <v>55</v>
      </c>
      <c r="C3230" s="24" t="s">
        <v>1138</v>
      </c>
      <c r="D3230" s="24">
        <v>2</v>
      </c>
      <c r="E3230" s="24">
        <v>348</v>
      </c>
      <c r="F3230" s="24" t="s">
        <v>58</v>
      </c>
      <c r="G3230" s="24" t="s">
        <v>12</v>
      </c>
      <c r="H3230" s="24" t="s">
        <v>13</v>
      </c>
      <c r="J3230" s="24">
        <v>1</v>
      </c>
      <c r="K3230" s="24">
        <v>764</v>
      </c>
      <c r="L3230" s="32">
        <v>0.71180555555555547</v>
      </c>
      <c r="M3230" s="43">
        <v>0.72569444444444453</v>
      </c>
      <c r="N3230" s="33">
        <v>7.7618430590499603</v>
      </c>
      <c r="Q3230" s="24">
        <v>302</v>
      </c>
      <c r="R3230" s="35">
        <f t="shared" si="204"/>
        <v>2344.076603833088</v>
      </c>
      <c r="S3230" s="35">
        <f t="shared" si="207"/>
        <v>0</v>
      </c>
      <c r="U3230" s="36">
        <f t="shared" si="205"/>
        <v>1.3888888888889062E-2</v>
      </c>
      <c r="V3230" s="36">
        <f t="shared" si="206"/>
        <v>4.1944444444444962</v>
      </c>
      <c r="W3230" s="36"/>
      <c r="X3230" s="37"/>
    </row>
    <row r="3231" spans="1:24" x14ac:dyDescent="0.3">
      <c r="A3231" s="42">
        <v>7413</v>
      </c>
      <c r="B3231" s="24" t="s">
        <v>55</v>
      </c>
      <c r="C3231" s="24" t="s">
        <v>1138</v>
      </c>
      <c r="D3231" s="24">
        <v>2</v>
      </c>
      <c r="E3231" s="24">
        <v>348</v>
      </c>
      <c r="F3231" s="24" t="s">
        <v>58</v>
      </c>
      <c r="G3231" s="24" t="s">
        <v>12</v>
      </c>
      <c r="H3231" s="24" t="s">
        <v>15</v>
      </c>
      <c r="J3231" s="24">
        <v>1</v>
      </c>
      <c r="K3231" s="24">
        <v>1545</v>
      </c>
      <c r="L3231" s="32">
        <v>0.72916666666666663</v>
      </c>
      <c r="M3231" s="43">
        <v>0.74305555555555547</v>
      </c>
      <c r="N3231" s="33">
        <v>7.7618430590499603</v>
      </c>
      <c r="Q3231" s="24">
        <v>58</v>
      </c>
      <c r="R3231" s="35">
        <f t="shared" si="204"/>
        <v>450.18689742489772</v>
      </c>
      <c r="S3231" s="35">
        <f t="shared" si="207"/>
        <v>0</v>
      </c>
      <c r="U3231" s="36">
        <f t="shared" si="205"/>
        <v>1.388888888888884E-2</v>
      </c>
      <c r="V3231" s="36">
        <f t="shared" si="206"/>
        <v>0.80555555555555269</v>
      </c>
      <c r="W3231" s="36"/>
      <c r="X3231" s="37"/>
    </row>
    <row r="3232" spans="1:24" x14ac:dyDescent="0.3">
      <c r="A3232" s="42">
        <v>7383</v>
      </c>
      <c r="B3232" s="24" t="s">
        <v>55</v>
      </c>
      <c r="C3232" s="24" t="s">
        <v>1138</v>
      </c>
      <c r="D3232" s="24">
        <v>2</v>
      </c>
      <c r="E3232" s="24">
        <v>348</v>
      </c>
      <c r="F3232" s="24" t="s">
        <v>58</v>
      </c>
      <c r="G3232" s="24" t="s">
        <v>12</v>
      </c>
      <c r="H3232" s="24" t="s">
        <v>13</v>
      </c>
      <c r="J3232" s="24">
        <v>1</v>
      </c>
      <c r="K3232" s="24">
        <v>776</v>
      </c>
      <c r="L3232" s="32">
        <v>0.73263888888888884</v>
      </c>
      <c r="M3232" s="43">
        <v>0.74652777777777779</v>
      </c>
      <c r="N3232" s="33">
        <v>7.7618430590499603</v>
      </c>
      <c r="Q3232" s="24">
        <v>302</v>
      </c>
      <c r="R3232" s="35">
        <f t="shared" si="204"/>
        <v>2344.076603833088</v>
      </c>
      <c r="S3232" s="35">
        <f t="shared" si="207"/>
        <v>0</v>
      </c>
      <c r="U3232" s="36">
        <f t="shared" si="205"/>
        <v>1.3888888888888951E-2</v>
      </c>
      <c r="V3232" s="36">
        <f t="shared" si="206"/>
        <v>4.1944444444444633</v>
      </c>
      <c r="W3232" s="36"/>
      <c r="X3232" s="37"/>
    </row>
    <row r="3233" spans="1:24" x14ac:dyDescent="0.3">
      <c r="A3233" s="42">
        <v>7373</v>
      </c>
      <c r="B3233" s="24" t="s">
        <v>55</v>
      </c>
      <c r="C3233" s="24" t="s">
        <v>1138</v>
      </c>
      <c r="D3233" s="24">
        <v>2</v>
      </c>
      <c r="E3233" s="24">
        <v>348</v>
      </c>
      <c r="F3233" s="24" t="s">
        <v>58</v>
      </c>
      <c r="G3233" s="24" t="s">
        <v>12</v>
      </c>
      <c r="H3233" s="24" t="s">
        <v>13</v>
      </c>
      <c r="J3233" s="24">
        <v>1</v>
      </c>
      <c r="K3233" s="24">
        <v>765</v>
      </c>
      <c r="L3233" s="32">
        <v>0.75347222222222221</v>
      </c>
      <c r="M3233" s="43">
        <v>0.76736111111111116</v>
      </c>
      <c r="N3233" s="33">
        <v>7.7618430590499603</v>
      </c>
      <c r="Q3233" s="24">
        <v>302</v>
      </c>
      <c r="R3233" s="35">
        <f t="shared" si="204"/>
        <v>2344.076603833088</v>
      </c>
      <c r="S3233" s="35">
        <f t="shared" si="207"/>
        <v>0</v>
      </c>
      <c r="U3233" s="36">
        <f t="shared" si="205"/>
        <v>1.3888888888888951E-2</v>
      </c>
      <c r="V3233" s="36">
        <f t="shared" si="206"/>
        <v>4.1944444444444633</v>
      </c>
      <c r="W3233" s="36"/>
      <c r="X3233" s="37"/>
    </row>
    <row r="3234" spans="1:24" x14ac:dyDescent="0.3">
      <c r="A3234" s="42">
        <v>7414</v>
      </c>
      <c r="B3234" s="24" t="s">
        <v>55</v>
      </c>
      <c r="C3234" s="24" t="s">
        <v>1138</v>
      </c>
      <c r="D3234" s="24">
        <v>2</v>
      </c>
      <c r="E3234" s="24">
        <v>348</v>
      </c>
      <c r="F3234" s="24" t="s">
        <v>58</v>
      </c>
      <c r="G3234" s="24" t="s">
        <v>12</v>
      </c>
      <c r="H3234" s="24" t="s">
        <v>15</v>
      </c>
      <c r="J3234" s="24">
        <v>1</v>
      </c>
      <c r="K3234" s="24">
        <v>1546</v>
      </c>
      <c r="L3234" s="32">
        <v>0.77083333333333337</v>
      </c>
      <c r="M3234" s="43">
        <v>0.78472222222222221</v>
      </c>
      <c r="N3234" s="33">
        <v>7.7618430590499603</v>
      </c>
      <c r="Q3234" s="24">
        <v>58</v>
      </c>
      <c r="R3234" s="35">
        <f t="shared" si="204"/>
        <v>450.18689742489772</v>
      </c>
      <c r="S3234" s="35">
        <f t="shared" si="207"/>
        <v>0</v>
      </c>
      <c r="U3234" s="36">
        <f t="shared" si="205"/>
        <v>1.388888888888884E-2</v>
      </c>
      <c r="V3234" s="36">
        <f t="shared" si="206"/>
        <v>0.80555555555555269</v>
      </c>
      <c r="W3234" s="36"/>
      <c r="X3234" s="37"/>
    </row>
    <row r="3235" spans="1:24" x14ac:dyDescent="0.3">
      <c r="A3235" s="42">
        <v>7384</v>
      </c>
      <c r="B3235" s="24" t="s">
        <v>55</v>
      </c>
      <c r="C3235" s="24" t="s">
        <v>1138</v>
      </c>
      <c r="D3235" s="24">
        <v>2</v>
      </c>
      <c r="E3235" s="24">
        <v>348</v>
      </c>
      <c r="F3235" s="24" t="s">
        <v>58</v>
      </c>
      <c r="G3235" s="24" t="s">
        <v>12</v>
      </c>
      <c r="H3235" s="24" t="s">
        <v>13</v>
      </c>
      <c r="J3235" s="24">
        <v>1</v>
      </c>
      <c r="K3235" s="24">
        <v>777</v>
      </c>
      <c r="L3235" s="32">
        <v>0.77430555555555547</v>
      </c>
      <c r="M3235" s="43">
        <v>0.78819444444444453</v>
      </c>
      <c r="N3235" s="33">
        <v>7.7618430590499603</v>
      </c>
      <c r="Q3235" s="24">
        <v>302</v>
      </c>
      <c r="R3235" s="35">
        <f t="shared" si="204"/>
        <v>2344.076603833088</v>
      </c>
      <c r="S3235" s="35">
        <f t="shared" si="207"/>
        <v>0</v>
      </c>
      <c r="U3235" s="36">
        <f t="shared" si="205"/>
        <v>1.3888888888889062E-2</v>
      </c>
      <c r="V3235" s="36">
        <f t="shared" si="206"/>
        <v>4.1944444444444962</v>
      </c>
      <c r="W3235" s="36"/>
      <c r="X3235" s="37"/>
    </row>
    <row r="3236" spans="1:24" x14ac:dyDescent="0.3">
      <c r="A3236" s="42">
        <v>7374</v>
      </c>
      <c r="B3236" s="24" t="s">
        <v>55</v>
      </c>
      <c r="C3236" s="24" t="s">
        <v>1138</v>
      </c>
      <c r="D3236" s="24">
        <v>2</v>
      </c>
      <c r="E3236" s="24">
        <v>348</v>
      </c>
      <c r="F3236" s="24" t="s">
        <v>58</v>
      </c>
      <c r="G3236" s="24" t="s">
        <v>12</v>
      </c>
      <c r="H3236" s="24" t="s">
        <v>13</v>
      </c>
      <c r="J3236" s="24">
        <v>1</v>
      </c>
      <c r="K3236" s="24">
        <v>766</v>
      </c>
      <c r="L3236" s="32">
        <v>0.79513888888888884</v>
      </c>
      <c r="M3236" s="43">
        <v>0.80902777777777779</v>
      </c>
      <c r="N3236" s="33">
        <v>7.7618430590499603</v>
      </c>
      <c r="Q3236" s="24">
        <v>302</v>
      </c>
      <c r="R3236" s="35">
        <f t="shared" si="204"/>
        <v>2344.076603833088</v>
      </c>
      <c r="S3236" s="35">
        <f t="shared" si="207"/>
        <v>0</v>
      </c>
      <c r="U3236" s="36">
        <f t="shared" si="205"/>
        <v>1.3888888888888951E-2</v>
      </c>
      <c r="V3236" s="36">
        <f t="shared" si="206"/>
        <v>4.1944444444444633</v>
      </c>
      <c r="W3236" s="36"/>
      <c r="X3236" s="37"/>
    </row>
    <row r="3237" spans="1:24" x14ac:dyDescent="0.3">
      <c r="A3237" s="42">
        <v>7415</v>
      </c>
      <c r="B3237" s="24" t="s">
        <v>55</v>
      </c>
      <c r="C3237" s="24" t="s">
        <v>1138</v>
      </c>
      <c r="D3237" s="24">
        <v>2</v>
      </c>
      <c r="E3237" s="24">
        <v>348</v>
      </c>
      <c r="F3237" s="24" t="s">
        <v>58</v>
      </c>
      <c r="G3237" s="24" t="s">
        <v>12</v>
      </c>
      <c r="H3237" s="24" t="s">
        <v>15</v>
      </c>
      <c r="J3237" s="24">
        <v>1</v>
      </c>
      <c r="K3237" s="24">
        <v>1547</v>
      </c>
      <c r="L3237" s="32">
        <v>0.8125</v>
      </c>
      <c r="M3237" s="43">
        <v>0.82638888888888884</v>
      </c>
      <c r="N3237" s="33">
        <v>7.7618430590499603</v>
      </c>
      <c r="Q3237" s="24">
        <v>58</v>
      </c>
      <c r="R3237" s="35">
        <f t="shared" si="204"/>
        <v>450.18689742489772</v>
      </c>
      <c r="S3237" s="35">
        <f t="shared" si="207"/>
        <v>0</v>
      </c>
      <c r="U3237" s="36">
        <f t="shared" si="205"/>
        <v>1.388888888888884E-2</v>
      </c>
      <c r="V3237" s="36">
        <f t="shared" si="206"/>
        <v>0.80555555555555269</v>
      </c>
      <c r="W3237" s="36"/>
      <c r="X3237" s="37"/>
    </row>
    <row r="3238" spans="1:24" x14ac:dyDescent="0.3">
      <c r="A3238" s="42">
        <v>7385</v>
      </c>
      <c r="B3238" s="24" t="s">
        <v>55</v>
      </c>
      <c r="C3238" s="24" t="s">
        <v>1138</v>
      </c>
      <c r="D3238" s="24">
        <v>2</v>
      </c>
      <c r="E3238" s="24">
        <v>348</v>
      </c>
      <c r="F3238" s="24" t="s">
        <v>58</v>
      </c>
      <c r="G3238" s="24" t="s">
        <v>12</v>
      </c>
      <c r="H3238" s="24" t="s">
        <v>13</v>
      </c>
      <c r="J3238" s="24">
        <v>1</v>
      </c>
      <c r="K3238" s="24">
        <v>778</v>
      </c>
      <c r="L3238" s="32">
        <v>0.81597222222222221</v>
      </c>
      <c r="M3238" s="43">
        <v>0.82986111111111116</v>
      </c>
      <c r="N3238" s="33">
        <v>7.7618430590499603</v>
      </c>
      <c r="Q3238" s="24">
        <v>302</v>
      </c>
      <c r="R3238" s="35">
        <f t="shared" si="204"/>
        <v>2344.076603833088</v>
      </c>
      <c r="S3238" s="35">
        <f t="shared" si="207"/>
        <v>0</v>
      </c>
      <c r="U3238" s="36">
        <f t="shared" si="205"/>
        <v>1.3888888888888951E-2</v>
      </c>
      <c r="V3238" s="36">
        <f t="shared" si="206"/>
        <v>4.1944444444444633</v>
      </c>
      <c r="W3238" s="36"/>
      <c r="X3238" s="37"/>
    </row>
    <row r="3239" spans="1:24" x14ac:dyDescent="0.3">
      <c r="A3239" s="42">
        <v>7333</v>
      </c>
      <c r="B3239" s="24" t="s">
        <v>55</v>
      </c>
      <c r="C3239" s="24" t="s">
        <v>1138</v>
      </c>
      <c r="D3239" s="24">
        <v>1</v>
      </c>
      <c r="E3239" s="24">
        <v>369</v>
      </c>
      <c r="F3239" s="24" t="s">
        <v>56</v>
      </c>
      <c r="G3239" s="24" t="s">
        <v>12</v>
      </c>
      <c r="H3239" s="24" t="s">
        <v>13</v>
      </c>
      <c r="J3239" s="24">
        <v>1</v>
      </c>
      <c r="K3239" s="24">
        <v>723</v>
      </c>
      <c r="L3239" s="32">
        <v>0.27777777777777779</v>
      </c>
      <c r="M3239" s="43">
        <v>0.29166666666666669</v>
      </c>
      <c r="N3239" s="33">
        <v>9.1756924684749492</v>
      </c>
      <c r="Q3239" s="24">
        <v>302</v>
      </c>
      <c r="R3239" s="35">
        <f t="shared" si="204"/>
        <v>2771.0591254794344</v>
      </c>
      <c r="S3239" s="35">
        <f t="shared" si="207"/>
        <v>0</v>
      </c>
      <c r="U3239" s="36">
        <f t="shared" si="205"/>
        <v>1.3888888888888895E-2</v>
      </c>
      <c r="V3239" s="36">
        <f t="shared" si="206"/>
        <v>4.1944444444444464</v>
      </c>
      <c r="W3239" s="36"/>
      <c r="X3239" s="37"/>
    </row>
    <row r="3240" spans="1:24" x14ac:dyDescent="0.3">
      <c r="A3240" s="42">
        <v>17852</v>
      </c>
      <c r="B3240" s="24" t="s">
        <v>55</v>
      </c>
      <c r="C3240" s="24" t="s">
        <v>1138</v>
      </c>
      <c r="D3240" s="24">
        <v>1</v>
      </c>
      <c r="E3240" s="24">
        <v>369</v>
      </c>
      <c r="F3240" s="24" t="s">
        <v>56</v>
      </c>
      <c r="G3240" s="24" t="s">
        <v>19</v>
      </c>
      <c r="H3240" s="24" t="s">
        <v>13</v>
      </c>
      <c r="J3240" s="24">
        <v>1</v>
      </c>
      <c r="K3240" s="24">
        <v>724</v>
      </c>
      <c r="L3240" s="32">
        <v>0.28472222222222221</v>
      </c>
      <c r="M3240" s="43">
        <v>0.2986111111111111</v>
      </c>
      <c r="N3240" s="33">
        <v>9.1756924684749492</v>
      </c>
      <c r="Q3240" s="24">
        <v>235</v>
      </c>
      <c r="R3240" s="35">
        <f t="shared" si="204"/>
        <v>2156.287730091613</v>
      </c>
      <c r="S3240" s="35">
        <f t="shared" si="207"/>
        <v>0</v>
      </c>
      <c r="U3240" s="36">
        <f t="shared" si="205"/>
        <v>1.3888888888888895E-2</v>
      </c>
      <c r="V3240" s="36">
        <f t="shared" si="206"/>
        <v>3.2638888888888902</v>
      </c>
      <c r="W3240" s="36"/>
      <c r="X3240" s="37"/>
    </row>
    <row r="3241" spans="1:24" x14ac:dyDescent="0.3">
      <c r="A3241" s="42">
        <v>18526</v>
      </c>
      <c r="B3241" s="24" t="s">
        <v>55</v>
      </c>
      <c r="C3241" s="24" t="s">
        <v>1138</v>
      </c>
      <c r="D3241" s="24">
        <v>1</v>
      </c>
      <c r="E3241" s="24">
        <v>369</v>
      </c>
      <c r="F3241" s="24" t="s">
        <v>56</v>
      </c>
      <c r="G3241" s="24" t="s">
        <v>18</v>
      </c>
      <c r="H3241" s="24" t="s">
        <v>13</v>
      </c>
      <c r="J3241" s="24">
        <v>1</v>
      </c>
      <c r="K3241" s="24">
        <v>18526</v>
      </c>
      <c r="L3241" s="32">
        <v>0.29166666666666669</v>
      </c>
      <c r="M3241" s="43">
        <v>0.30555555555555552</v>
      </c>
      <c r="N3241" s="33">
        <v>9.1756924684749492</v>
      </c>
      <c r="Q3241" s="24">
        <v>67</v>
      </c>
      <c r="R3241" s="35">
        <f t="shared" si="204"/>
        <v>614.7713953878216</v>
      </c>
      <c r="S3241" s="35">
        <f t="shared" si="207"/>
        <v>0</v>
      </c>
      <c r="U3241" s="36">
        <f t="shared" si="205"/>
        <v>1.388888888888884E-2</v>
      </c>
      <c r="V3241" s="36">
        <f t="shared" si="206"/>
        <v>0.93055555555555225</v>
      </c>
      <c r="W3241" s="36"/>
      <c r="X3241" s="37"/>
    </row>
    <row r="3242" spans="1:24" x14ac:dyDescent="0.3">
      <c r="A3242" s="42">
        <v>7432</v>
      </c>
      <c r="B3242" s="24" t="s">
        <v>55</v>
      </c>
      <c r="C3242" s="24" t="s">
        <v>1138</v>
      </c>
      <c r="D3242" s="24">
        <v>1</v>
      </c>
      <c r="E3242" s="24">
        <v>369</v>
      </c>
      <c r="F3242" s="24" t="s">
        <v>56</v>
      </c>
      <c r="G3242" s="24" t="s">
        <v>12</v>
      </c>
      <c r="H3242" s="24" t="s">
        <v>15</v>
      </c>
      <c r="J3242" s="24">
        <v>1</v>
      </c>
      <c r="K3242" s="24">
        <v>1596</v>
      </c>
      <c r="L3242" s="32">
        <v>0.2986111111111111</v>
      </c>
      <c r="M3242" s="43">
        <v>0.3125</v>
      </c>
      <c r="N3242" s="33">
        <v>9.1756924684749492</v>
      </c>
      <c r="Q3242" s="24">
        <v>58</v>
      </c>
      <c r="R3242" s="35">
        <f t="shared" si="204"/>
        <v>532.19016317154706</v>
      </c>
      <c r="S3242" s="35">
        <f t="shared" si="207"/>
        <v>0</v>
      </c>
      <c r="U3242" s="36">
        <f t="shared" si="205"/>
        <v>1.3888888888888895E-2</v>
      </c>
      <c r="V3242" s="36">
        <f t="shared" si="206"/>
        <v>0.80555555555555591</v>
      </c>
      <c r="W3242" s="36"/>
      <c r="X3242" s="37"/>
    </row>
    <row r="3243" spans="1:24" x14ac:dyDescent="0.3">
      <c r="A3243" s="42">
        <v>7335</v>
      </c>
      <c r="B3243" s="24" t="s">
        <v>55</v>
      </c>
      <c r="C3243" s="24" t="s">
        <v>1138</v>
      </c>
      <c r="D3243" s="24">
        <v>1</v>
      </c>
      <c r="E3243" s="24">
        <v>369</v>
      </c>
      <c r="F3243" s="24" t="s">
        <v>56</v>
      </c>
      <c r="G3243" s="24" t="s">
        <v>12</v>
      </c>
      <c r="H3243" s="24" t="s">
        <v>13</v>
      </c>
      <c r="J3243" s="24">
        <v>1</v>
      </c>
      <c r="K3243" s="24">
        <v>725</v>
      </c>
      <c r="L3243" s="32">
        <v>0.30555555555555552</v>
      </c>
      <c r="M3243" s="43">
        <v>0.31944444444444448</v>
      </c>
      <c r="N3243" s="33">
        <v>9.1756924684749492</v>
      </c>
      <c r="Q3243" s="24">
        <v>302</v>
      </c>
      <c r="R3243" s="35">
        <f t="shared" si="204"/>
        <v>2771.0591254794344</v>
      </c>
      <c r="S3243" s="35">
        <f t="shared" si="207"/>
        <v>0</v>
      </c>
      <c r="U3243" s="36">
        <f t="shared" si="205"/>
        <v>1.3888888888888951E-2</v>
      </c>
      <c r="V3243" s="36">
        <f t="shared" si="206"/>
        <v>4.1944444444444633</v>
      </c>
      <c r="W3243" s="36"/>
      <c r="X3243" s="37"/>
    </row>
    <row r="3244" spans="1:24" x14ac:dyDescent="0.3">
      <c r="A3244" s="42">
        <v>7336</v>
      </c>
      <c r="B3244" s="24" t="s">
        <v>55</v>
      </c>
      <c r="C3244" s="24" t="s">
        <v>1138</v>
      </c>
      <c r="D3244" s="24">
        <v>1</v>
      </c>
      <c r="E3244" s="24">
        <v>369</v>
      </c>
      <c r="F3244" s="24" t="s">
        <v>56</v>
      </c>
      <c r="G3244" s="24" t="s">
        <v>12</v>
      </c>
      <c r="H3244" s="24" t="s">
        <v>13</v>
      </c>
      <c r="J3244" s="24">
        <v>1</v>
      </c>
      <c r="K3244" s="24">
        <v>726</v>
      </c>
      <c r="L3244" s="32">
        <v>0.3263888888888889</v>
      </c>
      <c r="M3244" s="43">
        <v>0.34375</v>
      </c>
      <c r="N3244" s="33">
        <v>9.1756924684749492</v>
      </c>
      <c r="Q3244" s="24">
        <v>302</v>
      </c>
      <c r="R3244" s="35">
        <f t="shared" si="204"/>
        <v>2771.0591254794344</v>
      </c>
      <c r="S3244" s="35">
        <f t="shared" si="207"/>
        <v>0</v>
      </c>
      <c r="U3244" s="36">
        <f t="shared" si="205"/>
        <v>1.7361111111111105E-2</v>
      </c>
      <c r="V3244" s="36">
        <f t="shared" si="206"/>
        <v>5.2430555555555536</v>
      </c>
      <c r="W3244" s="36"/>
      <c r="X3244" s="37"/>
    </row>
    <row r="3245" spans="1:24" x14ac:dyDescent="0.3">
      <c r="A3245" s="42">
        <v>7433</v>
      </c>
      <c r="B3245" s="24" t="s">
        <v>55</v>
      </c>
      <c r="C3245" s="24" t="s">
        <v>1138</v>
      </c>
      <c r="D3245" s="24">
        <v>1</v>
      </c>
      <c r="E3245" s="24">
        <v>369</v>
      </c>
      <c r="F3245" s="24" t="s">
        <v>56</v>
      </c>
      <c r="G3245" s="24" t="s">
        <v>12</v>
      </c>
      <c r="H3245" s="24" t="s">
        <v>15</v>
      </c>
      <c r="J3245" s="24">
        <v>1</v>
      </c>
      <c r="K3245" s="24">
        <v>1597</v>
      </c>
      <c r="L3245" s="32">
        <v>0.34027777777777773</v>
      </c>
      <c r="M3245" s="43">
        <v>0.35416666666666669</v>
      </c>
      <c r="N3245" s="33">
        <v>9.1756924684749492</v>
      </c>
      <c r="Q3245" s="24">
        <v>58</v>
      </c>
      <c r="R3245" s="35">
        <f t="shared" si="204"/>
        <v>532.19016317154706</v>
      </c>
      <c r="S3245" s="35">
        <f t="shared" si="207"/>
        <v>0</v>
      </c>
      <c r="U3245" s="36">
        <f t="shared" si="205"/>
        <v>1.3888888888888951E-2</v>
      </c>
      <c r="V3245" s="36">
        <f t="shared" si="206"/>
        <v>0.80555555555555913</v>
      </c>
      <c r="W3245" s="36"/>
      <c r="X3245" s="37"/>
    </row>
    <row r="3246" spans="1:24" x14ac:dyDescent="0.3">
      <c r="A3246" s="42">
        <v>7337</v>
      </c>
      <c r="B3246" s="24" t="s">
        <v>55</v>
      </c>
      <c r="C3246" s="24" t="s">
        <v>1138</v>
      </c>
      <c r="D3246" s="24">
        <v>1</v>
      </c>
      <c r="E3246" s="24">
        <v>369</v>
      </c>
      <c r="F3246" s="24" t="s">
        <v>56</v>
      </c>
      <c r="G3246" s="24" t="s">
        <v>12</v>
      </c>
      <c r="H3246" s="24" t="s">
        <v>13</v>
      </c>
      <c r="J3246" s="24">
        <v>1</v>
      </c>
      <c r="K3246" s="24">
        <v>727</v>
      </c>
      <c r="L3246" s="32">
        <v>0.34375</v>
      </c>
      <c r="M3246" s="43">
        <v>0.3611111111111111</v>
      </c>
      <c r="N3246" s="33">
        <v>9.1756924684749492</v>
      </c>
      <c r="Q3246" s="24">
        <v>302</v>
      </c>
      <c r="R3246" s="35">
        <f t="shared" si="204"/>
        <v>2771.0591254794344</v>
      </c>
      <c r="S3246" s="35">
        <f t="shared" si="207"/>
        <v>0</v>
      </c>
      <c r="U3246" s="36">
        <f t="shared" si="205"/>
        <v>1.7361111111111105E-2</v>
      </c>
      <c r="V3246" s="36">
        <f t="shared" si="206"/>
        <v>5.2430555555555536</v>
      </c>
      <c r="W3246" s="36"/>
      <c r="X3246" s="37"/>
    </row>
    <row r="3247" spans="1:24" x14ac:dyDescent="0.3">
      <c r="A3247" s="42">
        <v>7338</v>
      </c>
      <c r="B3247" s="24" t="s">
        <v>55</v>
      </c>
      <c r="C3247" s="24" t="s">
        <v>1138</v>
      </c>
      <c r="D3247" s="24">
        <v>1</v>
      </c>
      <c r="E3247" s="24">
        <v>369</v>
      </c>
      <c r="F3247" s="24" t="s">
        <v>56</v>
      </c>
      <c r="G3247" s="24" t="s">
        <v>12</v>
      </c>
      <c r="H3247" s="24" t="s">
        <v>13</v>
      </c>
      <c r="J3247" s="24">
        <v>1</v>
      </c>
      <c r="K3247" s="24">
        <v>728</v>
      </c>
      <c r="L3247" s="32">
        <v>0.3611111111111111</v>
      </c>
      <c r="M3247" s="43">
        <v>0.37847222222222227</v>
      </c>
      <c r="N3247" s="33">
        <v>9.1756924684749492</v>
      </c>
      <c r="Q3247" s="24">
        <v>302</v>
      </c>
      <c r="R3247" s="35">
        <f t="shared" si="204"/>
        <v>2771.0591254794344</v>
      </c>
      <c r="S3247" s="35">
        <f t="shared" si="207"/>
        <v>0</v>
      </c>
      <c r="U3247" s="36">
        <f t="shared" si="205"/>
        <v>1.736111111111116E-2</v>
      </c>
      <c r="V3247" s="36">
        <f t="shared" si="206"/>
        <v>5.2430555555555705</v>
      </c>
      <c r="W3247" s="36"/>
      <c r="X3247" s="37"/>
    </row>
    <row r="3248" spans="1:24" x14ac:dyDescent="0.3">
      <c r="A3248" s="42">
        <v>7349</v>
      </c>
      <c r="B3248" s="24" t="s">
        <v>55</v>
      </c>
      <c r="C3248" s="24" t="s">
        <v>1138</v>
      </c>
      <c r="D3248" s="24">
        <v>1</v>
      </c>
      <c r="E3248" s="24">
        <v>369</v>
      </c>
      <c r="F3248" s="24" t="s">
        <v>56</v>
      </c>
      <c r="G3248" s="24" t="s">
        <v>12</v>
      </c>
      <c r="H3248" s="24" t="s">
        <v>13</v>
      </c>
      <c r="J3248" s="24">
        <v>1</v>
      </c>
      <c r="K3248" s="24">
        <v>739</v>
      </c>
      <c r="L3248" s="32">
        <v>0.38194444444444442</v>
      </c>
      <c r="M3248" s="43">
        <v>0.39930555555555558</v>
      </c>
      <c r="N3248" s="33">
        <v>9.1756924684749492</v>
      </c>
      <c r="Q3248" s="24">
        <v>302</v>
      </c>
      <c r="R3248" s="35">
        <f t="shared" si="204"/>
        <v>2771.0591254794344</v>
      </c>
      <c r="S3248" s="35">
        <f t="shared" si="207"/>
        <v>0</v>
      </c>
      <c r="U3248" s="36">
        <f t="shared" si="205"/>
        <v>1.736111111111116E-2</v>
      </c>
      <c r="V3248" s="36">
        <f t="shared" si="206"/>
        <v>5.2430555555555705</v>
      </c>
      <c r="W3248" s="36"/>
      <c r="X3248" s="37"/>
    </row>
    <row r="3249" spans="1:24" x14ac:dyDescent="0.3">
      <c r="A3249" s="42">
        <v>7434</v>
      </c>
      <c r="B3249" s="24" t="s">
        <v>55</v>
      </c>
      <c r="C3249" s="24" t="s">
        <v>1138</v>
      </c>
      <c r="D3249" s="24">
        <v>1</v>
      </c>
      <c r="E3249" s="24">
        <v>369</v>
      </c>
      <c r="F3249" s="24" t="s">
        <v>56</v>
      </c>
      <c r="G3249" s="24" t="s">
        <v>12</v>
      </c>
      <c r="H3249" s="24" t="s">
        <v>15</v>
      </c>
      <c r="J3249" s="24">
        <v>1</v>
      </c>
      <c r="K3249" s="24">
        <v>1598</v>
      </c>
      <c r="L3249" s="32">
        <v>0.38194444444444442</v>
      </c>
      <c r="M3249" s="43">
        <v>0.39583333333333331</v>
      </c>
      <c r="N3249" s="33">
        <v>9.1756924684749492</v>
      </c>
      <c r="Q3249" s="24">
        <v>58</v>
      </c>
      <c r="R3249" s="35">
        <f t="shared" si="204"/>
        <v>532.19016317154706</v>
      </c>
      <c r="S3249" s="35">
        <f t="shared" si="207"/>
        <v>0</v>
      </c>
      <c r="U3249" s="36">
        <f t="shared" si="205"/>
        <v>1.3888888888888895E-2</v>
      </c>
      <c r="V3249" s="36">
        <f t="shared" si="206"/>
        <v>0.80555555555555591</v>
      </c>
      <c r="W3249" s="36"/>
      <c r="X3249" s="37"/>
    </row>
    <row r="3250" spans="1:24" x14ac:dyDescent="0.3">
      <c r="A3250" s="42">
        <v>7339</v>
      </c>
      <c r="B3250" s="24" t="s">
        <v>55</v>
      </c>
      <c r="C3250" s="24" t="s">
        <v>1138</v>
      </c>
      <c r="D3250" s="24">
        <v>1</v>
      </c>
      <c r="E3250" s="24">
        <v>369</v>
      </c>
      <c r="F3250" s="24" t="s">
        <v>56</v>
      </c>
      <c r="G3250" s="24" t="s">
        <v>12</v>
      </c>
      <c r="H3250" s="24" t="s">
        <v>13</v>
      </c>
      <c r="J3250" s="24">
        <v>1</v>
      </c>
      <c r="K3250" s="24">
        <v>729</v>
      </c>
      <c r="L3250" s="32">
        <v>0.40277777777777773</v>
      </c>
      <c r="M3250" s="43">
        <v>0.4201388888888889</v>
      </c>
      <c r="N3250" s="33">
        <v>9.1756924684749492</v>
      </c>
      <c r="Q3250" s="24">
        <v>302</v>
      </c>
      <c r="R3250" s="35">
        <f t="shared" si="204"/>
        <v>2771.0591254794344</v>
      </c>
      <c r="S3250" s="35">
        <f t="shared" si="207"/>
        <v>0</v>
      </c>
      <c r="U3250" s="36">
        <f t="shared" si="205"/>
        <v>1.736111111111116E-2</v>
      </c>
      <c r="V3250" s="36">
        <f t="shared" si="206"/>
        <v>5.2430555555555705</v>
      </c>
      <c r="W3250" s="36"/>
      <c r="X3250" s="37"/>
    </row>
    <row r="3251" spans="1:24" x14ac:dyDescent="0.3">
      <c r="A3251" s="42">
        <v>7350</v>
      </c>
      <c r="B3251" s="24" t="s">
        <v>55</v>
      </c>
      <c r="C3251" s="24" t="s">
        <v>1138</v>
      </c>
      <c r="D3251" s="24">
        <v>1</v>
      </c>
      <c r="E3251" s="24">
        <v>369</v>
      </c>
      <c r="F3251" s="24" t="s">
        <v>56</v>
      </c>
      <c r="G3251" s="24" t="s">
        <v>12</v>
      </c>
      <c r="H3251" s="24" t="s">
        <v>13</v>
      </c>
      <c r="J3251" s="24">
        <v>1</v>
      </c>
      <c r="K3251" s="24">
        <v>740</v>
      </c>
      <c r="L3251" s="32">
        <v>0.4236111111111111</v>
      </c>
      <c r="M3251" s="43">
        <v>0.44097222222222227</v>
      </c>
      <c r="N3251" s="33">
        <v>9.1756924684749492</v>
      </c>
      <c r="Q3251" s="24">
        <v>302</v>
      </c>
      <c r="R3251" s="35">
        <f t="shared" si="204"/>
        <v>2771.0591254794344</v>
      </c>
      <c r="S3251" s="35">
        <f t="shared" si="207"/>
        <v>0</v>
      </c>
      <c r="U3251" s="36">
        <f t="shared" si="205"/>
        <v>1.736111111111116E-2</v>
      </c>
      <c r="V3251" s="36">
        <f t="shared" si="206"/>
        <v>5.2430555555555705</v>
      </c>
      <c r="W3251" s="36"/>
      <c r="X3251" s="37"/>
    </row>
    <row r="3252" spans="1:24" x14ac:dyDescent="0.3">
      <c r="A3252" s="42">
        <v>7435</v>
      </c>
      <c r="B3252" s="24" t="s">
        <v>55</v>
      </c>
      <c r="C3252" s="24" t="s">
        <v>1138</v>
      </c>
      <c r="D3252" s="24">
        <v>1</v>
      </c>
      <c r="E3252" s="24">
        <v>369</v>
      </c>
      <c r="F3252" s="24" t="s">
        <v>56</v>
      </c>
      <c r="G3252" s="24" t="s">
        <v>12</v>
      </c>
      <c r="H3252" s="24" t="s">
        <v>15</v>
      </c>
      <c r="J3252" s="24">
        <v>1</v>
      </c>
      <c r="K3252" s="24">
        <v>1599</v>
      </c>
      <c r="L3252" s="32">
        <v>0.4236111111111111</v>
      </c>
      <c r="M3252" s="43">
        <v>0.4375</v>
      </c>
      <c r="N3252" s="33">
        <v>9.1756924684749492</v>
      </c>
      <c r="Q3252" s="24">
        <v>58</v>
      </c>
      <c r="R3252" s="35">
        <f t="shared" si="204"/>
        <v>532.19016317154706</v>
      </c>
      <c r="S3252" s="35">
        <f t="shared" si="207"/>
        <v>0</v>
      </c>
      <c r="U3252" s="36">
        <f t="shared" si="205"/>
        <v>1.3888888888888895E-2</v>
      </c>
      <c r="V3252" s="36">
        <f t="shared" si="206"/>
        <v>0.80555555555555591</v>
      </c>
      <c r="W3252" s="36"/>
      <c r="X3252" s="37"/>
    </row>
    <row r="3253" spans="1:24" x14ac:dyDescent="0.3">
      <c r="A3253" s="42">
        <v>7340</v>
      </c>
      <c r="B3253" s="24" t="s">
        <v>55</v>
      </c>
      <c r="C3253" s="24" t="s">
        <v>1138</v>
      </c>
      <c r="D3253" s="24">
        <v>1</v>
      </c>
      <c r="E3253" s="24">
        <v>369</v>
      </c>
      <c r="F3253" s="24" t="s">
        <v>56</v>
      </c>
      <c r="G3253" s="24" t="s">
        <v>12</v>
      </c>
      <c r="H3253" s="24" t="s">
        <v>13</v>
      </c>
      <c r="J3253" s="24">
        <v>1</v>
      </c>
      <c r="K3253" s="24">
        <v>730</v>
      </c>
      <c r="L3253" s="32">
        <v>0.44444444444444442</v>
      </c>
      <c r="M3253" s="43">
        <v>0.46180555555555558</v>
      </c>
      <c r="N3253" s="33">
        <v>9.1756924684749492</v>
      </c>
      <c r="Q3253" s="24">
        <v>302</v>
      </c>
      <c r="R3253" s="35">
        <f t="shared" si="204"/>
        <v>2771.0591254794344</v>
      </c>
      <c r="S3253" s="35">
        <f t="shared" si="207"/>
        <v>0</v>
      </c>
      <c r="U3253" s="36">
        <f t="shared" si="205"/>
        <v>1.736111111111116E-2</v>
      </c>
      <c r="V3253" s="36">
        <f t="shared" si="206"/>
        <v>5.2430555555555705</v>
      </c>
      <c r="W3253" s="36"/>
      <c r="X3253" s="37"/>
    </row>
    <row r="3254" spans="1:24" x14ac:dyDescent="0.3">
      <c r="A3254" s="42">
        <v>7351</v>
      </c>
      <c r="B3254" s="24" t="s">
        <v>55</v>
      </c>
      <c r="C3254" s="24" t="s">
        <v>1138</v>
      </c>
      <c r="D3254" s="24">
        <v>1</v>
      </c>
      <c r="E3254" s="24">
        <v>369</v>
      </c>
      <c r="F3254" s="24" t="s">
        <v>56</v>
      </c>
      <c r="G3254" s="24" t="s">
        <v>12</v>
      </c>
      <c r="H3254" s="24" t="s">
        <v>13</v>
      </c>
      <c r="J3254" s="24">
        <v>1</v>
      </c>
      <c r="K3254" s="24">
        <v>741</v>
      </c>
      <c r="L3254" s="32">
        <v>0.46527777777777773</v>
      </c>
      <c r="M3254" s="43">
        <v>0.4826388888888889</v>
      </c>
      <c r="N3254" s="33">
        <v>9.1756924684749492</v>
      </c>
      <c r="Q3254" s="24">
        <v>302</v>
      </c>
      <c r="R3254" s="35">
        <f t="shared" si="204"/>
        <v>2771.0591254794344</v>
      </c>
      <c r="S3254" s="35">
        <f t="shared" si="207"/>
        <v>0</v>
      </c>
      <c r="U3254" s="36">
        <f t="shared" si="205"/>
        <v>1.736111111111116E-2</v>
      </c>
      <c r="V3254" s="36">
        <f t="shared" si="206"/>
        <v>5.2430555555555705</v>
      </c>
      <c r="W3254" s="36"/>
      <c r="X3254" s="37"/>
    </row>
    <row r="3255" spans="1:24" x14ac:dyDescent="0.3">
      <c r="A3255" s="42">
        <v>7436</v>
      </c>
      <c r="B3255" s="24" t="s">
        <v>55</v>
      </c>
      <c r="C3255" s="24" t="s">
        <v>1138</v>
      </c>
      <c r="D3255" s="24">
        <v>1</v>
      </c>
      <c r="E3255" s="24">
        <v>369</v>
      </c>
      <c r="F3255" s="24" t="s">
        <v>56</v>
      </c>
      <c r="G3255" s="24" t="s">
        <v>12</v>
      </c>
      <c r="H3255" s="24" t="s">
        <v>15</v>
      </c>
      <c r="J3255" s="24">
        <v>1</v>
      </c>
      <c r="K3255" s="24">
        <v>1600</v>
      </c>
      <c r="L3255" s="32">
        <v>0.46527777777777773</v>
      </c>
      <c r="M3255" s="43">
        <v>0.47916666666666669</v>
      </c>
      <c r="N3255" s="33">
        <v>9.1756924684749492</v>
      </c>
      <c r="Q3255" s="24">
        <v>58</v>
      </c>
      <c r="R3255" s="35">
        <f t="shared" si="204"/>
        <v>532.19016317154706</v>
      </c>
      <c r="S3255" s="35">
        <f t="shared" si="207"/>
        <v>0</v>
      </c>
      <c r="U3255" s="36">
        <f t="shared" si="205"/>
        <v>1.3888888888888951E-2</v>
      </c>
      <c r="V3255" s="36">
        <f t="shared" si="206"/>
        <v>0.80555555555555913</v>
      </c>
      <c r="W3255" s="36"/>
      <c r="X3255" s="37"/>
    </row>
    <row r="3256" spans="1:24" x14ac:dyDescent="0.3">
      <c r="A3256" s="42">
        <v>7341</v>
      </c>
      <c r="B3256" s="24" t="s">
        <v>55</v>
      </c>
      <c r="C3256" s="24" t="s">
        <v>1138</v>
      </c>
      <c r="D3256" s="24">
        <v>1</v>
      </c>
      <c r="E3256" s="24">
        <v>369</v>
      </c>
      <c r="F3256" s="24" t="s">
        <v>56</v>
      </c>
      <c r="G3256" s="24" t="s">
        <v>12</v>
      </c>
      <c r="H3256" s="24" t="s">
        <v>13</v>
      </c>
      <c r="J3256" s="24">
        <v>1</v>
      </c>
      <c r="K3256" s="24">
        <v>731</v>
      </c>
      <c r="L3256" s="32">
        <v>0.4861111111111111</v>
      </c>
      <c r="M3256" s="43">
        <v>0.50347222222222221</v>
      </c>
      <c r="N3256" s="33">
        <v>9.1756924684749492</v>
      </c>
      <c r="Q3256" s="24">
        <v>302</v>
      </c>
      <c r="R3256" s="35">
        <f t="shared" si="204"/>
        <v>2771.0591254794344</v>
      </c>
      <c r="S3256" s="35">
        <f t="shared" si="207"/>
        <v>0</v>
      </c>
      <c r="U3256" s="36">
        <f t="shared" si="205"/>
        <v>1.7361111111111105E-2</v>
      </c>
      <c r="V3256" s="36">
        <f t="shared" si="206"/>
        <v>5.2430555555555536</v>
      </c>
      <c r="W3256" s="36"/>
      <c r="X3256" s="37"/>
    </row>
    <row r="3257" spans="1:24" x14ac:dyDescent="0.3">
      <c r="A3257" s="42">
        <v>7352</v>
      </c>
      <c r="B3257" s="24" t="s">
        <v>55</v>
      </c>
      <c r="C3257" s="24" t="s">
        <v>1138</v>
      </c>
      <c r="D3257" s="24">
        <v>1</v>
      </c>
      <c r="E3257" s="24">
        <v>369</v>
      </c>
      <c r="F3257" s="24" t="s">
        <v>56</v>
      </c>
      <c r="G3257" s="24" t="s">
        <v>12</v>
      </c>
      <c r="H3257" s="24" t="s">
        <v>13</v>
      </c>
      <c r="J3257" s="24">
        <v>1</v>
      </c>
      <c r="K3257" s="24">
        <v>742</v>
      </c>
      <c r="L3257" s="32">
        <v>0.50694444444444442</v>
      </c>
      <c r="M3257" s="43">
        <v>0.52430555555555558</v>
      </c>
      <c r="N3257" s="33">
        <v>9.1756924684749492</v>
      </c>
      <c r="Q3257" s="24">
        <v>302</v>
      </c>
      <c r="R3257" s="35">
        <f t="shared" si="204"/>
        <v>2771.0591254794344</v>
      </c>
      <c r="S3257" s="35">
        <f t="shared" si="207"/>
        <v>0</v>
      </c>
      <c r="U3257" s="36">
        <f t="shared" si="205"/>
        <v>1.736111111111116E-2</v>
      </c>
      <c r="V3257" s="36">
        <f t="shared" si="206"/>
        <v>5.2430555555555705</v>
      </c>
      <c r="W3257" s="36"/>
      <c r="X3257" s="37"/>
    </row>
    <row r="3258" spans="1:24" x14ac:dyDescent="0.3">
      <c r="A3258" s="42">
        <v>7437</v>
      </c>
      <c r="B3258" s="24" t="s">
        <v>55</v>
      </c>
      <c r="C3258" s="24" t="s">
        <v>1138</v>
      </c>
      <c r="D3258" s="24">
        <v>1</v>
      </c>
      <c r="E3258" s="24">
        <v>369</v>
      </c>
      <c r="F3258" s="24" t="s">
        <v>56</v>
      </c>
      <c r="G3258" s="24" t="s">
        <v>12</v>
      </c>
      <c r="H3258" s="24" t="s">
        <v>15</v>
      </c>
      <c r="J3258" s="24">
        <v>1</v>
      </c>
      <c r="K3258" s="24">
        <v>1601</v>
      </c>
      <c r="L3258" s="32">
        <v>0.50694444444444442</v>
      </c>
      <c r="M3258" s="43">
        <v>0.52083333333333337</v>
      </c>
      <c r="N3258" s="33">
        <v>9.1756924684749492</v>
      </c>
      <c r="Q3258" s="24">
        <v>58</v>
      </c>
      <c r="R3258" s="35">
        <f t="shared" si="204"/>
        <v>532.19016317154706</v>
      </c>
      <c r="S3258" s="35">
        <f t="shared" si="207"/>
        <v>0</v>
      </c>
      <c r="U3258" s="36">
        <f t="shared" si="205"/>
        <v>1.3888888888888951E-2</v>
      </c>
      <c r="V3258" s="36">
        <f t="shared" si="206"/>
        <v>0.80555555555555913</v>
      </c>
      <c r="W3258" s="36"/>
      <c r="X3258" s="37"/>
    </row>
    <row r="3259" spans="1:24" x14ac:dyDescent="0.3">
      <c r="A3259" s="42">
        <v>7342</v>
      </c>
      <c r="B3259" s="24" t="s">
        <v>55</v>
      </c>
      <c r="C3259" s="24" t="s">
        <v>1138</v>
      </c>
      <c r="D3259" s="24">
        <v>1</v>
      </c>
      <c r="E3259" s="24">
        <v>369</v>
      </c>
      <c r="F3259" s="24" t="s">
        <v>56</v>
      </c>
      <c r="G3259" s="24" t="s">
        <v>12</v>
      </c>
      <c r="H3259" s="24" t="s">
        <v>13</v>
      </c>
      <c r="J3259" s="24">
        <v>1</v>
      </c>
      <c r="K3259" s="24">
        <v>732</v>
      </c>
      <c r="L3259" s="32">
        <v>0.52777777777777779</v>
      </c>
      <c r="M3259" s="43">
        <v>0.54513888888888895</v>
      </c>
      <c r="N3259" s="33">
        <v>9.1756924684749492</v>
      </c>
      <c r="Q3259" s="24">
        <v>302</v>
      </c>
      <c r="R3259" s="35">
        <f t="shared" si="204"/>
        <v>2771.0591254794344</v>
      </c>
      <c r="S3259" s="35">
        <f t="shared" si="207"/>
        <v>0</v>
      </c>
      <c r="U3259" s="36">
        <f t="shared" si="205"/>
        <v>1.736111111111116E-2</v>
      </c>
      <c r="V3259" s="36">
        <f t="shared" si="206"/>
        <v>5.2430555555555705</v>
      </c>
      <c r="W3259" s="36"/>
      <c r="X3259" s="37"/>
    </row>
    <row r="3260" spans="1:24" x14ac:dyDescent="0.3">
      <c r="A3260" s="42">
        <v>7438</v>
      </c>
      <c r="B3260" s="24" t="s">
        <v>55</v>
      </c>
      <c r="C3260" s="24" t="s">
        <v>1138</v>
      </c>
      <c r="D3260" s="24">
        <v>1</v>
      </c>
      <c r="E3260" s="24">
        <v>369</v>
      </c>
      <c r="F3260" s="24" t="s">
        <v>56</v>
      </c>
      <c r="G3260" s="24" t="s">
        <v>12</v>
      </c>
      <c r="H3260" s="24" t="s">
        <v>15</v>
      </c>
      <c r="J3260" s="24">
        <v>1</v>
      </c>
      <c r="K3260" s="24">
        <v>1602</v>
      </c>
      <c r="L3260" s="32">
        <v>0.54861111111111105</v>
      </c>
      <c r="M3260" s="43">
        <v>0.5625</v>
      </c>
      <c r="N3260" s="33">
        <v>9.1756924684749492</v>
      </c>
      <c r="Q3260" s="24">
        <v>58</v>
      </c>
      <c r="R3260" s="35">
        <f t="shared" si="204"/>
        <v>532.19016317154706</v>
      </c>
      <c r="S3260" s="35">
        <f t="shared" si="207"/>
        <v>0</v>
      </c>
      <c r="U3260" s="36">
        <f t="shared" si="205"/>
        <v>1.3888888888888951E-2</v>
      </c>
      <c r="V3260" s="36">
        <f t="shared" si="206"/>
        <v>0.80555555555555913</v>
      </c>
      <c r="W3260" s="36"/>
      <c r="X3260" s="37"/>
    </row>
    <row r="3261" spans="1:24" x14ac:dyDescent="0.3">
      <c r="A3261" s="42">
        <v>7445</v>
      </c>
      <c r="B3261" s="24" t="s">
        <v>55</v>
      </c>
      <c r="C3261" s="24" t="s">
        <v>1138</v>
      </c>
      <c r="D3261" s="24">
        <v>1</v>
      </c>
      <c r="E3261" s="24">
        <v>369</v>
      </c>
      <c r="F3261" s="24" t="s">
        <v>56</v>
      </c>
      <c r="G3261" s="24" t="s">
        <v>12</v>
      </c>
      <c r="H3261" s="24" t="s">
        <v>13</v>
      </c>
      <c r="J3261" s="24">
        <v>1</v>
      </c>
      <c r="K3261" s="24">
        <v>3161</v>
      </c>
      <c r="L3261" s="32">
        <v>0.54861111111111105</v>
      </c>
      <c r="M3261" s="43">
        <v>0.56597222222222221</v>
      </c>
      <c r="N3261" s="33">
        <v>9.1756924684749492</v>
      </c>
      <c r="Q3261" s="24">
        <v>302</v>
      </c>
      <c r="R3261" s="35">
        <f t="shared" si="204"/>
        <v>2771.0591254794344</v>
      </c>
      <c r="S3261" s="35">
        <f t="shared" si="207"/>
        <v>0</v>
      </c>
      <c r="U3261" s="36">
        <f t="shared" si="205"/>
        <v>1.736111111111116E-2</v>
      </c>
      <c r="V3261" s="36">
        <f t="shared" si="206"/>
        <v>5.2430555555555705</v>
      </c>
      <c r="W3261" s="36"/>
      <c r="X3261" s="37"/>
    </row>
    <row r="3262" spans="1:24" x14ac:dyDescent="0.3">
      <c r="A3262" s="42">
        <v>7343</v>
      </c>
      <c r="B3262" s="24" t="s">
        <v>55</v>
      </c>
      <c r="C3262" s="24" t="s">
        <v>1138</v>
      </c>
      <c r="D3262" s="24">
        <v>1</v>
      </c>
      <c r="E3262" s="24">
        <v>369</v>
      </c>
      <c r="F3262" s="24" t="s">
        <v>56</v>
      </c>
      <c r="G3262" s="24" t="s">
        <v>12</v>
      </c>
      <c r="H3262" s="24" t="s">
        <v>13</v>
      </c>
      <c r="J3262" s="24">
        <v>1</v>
      </c>
      <c r="K3262" s="24">
        <v>733</v>
      </c>
      <c r="L3262" s="32">
        <v>0.56944444444444442</v>
      </c>
      <c r="M3262" s="43">
        <v>0.58680555555555558</v>
      </c>
      <c r="N3262" s="33">
        <v>9.1756924684749492</v>
      </c>
      <c r="Q3262" s="24">
        <v>302</v>
      </c>
      <c r="R3262" s="35">
        <f t="shared" si="204"/>
        <v>2771.0591254794344</v>
      </c>
      <c r="S3262" s="35">
        <f t="shared" si="207"/>
        <v>0</v>
      </c>
      <c r="U3262" s="36">
        <f t="shared" si="205"/>
        <v>1.736111111111116E-2</v>
      </c>
      <c r="V3262" s="36">
        <f t="shared" si="206"/>
        <v>5.2430555555555705</v>
      </c>
      <c r="W3262" s="36"/>
      <c r="X3262" s="37"/>
    </row>
    <row r="3263" spans="1:24" x14ac:dyDescent="0.3">
      <c r="A3263" s="42">
        <v>7353</v>
      </c>
      <c r="B3263" s="24" t="s">
        <v>55</v>
      </c>
      <c r="C3263" s="24" t="s">
        <v>1138</v>
      </c>
      <c r="D3263" s="24">
        <v>1</v>
      </c>
      <c r="E3263" s="24">
        <v>369</v>
      </c>
      <c r="F3263" s="24" t="s">
        <v>56</v>
      </c>
      <c r="G3263" s="24" t="s">
        <v>12</v>
      </c>
      <c r="H3263" s="24" t="s">
        <v>13</v>
      </c>
      <c r="J3263" s="24">
        <v>1</v>
      </c>
      <c r="K3263" s="24">
        <v>744</v>
      </c>
      <c r="L3263" s="32">
        <v>0.59027777777777779</v>
      </c>
      <c r="M3263" s="43">
        <v>0.60763888888888895</v>
      </c>
      <c r="N3263" s="33">
        <v>9.1756924684749492</v>
      </c>
      <c r="Q3263" s="24">
        <v>302</v>
      </c>
      <c r="R3263" s="35">
        <f t="shared" si="204"/>
        <v>2771.0591254794344</v>
      </c>
      <c r="S3263" s="35">
        <f t="shared" si="207"/>
        <v>0</v>
      </c>
      <c r="U3263" s="36">
        <f t="shared" si="205"/>
        <v>1.736111111111116E-2</v>
      </c>
      <c r="V3263" s="36">
        <f t="shared" si="206"/>
        <v>5.2430555555555705</v>
      </c>
      <c r="W3263" s="36"/>
      <c r="X3263" s="37"/>
    </row>
    <row r="3264" spans="1:24" x14ac:dyDescent="0.3">
      <c r="A3264" s="42">
        <v>7439</v>
      </c>
      <c r="B3264" s="24" t="s">
        <v>55</v>
      </c>
      <c r="C3264" s="24" t="s">
        <v>1138</v>
      </c>
      <c r="D3264" s="24">
        <v>1</v>
      </c>
      <c r="E3264" s="24">
        <v>369</v>
      </c>
      <c r="F3264" s="24" t="s">
        <v>56</v>
      </c>
      <c r="G3264" s="24" t="s">
        <v>12</v>
      </c>
      <c r="H3264" s="24" t="s">
        <v>15</v>
      </c>
      <c r="J3264" s="24">
        <v>1</v>
      </c>
      <c r="K3264" s="24">
        <v>1603</v>
      </c>
      <c r="L3264" s="32">
        <v>0.59027777777777779</v>
      </c>
      <c r="M3264" s="43">
        <v>0.60416666666666663</v>
      </c>
      <c r="N3264" s="33">
        <v>9.1756924684749492</v>
      </c>
      <c r="Q3264" s="24">
        <v>58</v>
      </c>
      <c r="R3264" s="35">
        <f t="shared" si="204"/>
        <v>532.19016317154706</v>
      </c>
      <c r="S3264" s="35">
        <f t="shared" si="207"/>
        <v>0</v>
      </c>
      <c r="U3264" s="36">
        <f t="shared" si="205"/>
        <v>1.388888888888884E-2</v>
      </c>
      <c r="V3264" s="36">
        <f t="shared" si="206"/>
        <v>0.80555555555555269</v>
      </c>
      <c r="W3264" s="36"/>
      <c r="X3264" s="37"/>
    </row>
    <row r="3265" spans="1:24" x14ac:dyDescent="0.3">
      <c r="A3265" s="42">
        <v>7344</v>
      </c>
      <c r="B3265" s="24" t="s">
        <v>55</v>
      </c>
      <c r="C3265" s="24" t="s">
        <v>1138</v>
      </c>
      <c r="D3265" s="24">
        <v>1</v>
      </c>
      <c r="E3265" s="24">
        <v>369</v>
      </c>
      <c r="F3265" s="24" t="s">
        <v>56</v>
      </c>
      <c r="G3265" s="24" t="s">
        <v>12</v>
      </c>
      <c r="H3265" s="24" t="s">
        <v>13</v>
      </c>
      <c r="J3265" s="24">
        <v>1</v>
      </c>
      <c r="K3265" s="24">
        <v>734</v>
      </c>
      <c r="L3265" s="32">
        <v>0.61111111111111105</v>
      </c>
      <c r="M3265" s="43">
        <v>0.62847222222222221</v>
      </c>
      <c r="N3265" s="33">
        <v>9.1756924684749492</v>
      </c>
      <c r="Q3265" s="24">
        <v>302</v>
      </c>
      <c r="R3265" s="35">
        <f t="shared" si="204"/>
        <v>2771.0591254794344</v>
      </c>
      <c r="S3265" s="35">
        <f t="shared" si="207"/>
        <v>0</v>
      </c>
      <c r="U3265" s="36">
        <f t="shared" si="205"/>
        <v>1.736111111111116E-2</v>
      </c>
      <c r="V3265" s="36">
        <f t="shared" si="206"/>
        <v>5.2430555555555705</v>
      </c>
      <c r="W3265" s="36"/>
      <c r="X3265" s="37"/>
    </row>
    <row r="3266" spans="1:24" x14ac:dyDescent="0.3">
      <c r="A3266" s="42">
        <v>7354</v>
      </c>
      <c r="B3266" s="24" t="s">
        <v>55</v>
      </c>
      <c r="C3266" s="24" t="s">
        <v>1138</v>
      </c>
      <c r="D3266" s="24">
        <v>1</v>
      </c>
      <c r="E3266" s="24">
        <v>369</v>
      </c>
      <c r="F3266" s="24" t="s">
        <v>56</v>
      </c>
      <c r="G3266" s="24" t="s">
        <v>12</v>
      </c>
      <c r="H3266" s="24" t="s">
        <v>13</v>
      </c>
      <c r="J3266" s="24">
        <v>1</v>
      </c>
      <c r="K3266" s="24">
        <v>745</v>
      </c>
      <c r="L3266" s="32">
        <v>0.63194444444444442</v>
      </c>
      <c r="M3266" s="43">
        <v>0.64930555555555558</v>
      </c>
      <c r="N3266" s="33">
        <v>9.1756924684749492</v>
      </c>
      <c r="Q3266" s="24">
        <v>302</v>
      </c>
      <c r="R3266" s="35">
        <f t="shared" si="204"/>
        <v>2771.0591254794344</v>
      </c>
      <c r="S3266" s="35">
        <f t="shared" si="207"/>
        <v>0</v>
      </c>
      <c r="U3266" s="36">
        <f t="shared" si="205"/>
        <v>1.736111111111116E-2</v>
      </c>
      <c r="V3266" s="36">
        <f t="shared" si="206"/>
        <v>5.2430555555555705</v>
      </c>
      <c r="W3266" s="36"/>
      <c r="X3266" s="37"/>
    </row>
    <row r="3267" spans="1:24" x14ac:dyDescent="0.3">
      <c r="A3267" s="42">
        <v>7440</v>
      </c>
      <c r="B3267" s="24" t="s">
        <v>55</v>
      </c>
      <c r="C3267" s="24" t="s">
        <v>1138</v>
      </c>
      <c r="D3267" s="24">
        <v>1</v>
      </c>
      <c r="E3267" s="24">
        <v>369</v>
      </c>
      <c r="F3267" s="24" t="s">
        <v>56</v>
      </c>
      <c r="G3267" s="24" t="s">
        <v>12</v>
      </c>
      <c r="H3267" s="24" t="s">
        <v>15</v>
      </c>
      <c r="J3267" s="24">
        <v>1</v>
      </c>
      <c r="K3267" s="24">
        <v>1604</v>
      </c>
      <c r="L3267" s="32">
        <v>0.63194444444444442</v>
      </c>
      <c r="M3267" s="43">
        <v>0.64583333333333337</v>
      </c>
      <c r="N3267" s="33">
        <v>9.1756924684749492</v>
      </c>
      <c r="Q3267" s="24">
        <v>58</v>
      </c>
      <c r="R3267" s="35">
        <f t="shared" si="204"/>
        <v>532.19016317154706</v>
      </c>
      <c r="S3267" s="35">
        <f t="shared" si="207"/>
        <v>0</v>
      </c>
      <c r="U3267" s="36">
        <f t="shared" si="205"/>
        <v>1.3888888888888951E-2</v>
      </c>
      <c r="V3267" s="36">
        <f t="shared" si="206"/>
        <v>0.80555555555555913</v>
      </c>
      <c r="W3267" s="36"/>
      <c r="X3267" s="37"/>
    </row>
    <row r="3268" spans="1:24" x14ac:dyDescent="0.3">
      <c r="A3268" s="42">
        <v>7345</v>
      </c>
      <c r="B3268" s="24" t="s">
        <v>55</v>
      </c>
      <c r="C3268" s="24" t="s">
        <v>1138</v>
      </c>
      <c r="D3268" s="24">
        <v>1</v>
      </c>
      <c r="E3268" s="24">
        <v>369</v>
      </c>
      <c r="F3268" s="24" t="s">
        <v>56</v>
      </c>
      <c r="G3268" s="24" t="s">
        <v>12</v>
      </c>
      <c r="H3268" s="24" t="s">
        <v>13</v>
      </c>
      <c r="J3268" s="24">
        <v>1</v>
      </c>
      <c r="K3268" s="24">
        <v>735</v>
      </c>
      <c r="L3268" s="32">
        <v>0.65277777777777779</v>
      </c>
      <c r="M3268" s="43">
        <v>0.67013888888888884</v>
      </c>
      <c r="N3268" s="33">
        <v>9.1756924684749492</v>
      </c>
      <c r="Q3268" s="24">
        <v>302</v>
      </c>
      <c r="R3268" s="35">
        <f t="shared" si="204"/>
        <v>2771.0591254794344</v>
      </c>
      <c r="S3268" s="35">
        <f t="shared" si="207"/>
        <v>0</v>
      </c>
      <c r="U3268" s="36">
        <f t="shared" si="205"/>
        <v>1.7361111111111049E-2</v>
      </c>
      <c r="V3268" s="36">
        <f t="shared" si="206"/>
        <v>5.2430555555555367</v>
      </c>
      <c r="W3268" s="36"/>
      <c r="X3268" s="37"/>
    </row>
    <row r="3269" spans="1:24" x14ac:dyDescent="0.3">
      <c r="A3269" s="42">
        <v>7355</v>
      </c>
      <c r="B3269" s="24" t="s">
        <v>55</v>
      </c>
      <c r="C3269" s="24" t="s">
        <v>1138</v>
      </c>
      <c r="D3269" s="24">
        <v>1</v>
      </c>
      <c r="E3269" s="24">
        <v>369</v>
      </c>
      <c r="F3269" s="24" t="s">
        <v>56</v>
      </c>
      <c r="G3269" s="24" t="s">
        <v>12</v>
      </c>
      <c r="H3269" s="24" t="s">
        <v>13</v>
      </c>
      <c r="J3269" s="24">
        <v>1</v>
      </c>
      <c r="K3269" s="24">
        <v>746</v>
      </c>
      <c r="L3269" s="32">
        <v>0.67361111111111116</v>
      </c>
      <c r="M3269" s="43">
        <v>0.69097222222222221</v>
      </c>
      <c r="N3269" s="33">
        <v>9.1756924684749492</v>
      </c>
      <c r="Q3269" s="24">
        <v>302</v>
      </c>
      <c r="R3269" s="35">
        <f t="shared" si="204"/>
        <v>2771.0591254794344</v>
      </c>
      <c r="S3269" s="35">
        <f t="shared" si="207"/>
        <v>0</v>
      </c>
      <c r="U3269" s="36">
        <f t="shared" si="205"/>
        <v>1.7361111111111049E-2</v>
      </c>
      <c r="V3269" s="36">
        <f t="shared" si="206"/>
        <v>5.2430555555555367</v>
      </c>
      <c r="W3269" s="36"/>
      <c r="X3269" s="37"/>
    </row>
    <row r="3270" spans="1:24" x14ac:dyDescent="0.3">
      <c r="A3270" s="42">
        <v>7441</v>
      </c>
      <c r="B3270" s="24" t="s">
        <v>55</v>
      </c>
      <c r="C3270" s="24" t="s">
        <v>1138</v>
      </c>
      <c r="D3270" s="24">
        <v>1</v>
      </c>
      <c r="E3270" s="24">
        <v>369</v>
      </c>
      <c r="F3270" s="24" t="s">
        <v>56</v>
      </c>
      <c r="G3270" s="24" t="s">
        <v>12</v>
      </c>
      <c r="H3270" s="24" t="s">
        <v>15</v>
      </c>
      <c r="J3270" s="24">
        <v>1</v>
      </c>
      <c r="K3270" s="24">
        <v>1605</v>
      </c>
      <c r="L3270" s="32">
        <v>0.67361111111111116</v>
      </c>
      <c r="M3270" s="43">
        <v>0.6875</v>
      </c>
      <c r="N3270" s="33">
        <v>9.1756924684749492</v>
      </c>
      <c r="Q3270" s="24">
        <v>58</v>
      </c>
      <c r="R3270" s="35">
        <f t="shared" ref="R3270:R3333" si="208">+N3270*Q3270</f>
        <v>532.19016317154706</v>
      </c>
      <c r="S3270" s="35">
        <f t="shared" si="207"/>
        <v>0</v>
      </c>
      <c r="U3270" s="36">
        <f t="shared" ref="U3270:U3333" si="209">+M3270-L3270</f>
        <v>1.388888888888884E-2</v>
      </c>
      <c r="V3270" s="36">
        <f t="shared" ref="V3270:V3333" si="210">+U3270*Q3270</f>
        <v>0.80555555555555269</v>
      </c>
      <c r="W3270" s="36"/>
      <c r="X3270" s="37"/>
    </row>
    <row r="3271" spans="1:24" x14ac:dyDescent="0.3">
      <c r="A3271" s="42">
        <v>7346</v>
      </c>
      <c r="B3271" s="24" t="s">
        <v>55</v>
      </c>
      <c r="C3271" s="24" t="s">
        <v>1138</v>
      </c>
      <c r="D3271" s="24">
        <v>1</v>
      </c>
      <c r="E3271" s="24">
        <v>369</v>
      </c>
      <c r="F3271" s="24" t="s">
        <v>56</v>
      </c>
      <c r="G3271" s="24" t="s">
        <v>12</v>
      </c>
      <c r="H3271" s="24" t="s">
        <v>13</v>
      </c>
      <c r="J3271" s="24">
        <v>1</v>
      </c>
      <c r="K3271" s="24">
        <v>736</v>
      </c>
      <c r="L3271" s="32">
        <v>0.69444444444444453</v>
      </c>
      <c r="M3271" s="43">
        <v>0.71180555555555547</v>
      </c>
      <c r="N3271" s="33">
        <v>9.1756924684749492</v>
      </c>
      <c r="Q3271" s="24">
        <v>302</v>
      </c>
      <c r="R3271" s="35">
        <f t="shared" si="208"/>
        <v>2771.0591254794344</v>
      </c>
      <c r="S3271" s="35">
        <f t="shared" ref="S3271:S3279" si="211">+O3271*Q3271</f>
        <v>0</v>
      </c>
      <c r="U3271" s="36">
        <f t="shared" si="209"/>
        <v>1.7361111111110938E-2</v>
      </c>
      <c r="V3271" s="36">
        <f t="shared" si="210"/>
        <v>5.2430555555555038</v>
      </c>
      <c r="W3271" s="36"/>
      <c r="X3271" s="37"/>
    </row>
    <row r="3272" spans="1:24" x14ac:dyDescent="0.3">
      <c r="A3272" s="42">
        <v>7356</v>
      </c>
      <c r="B3272" s="24" t="s">
        <v>55</v>
      </c>
      <c r="C3272" s="24" t="s">
        <v>1138</v>
      </c>
      <c r="D3272" s="24">
        <v>1</v>
      </c>
      <c r="E3272" s="24">
        <v>369</v>
      </c>
      <c r="F3272" s="24" t="s">
        <v>56</v>
      </c>
      <c r="G3272" s="24" t="s">
        <v>12</v>
      </c>
      <c r="H3272" s="24" t="s">
        <v>13</v>
      </c>
      <c r="J3272" s="24">
        <v>1</v>
      </c>
      <c r="K3272" s="24">
        <v>747</v>
      </c>
      <c r="L3272" s="32">
        <v>0.71527777777777779</v>
      </c>
      <c r="M3272" s="43">
        <v>0.73263888888888884</v>
      </c>
      <c r="N3272" s="33">
        <v>9.1756924684749492</v>
      </c>
      <c r="Q3272" s="24">
        <v>302</v>
      </c>
      <c r="R3272" s="35">
        <f t="shared" si="208"/>
        <v>2771.0591254794344</v>
      </c>
      <c r="S3272" s="35">
        <f t="shared" si="211"/>
        <v>0</v>
      </c>
      <c r="U3272" s="36">
        <f t="shared" si="209"/>
        <v>1.7361111111111049E-2</v>
      </c>
      <c r="V3272" s="36">
        <f t="shared" si="210"/>
        <v>5.2430555555555367</v>
      </c>
      <c r="W3272" s="36"/>
      <c r="X3272" s="37"/>
    </row>
    <row r="3273" spans="1:24" x14ac:dyDescent="0.3">
      <c r="A3273" s="42">
        <v>7442</v>
      </c>
      <c r="B3273" s="24" t="s">
        <v>55</v>
      </c>
      <c r="C3273" s="24" t="s">
        <v>1138</v>
      </c>
      <c r="D3273" s="24">
        <v>1</v>
      </c>
      <c r="E3273" s="24">
        <v>369</v>
      </c>
      <c r="F3273" s="24" t="s">
        <v>56</v>
      </c>
      <c r="G3273" s="24" t="s">
        <v>12</v>
      </c>
      <c r="H3273" s="24" t="s">
        <v>15</v>
      </c>
      <c r="J3273" s="24">
        <v>1</v>
      </c>
      <c r="K3273" s="24">
        <v>1606</v>
      </c>
      <c r="L3273" s="32">
        <v>0.71527777777777779</v>
      </c>
      <c r="M3273" s="43">
        <v>0.72916666666666663</v>
      </c>
      <c r="N3273" s="33">
        <v>9.1756924684749492</v>
      </c>
      <c r="Q3273" s="24">
        <v>58</v>
      </c>
      <c r="R3273" s="35">
        <f t="shared" si="208"/>
        <v>532.19016317154706</v>
      </c>
      <c r="S3273" s="35">
        <f t="shared" si="211"/>
        <v>0</v>
      </c>
      <c r="U3273" s="36">
        <f t="shared" si="209"/>
        <v>1.388888888888884E-2</v>
      </c>
      <c r="V3273" s="36">
        <f t="shared" si="210"/>
        <v>0.80555555555555269</v>
      </c>
      <c r="W3273" s="36"/>
      <c r="X3273" s="37"/>
    </row>
    <row r="3274" spans="1:24" x14ac:dyDescent="0.3">
      <c r="A3274" s="42">
        <v>7347</v>
      </c>
      <c r="B3274" s="24" t="s">
        <v>55</v>
      </c>
      <c r="C3274" s="24" t="s">
        <v>1138</v>
      </c>
      <c r="D3274" s="24">
        <v>1</v>
      </c>
      <c r="E3274" s="24">
        <v>369</v>
      </c>
      <c r="F3274" s="24" t="s">
        <v>56</v>
      </c>
      <c r="G3274" s="24" t="s">
        <v>12</v>
      </c>
      <c r="H3274" s="24" t="s">
        <v>13</v>
      </c>
      <c r="J3274" s="24">
        <v>1</v>
      </c>
      <c r="K3274" s="24">
        <v>737</v>
      </c>
      <c r="L3274" s="32">
        <v>0.73611111111111116</v>
      </c>
      <c r="M3274" s="43">
        <v>0.75347222222222221</v>
      </c>
      <c r="N3274" s="33">
        <v>9.1756924684749492</v>
      </c>
      <c r="Q3274" s="24">
        <v>302</v>
      </c>
      <c r="R3274" s="35">
        <f t="shared" si="208"/>
        <v>2771.0591254794344</v>
      </c>
      <c r="S3274" s="35">
        <f t="shared" si="211"/>
        <v>0</v>
      </c>
      <c r="U3274" s="36">
        <f t="shared" si="209"/>
        <v>1.7361111111111049E-2</v>
      </c>
      <c r="V3274" s="36">
        <f t="shared" si="210"/>
        <v>5.2430555555555367</v>
      </c>
      <c r="W3274" s="36"/>
      <c r="X3274" s="37"/>
    </row>
    <row r="3275" spans="1:24" x14ac:dyDescent="0.3">
      <c r="A3275" s="42">
        <v>7357</v>
      </c>
      <c r="B3275" s="24" t="s">
        <v>55</v>
      </c>
      <c r="C3275" s="24" t="s">
        <v>1138</v>
      </c>
      <c r="D3275" s="24">
        <v>1</v>
      </c>
      <c r="E3275" s="24">
        <v>369</v>
      </c>
      <c r="F3275" s="24" t="s">
        <v>56</v>
      </c>
      <c r="G3275" s="24" t="s">
        <v>12</v>
      </c>
      <c r="H3275" s="24" t="s">
        <v>13</v>
      </c>
      <c r="J3275" s="24">
        <v>1</v>
      </c>
      <c r="K3275" s="24">
        <v>748</v>
      </c>
      <c r="L3275" s="32">
        <v>0.75694444444444453</v>
      </c>
      <c r="M3275" s="43">
        <v>0.77430555555555547</v>
      </c>
      <c r="N3275" s="33">
        <v>9.1756924684749492</v>
      </c>
      <c r="Q3275" s="24">
        <v>302</v>
      </c>
      <c r="R3275" s="35">
        <f t="shared" si="208"/>
        <v>2771.0591254794344</v>
      </c>
      <c r="S3275" s="35">
        <f t="shared" si="211"/>
        <v>0</v>
      </c>
      <c r="U3275" s="36">
        <f t="shared" si="209"/>
        <v>1.7361111111110938E-2</v>
      </c>
      <c r="V3275" s="36">
        <f t="shared" si="210"/>
        <v>5.2430555555555038</v>
      </c>
      <c r="W3275" s="36"/>
      <c r="X3275" s="37"/>
    </row>
    <row r="3276" spans="1:24" x14ac:dyDescent="0.3">
      <c r="A3276" s="42">
        <v>7443</v>
      </c>
      <c r="B3276" s="24" t="s">
        <v>55</v>
      </c>
      <c r="C3276" s="24" t="s">
        <v>1138</v>
      </c>
      <c r="D3276" s="24">
        <v>1</v>
      </c>
      <c r="E3276" s="24">
        <v>369</v>
      </c>
      <c r="F3276" s="24" t="s">
        <v>56</v>
      </c>
      <c r="G3276" s="24" t="s">
        <v>12</v>
      </c>
      <c r="H3276" s="24" t="s">
        <v>15</v>
      </c>
      <c r="J3276" s="24">
        <v>1</v>
      </c>
      <c r="K3276" s="24">
        <v>1607</v>
      </c>
      <c r="L3276" s="32">
        <v>0.75694444444444453</v>
      </c>
      <c r="M3276" s="43">
        <v>0.77083333333333337</v>
      </c>
      <c r="N3276" s="33">
        <v>9.1756924684749492</v>
      </c>
      <c r="Q3276" s="24">
        <v>58</v>
      </c>
      <c r="R3276" s="35">
        <f t="shared" si="208"/>
        <v>532.19016317154706</v>
      </c>
      <c r="S3276" s="35">
        <f t="shared" si="211"/>
        <v>0</v>
      </c>
      <c r="U3276" s="36">
        <f t="shared" si="209"/>
        <v>1.388888888888884E-2</v>
      </c>
      <c r="V3276" s="36">
        <f t="shared" si="210"/>
        <v>0.80555555555555269</v>
      </c>
      <c r="W3276" s="36"/>
      <c r="X3276" s="37"/>
    </row>
    <row r="3277" spans="1:24" x14ac:dyDescent="0.3">
      <c r="A3277" s="42">
        <v>7348</v>
      </c>
      <c r="B3277" s="24" t="s">
        <v>55</v>
      </c>
      <c r="C3277" s="24" t="s">
        <v>1138</v>
      </c>
      <c r="D3277" s="24">
        <v>1</v>
      </c>
      <c r="E3277" s="24">
        <v>369</v>
      </c>
      <c r="F3277" s="24" t="s">
        <v>56</v>
      </c>
      <c r="G3277" s="24" t="s">
        <v>12</v>
      </c>
      <c r="H3277" s="24" t="s">
        <v>13</v>
      </c>
      <c r="J3277" s="24">
        <v>1</v>
      </c>
      <c r="K3277" s="24">
        <v>738</v>
      </c>
      <c r="L3277" s="32">
        <v>0.77777777777777779</v>
      </c>
      <c r="M3277" s="43">
        <v>0.79513888888888884</v>
      </c>
      <c r="N3277" s="33">
        <v>9.1756924684749492</v>
      </c>
      <c r="Q3277" s="24">
        <v>302</v>
      </c>
      <c r="R3277" s="35">
        <f t="shared" si="208"/>
        <v>2771.0591254794344</v>
      </c>
      <c r="S3277" s="35">
        <f t="shared" si="211"/>
        <v>0</v>
      </c>
      <c r="U3277" s="36">
        <f t="shared" si="209"/>
        <v>1.7361111111111049E-2</v>
      </c>
      <c r="V3277" s="36">
        <f t="shared" si="210"/>
        <v>5.2430555555555367</v>
      </c>
      <c r="W3277" s="36"/>
      <c r="X3277" s="37"/>
    </row>
    <row r="3278" spans="1:24" x14ac:dyDescent="0.3">
      <c r="A3278" s="42">
        <v>7358</v>
      </c>
      <c r="B3278" s="24" t="s">
        <v>55</v>
      </c>
      <c r="C3278" s="24" t="s">
        <v>1138</v>
      </c>
      <c r="D3278" s="24">
        <v>1</v>
      </c>
      <c r="E3278" s="24">
        <v>369</v>
      </c>
      <c r="F3278" s="24" t="s">
        <v>56</v>
      </c>
      <c r="G3278" s="24" t="s">
        <v>12</v>
      </c>
      <c r="H3278" s="24" t="s">
        <v>13</v>
      </c>
      <c r="J3278" s="24">
        <v>1</v>
      </c>
      <c r="K3278" s="24">
        <v>749</v>
      </c>
      <c r="L3278" s="32">
        <v>0.79861111111111116</v>
      </c>
      <c r="M3278" s="43">
        <v>0.81597222222222221</v>
      </c>
      <c r="N3278" s="33">
        <v>9.1756924684749492</v>
      </c>
      <c r="Q3278" s="24">
        <v>302</v>
      </c>
      <c r="R3278" s="35">
        <f t="shared" si="208"/>
        <v>2771.0591254794344</v>
      </c>
      <c r="S3278" s="35">
        <f t="shared" si="211"/>
        <v>0</v>
      </c>
      <c r="U3278" s="36">
        <f t="shared" si="209"/>
        <v>1.7361111111111049E-2</v>
      </c>
      <c r="V3278" s="36">
        <f t="shared" si="210"/>
        <v>5.2430555555555367</v>
      </c>
      <c r="W3278" s="36"/>
      <c r="X3278" s="37"/>
    </row>
    <row r="3279" spans="1:24" x14ac:dyDescent="0.3">
      <c r="A3279" s="42">
        <v>7444</v>
      </c>
      <c r="B3279" s="24" t="s">
        <v>55</v>
      </c>
      <c r="C3279" s="24" t="s">
        <v>1138</v>
      </c>
      <c r="D3279" s="24">
        <v>1</v>
      </c>
      <c r="E3279" s="24">
        <v>369</v>
      </c>
      <c r="F3279" s="24" t="s">
        <v>56</v>
      </c>
      <c r="G3279" s="24" t="s">
        <v>12</v>
      </c>
      <c r="H3279" s="24" t="s">
        <v>15</v>
      </c>
      <c r="J3279" s="24">
        <v>1</v>
      </c>
      <c r="K3279" s="24">
        <v>1608</v>
      </c>
      <c r="L3279" s="32">
        <v>0.79861111111111116</v>
      </c>
      <c r="M3279" s="43">
        <v>0.8125</v>
      </c>
      <c r="N3279" s="33">
        <v>9.1756924684749492</v>
      </c>
      <c r="Q3279" s="24">
        <v>58</v>
      </c>
      <c r="R3279" s="35">
        <f t="shared" si="208"/>
        <v>532.19016317154706</v>
      </c>
      <c r="S3279" s="35">
        <f t="shared" si="211"/>
        <v>0</v>
      </c>
      <c r="U3279" s="36">
        <f t="shared" si="209"/>
        <v>1.388888888888884E-2</v>
      </c>
      <c r="V3279" s="36">
        <f t="shared" si="210"/>
        <v>0.80555555555555269</v>
      </c>
      <c r="W3279" s="36"/>
      <c r="X3279" s="37"/>
    </row>
    <row r="3280" spans="1:24" x14ac:dyDescent="0.3">
      <c r="A3280" s="42">
        <v>12106</v>
      </c>
      <c r="B3280" s="24" t="s">
        <v>658</v>
      </c>
      <c r="C3280" s="24" t="s">
        <v>1139</v>
      </c>
      <c r="D3280" s="24">
        <v>2</v>
      </c>
      <c r="E3280" s="24">
        <v>577</v>
      </c>
      <c r="F3280" s="24" t="s">
        <v>659</v>
      </c>
      <c r="G3280" s="24" t="s">
        <v>12</v>
      </c>
      <c r="H3280" s="24" t="s">
        <v>15</v>
      </c>
      <c r="J3280" s="24">
        <v>1</v>
      </c>
      <c r="K3280" s="24">
        <v>1266</v>
      </c>
      <c r="L3280" s="32">
        <v>0.20833333333333334</v>
      </c>
      <c r="M3280" s="43">
        <v>0.21527777777777779</v>
      </c>
      <c r="N3280" s="33">
        <v>5.53183396846857</v>
      </c>
      <c r="Q3280" s="24">
        <v>58</v>
      </c>
      <c r="R3280" s="35">
        <f t="shared" si="208"/>
        <v>320.84637017117706</v>
      </c>
      <c r="S3280" s="35">
        <f>+O3280*Q3280</f>
        <v>0</v>
      </c>
      <c r="U3280" s="36">
        <f t="shared" si="209"/>
        <v>6.9444444444444475E-3</v>
      </c>
      <c r="V3280" s="36">
        <f t="shared" si="210"/>
        <v>0.40277777777777796</v>
      </c>
      <c r="W3280" s="36"/>
      <c r="X3280" s="37"/>
    </row>
    <row r="3281" spans="1:24" x14ac:dyDescent="0.3">
      <c r="A3281" s="42">
        <v>12137</v>
      </c>
      <c r="B3281" s="24" t="s">
        <v>658</v>
      </c>
      <c r="C3281" s="24" t="s">
        <v>1139</v>
      </c>
      <c r="D3281" s="24">
        <v>2</v>
      </c>
      <c r="E3281" s="24">
        <v>577</v>
      </c>
      <c r="F3281" s="24" t="s">
        <v>659</v>
      </c>
      <c r="G3281" s="24" t="s">
        <v>12</v>
      </c>
      <c r="H3281" s="24" t="s">
        <v>13</v>
      </c>
      <c r="J3281" s="24">
        <v>1</v>
      </c>
      <c r="K3281" s="24">
        <v>2466</v>
      </c>
      <c r="L3281" s="32">
        <v>0.20833333333333334</v>
      </c>
      <c r="M3281" s="43">
        <v>0.21527777777777779</v>
      </c>
      <c r="N3281" s="33">
        <v>5.53183396846857</v>
      </c>
      <c r="Q3281" s="24">
        <v>302</v>
      </c>
      <c r="R3281" s="35">
        <f t="shared" si="208"/>
        <v>1670.6138584775081</v>
      </c>
      <c r="S3281" s="35">
        <f t="shared" ref="S3281:S3344" si="212">+O3281*Q3281</f>
        <v>0</v>
      </c>
      <c r="U3281" s="36">
        <f t="shared" si="209"/>
        <v>6.9444444444444475E-3</v>
      </c>
      <c r="V3281" s="36">
        <f t="shared" si="210"/>
        <v>2.0972222222222232</v>
      </c>
      <c r="W3281" s="36"/>
      <c r="X3281" s="37"/>
    </row>
    <row r="3282" spans="1:24" x14ac:dyDescent="0.3">
      <c r="A3282" s="42">
        <v>12107</v>
      </c>
      <c r="B3282" s="24" t="s">
        <v>658</v>
      </c>
      <c r="C3282" s="24" t="s">
        <v>1139</v>
      </c>
      <c r="D3282" s="24">
        <v>2</v>
      </c>
      <c r="E3282" s="24">
        <v>577</v>
      </c>
      <c r="F3282" s="24" t="s">
        <v>659</v>
      </c>
      <c r="G3282" s="24" t="s">
        <v>12</v>
      </c>
      <c r="H3282" s="24" t="s">
        <v>13</v>
      </c>
      <c r="J3282" s="24">
        <v>1</v>
      </c>
      <c r="K3282" s="24">
        <v>1267</v>
      </c>
      <c r="L3282" s="32">
        <v>0.23611111111111113</v>
      </c>
      <c r="M3282" s="43">
        <v>0.24305555555555555</v>
      </c>
      <c r="N3282" s="33">
        <v>5.53183396846857</v>
      </c>
      <c r="Q3282" s="24">
        <v>302</v>
      </c>
      <c r="R3282" s="35">
        <f t="shared" si="208"/>
        <v>1670.6138584775081</v>
      </c>
      <c r="S3282" s="35">
        <f t="shared" si="212"/>
        <v>0</v>
      </c>
      <c r="U3282" s="36">
        <f t="shared" si="209"/>
        <v>6.9444444444444198E-3</v>
      </c>
      <c r="V3282" s="36">
        <f t="shared" si="210"/>
        <v>2.0972222222222148</v>
      </c>
      <c r="W3282" s="36"/>
      <c r="X3282" s="37"/>
    </row>
    <row r="3283" spans="1:24" x14ac:dyDescent="0.3">
      <c r="A3283" s="42">
        <v>12127</v>
      </c>
      <c r="B3283" s="24" t="s">
        <v>658</v>
      </c>
      <c r="C3283" s="24" t="s">
        <v>1139</v>
      </c>
      <c r="D3283" s="24">
        <v>2</v>
      </c>
      <c r="E3283" s="24">
        <v>577</v>
      </c>
      <c r="F3283" s="24" t="s">
        <v>659</v>
      </c>
      <c r="G3283" s="24" t="s">
        <v>12</v>
      </c>
      <c r="H3283" s="24" t="s">
        <v>15</v>
      </c>
      <c r="J3283" s="24">
        <v>1</v>
      </c>
      <c r="K3283" s="24">
        <v>2131</v>
      </c>
      <c r="L3283" s="32">
        <v>0.28472222222222221</v>
      </c>
      <c r="M3283" s="43">
        <v>0.29166666666666669</v>
      </c>
      <c r="N3283" s="33">
        <v>5.53183396846857</v>
      </c>
      <c r="Q3283" s="24">
        <v>58</v>
      </c>
      <c r="R3283" s="35">
        <f t="shared" si="208"/>
        <v>320.84637017117706</v>
      </c>
      <c r="S3283" s="35">
        <f t="shared" si="212"/>
        <v>0</v>
      </c>
      <c r="U3283" s="36">
        <f t="shared" si="209"/>
        <v>6.9444444444444753E-3</v>
      </c>
      <c r="V3283" s="36">
        <f t="shared" si="210"/>
        <v>0.40277777777777957</v>
      </c>
      <c r="W3283" s="36"/>
      <c r="X3283" s="37"/>
    </row>
    <row r="3284" spans="1:24" x14ac:dyDescent="0.3">
      <c r="A3284" s="42">
        <v>12108</v>
      </c>
      <c r="B3284" s="24" t="s">
        <v>658</v>
      </c>
      <c r="C3284" s="24" t="s">
        <v>1139</v>
      </c>
      <c r="D3284" s="24">
        <v>2</v>
      </c>
      <c r="E3284" s="24">
        <v>577</v>
      </c>
      <c r="F3284" s="24" t="s">
        <v>659</v>
      </c>
      <c r="G3284" s="24" t="s">
        <v>12</v>
      </c>
      <c r="H3284" s="24" t="s">
        <v>13</v>
      </c>
      <c r="J3284" s="24">
        <v>1</v>
      </c>
      <c r="K3284" s="24">
        <v>1268</v>
      </c>
      <c r="L3284" s="32">
        <v>0.28819444444444448</v>
      </c>
      <c r="M3284" s="43">
        <v>0.2951388888888889</v>
      </c>
      <c r="N3284" s="33">
        <v>5.53183396846857</v>
      </c>
      <c r="Q3284" s="24">
        <v>302</v>
      </c>
      <c r="R3284" s="35">
        <f t="shared" si="208"/>
        <v>1670.6138584775081</v>
      </c>
      <c r="S3284" s="35">
        <f t="shared" si="212"/>
        <v>0</v>
      </c>
      <c r="U3284" s="36">
        <f t="shared" si="209"/>
        <v>6.9444444444444198E-3</v>
      </c>
      <c r="V3284" s="36">
        <f t="shared" si="210"/>
        <v>2.0972222222222148</v>
      </c>
      <c r="W3284" s="36"/>
      <c r="X3284" s="37"/>
    </row>
    <row r="3285" spans="1:24" x14ac:dyDescent="0.3">
      <c r="A3285" s="42">
        <v>17947</v>
      </c>
      <c r="B3285" s="24" t="s">
        <v>658</v>
      </c>
      <c r="C3285" s="24" t="s">
        <v>1139</v>
      </c>
      <c r="D3285" s="24">
        <v>2</v>
      </c>
      <c r="E3285" s="24">
        <v>577</v>
      </c>
      <c r="F3285" s="24" t="s">
        <v>659</v>
      </c>
      <c r="G3285" s="24" t="s">
        <v>52</v>
      </c>
      <c r="H3285" s="44" t="s">
        <v>1146</v>
      </c>
      <c r="I3285" s="44"/>
      <c r="J3285" s="24">
        <v>1</v>
      </c>
      <c r="K3285" s="24">
        <v>1269</v>
      </c>
      <c r="L3285" s="32">
        <v>0.28819444444444448</v>
      </c>
      <c r="M3285" s="43">
        <v>0.2951388888888889</v>
      </c>
      <c r="N3285" s="33">
        <v>5.53183396846857</v>
      </c>
      <c r="Q3285" s="24">
        <v>173</v>
      </c>
      <c r="R3285" s="35">
        <f t="shared" si="208"/>
        <v>957.00727654506261</v>
      </c>
      <c r="S3285" s="35">
        <f t="shared" si="212"/>
        <v>0</v>
      </c>
      <c r="U3285" s="36">
        <f t="shared" si="209"/>
        <v>6.9444444444444198E-3</v>
      </c>
      <c r="V3285" s="36">
        <f t="shared" si="210"/>
        <v>1.2013888888888846</v>
      </c>
      <c r="W3285" s="36"/>
      <c r="X3285" s="37"/>
    </row>
    <row r="3286" spans="1:24" x14ac:dyDescent="0.3">
      <c r="A3286" s="42">
        <v>18777</v>
      </c>
      <c r="B3286" s="24" t="s">
        <v>658</v>
      </c>
      <c r="C3286" s="24" t="s">
        <v>1139</v>
      </c>
      <c r="D3286" s="24">
        <v>2</v>
      </c>
      <c r="E3286" s="24">
        <v>577</v>
      </c>
      <c r="F3286" s="24" t="s">
        <v>659</v>
      </c>
      <c r="G3286" s="24" t="s">
        <v>52</v>
      </c>
      <c r="H3286" s="44" t="s">
        <v>1146</v>
      </c>
      <c r="I3286" s="44"/>
      <c r="J3286" s="24">
        <v>1</v>
      </c>
      <c r="K3286" s="24">
        <v>18777</v>
      </c>
      <c r="L3286" s="32">
        <v>0.30902777777777779</v>
      </c>
      <c r="M3286" s="43">
        <v>0.31597222222222221</v>
      </c>
      <c r="N3286" s="33">
        <v>5.53183396846857</v>
      </c>
      <c r="Q3286" s="24">
        <v>173</v>
      </c>
      <c r="R3286" s="35">
        <f t="shared" si="208"/>
        <v>957.00727654506261</v>
      </c>
      <c r="S3286" s="35">
        <f t="shared" si="212"/>
        <v>0</v>
      </c>
      <c r="U3286" s="36">
        <f t="shared" si="209"/>
        <v>6.9444444444444198E-3</v>
      </c>
      <c r="V3286" s="36">
        <f t="shared" si="210"/>
        <v>1.2013888888888846</v>
      </c>
      <c r="W3286" s="36"/>
      <c r="X3286" s="37"/>
    </row>
    <row r="3287" spans="1:24" x14ac:dyDescent="0.3">
      <c r="A3287" s="42">
        <v>12138</v>
      </c>
      <c r="B3287" s="24" t="s">
        <v>658</v>
      </c>
      <c r="C3287" s="24" t="s">
        <v>1139</v>
      </c>
      <c r="D3287" s="24">
        <v>2</v>
      </c>
      <c r="E3287" s="24">
        <v>577</v>
      </c>
      <c r="F3287" s="24" t="s">
        <v>659</v>
      </c>
      <c r="G3287" s="24" t="s">
        <v>72</v>
      </c>
      <c r="H3287" s="24" t="s">
        <v>13</v>
      </c>
      <c r="J3287" s="24">
        <v>1</v>
      </c>
      <c r="K3287" s="24">
        <v>2482</v>
      </c>
      <c r="L3287" s="32">
        <v>0.3125</v>
      </c>
      <c r="M3287" s="43">
        <v>0.31944444444444448</v>
      </c>
      <c r="N3287" s="33">
        <v>5.53183396846857</v>
      </c>
      <c r="Q3287" s="24">
        <v>94</v>
      </c>
      <c r="R3287" s="35">
        <f t="shared" si="208"/>
        <v>519.99239303604554</v>
      </c>
      <c r="S3287" s="35">
        <f t="shared" si="212"/>
        <v>0</v>
      </c>
      <c r="U3287" s="36">
        <f t="shared" si="209"/>
        <v>6.9444444444444753E-3</v>
      </c>
      <c r="V3287" s="36">
        <f t="shared" si="210"/>
        <v>0.65277777777778068</v>
      </c>
      <c r="W3287" s="36"/>
      <c r="X3287" s="37"/>
    </row>
    <row r="3288" spans="1:24" x14ac:dyDescent="0.3">
      <c r="A3288" s="42">
        <v>12140</v>
      </c>
      <c r="B3288" s="24" t="s">
        <v>658</v>
      </c>
      <c r="C3288" s="24" t="s">
        <v>1139</v>
      </c>
      <c r="D3288" s="24">
        <v>2</v>
      </c>
      <c r="E3288" s="24">
        <v>577</v>
      </c>
      <c r="F3288" s="24" t="s">
        <v>659</v>
      </c>
      <c r="G3288" s="24" t="s">
        <v>52</v>
      </c>
      <c r="H3288" s="24">
        <v>6</v>
      </c>
      <c r="J3288" s="24">
        <v>1</v>
      </c>
      <c r="K3288" s="24">
        <v>4270</v>
      </c>
      <c r="L3288" s="32">
        <v>0.3125</v>
      </c>
      <c r="M3288" s="43">
        <v>0.31944444444444448</v>
      </c>
      <c r="N3288" s="33">
        <v>5.53183396846857</v>
      </c>
      <c r="Q3288" s="24">
        <v>35</v>
      </c>
      <c r="R3288" s="35">
        <f t="shared" si="208"/>
        <v>193.61418889639995</v>
      </c>
      <c r="S3288" s="35">
        <f t="shared" si="212"/>
        <v>0</v>
      </c>
      <c r="U3288" s="36">
        <f t="shared" si="209"/>
        <v>6.9444444444444753E-3</v>
      </c>
      <c r="V3288" s="36">
        <f t="shared" si="210"/>
        <v>0.24305555555555663</v>
      </c>
      <c r="W3288" s="36"/>
      <c r="X3288" s="37"/>
    </row>
    <row r="3289" spans="1:24" x14ac:dyDescent="0.3">
      <c r="A3289" s="42">
        <v>12128</v>
      </c>
      <c r="B3289" s="24" t="s">
        <v>658</v>
      </c>
      <c r="C3289" s="24" t="s">
        <v>1139</v>
      </c>
      <c r="D3289" s="24">
        <v>2</v>
      </c>
      <c r="E3289" s="24">
        <v>577</v>
      </c>
      <c r="F3289" s="24" t="s">
        <v>659</v>
      </c>
      <c r="G3289" s="24" t="s">
        <v>12</v>
      </c>
      <c r="H3289" s="24" t="s">
        <v>15</v>
      </c>
      <c r="J3289" s="24">
        <v>1</v>
      </c>
      <c r="K3289" s="24">
        <v>2132</v>
      </c>
      <c r="L3289" s="32">
        <v>0.3298611111111111</v>
      </c>
      <c r="M3289" s="43">
        <v>0.33680555555555558</v>
      </c>
      <c r="N3289" s="33">
        <v>5.53183396846857</v>
      </c>
      <c r="Q3289" s="24">
        <v>58</v>
      </c>
      <c r="R3289" s="35">
        <f t="shared" si="208"/>
        <v>320.84637017117706</v>
      </c>
      <c r="S3289" s="35">
        <f t="shared" si="212"/>
        <v>0</v>
      </c>
      <c r="U3289" s="36">
        <f t="shared" si="209"/>
        <v>6.9444444444444753E-3</v>
      </c>
      <c r="V3289" s="36">
        <f t="shared" si="210"/>
        <v>0.40277777777777957</v>
      </c>
      <c r="W3289" s="36"/>
      <c r="X3289" s="37"/>
    </row>
    <row r="3290" spans="1:24" x14ac:dyDescent="0.3">
      <c r="A3290" s="42">
        <v>12111</v>
      </c>
      <c r="B3290" s="24" t="s">
        <v>658</v>
      </c>
      <c r="C3290" s="24" t="s">
        <v>1139</v>
      </c>
      <c r="D3290" s="24">
        <v>2</v>
      </c>
      <c r="E3290" s="24">
        <v>577</v>
      </c>
      <c r="F3290" s="24" t="s">
        <v>659</v>
      </c>
      <c r="G3290" s="24" t="s">
        <v>12</v>
      </c>
      <c r="H3290" s="24" t="s">
        <v>13</v>
      </c>
      <c r="J3290" s="24">
        <v>1</v>
      </c>
      <c r="K3290" s="24">
        <v>1271</v>
      </c>
      <c r="L3290" s="32">
        <v>0.36458333333333331</v>
      </c>
      <c r="M3290" s="43">
        <v>0.37152777777777773</v>
      </c>
      <c r="N3290" s="33">
        <v>5.53183396846857</v>
      </c>
      <c r="Q3290" s="24">
        <v>302</v>
      </c>
      <c r="R3290" s="35">
        <f t="shared" si="208"/>
        <v>1670.6138584775081</v>
      </c>
      <c r="S3290" s="35">
        <f t="shared" si="212"/>
        <v>0</v>
      </c>
      <c r="U3290" s="36">
        <f t="shared" si="209"/>
        <v>6.9444444444444198E-3</v>
      </c>
      <c r="V3290" s="36">
        <f t="shared" si="210"/>
        <v>2.0972222222222148</v>
      </c>
      <c r="W3290" s="36"/>
      <c r="X3290" s="37"/>
    </row>
    <row r="3291" spans="1:24" x14ac:dyDescent="0.3">
      <c r="A3291" s="42">
        <v>12129</v>
      </c>
      <c r="B3291" s="24" t="s">
        <v>658</v>
      </c>
      <c r="C3291" s="24" t="s">
        <v>1139</v>
      </c>
      <c r="D3291" s="24">
        <v>2</v>
      </c>
      <c r="E3291" s="24">
        <v>577</v>
      </c>
      <c r="F3291" s="24" t="s">
        <v>659</v>
      </c>
      <c r="G3291" s="24" t="s">
        <v>12</v>
      </c>
      <c r="H3291" s="24" t="s">
        <v>15</v>
      </c>
      <c r="J3291" s="24">
        <v>1</v>
      </c>
      <c r="K3291" s="24">
        <v>2133</v>
      </c>
      <c r="L3291" s="32">
        <v>0.39930555555555558</v>
      </c>
      <c r="M3291" s="43">
        <v>0.40625</v>
      </c>
      <c r="N3291" s="33">
        <v>5.53183396846857</v>
      </c>
      <c r="Q3291" s="24">
        <v>58</v>
      </c>
      <c r="R3291" s="35">
        <f t="shared" si="208"/>
        <v>320.84637017117706</v>
      </c>
      <c r="S3291" s="35">
        <f t="shared" si="212"/>
        <v>0</v>
      </c>
      <c r="U3291" s="36">
        <f t="shared" si="209"/>
        <v>6.9444444444444198E-3</v>
      </c>
      <c r="V3291" s="36">
        <f t="shared" si="210"/>
        <v>0.40277777777777635</v>
      </c>
      <c r="W3291" s="36"/>
      <c r="X3291" s="37"/>
    </row>
    <row r="3292" spans="1:24" x14ac:dyDescent="0.3">
      <c r="A3292" s="42">
        <v>12112</v>
      </c>
      <c r="B3292" s="24" t="s">
        <v>658</v>
      </c>
      <c r="C3292" s="24" t="s">
        <v>1139</v>
      </c>
      <c r="D3292" s="24">
        <v>2</v>
      </c>
      <c r="E3292" s="24">
        <v>577</v>
      </c>
      <c r="F3292" s="24" t="s">
        <v>659</v>
      </c>
      <c r="G3292" s="24" t="s">
        <v>12</v>
      </c>
      <c r="H3292" s="24" t="s">
        <v>13</v>
      </c>
      <c r="J3292" s="24">
        <v>1</v>
      </c>
      <c r="K3292" s="24">
        <v>1272</v>
      </c>
      <c r="L3292" s="32">
        <v>0.40277777777777773</v>
      </c>
      <c r="M3292" s="43">
        <v>0.40972222222222227</v>
      </c>
      <c r="N3292" s="33">
        <v>5.53183396846857</v>
      </c>
      <c r="Q3292" s="24">
        <v>302</v>
      </c>
      <c r="R3292" s="35">
        <f t="shared" si="208"/>
        <v>1670.6138584775081</v>
      </c>
      <c r="S3292" s="35">
        <f t="shared" si="212"/>
        <v>0</v>
      </c>
      <c r="U3292" s="36">
        <f t="shared" si="209"/>
        <v>6.9444444444445308E-3</v>
      </c>
      <c r="V3292" s="36">
        <f t="shared" si="210"/>
        <v>2.0972222222222481</v>
      </c>
      <c r="W3292" s="36"/>
      <c r="X3292" s="37"/>
    </row>
    <row r="3293" spans="1:24" x14ac:dyDescent="0.3">
      <c r="A3293" s="42">
        <v>12130</v>
      </c>
      <c r="B3293" s="24" t="s">
        <v>658</v>
      </c>
      <c r="C3293" s="24" t="s">
        <v>1139</v>
      </c>
      <c r="D3293" s="24">
        <v>2</v>
      </c>
      <c r="E3293" s="24">
        <v>577</v>
      </c>
      <c r="F3293" s="24" t="s">
        <v>659</v>
      </c>
      <c r="G3293" s="24" t="s">
        <v>12</v>
      </c>
      <c r="H3293" s="24" t="s">
        <v>15</v>
      </c>
      <c r="J3293" s="24">
        <v>1</v>
      </c>
      <c r="K3293" s="24">
        <v>2134</v>
      </c>
      <c r="L3293" s="32">
        <v>0.44097222222222227</v>
      </c>
      <c r="M3293" s="43">
        <v>0.44791666666666669</v>
      </c>
      <c r="N3293" s="33">
        <v>5.53183396846857</v>
      </c>
      <c r="Q3293" s="24">
        <v>58</v>
      </c>
      <c r="R3293" s="35">
        <f t="shared" si="208"/>
        <v>320.84637017117706</v>
      </c>
      <c r="S3293" s="35">
        <f t="shared" si="212"/>
        <v>0</v>
      </c>
      <c r="U3293" s="36">
        <f t="shared" si="209"/>
        <v>6.9444444444444198E-3</v>
      </c>
      <c r="V3293" s="36">
        <f t="shared" si="210"/>
        <v>0.40277777777777635</v>
      </c>
      <c r="W3293" s="36"/>
      <c r="X3293" s="37"/>
    </row>
    <row r="3294" spans="1:24" x14ac:dyDescent="0.3">
      <c r="A3294" s="42">
        <v>13129</v>
      </c>
      <c r="B3294" s="24" t="s">
        <v>658</v>
      </c>
      <c r="C3294" s="24" t="s">
        <v>1139</v>
      </c>
      <c r="D3294" s="24">
        <v>2</v>
      </c>
      <c r="E3294" s="24">
        <v>577</v>
      </c>
      <c r="F3294" s="24" t="s">
        <v>659</v>
      </c>
      <c r="G3294" s="24" t="s">
        <v>12</v>
      </c>
      <c r="H3294" s="24" t="s">
        <v>13</v>
      </c>
      <c r="J3294" s="24">
        <v>1</v>
      </c>
      <c r="K3294" s="24">
        <v>13129</v>
      </c>
      <c r="L3294" s="32">
        <v>0.44791666666666669</v>
      </c>
      <c r="M3294" s="43">
        <v>0.4548611111111111</v>
      </c>
      <c r="N3294" s="33">
        <v>5.53183396846857</v>
      </c>
      <c r="Q3294" s="24">
        <v>302</v>
      </c>
      <c r="R3294" s="35">
        <f t="shared" si="208"/>
        <v>1670.6138584775081</v>
      </c>
      <c r="S3294" s="35">
        <f t="shared" si="212"/>
        <v>0</v>
      </c>
      <c r="U3294" s="36">
        <f t="shared" si="209"/>
        <v>6.9444444444444198E-3</v>
      </c>
      <c r="V3294" s="36">
        <f t="shared" si="210"/>
        <v>2.0972222222222148</v>
      </c>
      <c r="W3294" s="36"/>
      <c r="X3294" s="37"/>
    </row>
    <row r="3295" spans="1:24" x14ac:dyDescent="0.3">
      <c r="A3295" s="42">
        <v>12142</v>
      </c>
      <c r="B3295" s="24" t="s">
        <v>658</v>
      </c>
      <c r="C3295" s="24" t="s">
        <v>1139</v>
      </c>
      <c r="D3295" s="24">
        <v>2</v>
      </c>
      <c r="E3295" s="24">
        <v>577</v>
      </c>
      <c r="F3295" s="24" t="s">
        <v>659</v>
      </c>
      <c r="G3295" s="24" t="s">
        <v>19</v>
      </c>
      <c r="H3295" s="24" t="s">
        <v>20</v>
      </c>
      <c r="J3295" s="24">
        <v>1</v>
      </c>
      <c r="K3295" s="24">
        <v>4574</v>
      </c>
      <c r="L3295" s="32">
        <v>0.47916666666666669</v>
      </c>
      <c r="M3295" s="43">
        <v>0.4861111111111111</v>
      </c>
      <c r="N3295" s="33">
        <v>5.53183396846857</v>
      </c>
      <c r="Q3295" s="24">
        <v>5</v>
      </c>
      <c r="R3295" s="35">
        <f t="shared" si="208"/>
        <v>27.659169842342848</v>
      </c>
      <c r="S3295" s="35">
        <f t="shared" si="212"/>
        <v>0</v>
      </c>
      <c r="U3295" s="36">
        <f t="shared" si="209"/>
        <v>6.9444444444444198E-3</v>
      </c>
      <c r="V3295" s="36">
        <f t="shared" si="210"/>
        <v>3.4722222222222099E-2</v>
      </c>
      <c r="W3295" s="36"/>
      <c r="X3295" s="37"/>
    </row>
    <row r="3296" spans="1:24" x14ac:dyDescent="0.3">
      <c r="A3296" s="42">
        <v>12115</v>
      </c>
      <c r="B3296" s="24" t="s">
        <v>658</v>
      </c>
      <c r="C3296" s="24" t="s">
        <v>1139</v>
      </c>
      <c r="D3296" s="24">
        <v>2</v>
      </c>
      <c r="E3296" s="24">
        <v>577</v>
      </c>
      <c r="F3296" s="24" t="s">
        <v>659</v>
      </c>
      <c r="G3296" s="24" t="s">
        <v>12</v>
      </c>
      <c r="H3296" s="24" t="s">
        <v>13</v>
      </c>
      <c r="J3296" s="24">
        <v>1</v>
      </c>
      <c r="K3296" s="24">
        <v>1275</v>
      </c>
      <c r="L3296" s="32">
        <v>0.50347222222222221</v>
      </c>
      <c r="M3296" s="43">
        <v>0.51041666666666663</v>
      </c>
      <c r="N3296" s="33">
        <v>5.53183396846857</v>
      </c>
      <c r="Q3296" s="24">
        <v>302</v>
      </c>
      <c r="R3296" s="35">
        <f t="shared" si="208"/>
        <v>1670.6138584775081</v>
      </c>
      <c r="S3296" s="35">
        <f t="shared" si="212"/>
        <v>0</v>
      </c>
      <c r="U3296" s="36">
        <f t="shared" si="209"/>
        <v>6.9444444444444198E-3</v>
      </c>
      <c r="V3296" s="36">
        <f t="shared" si="210"/>
        <v>2.0972222222222148</v>
      </c>
      <c r="W3296" s="36"/>
      <c r="X3296" s="37"/>
    </row>
    <row r="3297" spans="1:24" x14ac:dyDescent="0.3">
      <c r="A3297" s="42">
        <v>12116</v>
      </c>
      <c r="B3297" s="24" t="s">
        <v>658</v>
      </c>
      <c r="C3297" s="24" t="s">
        <v>1139</v>
      </c>
      <c r="D3297" s="24">
        <v>2</v>
      </c>
      <c r="E3297" s="24">
        <v>577</v>
      </c>
      <c r="F3297" s="24" t="s">
        <v>659</v>
      </c>
      <c r="G3297" s="24" t="s">
        <v>12</v>
      </c>
      <c r="H3297" s="24" t="s">
        <v>13</v>
      </c>
      <c r="J3297" s="24">
        <v>1</v>
      </c>
      <c r="K3297" s="24">
        <v>1276</v>
      </c>
      <c r="L3297" s="32">
        <v>0.53125</v>
      </c>
      <c r="M3297" s="43">
        <v>0.53819444444444442</v>
      </c>
      <c r="N3297" s="33">
        <v>5.53183396846857</v>
      </c>
      <c r="Q3297" s="24">
        <v>302</v>
      </c>
      <c r="R3297" s="35">
        <f t="shared" si="208"/>
        <v>1670.6138584775081</v>
      </c>
      <c r="S3297" s="35">
        <f t="shared" si="212"/>
        <v>0</v>
      </c>
      <c r="U3297" s="36">
        <f t="shared" si="209"/>
        <v>6.9444444444444198E-3</v>
      </c>
      <c r="V3297" s="36">
        <f t="shared" si="210"/>
        <v>2.0972222222222148</v>
      </c>
      <c r="W3297" s="36"/>
      <c r="X3297" s="37"/>
    </row>
    <row r="3298" spans="1:24" x14ac:dyDescent="0.3">
      <c r="A3298" s="42">
        <v>12131</v>
      </c>
      <c r="B3298" s="24" t="s">
        <v>658</v>
      </c>
      <c r="C3298" s="24" t="s">
        <v>1139</v>
      </c>
      <c r="D3298" s="24">
        <v>2</v>
      </c>
      <c r="E3298" s="24">
        <v>577</v>
      </c>
      <c r="F3298" s="24" t="s">
        <v>659</v>
      </c>
      <c r="G3298" s="24" t="s">
        <v>12</v>
      </c>
      <c r="H3298" s="24" t="s">
        <v>15</v>
      </c>
      <c r="J3298" s="24">
        <v>1</v>
      </c>
      <c r="K3298" s="24">
        <v>2135</v>
      </c>
      <c r="L3298" s="32">
        <v>0.53819444444444442</v>
      </c>
      <c r="M3298" s="43">
        <v>0.54513888888888895</v>
      </c>
      <c r="N3298" s="33">
        <v>5.53183396846857</v>
      </c>
      <c r="Q3298" s="24">
        <v>58</v>
      </c>
      <c r="R3298" s="35">
        <f t="shared" si="208"/>
        <v>320.84637017117706</v>
      </c>
      <c r="S3298" s="35">
        <f t="shared" si="212"/>
        <v>0</v>
      </c>
      <c r="U3298" s="36">
        <f t="shared" si="209"/>
        <v>6.9444444444445308E-3</v>
      </c>
      <c r="V3298" s="36">
        <f t="shared" si="210"/>
        <v>0.40277777777778279</v>
      </c>
      <c r="W3298" s="36"/>
      <c r="X3298" s="37"/>
    </row>
    <row r="3299" spans="1:24" x14ac:dyDescent="0.3">
      <c r="A3299" s="42">
        <v>12117</v>
      </c>
      <c r="B3299" s="24" t="s">
        <v>658</v>
      </c>
      <c r="C3299" s="24" t="s">
        <v>1139</v>
      </c>
      <c r="D3299" s="24">
        <v>2</v>
      </c>
      <c r="E3299" s="24">
        <v>577</v>
      </c>
      <c r="F3299" s="24" t="s">
        <v>659</v>
      </c>
      <c r="G3299" s="24" t="s">
        <v>12</v>
      </c>
      <c r="H3299" s="24" t="s">
        <v>13</v>
      </c>
      <c r="J3299" s="24">
        <v>1</v>
      </c>
      <c r="K3299" s="24">
        <v>1277</v>
      </c>
      <c r="L3299" s="32">
        <v>0.5625</v>
      </c>
      <c r="M3299" s="43">
        <v>0.56944444444444442</v>
      </c>
      <c r="N3299" s="33">
        <v>5.53183396846857</v>
      </c>
      <c r="Q3299" s="24">
        <v>302</v>
      </c>
      <c r="R3299" s="35">
        <f t="shared" si="208"/>
        <v>1670.6138584775081</v>
      </c>
      <c r="S3299" s="35">
        <f t="shared" si="212"/>
        <v>0</v>
      </c>
      <c r="U3299" s="36">
        <f t="shared" si="209"/>
        <v>6.9444444444444198E-3</v>
      </c>
      <c r="V3299" s="36">
        <f t="shared" si="210"/>
        <v>2.0972222222222148</v>
      </c>
      <c r="W3299" s="36"/>
      <c r="X3299" s="37"/>
    </row>
    <row r="3300" spans="1:24" x14ac:dyDescent="0.3">
      <c r="A3300" s="42">
        <v>12139</v>
      </c>
      <c r="B3300" s="24" t="s">
        <v>658</v>
      </c>
      <c r="C3300" s="24" t="s">
        <v>1139</v>
      </c>
      <c r="D3300" s="24">
        <v>2</v>
      </c>
      <c r="E3300" s="24">
        <v>577</v>
      </c>
      <c r="F3300" s="24" t="s">
        <v>659</v>
      </c>
      <c r="G3300" s="24" t="s">
        <v>72</v>
      </c>
      <c r="H3300" s="24" t="s">
        <v>13</v>
      </c>
      <c r="J3300" s="24">
        <v>1</v>
      </c>
      <c r="K3300" s="24">
        <v>3116</v>
      </c>
      <c r="L3300" s="32">
        <v>0.57638888888888895</v>
      </c>
      <c r="M3300" s="43">
        <v>0.58333333333333337</v>
      </c>
      <c r="N3300" s="33">
        <v>5.53183396846857</v>
      </c>
      <c r="Q3300" s="24">
        <v>94</v>
      </c>
      <c r="R3300" s="35">
        <f t="shared" si="208"/>
        <v>519.99239303604554</v>
      </c>
      <c r="S3300" s="35">
        <f t="shared" si="212"/>
        <v>0</v>
      </c>
      <c r="U3300" s="36">
        <f t="shared" si="209"/>
        <v>6.9444444444444198E-3</v>
      </c>
      <c r="V3300" s="36">
        <f t="shared" si="210"/>
        <v>0.65277777777777546</v>
      </c>
      <c r="W3300" s="36"/>
      <c r="X3300" s="37"/>
    </row>
    <row r="3301" spans="1:24" x14ac:dyDescent="0.3">
      <c r="A3301" s="42">
        <v>12141</v>
      </c>
      <c r="B3301" s="24" t="s">
        <v>658</v>
      </c>
      <c r="C3301" s="24" t="s">
        <v>1139</v>
      </c>
      <c r="D3301" s="24">
        <v>2</v>
      </c>
      <c r="E3301" s="24">
        <v>577</v>
      </c>
      <c r="F3301" s="24" t="s">
        <v>659</v>
      </c>
      <c r="G3301" s="24" t="s">
        <v>52</v>
      </c>
      <c r="H3301" s="24">
        <v>6</v>
      </c>
      <c r="J3301" s="24">
        <v>1</v>
      </c>
      <c r="K3301" s="24">
        <v>4308</v>
      </c>
      <c r="L3301" s="32">
        <v>0.57638888888888895</v>
      </c>
      <c r="M3301" s="43">
        <v>0.58333333333333337</v>
      </c>
      <c r="N3301" s="33">
        <v>5.53183396846857</v>
      </c>
      <c r="Q3301" s="24">
        <v>35</v>
      </c>
      <c r="R3301" s="35">
        <f t="shared" si="208"/>
        <v>193.61418889639995</v>
      </c>
      <c r="S3301" s="35">
        <f t="shared" si="212"/>
        <v>0</v>
      </c>
      <c r="U3301" s="36">
        <f t="shared" si="209"/>
        <v>6.9444444444444198E-3</v>
      </c>
      <c r="V3301" s="36">
        <f t="shared" si="210"/>
        <v>0.24305555555555469</v>
      </c>
      <c r="W3301" s="36"/>
      <c r="X3301" s="37"/>
    </row>
    <row r="3302" spans="1:24" x14ac:dyDescent="0.3">
      <c r="A3302" s="42">
        <v>18781</v>
      </c>
      <c r="B3302" s="24" t="s">
        <v>658</v>
      </c>
      <c r="C3302" s="24" t="s">
        <v>1139</v>
      </c>
      <c r="D3302" s="24">
        <v>2</v>
      </c>
      <c r="E3302" s="24">
        <v>577</v>
      </c>
      <c r="F3302" s="24" t="s">
        <v>659</v>
      </c>
      <c r="G3302" s="24" t="s">
        <v>52</v>
      </c>
      <c r="H3302" s="44" t="s">
        <v>1146</v>
      </c>
      <c r="I3302" s="44"/>
      <c r="J3302" s="24">
        <v>1</v>
      </c>
      <c r="K3302" s="24">
        <v>1278</v>
      </c>
      <c r="L3302" s="32">
        <v>0.58333333333333337</v>
      </c>
      <c r="M3302" s="43">
        <v>0.59027777777777779</v>
      </c>
      <c r="N3302" s="33">
        <v>5.53183396846857</v>
      </c>
      <c r="Q3302" s="24">
        <v>173</v>
      </c>
      <c r="R3302" s="35">
        <f t="shared" si="208"/>
        <v>957.00727654506261</v>
      </c>
      <c r="S3302" s="35">
        <f t="shared" si="212"/>
        <v>0</v>
      </c>
      <c r="U3302" s="36">
        <f t="shared" si="209"/>
        <v>6.9444444444444198E-3</v>
      </c>
      <c r="V3302" s="36">
        <f t="shared" si="210"/>
        <v>1.2013888888888846</v>
      </c>
      <c r="W3302" s="36"/>
      <c r="X3302" s="37"/>
    </row>
    <row r="3303" spans="1:24" x14ac:dyDescent="0.3">
      <c r="A3303" s="42">
        <v>12143</v>
      </c>
      <c r="B3303" s="24" t="s">
        <v>658</v>
      </c>
      <c r="C3303" s="24" t="s">
        <v>1139</v>
      </c>
      <c r="D3303" s="24">
        <v>2</v>
      </c>
      <c r="E3303" s="24">
        <v>577</v>
      </c>
      <c r="F3303" s="24" t="s">
        <v>659</v>
      </c>
      <c r="G3303" s="24" t="s">
        <v>19</v>
      </c>
      <c r="H3303" s="24" t="s">
        <v>20</v>
      </c>
      <c r="J3303" s="24">
        <v>1</v>
      </c>
      <c r="K3303" s="24">
        <v>4575</v>
      </c>
      <c r="L3303" s="32">
        <v>0.59027777777777779</v>
      </c>
      <c r="M3303" s="43">
        <v>0.59722222222222221</v>
      </c>
      <c r="N3303" s="33">
        <v>5.53183396846857</v>
      </c>
      <c r="Q3303" s="24">
        <v>5</v>
      </c>
      <c r="R3303" s="35">
        <f t="shared" si="208"/>
        <v>27.659169842342848</v>
      </c>
      <c r="S3303" s="35">
        <f t="shared" si="212"/>
        <v>0</v>
      </c>
      <c r="U3303" s="36">
        <f t="shared" si="209"/>
        <v>6.9444444444444198E-3</v>
      </c>
      <c r="V3303" s="36">
        <f t="shared" si="210"/>
        <v>3.4722222222222099E-2</v>
      </c>
      <c r="W3303" s="36"/>
      <c r="X3303" s="37"/>
    </row>
    <row r="3304" spans="1:24" x14ac:dyDescent="0.3">
      <c r="A3304" s="42">
        <v>12119</v>
      </c>
      <c r="B3304" s="24" t="s">
        <v>658</v>
      </c>
      <c r="C3304" s="24" t="s">
        <v>1139</v>
      </c>
      <c r="D3304" s="24">
        <v>2</v>
      </c>
      <c r="E3304" s="24">
        <v>577</v>
      </c>
      <c r="F3304" s="24" t="s">
        <v>659</v>
      </c>
      <c r="G3304" s="24" t="s">
        <v>12</v>
      </c>
      <c r="H3304" s="24" t="s">
        <v>13</v>
      </c>
      <c r="J3304" s="24">
        <v>1</v>
      </c>
      <c r="K3304" s="24">
        <v>1280</v>
      </c>
      <c r="L3304" s="32">
        <v>0.60416666666666663</v>
      </c>
      <c r="M3304" s="43">
        <v>0.61111111111111105</v>
      </c>
      <c r="N3304" s="33">
        <v>5.53183396846857</v>
      </c>
      <c r="Q3304" s="24">
        <v>302</v>
      </c>
      <c r="R3304" s="35">
        <f t="shared" si="208"/>
        <v>1670.6138584775081</v>
      </c>
      <c r="S3304" s="35">
        <f t="shared" si="212"/>
        <v>0</v>
      </c>
      <c r="U3304" s="36">
        <f t="shared" si="209"/>
        <v>6.9444444444444198E-3</v>
      </c>
      <c r="V3304" s="36">
        <f t="shared" si="210"/>
        <v>2.0972222222222148</v>
      </c>
      <c r="W3304" s="36"/>
      <c r="X3304" s="37"/>
    </row>
    <row r="3305" spans="1:24" x14ac:dyDescent="0.3">
      <c r="A3305" s="42">
        <v>13968</v>
      </c>
      <c r="B3305" s="24" t="s">
        <v>658</v>
      </c>
      <c r="C3305" s="24" t="s">
        <v>1139</v>
      </c>
      <c r="D3305" s="24">
        <v>2</v>
      </c>
      <c r="E3305" s="24">
        <v>577</v>
      </c>
      <c r="F3305" s="24" t="s">
        <v>659</v>
      </c>
      <c r="G3305" s="24" t="s">
        <v>12</v>
      </c>
      <c r="H3305" s="24" t="s">
        <v>15</v>
      </c>
      <c r="J3305" s="24">
        <v>1</v>
      </c>
      <c r="K3305" s="24">
        <v>2136</v>
      </c>
      <c r="L3305" s="32">
        <v>0.61319444444444449</v>
      </c>
      <c r="M3305" s="43">
        <v>0.61805555555555558</v>
      </c>
      <c r="N3305" s="33">
        <v>5.53183396846857</v>
      </c>
      <c r="Q3305" s="24">
        <v>58</v>
      </c>
      <c r="R3305" s="35">
        <f t="shared" si="208"/>
        <v>320.84637017117706</v>
      </c>
      <c r="S3305" s="35">
        <f t="shared" si="212"/>
        <v>0</v>
      </c>
      <c r="U3305" s="36">
        <f t="shared" si="209"/>
        <v>4.8611111111110938E-3</v>
      </c>
      <c r="V3305" s="36">
        <f t="shared" si="210"/>
        <v>0.28194444444444344</v>
      </c>
      <c r="W3305" s="36"/>
      <c r="X3305" s="37"/>
    </row>
    <row r="3306" spans="1:24" x14ac:dyDescent="0.3">
      <c r="A3306" s="42">
        <v>17639</v>
      </c>
      <c r="B3306" s="24" t="s">
        <v>658</v>
      </c>
      <c r="C3306" s="24" t="s">
        <v>1139</v>
      </c>
      <c r="D3306" s="24">
        <v>2</v>
      </c>
      <c r="E3306" s="24">
        <v>577</v>
      </c>
      <c r="F3306" s="24" t="s">
        <v>659</v>
      </c>
      <c r="G3306" s="24" t="s">
        <v>12</v>
      </c>
      <c r="H3306" s="24" t="s">
        <v>13</v>
      </c>
      <c r="J3306" s="24">
        <v>1</v>
      </c>
      <c r="K3306" s="24">
        <v>1282</v>
      </c>
      <c r="L3306" s="32">
        <v>0.65277777777777779</v>
      </c>
      <c r="M3306" s="43">
        <v>0.65972222222222221</v>
      </c>
      <c r="N3306" s="33">
        <v>5.53183396846857</v>
      </c>
      <c r="Q3306" s="24">
        <v>302</v>
      </c>
      <c r="R3306" s="35">
        <f t="shared" si="208"/>
        <v>1670.6138584775081</v>
      </c>
      <c r="S3306" s="35">
        <f t="shared" si="212"/>
        <v>0</v>
      </c>
      <c r="U3306" s="36">
        <f t="shared" si="209"/>
        <v>6.9444444444444198E-3</v>
      </c>
      <c r="V3306" s="36">
        <f t="shared" si="210"/>
        <v>2.0972222222222148</v>
      </c>
      <c r="W3306" s="36"/>
      <c r="X3306" s="37"/>
    </row>
    <row r="3307" spans="1:24" x14ac:dyDescent="0.3">
      <c r="A3307" s="42">
        <v>12122</v>
      </c>
      <c r="B3307" s="24" t="s">
        <v>658</v>
      </c>
      <c r="C3307" s="24" t="s">
        <v>1139</v>
      </c>
      <c r="D3307" s="24">
        <v>2</v>
      </c>
      <c r="E3307" s="24">
        <v>577</v>
      </c>
      <c r="F3307" s="24" t="s">
        <v>659</v>
      </c>
      <c r="G3307" s="24" t="s">
        <v>12</v>
      </c>
      <c r="H3307" s="24" t="s">
        <v>13</v>
      </c>
      <c r="J3307" s="24">
        <v>1</v>
      </c>
      <c r="K3307" s="24">
        <v>1283</v>
      </c>
      <c r="L3307" s="32">
        <v>0.67361111111111116</v>
      </c>
      <c r="M3307" s="43">
        <v>0.68055555555555547</v>
      </c>
      <c r="N3307" s="33">
        <v>5.53183396846857</v>
      </c>
      <c r="Q3307" s="24">
        <v>302</v>
      </c>
      <c r="R3307" s="35">
        <f t="shared" si="208"/>
        <v>1670.6138584775081</v>
      </c>
      <c r="S3307" s="35">
        <f t="shared" si="212"/>
        <v>0</v>
      </c>
      <c r="U3307" s="36">
        <f t="shared" si="209"/>
        <v>6.9444444444443088E-3</v>
      </c>
      <c r="V3307" s="36">
        <f t="shared" si="210"/>
        <v>2.0972222222221815</v>
      </c>
      <c r="W3307" s="36"/>
      <c r="X3307" s="37"/>
    </row>
    <row r="3308" spans="1:24" x14ac:dyDescent="0.3">
      <c r="A3308" s="42">
        <v>12144</v>
      </c>
      <c r="B3308" s="24" t="s">
        <v>658</v>
      </c>
      <c r="C3308" s="24" t="s">
        <v>1139</v>
      </c>
      <c r="D3308" s="24">
        <v>2</v>
      </c>
      <c r="E3308" s="24">
        <v>577</v>
      </c>
      <c r="F3308" s="24" t="s">
        <v>659</v>
      </c>
      <c r="G3308" s="24" t="s">
        <v>19</v>
      </c>
      <c r="H3308" s="24" t="s">
        <v>20</v>
      </c>
      <c r="J3308" s="24">
        <v>1</v>
      </c>
      <c r="K3308" s="24">
        <v>4576</v>
      </c>
      <c r="L3308" s="32">
        <v>0.70833333333333337</v>
      </c>
      <c r="M3308" s="43">
        <v>0.71527777777777779</v>
      </c>
      <c r="N3308" s="33">
        <v>5.53183396846857</v>
      </c>
      <c r="Q3308" s="24">
        <v>5</v>
      </c>
      <c r="R3308" s="35">
        <f t="shared" si="208"/>
        <v>27.659169842342848</v>
      </c>
      <c r="S3308" s="35">
        <f t="shared" si="212"/>
        <v>0</v>
      </c>
      <c r="U3308" s="36">
        <f t="shared" si="209"/>
        <v>6.9444444444444198E-3</v>
      </c>
      <c r="V3308" s="36">
        <f t="shared" si="210"/>
        <v>3.4722222222222099E-2</v>
      </c>
      <c r="W3308" s="36"/>
      <c r="X3308" s="37"/>
    </row>
    <row r="3309" spans="1:24" x14ac:dyDescent="0.3">
      <c r="A3309" s="42">
        <v>12133</v>
      </c>
      <c r="B3309" s="24" t="s">
        <v>658</v>
      </c>
      <c r="C3309" s="24" t="s">
        <v>1139</v>
      </c>
      <c r="D3309" s="24">
        <v>2</v>
      </c>
      <c r="E3309" s="24">
        <v>577</v>
      </c>
      <c r="F3309" s="24" t="s">
        <v>659</v>
      </c>
      <c r="G3309" s="24" t="s">
        <v>12</v>
      </c>
      <c r="H3309" s="24" t="s">
        <v>15</v>
      </c>
      <c r="J3309" s="24">
        <v>1</v>
      </c>
      <c r="K3309" s="24">
        <v>2137</v>
      </c>
      <c r="L3309" s="32">
        <v>0.73263888888888884</v>
      </c>
      <c r="M3309" s="43">
        <v>0.73958333333333337</v>
      </c>
      <c r="N3309" s="33">
        <v>5.53183396846857</v>
      </c>
      <c r="Q3309" s="24">
        <v>58</v>
      </c>
      <c r="R3309" s="35">
        <f t="shared" si="208"/>
        <v>320.84637017117706</v>
      </c>
      <c r="S3309" s="35">
        <f t="shared" si="212"/>
        <v>0</v>
      </c>
      <c r="U3309" s="36">
        <f t="shared" si="209"/>
        <v>6.9444444444445308E-3</v>
      </c>
      <c r="V3309" s="36">
        <f t="shared" si="210"/>
        <v>0.40277777777778279</v>
      </c>
      <c r="W3309" s="36"/>
      <c r="X3309" s="37"/>
    </row>
    <row r="3310" spans="1:24" x14ac:dyDescent="0.3">
      <c r="A3310" s="42">
        <v>12123</v>
      </c>
      <c r="B3310" s="24" t="s">
        <v>658</v>
      </c>
      <c r="C3310" s="24" t="s">
        <v>1139</v>
      </c>
      <c r="D3310" s="24">
        <v>2</v>
      </c>
      <c r="E3310" s="24">
        <v>577</v>
      </c>
      <c r="F3310" s="24" t="s">
        <v>659</v>
      </c>
      <c r="G3310" s="24" t="s">
        <v>12</v>
      </c>
      <c r="H3310" s="24" t="s">
        <v>13</v>
      </c>
      <c r="J3310" s="24">
        <v>1</v>
      </c>
      <c r="K3310" s="24">
        <v>1284</v>
      </c>
      <c r="L3310" s="32">
        <v>0.74652777777777779</v>
      </c>
      <c r="M3310" s="43">
        <v>0.75347222222222221</v>
      </c>
      <c r="N3310" s="33">
        <v>5.53183396846857</v>
      </c>
      <c r="Q3310" s="24">
        <v>302</v>
      </c>
      <c r="R3310" s="35">
        <f t="shared" si="208"/>
        <v>1670.6138584775081</v>
      </c>
      <c r="S3310" s="35">
        <f t="shared" si="212"/>
        <v>0</v>
      </c>
      <c r="U3310" s="36">
        <f t="shared" si="209"/>
        <v>6.9444444444444198E-3</v>
      </c>
      <c r="V3310" s="36">
        <f t="shared" si="210"/>
        <v>2.0972222222222148</v>
      </c>
      <c r="W3310" s="36"/>
      <c r="X3310" s="37"/>
    </row>
    <row r="3311" spans="1:24" x14ac:dyDescent="0.3">
      <c r="A3311" s="42">
        <v>12134</v>
      </c>
      <c r="B3311" s="24" t="s">
        <v>658</v>
      </c>
      <c r="C3311" s="24" t="s">
        <v>1139</v>
      </c>
      <c r="D3311" s="24">
        <v>2</v>
      </c>
      <c r="E3311" s="24">
        <v>577</v>
      </c>
      <c r="F3311" s="24" t="s">
        <v>659</v>
      </c>
      <c r="G3311" s="24" t="s">
        <v>12</v>
      </c>
      <c r="H3311" s="24" t="s">
        <v>15</v>
      </c>
      <c r="J3311" s="24">
        <v>1</v>
      </c>
      <c r="K3311" s="24">
        <v>2138</v>
      </c>
      <c r="L3311" s="32">
        <v>0.78125</v>
      </c>
      <c r="M3311" s="43">
        <v>0.78819444444444453</v>
      </c>
      <c r="N3311" s="33">
        <v>5.53183396846857</v>
      </c>
      <c r="Q3311" s="24">
        <v>58</v>
      </c>
      <c r="R3311" s="35">
        <f t="shared" si="208"/>
        <v>320.84637017117706</v>
      </c>
      <c r="S3311" s="35">
        <f t="shared" si="212"/>
        <v>0</v>
      </c>
      <c r="U3311" s="36">
        <f t="shared" si="209"/>
        <v>6.9444444444445308E-3</v>
      </c>
      <c r="V3311" s="36">
        <f t="shared" si="210"/>
        <v>0.40277777777778279</v>
      </c>
      <c r="W3311" s="36"/>
      <c r="X3311" s="37"/>
    </row>
    <row r="3312" spans="1:24" x14ac:dyDescent="0.3">
      <c r="A3312" s="42">
        <v>12145</v>
      </c>
      <c r="B3312" s="24" t="s">
        <v>658</v>
      </c>
      <c r="C3312" s="24" t="s">
        <v>1139</v>
      </c>
      <c r="D3312" s="24">
        <v>2</v>
      </c>
      <c r="E3312" s="24">
        <v>577</v>
      </c>
      <c r="F3312" s="24" t="s">
        <v>659</v>
      </c>
      <c r="G3312" s="24" t="s">
        <v>12</v>
      </c>
      <c r="H3312" s="24" t="s">
        <v>13</v>
      </c>
      <c r="J3312" s="24">
        <v>1</v>
      </c>
      <c r="K3312" s="24">
        <v>1285</v>
      </c>
      <c r="L3312" s="32">
        <v>0.79861111111111116</v>
      </c>
      <c r="M3312" s="43">
        <v>0.80555555555555547</v>
      </c>
      <c r="N3312" s="33">
        <v>5.53183396846857</v>
      </c>
      <c r="Q3312" s="24">
        <v>302</v>
      </c>
      <c r="R3312" s="35">
        <f t="shared" si="208"/>
        <v>1670.6138584775081</v>
      </c>
      <c r="S3312" s="35">
        <f t="shared" si="212"/>
        <v>0</v>
      </c>
      <c r="U3312" s="36">
        <f t="shared" si="209"/>
        <v>6.9444444444443088E-3</v>
      </c>
      <c r="V3312" s="36">
        <f t="shared" si="210"/>
        <v>2.0972222222221815</v>
      </c>
      <c r="W3312" s="36"/>
      <c r="X3312" s="37"/>
    </row>
    <row r="3313" spans="1:24" x14ac:dyDescent="0.3">
      <c r="A3313" s="42">
        <v>12124</v>
      </c>
      <c r="B3313" s="24" t="s">
        <v>658</v>
      </c>
      <c r="C3313" s="24" t="s">
        <v>1139</v>
      </c>
      <c r="D3313" s="24">
        <v>2</v>
      </c>
      <c r="E3313" s="24">
        <v>577</v>
      </c>
      <c r="F3313" s="24" t="s">
        <v>659</v>
      </c>
      <c r="G3313" s="24" t="s">
        <v>12</v>
      </c>
      <c r="H3313" s="24" t="s">
        <v>13</v>
      </c>
      <c r="J3313" s="24">
        <v>1</v>
      </c>
      <c r="K3313" s="24">
        <v>1286</v>
      </c>
      <c r="L3313" s="32">
        <v>0.83333333333333337</v>
      </c>
      <c r="M3313" s="43">
        <v>0.84027777777777779</v>
      </c>
      <c r="N3313" s="33">
        <v>5.53183396846857</v>
      </c>
      <c r="Q3313" s="24">
        <v>302</v>
      </c>
      <c r="R3313" s="35">
        <f t="shared" si="208"/>
        <v>1670.6138584775081</v>
      </c>
      <c r="S3313" s="35">
        <f t="shared" si="212"/>
        <v>0</v>
      </c>
      <c r="U3313" s="36">
        <f t="shared" si="209"/>
        <v>6.9444444444444198E-3</v>
      </c>
      <c r="V3313" s="36">
        <f t="shared" si="210"/>
        <v>2.0972222222222148</v>
      </c>
      <c r="W3313" s="36"/>
      <c r="X3313" s="37"/>
    </row>
    <row r="3314" spans="1:24" x14ac:dyDescent="0.3">
      <c r="A3314" s="42">
        <v>12125</v>
      </c>
      <c r="B3314" s="24" t="s">
        <v>658</v>
      </c>
      <c r="C3314" s="24" t="s">
        <v>1139</v>
      </c>
      <c r="D3314" s="24">
        <v>2</v>
      </c>
      <c r="E3314" s="24">
        <v>577</v>
      </c>
      <c r="F3314" s="24" t="s">
        <v>659</v>
      </c>
      <c r="G3314" s="24" t="s">
        <v>12</v>
      </c>
      <c r="H3314" s="24" t="s">
        <v>13</v>
      </c>
      <c r="J3314" s="24">
        <v>1</v>
      </c>
      <c r="K3314" s="24">
        <v>1287</v>
      </c>
      <c r="L3314" s="32">
        <v>0.875</v>
      </c>
      <c r="M3314" s="43">
        <v>0.88194444444444453</v>
      </c>
      <c r="N3314" s="33">
        <v>5.53183396846857</v>
      </c>
      <c r="Q3314" s="24">
        <v>302</v>
      </c>
      <c r="R3314" s="35">
        <f t="shared" si="208"/>
        <v>1670.6138584775081</v>
      </c>
      <c r="S3314" s="35">
        <f t="shared" si="212"/>
        <v>0</v>
      </c>
      <c r="U3314" s="36">
        <f t="shared" si="209"/>
        <v>6.9444444444445308E-3</v>
      </c>
      <c r="V3314" s="36">
        <f t="shared" si="210"/>
        <v>2.0972222222222481</v>
      </c>
      <c r="W3314" s="36"/>
      <c r="X3314" s="37"/>
    </row>
    <row r="3315" spans="1:24" x14ac:dyDescent="0.3">
      <c r="A3315" s="42">
        <v>12135</v>
      </c>
      <c r="B3315" s="24" t="s">
        <v>658</v>
      </c>
      <c r="C3315" s="24" t="s">
        <v>1139</v>
      </c>
      <c r="D3315" s="24">
        <v>2</v>
      </c>
      <c r="E3315" s="24">
        <v>577</v>
      </c>
      <c r="F3315" s="24" t="s">
        <v>659</v>
      </c>
      <c r="G3315" s="24" t="s">
        <v>12</v>
      </c>
      <c r="H3315" s="24" t="s">
        <v>15</v>
      </c>
      <c r="J3315" s="24">
        <v>1</v>
      </c>
      <c r="K3315" s="24">
        <v>2139</v>
      </c>
      <c r="L3315" s="32">
        <v>0.875</v>
      </c>
      <c r="M3315" s="43">
        <v>0.88194444444444453</v>
      </c>
      <c r="N3315" s="33">
        <v>5.53183396846857</v>
      </c>
      <c r="Q3315" s="24">
        <v>58</v>
      </c>
      <c r="R3315" s="35">
        <f t="shared" si="208"/>
        <v>320.84637017117706</v>
      </c>
      <c r="S3315" s="35">
        <f t="shared" si="212"/>
        <v>0</v>
      </c>
      <c r="U3315" s="36">
        <f t="shared" si="209"/>
        <v>6.9444444444445308E-3</v>
      </c>
      <c r="V3315" s="36">
        <f t="shared" si="210"/>
        <v>0.40277777777778279</v>
      </c>
      <c r="W3315" s="36"/>
      <c r="X3315" s="37"/>
    </row>
    <row r="3316" spans="1:24" x14ac:dyDescent="0.3">
      <c r="A3316" s="42">
        <v>14060</v>
      </c>
      <c r="B3316" s="24" t="s">
        <v>658</v>
      </c>
      <c r="C3316" s="24" t="s">
        <v>1139</v>
      </c>
      <c r="D3316" s="24">
        <v>2</v>
      </c>
      <c r="E3316" s="24">
        <v>577</v>
      </c>
      <c r="F3316" s="24" t="s">
        <v>659</v>
      </c>
      <c r="G3316" s="24" t="s">
        <v>12</v>
      </c>
      <c r="H3316" s="24" t="s">
        <v>13</v>
      </c>
      <c r="J3316" s="24">
        <v>1</v>
      </c>
      <c r="K3316" s="24">
        <v>1288</v>
      </c>
      <c r="L3316" s="32">
        <v>0.95000000000000007</v>
      </c>
      <c r="M3316" s="43">
        <v>0.95486111111111116</v>
      </c>
      <c r="N3316" s="33">
        <v>5.53183396846857</v>
      </c>
      <c r="Q3316" s="24">
        <v>302</v>
      </c>
      <c r="R3316" s="35">
        <f t="shared" si="208"/>
        <v>1670.6138584775081</v>
      </c>
      <c r="S3316" s="35">
        <f t="shared" si="212"/>
        <v>0</v>
      </c>
      <c r="U3316" s="36">
        <f t="shared" si="209"/>
        <v>4.8611111111110938E-3</v>
      </c>
      <c r="V3316" s="36">
        <f t="shared" si="210"/>
        <v>1.4680555555555503</v>
      </c>
      <c r="W3316" s="36"/>
      <c r="X3316" s="37"/>
    </row>
    <row r="3317" spans="1:24" x14ac:dyDescent="0.3">
      <c r="A3317" s="42">
        <v>12136</v>
      </c>
      <c r="B3317" s="24" t="s">
        <v>658</v>
      </c>
      <c r="C3317" s="24" t="s">
        <v>1139</v>
      </c>
      <c r="D3317" s="24">
        <v>2</v>
      </c>
      <c r="E3317" s="24">
        <v>577</v>
      </c>
      <c r="F3317" s="24" t="s">
        <v>659</v>
      </c>
      <c r="G3317" s="24" t="s">
        <v>12</v>
      </c>
      <c r="H3317" s="24" t="s">
        <v>15</v>
      </c>
      <c r="J3317" s="24">
        <v>1</v>
      </c>
      <c r="K3317" s="24">
        <v>2140</v>
      </c>
      <c r="L3317" s="32">
        <v>0.95138888888888884</v>
      </c>
      <c r="M3317" s="43">
        <v>0.95833333333333337</v>
      </c>
      <c r="N3317" s="33">
        <v>5.53183396846857</v>
      </c>
      <c r="Q3317" s="24">
        <v>58</v>
      </c>
      <c r="R3317" s="35">
        <f t="shared" si="208"/>
        <v>320.84637017117706</v>
      </c>
      <c r="S3317" s="35">
        <f t="shared" si="212"/>
        <v>0</v>
      </c>
      <c r="U3317" s="36">
        <f t="shared" si="209"/>
        <v>6.9444444444445308E-3</v>
      </c>
      <c r="V3317" s="36">
        <f t="shared" si="210"/>
        <v>0.40277777777778279</v>
      </c>
      <c r="W3317" s="36"/>
      <c r="X3317" s="37"/>
    </row>
    <row r="3318" spans="1:24" x14ac:dyDescent="0.3">
      <c r="A3318" s="42">
        <v>12146</v>
      </c>
      <c r="B3318" s="24" t="s">
        <v>658</v>
      </c>
      <c r="C3318" s="24" t="s">
        <v>1139</v>
      </c>
      <c r="D3318" s="24">
        <v>1</v>
      </c>
      <c r="E3318" s="24">
        <v>631</v>
      </c>
      <c r="F3318" s="24" t="s">
        <v>660</v>
      </c>
      <c r="G3318" s="24" t="s">
        <v>12</v>
      </c>
      <c r="H3318" s="24" t="s">
        <v>13</v>
      </c>
      <c r="J3318" s="24">
        <v>1</v>
      </c>
      <c r="K3318" s="24">
        <v>1344</v>
      </c>
      <c r="L3318" s="32">
        <v>0.20138888888888887</v>
      </c>
      <c r="M3318" s="43">
        <v>0.20833333333333334</v>
      </c>
      <c r="N3318" s="33">
        <v>5.5738805371610001</v>
      </c>
      <c r="Q3318" s="24">
        <v>302</v>
      </c>
      <c r="R3318" s="35">
        <f t="shared" si="208"/>
        <v>1683.3119222226221</v>
      </c>
      <c r="S3318" s="35">
        <f t="shared" si="212"/>
        <v>0</v>
      </c>
      <c r="U3318" s="36">
        <f t="shared" si="209"/>
        <v>6.9444444444444753E-3</v>
      </c>
      <c r="V3318" s="36">
        <f t="shared" si="210"/>
        <v>2.0972222222222316</v>
      </c>
      <c r="W3318" s="36"/>
      <c r="X3318" s="37"/>
    </row>
    <row r="3319" spans="1:24" x14ac:dyDescent="0.3">
      <c r="A3319" s="42">
        <v>12165</v>
      </c>
      <c r="B3319" s="24" t="s">
        <v>658</v>
      </c>
      <c r="C3319" s="24" t="s">
        <v>1139</v>
      </c>
      <c r="D3319" s="24">
        <v>1</v>
      </c>
      <c r="E3319" s="24">
        <v>631</v>
      </c>
      <c r="F3319" s="24" t="s">
        <v>660</v>
      </c>
      <c r="G3319" s="24" t="s">
        <v>12</v>
      </c>
      <c r="H3319" s="24" t="s">
        <v>15</v>
      </c>
      <c r="J3319" s="24">
        <v>1</v>
      </c>
      <c r="K3319" s="24">
        <v>2157</v>
      </c>
      <c r="L3319" s="32">
        <v>0.20138888888888887</v>
      </c>
      <c r="M3319" s="43">
        <v>0.20833333333333334</v>
      </c>
      <c r="N3319" s="33">
        <v>5.5738805371610001</v>
      </c>
      <c r="Q3319" s="24">
        <v>58</v>
      </c>
      <c r="R3319" s="35">
        <f t="shared" si="208"/>
        <v>323.28507115533802</v>
      </c>
      <c r="S3319" s="35">
        <f t="shared" si="212"/>
        <v>0</v>
      </c>
      <c r="U3319" s="36">
        <f t="shared" si="209"/>
        <v>6.9444444444444753E-3</v>
      </c>
      <c r="V3319" s="36">
        <f t="shared" si="210"/>
        <v>0.40277777777777957</v>
      </c>
      <c r="W3319" s="36"/>
      <c r="X3319" s="37"/>
    </row>
    <row r="3320" spans="1:24" x14ac:dyDescent="0.3">
      <c r="A3320" s="42">
        <v>12147</v>
      </c>
      <c r="B3320" s="24" t="s">
        <v>658</v>
      </c>
      <c r="C3320" s="24" t="s">
        <v>1139</v>
      </c>
      <c r="D3320" s="24">
        <v>1</v>
      </c>
      <c r="E3320" s="24">
        <v>631</v>
      </c>
      <c r="F3320" s="24" t="s">
        <v>660</v>
      </c>
      <c r="G3320" s="24" t="s">
        <v>12</v>
      </c>
      <c r="H3320" s="24" t="s">
        <v>13</v>
      </c>
      <c r="J3320" s="24">
        <v>1</v>
      </c>
      <c r="K3320" s="24">
        <v>1345</v>
      </c>
      <c r="L3320" s="32">
        <v>0.22569444444444445</v>
      </c>
      <c r="M3320" s="43">
        <v>0.23263888888888887</v>
      </c>
      <c r="N3320" s="33">
        <v>5.5738805371610001</v>
      </c>
      <c r="Q3320" s="24">
        <v>302</v>
      </c>
      <c r="R3320" s="35">
        <f t="shared" si="208"/>
        <v>1683.3119222226221</v>
      </c>
      <c r="S3320" s="35">
        <f t="shared" si="212"/>
        <v>0</v>
      </c>
      <c r="U3320" s="36">
        <f t="shared" si="209"/>
        <v>6.9444444444444198E-3</v>
      </c>
      <c r="V3320" s="36">
        <f t="shared" si="210"/>
        <v>2.0972222222222148</v>
      </c>
      <c r="W3320" s="36"/>
      <c r="X3320" s="37"/>
    </row>
    <row r="3321" spans="1:24" x14ac:dyDescent="0.3">
      <c r="A3321" s="42">
        <v>12166</v>
      </c>
      <c r="B3321" s="24" t="s">
        <v>658</v>
      </c>
      <c r="C3321" s="24" t="s">
        <v>1139</v>
      </c>
      <c r="D3321" s="24">
        <v>1</v>
      </c>
      <c r="E3321" s="24">
        <v>631</v>
      </c>
      <c r="F3321" s="24" t="s">
        <v>660</v>
      </c>
      <c r="G3321" s="24" t="s">
        <v>12</v>
      </c>
      <c r="H3321" s="24" t="s">
        <v>15</v>
      </c>
      <c r="J3321" s="24">
        <v>1</v>
      </c>
      <c r="K3321" s="24">
        <v>2158</v>
      </c>
      <c r="L3321" s="32">
        <v>0.27430555555555552</v>
      </c>
      <c r="M3321" s="43">
        <v>0.28125</v>
      </c>
      <c r="N3321" s="33">
        <v>5.5738805371610001</v>
      </c>
      <c r="Q3321" s="24">
        <v>58</v>
      </c>
      <c r="R3321" s="35">
        <f t="shared" si="208"/>
        <v>323.28507115533802</v>
      </c>
      <c r="S3321" s="35">
        <f t="shared" si="212"/>
        <v>0</v>
      </c>
      <c r="U3321" s="36">
        <f t="shared" si="209"/>
        <v>6.9444444444444753E-3</v>
      </c>
      <c r="V3321" s="36">
        <f t="shared" si="210"/>
        <v>0.40277777777777957</v>
      </c>
      <c r="W3321" s="36"/>
      <c r="X3321" s="37"/>
    </row>
    <row r="3322" spans="1:24" x14ac:dyDescent="0.3">
      <c r="A3322" s="42">
        <v>12187</v>
      </c>
      <c r="B3322" s="24" t="s">
        <v>658</v>
      </c>
      <c r="C3322" s="24" t="s">
        <v>1139</v>
      </c>
      <c r="D3322" s="24">
        <v>1</v>
      </c>
      <c r="E3322" s="24">
        <v>631</v>
      </c>
      <c r="F3322" s="24" t="s">
        <v>660</v>
      </c>
      <c r="G3322" s="24" t="s">
        <v>52</v>
      </c>
      <c r="H3322" s="24">
        <v>6</v>
      </c>
      <c r="J3322" s="24">
        <v>1</v>
      </c>
      <c r="K3322" s="24">
        <v>1346</v>
      </c>
      <c r="L3322" s="32">
        <v>0.27777777777777779</v>
      </c>
      <c r="M3322" s="43">
        <v>0.28472222222222221</v>
      </c>
      <c r="N3322" s="33">
        <v>5.5738805371610001</v>
      </c>
      <c r="Q3322" s="24">
        <v>35</v>
      </c>
      <c r="R3322" s="35">
        <f t="shared" si="208"/>
        <v>195.085818800635</v>
      </c>
      <c r="S3322" s="35">
        <f t="shared" si="212"/>
        <v>0</v>
      </c>
      <c r="U3322" s="36">
        <f t="shared" si="209"/>
        <v>6.9444444444444198E-3</v>
      </c>
      <c r="V3322" s="36">
        <f t="shared" si="210"/>
        <v>0.24305555555555469</v>
      </c>
      <c r="W3322" s="36"/>
      <c r="X3322" s="37"/>
    </row>
    <row r="3323" spans="1:24" x14ac:dyDescent="0.3">
      <c r="A3323" s="42">
        <v>17749</v>
      </c>
      <c r="B3323" s="24" t="s">
        <v>658</v>
      </c>
      <c r="C3323" s="24" t="s">
        <v>1139</v>
      </c>
      <c r="D3323" s="24">
        <v>1</v>
      </c>
      <c r="E3323" s="24">
        <v>631</v>
      </c>
      <c r="F3323" s="24" t="s">
        <v>660</v>
      </c>
      <c r="G3323" s="24" t="s">
        <v>72</v>
      </c>
      <c r="H3323" s="24" t="s">
        <v>13</v>
      </c>
      <c r="J3323" s="24">
        <v>1</v>
      </c>
      <c r="K3323" s="24">
        <v>16446</v>
      </c>
      <c r="L3323" s="32">
        <v>0.27777777777777779</v>
      </c>
      <c r="M3323" s="43">
        <v>0.28472222222222221</v>
      </c>
      <c r="N3323" s="33">
        <v>5.5738805371610001</v>
      </c>
      <c r="Q3323" s="24">
        <v>94</v>
      </c>
      <c r="R3323" s="35">
        <f t="shared" si="208"/>
        <v>523.944770493134</v>
      </c>
      <c r="S3323" s="35">
        <f t="shared" si="212"/>
        <v>0</v>
      </c>
      <c r="U3323" s="36">
        <f t="shared" si="209"/>
        <v>6.9444444444444198E-3</v>
      </c>
      <c r="V3323" s="36">
        <f t="shared" si="210"/>
        <v>0.65277777777777546</v>
      </c>
      <c r="W3323" s="36"/>
      <c r="X3323" s="37"/>
    </row>
    <row r="3324" spans="1:24" x14ac:dyDescent="0.3">
      <c r="A3324" s="42">
        <v>12190</v>
      </c>
      <c r="B3324" s="24" t="s">
        <v>658</v>
      </c>
      <c r="C3324" s="24" t="s">
        <v>1139</v>
      </c>
      <c r="D3324" s="24">
        <v>1</v>
      </c>
      <c r="E3324" s="24">
        <v>631</v>
      </c>
      <c r="F3324" s="24" t="s">
        <v>660</v>
      </c>
      <c r="G3324" s="24" t="s">
        <v>52</v>
      </c>
      <c r="H3324" s="44" t="s">
        <v>1146</v>
      </c>
      <c r="I3324" s="44"/>
      <c r="J3324" s="24">
        <v>1</v>
      </c>
      <c r="K3324" s="24">
        <v>11442</v>
      </c>
      <c r="L3324" s="32">
        <v>0.28125</v>
      </c>
      <c r="M3324" s="43">
        <v>0.28819444444444448</v>
      </c>
      <c r="N3324" s="33">
        <v>5.5738805371610001</v>
      </c>
      <c r="Q3324" s="24">
        <v>173</v>
      </c>
      <c r="R3324" s="35">
        <f t="shared" si="208"/>
        <v>964.28133292885298</v>
      </c>
      <c r="S3324" s="35">
        <f t="shared" si="212"/>
        <v>0</v>
      </c>
      <c r="U3324" s="36">
        <f t="shared" si="209"/>
        <v>6.9444444444444753E-3</v>
      </c>
      <c r="V3324" s="36">
        <f t="shared" si="210"/>
        <v>1.2013888888888942</v>
      </c>
      <c r="W3324" s="36"/>
      <c r="X3324" s="37"/>
    </row>
    <row r="3325" spans="1:24" x14ac:dyDescent="0.3">
      <c r="A3325" s="42">
        <v>18776</v>
      </c>
      <c r="B3325" s="24" t="s">
        <v>658</v>
      </c>
      <c r="C3325" s="24" t="s">
        <v>1139</v>
      </c>
      <c r="D3325" s="24">
        <v>1</v>
      </c>
      <c r="E3325" s="24">
        <v>631</v>
      </c>
      <c r="F3325" s="24" t="s">
        <v>660</v>
      </c>
      <c r="G3325" s="24" t="s">
        <v>52</v>
      </c>
      <c r="H3325" s="44" t="s">
        <v>1146</v>
      </c>
      <c r="I3325" s="44"/>
      <c r="J3325" s="24">
        <v>1</v>
      </c>
      <c r="K3325" s="24">
        <v>2481</v>
      </c>
      <c r="L3325" s="32">
        <v>0.30208333333333331</v>
      </c>
      <c r="M3325" s="43">
        <v>0.30902777777777779</v>
      </c>
      <c r="N3325" s="33">
        <v>5.5738805371610001</v>
      </c>
      <c r="Q3325" s="24">
        <v>173</v>
      </c>
      <c r="R3325" s="35">
        <f t="shared" si="208"/>
        <v>964.28133292885298</v>
      </c>
      <c r="S3325" s="35">
        <f t="shared" si="212"/>
        <v>0</v>
      </c>
      <c r="U3325" s="36">
        <f t="shared" si="209"/>
        <v>6.9444444444444753E-3</v>
      </c>
      <c r="V3325" s="36">
        <f t="shared" si="210"/>
        <v>1.2013888888888942</v>
      </c>
      <c r="W3325" s="36"/>
      <c r="X3325" s="37"/>
    </row>
    <row r="3326" spans="1:24" x14ac:dyDescent="0.3">
      <c r="A3326" s="42">
        <v>12176</v>
      </c>
      <c r="B3326" s="24" t="s">
        <v>658</v>
      </c>
      <c r="C3326" s="24" t="s">
        <v>1139</v>
      </c>
      <c r="D3326" s="24">
        <v>1</v>
      </c>
      <c r="E3326" s="24">
        <v>631</v>
      </c>
      <c r="F3326" s="24" t="s">
        <v>660</v>
      </c>
      <c r="G3326" s="24" t="s">
        <v>72</v>
      </c>
      <c r="H3326" s="24" t="s">
        <v>13</v>
      </c>
      <c r="J3326" s="24">
        <v>1</v>
      </c>
      <c r="K3326" s="24">
        <v>2474</v>
      </c>
      <c r="L3326" s="32">
        <v>0.30555555555555552</v>
      </c>
      <c r="M3326" s="43">
        <v>0.3125</v>
      </c>
      <c r="N3326" s="33">
        <v>5.5738805371610001</v>
      </c>
      <c r="Q3326" s="24">
        <v>94</v>
      </c>
      <c r="R3326" s="35">
        <f t="shared" si="208"/>
        <v>523.944770493134</v>
      </c>
      <c r="S3326" s="35">
        <f t="shared" si="212"/>
        <v>0</v>
      </c>
      <c r="U3326" s="36">
        <f t="shared" si="209"/>
        <v>6.9444444444444753E-3</v>
      </c>
      <c r="V3326" s="36">
        <f t="shared" si="210"/>
        <v>0.65277777777778068</v>
      </c>
      <c r="W3326" s="36"/>
      <c r="X3326" s="37"/>
    </row>
    <row r="3327" spans="1:24" x14ac:dyDescent="0.3">
      <c r="A3327" s="42">
        <v>12180</v>
      </c>
      <c r="B3327" s="24" t="s">
        <v>658</v>
      </c>
      <c r="C3327" s="24" t="s">
        <v>1139</v>
      </c>
      <c r="D3327" s="24">
        <v>1</v>
      </c>
      <c r="E3327" s="24">
        <v>631</v>
      </c>
      <c r="F3327" s="24" t="s">
        <v>660</v>
      </c>
      <c r="G3327" s="24" t="s">
        <v>52</v>
      </c>
      <c r="H3327" s="24">
        <v>6</v>
      </c>
      <c r="J3327" s="24">
        <v>1</v>
      </c>
      <c r="K3327" s="24">
        <v>4307</v>
      </c>
      <c r="L3327" s="32">
        <v>0.30555555555555552</v>
      </c>
      <c r="M3327" s="43">
        <v>0.3125</v>
      </c>
      <c r="N3327" s="33">
        <v>5.5738805371610001</v>
      </c>
      <c r="Q3327" s="24">
        <v>35</v>
      </c>
      <c r="R3327" s="35">
        <f t="shared" si="208"/>
        <v>195.085818800635</v>
      </c>
      <c r="S3327" s="35">
        <f t="shared" si="212"/>
        <v>0</v>
      </c>
      <c r="U3327" s="36">
        <f t="shared" si="209"/>
        <v>6.9444444444444753E-3</v>
      </c>
      <c r="V3327" s="36">
        <f t="shared" si="210"/>
        <v>0.24305555555555663</v>
      </c>
      <c r="W3327" s="36"/>
      <c r="X3327" s="37"/>
    </row>
    <row r="3328" spans="1:24" x14ac:dyDescent="0.3">
      <c r="A3328" s="42">
        <v>12167</v>
      </c>
      <c r="B3328" s="24" t="s">
        <v>658</v>
      </c>
      <c r="C3328" s="24" t="s">
        <v>1139</v>
      </c>
      <c r="D3328" s="24">
        <v>1</v>
      </c>
      <c r="E3328" s="24">
        <v>631</v>
      </c>
      <c r="F3328" s="24" t="s">
        <v>660</v>
      </c>
      <c r="G3328" s="24" t="s">
        <v>12</v>
      </c>
      <c r="H3328" s="24" t="s">
        <v>15</v>
      </c>
      <c r="J3328" s="24">
        <v>1</v>
      </c>
      <c r="K3328" s="24">
        <v>2159</v>
      </c>
      <c r="L3328" s="32">
        <v>0.32291666666666669</v>
      </c>
      <c r="M3328" s="43">
        <v>0.3298611111111111</v>
      </c>
      <c r="N3328" s="33">
        <v>5.5738805371610001</v>
      </c>
      <c r="Q3328" s="24">
        <v>58</v>
      </c>
      <c r="R3328" s="35">
        <f t="shared" si="208"/>
        <v>323.28507115533802</v>
      </c>
      <c r="S3328" s="35">
        <f t="shared" si="212"/>
        <v>0</v>
      </c>
      <c r="U3328" s="36">
        <f t="shared" si="209"/>
        <v>6.9444444444444198E-3</v>
      </c>
      <c r="V3328" s="36">
        <f t="shared" si="210"/>
        <v>0.40277777777777635</v>
      </c>
      <c r="W3328" s="36"/>
      <c r="X3328" s="37"/>
    </row>
    <row r="3329" spans="1:24" x14ac:dyDescent="0.3">
      <c r="A3329" s="42">
        <v>12148</v>
      </c>
      <c r="B3329" s="24" t="s">
        <v>658</v>
      </c>
      <c r="C3329" s="24" t="s">
        <v>1139</v>
      </c>
      <c r="D3329" s="24">
        <v>1</v>
      </c>
      <c r="E3329" s="24">
        <v>631</v>
      </c>
      <c r="F3329" s="24" t="s">
        <v>660</v>
      </c>
      <c r="G3329" s="24" t="s">
        <v>52</v>
      </c>
      <c r="H3329" s="24">
        <v>6</v>
      </c>
      <c r="J3329" s="24">
        <v>1</v>
      </c>
      <c r="K3329" s="24">
        <v>1349</v>
      </c>
      <c r="L3329" s="32">
        <v>0.34722222222222227</v>
      </c>
      <c r="M3329" s="43">
        <v>0.35416666666666669</v>
      </c>
      <c r="N3329" s="33">
        <v>5.5738805371610001</v>
      </c>
      <c r="Q3329" s="24">
        <v>35</v>
      </c>
      <c r="R3329" s="35">
        <f t="shared" si="208"/>
        <v>195.085818800635</v>
      </c>
      <c r="S3329" s="35">
        <f t="shared" si="212"/>
        <v>0</v>
      </c>
      <c r="U3329" s="36">
        <f t="shared" si="209"/>
        <v>6.9444444444444198E-3</v>
      </c>
      <c r="V3329" s="36">
        <f t="shared" si="210"/>
        <v>0.24305555555555469</v>
      </c>
      <c r="W3329" s="36"/>
      <c r="X3329" s="37"/>
    </row>
    <row r="3330" spans="1:24" x14ac:dyDescent="0.3">
      <c r="A3330" s="42">
        <v>12186</v>
      </c>
      <c r="B3330" s="24" t="s">
        <v>658</v>
      </c>
      <c r="C3330" s="24" t="s">
        <v>1139</v>
      </c>
      <c r="D3330" s="24">
        <v>1</v>
      </c>
      <c r="E3330" s="24">
        <v>631</v>
      </c>
      <c r="F3330" s="24" t="s">
        <v>660</v>
      </c>
      <c r="G3330" s="24" t="s">
        <v>72</v>
      </c>
      <c r="H3330" s="24" t="s">
        <v>13</v>
      </c>
      <c r="J3330" s="24">
        <v>1</v>
      </c>
      <c r="K3330" s="24">
        <v>5889</v>
      </c>
      <c r="L3330" s="32">
        <v>0.34722222222222227</v>
      </c>
      <c r="M3330" s="43">
        <v>0.35416666666666669</v>
      </c>
      <c r="N3330" s="33">
        <v>5.5738805371610001</v>
      </c>
      <c r="Q3330" s="24">
        <v>94</v>
      </c>
      <c r="R3330" s="35">
        <f t="shared" si="208"/>
        <v>523.944770493134</v>
      </c>
      <c r="S3330" s="35">
        <f t="shared" si="212"/>
        <v>0</v>
      </c>
      <c r="U3330" s="36">
        <f t="shared" si="209"/>
        <v>6.9444444444444198E-3</v>
      </c>
      <c r="V3330" s="36">
        <f t="shared" si="210"/>
        <v>0.65277777777777546</v>
      </c>
      <c r="W3330" s="36"/>
      <c r="X3330" s="37"/>
    </row>
    <row r="3331" spans="1:24" x14ac:dyDescent="0.3">
      <c r="A3331" s="42">
        <v>12184</v>
      </c>
      <c r="B3331" s="24" t="s">
        <v>658</v>
      </c>
      <c r="C3331" s="24" t="s">
        <v>1139</v>
      </c>
      <c r="D3331" s="24">
        <v>1</v>
      </c>
      <c r="E3331" s="24">
        <v>631</v>
      </c>
      <c r="F3331" s="24" t="s">
        <v>660</v>
      </c>
      <c r="G3331" s="24" t="s">
        <v>52</v>
      </c>
      <c r="H3331" s="44" t="s">
        <v>1146</v>
      </c>
      <c r="I3331" s="44"/>
      <c r="J3331" s="24">
        <v>1</v>
      </c>
      <c r="K3331" s="24">
        <v>1270</v>
      </c>
      <c r="L3331" s="32">
        <v>0.3576388888888889</v>
      </c>
      <c r="M3331" s="43">
        <v>0.36458333333333331</v>
      </c>
      <c r="N3331" s="33">
        <v>5.5738805371610001</v>
      </c>
      <c r="Q3331" s="24">
        <v>173</v>
      </c>
      <c r="R3331" s="35">
        <f t="shared" si="208"/>
        <v>964.28133292885298</v>
      </c>
      <c r="S3331" s="35">
        <f t="shared" si="212"/>
        <v>0</v>
      </c>
      <c r="U3331" s="36">
        <f t="shared" si="209"/>
        <v>6.9444444444444198E-3</v>
      </c>
      <c r="V3331" s="36">
        <f t="shared" si="210"/>
        <v>1.2013888888888846</v>
      </c>
      <c r="W3331" s="36"/>
      <c r="X3331" s="37"/>
    </row>
    <row r="3332" spans="1:24" x14ac:dyDescent="0.3">
      <c r="A3332" s="42">
        <v>12168</v>
      </c>
      <c r="B3332" s="24" t="s">
        <v>658</v>
      </c>
      <c r="C3332" s="24" t="s">
        <v>1139</v>
      </c>
      <c r="D3332" s="24">
        <v>1</v>
      </c>
      <c r="E3332" s="24">
        <v>631</v>
      </c>
      <c r="F3332" s="24" t="s">
        <v>660</v>
      </c>
      <c r="G3332" s="24" t="s">
        <v>12</v>
      </c>
      <c r="H3332" s="24" t="s">
        <v>15</v>
      </c>
      <c r="J3332" s="24">
        <v>1</v>
      </c>
      <c r="K3332" s="24">
        <v>2161</v>
      </c>
      <c r="L3332" s="32">
        <v>0.38541666666666669</v>
      </c>
      <c r="M3332" s="43">
        <v>0.3923611111111111</v>
      </c>
      <c r="N3332" s="33">
        <v>5.5738805371610001</v>
      </c>
      <c r="Q3332" s="24">
        <v>58</v>
      </c>
      <c r="R3332" s="35">
        <f t="shared" si="208"/>
        <v>323.28507115533802</v>
      </c>
      <c r="S3332" s="35">
        <f t="shared" si="212"/>
        <v>0</v>
      </c>
      <c r="U3332" s="36">
        <f t="shared" si="209"/>
        <v>6.9444444444444198E-3</v>
      </c>
      <c r="V3332" s="36">
        <f t="shared" si="210"/>
        <v>0.40277777777777635</v>
      </c>
      <c r="W3332" s="36"/>
      <c r="X3332" s="37"/>
    </row>
    <row r="3333" spans="1:24" x14ac:dyDescent="0.3">
      <c r="A3333" s="42">
        <v>12149</v>
      </c>
      <c r="B3333" s="24" t="s">
        <v>658</v>
      </c>
      <c r="C3333" s="24" t="s">
        <v>1139</v>
      </c>
      <c r="D3333" s="24">
        <v>1</v>
      </c>
      <c r="E3333" s="24">
        <v>631</v>
      </c>
      <c r="F3333" s="24" t="s">
        <v>660</v>
      </c>
      <c r="G3333" s="24" t="s">
        <v>12</v>
      </c>
      <c r="H3333" s="24" t="s">
        <v>13</v>
      </c>
      <c r="J3333" s="24">
        <v>1</v>
      </c>
      <c r="K3333" s="24">
        <v>1350</v>
      </c>
      <c r="L3333" s="32">
        <v>0.3888888888888889</v>
      </c>
      <c r="M3333" s="43">
        <v>0.39583333333333331</v>
      </c>
      <c r="N3333" s="33">
        <v>5.5738805371610001</v>
      </c>
      <c r="Q3333" s="24">
        <v>302</v>
      </c>
      <c r="R3333" s="35">
        <f t="shared" si="208"/>
        <v>1683.3119222226221</v>
      </c>
      <c r="S3333" s="35">
        <f t="shared" si="212"/>
        <v>0</v>
      </c>
      <c r="U3333" s="36">
        <f t="shared" si="209"/>
        <v>6.9444444444444198E-3</v>
      </c>
      <c r="V3333" s="36">
        <f t="shared" si="210"/>
        <v>2.0972222222222148</v>
      </c>
      <c r="W3333" s="36"/>
      <c r="X3333" s="37"/>
    </row>
    <row r="3334" spans="1:24" x14ac:dyDescent="0.3">
      <c r="A3334" s="42">
        <v>12169</v>
      </c>
      <c r="B3334" s="24" t="s">
        <v>658</v>
      </c>
      <c r="C3334" s="24" t="s">
        <v>1139</v>
      </c>
      <c r="D3334" s="24">
        <v>1</v>
      </c>
      <c r="E3334" s="24">
        <v>631</v>
      </c>
      <c r="F3334" s="24" t="s">
        <v>660</v>
      </c>
      <c r="G3334" s="24" t="s">
        <v>12</v>
      </c>
      <c r="H3334" s="24" t="s">
        <v>15</v>
      </c>
      <c r="J3334" s="24">
        <v>1</v>
      </c>
      <c r="K3334" s="24">
        <v>2162</v>
      </c>
      <c r="L3334" s="32">
        <v>0.43402777777777773</v>
      </c>
      <c r="M3334" s="43">
        <v>0.44097222222222227</v>
      </c>
      <c r="N3334" s="33">
        <v>5.5738805371610001</v>
      </c>
      <c r="Q3334" s="24">
        <v>58</v>
      </c>
      <c r="R3334" s="35">
        <f t="shared" ref="R3334:R3397" si="213">+N3334*Q3334</f>
        <v>323.28507115533802</v>
      </c>
      <c r="S3334" s="35">
        <f t="shared" si="212"/>
        <v>0</v>
      </c>
      <c r="U3334" s="36">
        <f t="shared" ref="U3334:U3397" si="214">+M3334-L3334</f>
        <v>6.9444444444445308E-3</v>
      </c>
      <c r="V3334" s="36">
        <f t="shared" ref="V3334:V3397" si="215">+U3334*Q3334</f>
        <v>0.40277777777778279</v>
      </c>
      <c r="W3334" s="36"/>
      <c r="X3334" s="37"/>
    </row>
    <row r="3335" spans="1:24" x14ac:dyDescent="0.3">
      <c r="A3335" s="42">
        <v>13128</v>
      </c>
      <c r="B3335" s="24" t="s">
        <v>658</v>
      </c>
      <c r="C3335" s="24" t="s">
        <v>1139</v>
      </c>
      <c r="D3335" s="24">
        <v>1</v>
      </c>
      <c r="E3335" s="24">
        <v>631</v>
      </c>
      <c r="F3335" s="24" t="s">
        <v>660</v>
      </c>
      <c r="G3335" s="24" t="s">
        <v>12</v>
      </c>
      <c r="H3335" s="24" t="s">
        <v>13</v>
      </c>
      <c r="J3335" s="24">
        <v>1</v>
      </c>
      <c r="K3335" s="24">
        <v>1352</v>
      </c>
      <c r="L3335" s="32">
        <v>0.44097222222222227</v>
      </c>
      <c r="M3335" s="43">
        <v>0.44791666666666669</v>
      </c>
      <c r="N3335" s="33">
        <v>5.5738805371610001</v>
      </c>
      <c r="Q3335" s="24">
        <v>302</v>
      </c>
      <c r="R3335" s="35">
        <f t="shared" si="213"/>
        <v>1683.3119222226221</v>
      </c>
      <c r="S3335" s="35">
        <f t="shared" si="212"/>
        <v>0</v>
      </c>
      <c r="U3335" s="36">
        <f t="shared" si="214"/>
        <v>6.9444444444444198E-3</v>
      </c>
      <c r="V3335" s="36">
        <f t="shared" si="215"/>
        <v>2.0972222222222148</v>
      </c>
      <c r="W3335" s="36"/>
      <c r="X3335" s="37"/>
    </row>
    <row r="3336" spans="1:24" x14ac:dyDescent="0.3">
      <c r="A3336" s="42">
        <v>12181</v>
      </c>
      <c r="B3336" s="24" t="s">
        <v>658</v>
      </c>
      <c r="C3336" s="24" t="s">
        <v>1139</v>
      </c>
      <c r="D3336" s="24">
        <v>1</v>
      </c>
      <c r="E3336" s="24">
        <v>631</v>
      </c>
      <c r="F3336" s="24" t="s">
        <v>660</v>
      </c>
      <c r="G3336" s="24" t="s">
        <v>19</v>
      </c>
      <c r="H3336" s="24" t="s">
        <v>20</v>
      </c>
      <c r="J3336" s="24">
        <v>1</v>
      </c>
      <c r="K3336" s="24">
        <v>4566</v>
      </c>
      <c r="L3336" s="32">
        <v>0.47222222222222227</v>
      </c>
      <c r="M3336" s="43">
        <v>0.47916666666666669</v>
      </c>
      <c r="N3336" s="33">
        <v>5.5738805371610001</v>
      </c>
      <c r="Q3336" s="24">
        <v>5</v>
      </c>
      <c r="R3336" s="35">
        <f t="shared" si="213"/>
        <v>27.869402685804999</v>
      </c>
      <c r="S3336" s="35">
        <f t="shared" si="212"/>
        <v>0</v>
      </c>
      <c r="U3336" s="36">
        <f t="shared" si="214"/>
        <v>6.9444444444444198E-3</v>
      </c>
      <c r="V3336" s="36">
        <f t="shared" si="215"/>
        <v>3.4722222222222099E-2</v>
      </c>
      <c r="W3336" s="36"/>
      <c r="X3336" s="37"/>
    </row>
    <row r="3337" spans="1:24" x14ac:dyDescent="0.3">
      <c r="A3337" s="42">
        <v>12152</v>
      </c>
      <c r="B3337" s="24" t="s">
        <v>658</v>
      </c>
      <c r="C3337" s="24" t="s">
        <v>1139</v>
      </c>
      <c r="D3337" s="24">
        <v>1</v>
      </c>
      <c r="E3337" s="24">
        <v>631</v>
      </c>
      <c r="F3337" s="24" t="s">
        <v>660</v>
      </c>
      <c r="G3337" s="24" t="s">
        <v>12</v>
      </c>
      <c r="H3337" s="24" t="s">
        <v>13</v>
      </c>
      <c r="J3337" s="24">
        <v>1</v>
      </c>
      <c r="K3337" s="24">
        <v>1353</v>
      </c>
      <c r="L3337" s="32">
        <v>0.52083333333333337</v>
      </c>
      <c r="M3337" s="43">
        <v>0.52777777777777779</v>
      </c>
      <c r="N3337" s="33">
        <v>5.5738805371610001</v>
      </c>
      <c r="Q3337" s="24">
        <v>302</v>
      </c>
      <c r="R3337" s="35">
        <f t="shared" si="213"/>
        <v>1683.3119222226221</v>
      </c>
      <c r="S3337" s="35">
        <f t="shared" si="212"/>
        <v>0</v>
      </c>
      <c r="U3337" s="36">
        <f t="shared" si="214"/>
        <v>6.9444444444444198E-3</v>
      </c>
      <c r="V3337" s="36">
        <f t="shared" si="215"/>
        <v>2.0972222222222148</v>
      </c>
      <c r="W3337" s="36"/>
      <c r="X3337" s="37"/>
    </row>
    <row r="3338" spans="1:24" x14ac:dyDescent="0.3">
      <c r="A3338" s="42">
        <v>12153</v>
      </c>
      <c r="B3338" s="24" t="s">
        <v>658</v>
      </c>
      <c r="C3338" s="24" t="s">
        <v>1139</v>
      </c>
      <c r="D3338" s="24">
        <v>1</v>
      </c>
      <c r="E3338" s="24">
        <v>631</v>
      </c>
      <c r="F3338" s="24" t="s">
        <v>660</v>
      </c>
      <c r="G3338" s="24" t="s">
        <v>12</v>
      </c>
      <c r="H3338" s="24" t="s">
        <v>13</v>
      </c>
      <c r="J3338" s="24">
        <v>1</v>
      </c>
      <c r="K3338" s="24">
        <v>1354</v>
      </c>
      <c r="L3338" s="32">
        <v>0.52430555555555558</v>
      </c>
      <c r="M3338" s="43">
        <v>0.53125</v>
      </c>
      <c r="N3338" s="33">
        <v>5.5738805371610001</v>
      </c>
      <c r="Q3338" s="24">
        <v>302</v>
      </c>
      <c r="R3338" s="35">
        <f t="shared" si="213"/>
        <v>1683.3119222226221</v>
      </c>
      <c r="S3338" s="35">
        <f t="shared" si="212"/>
        <v>0</v>
      </c>
      <c r="U3338" s="36">
        <f t="shared" si="214"/>
        <v>6.9444444444444198E-3</v>
      </c>
      <c r="V3338" s="36">
        <f t="shared" si="215"/>
        <v>2.0972222222222148</v>
      </c>
      <c r="W3338" s="36"/>
      <c r="X3338" s="37"/>
    </row>
    <row r="3339" spans="1:24" x14ac:dyDescent="0.3">
      <c r="A3339" s="42">
        <v>12170</v>
      </c>
      <c r="B3339" s="24" t="s">
        <v>658</v>
      </c>
      <c r="C3339" s="24" t="s">
        <v>1139</v>
      </c>
      <c r="D3339" s="24">
        <v>1</v>
      </c>
      <c r="E3339" s="24">
        <v>631</v>
      </c>
      <c r="F3339" s="24" t="s">
        <v>660</v>
      </c>
      <c r="G3339" s="24" t="s">
        <v>12</v>
      </c>
      <c r="H3339" s="24" t="s">
        <v>15</v>
      </c>
      <c r="J3339" s="24">
        <v>1</v>
      </c>
      <c r="K3339" s="24">
        <v>2163</v>
      </c>
      <c r="L3339" s="32">
        <v>0.53125</v>
      </c>
      <c r="M3339" s="43">
        <v>0.53819444444444442</v>
      </c>
      <c r="N3339" s="33">
        <v>5.5738805371610001</v>
      </c>
      <c r="Q3339" s="24">
        <v>58</v>
      </c>
      <c r="R3339" s="35">
        <f t="shared" si="213"/>
        <v>323.28507115533802</v>
      </c>
      <c r="S3339" s="35">
        <f t="shared" si="212"/>
        <v>0</v>
      </c>
      <c r="U3339" s="36">
        <f t="shared" si="214"/>
        <v>6.9444444444444198E-3</v>
      </c>
      <c r="V3339" s="36">
        <f t="shared" si="215"/>
        <v>0.40277777777777635</v>
      </c>
      <c r="W3339" s="36"/>
      <c r="X3339" s="37"/>
    </row>
    <row r="3340" spans="1:24" x14ac:dyDescent="0.3">
      <c r="A3340" s="42">
        <v>18784</v>
      </c>
      <c r="B3340" s="24" t="s">
        <v>658</v>
      </c>
      <c r="C3340" s="24" t="s">
        <v>1139</v>
      </c>
      <c r="D3340" s="24">
        <v>1</v>
      </c>
      <c r="E3340" s="24">
        <v>631</v>
      </c>
      <c r="F3340" s="24" t="s">
        <v>660</v>
      </c>
      <c r="G3340" s="24" t="s">
        <v>12</v>
      </c>
      <c r="H3340" s="24" t="s">
        <v>13</v>
      </c>
      <c r="J3340" s="24">
        <v>1</v>
      </c>
      <c r="K3340" s="24">
        <v>1355</v>
      </c>
      <c r="L3340" s="32">
        <v>0.55555555555555558</v>
      </c>
      <c r="M3340" s="43">
        <v>0.5625</v>
      </c>
      <c r="N3340" s="33">
        <v>5.5738805371610001</v>
      </c>
      <c r="Q3340" s="24">
        <v>302</v>
      </c>
      <c r="R3340" s="35">
        <f t="shared" si="213"/>
        <v>1683.3119222226221</v>
      </c>
      <c r="S3340" s="35">
        <f t="shared" si="212"/>
        <v>0</v>
      </c>
      <c r="U3340" s="36">
        <f t="shared" si="214"/>
        <v>6.9444444444444198E-3</v>
      </c>
      <c r="V3340" s="36">
        <f t="shared" si="215"/>
        <v>2.0972222222222148</v>
      </c>
      <c r="W3340" s="36"/>
      <c r="X3340" s="37"/>
    </row>
    <row r="3341" spans="1:24" x14ac:dyDescent="0.3">
      <c r="A3341" s="42">
        <v>12178</v>
      </c>
      <c r="B3341" s="24" t="s">
        <v>658</v>
      </c>
      <c r="C3341" s="24" t="s">
        <v>1139</v>
      </c>
      <c r="D3341" s="24">
        <v>1</v>
      </c>
      <c r="E3341" s="24">
        <v>631</v>
      </c>
      <c r="F3341" s="24" t="s">
        <v>660</v>
      </c>
      <c r="G3341" s="24" t="s">
        <v>72</v>
      </c>
      <c r="H3341" s="24" t="s">
        <v>13</v>
      </c>
      <c r="J3341" s="24">
        <v>1</v>
      </c>
      <c r="K3341" s="24">
        <v>3115</v>
      </c>
      <c r="L3341" s="32">
        <v>0.56944444444444442</v>
      </c>
      <c r="M3341" s="43">
        <v>0.57638888888888895</v>
      </c>
      <c r="N3341" s="33">
        <v>5.5738805371610001</v>
      </c>
      <c r="Q3341" s="24">
        <v>94</v>
      </c>
      <c r="R3341" s="35">
        <f t="shared" si="213"/>
        <v>523.944770493134</v>
      </c>
      <c r="S3341" s="35">
        <f t="shared" si="212"/>
        <v>0</v>
      </c>
      <c r="U3341" s="36">
        <f t="shared" si="214"/>
        <v>6.9444444444445308E-3</v>
      </c>
      <c r="V3341" s="36">
        <f t="shared" si="215"/>
        <v>0.65277777777778589</v>
      </c>
      <c r="W3341" s="36"/>
      <c r="X3341" s="37"/>
    </row>
    <row r="3342" spans="1:24" x14ac:dyDescent="0.3">
      <c r="A3342" s="42">
        <v>12179</v>
      </c>
      <c r="B3342" s="24" t="s">
        <v>658</v>
      </c>
      <c r="C3342" s="24" t="s">
        <v>1139</v>
      </c>
      <c r="D3342" s="24">
        <v>1</v>
      </c>
      <c r="E3342" s="24">
        <v>631</v>
      </c>
      <c r="F3342" s="24" t="s">
        <v>660</v>
      </c>
      <c r="G3342" s="24" t="s">
        <v>52</v>
      </c>
      <c r="H3342" s="24">
        <v>6</v>
      </c>
      <c r="J3342" s="24">
        <v>1</v>
      </c>
      <c r="K3342" s="24">
        <v>4292</v>
      </c>
      <c r="L3342" s="32">
        <v>0.56944444444444442</v>
      </c>
      <c r="M3342" s="43">
        <v>0.57638888888888895</v>
      </c>
      <c r="N3342" s="33">
        <v>5.5738805371610001</v>
      </c>
      <c r="Q3342" s="24">
        <v>35</v>
      </c>
      <c r="R3342" s="35">
        <f t="shared" si="213"/>
        <v>195.085818800635</v>
      </c>
      <c r="S3342" s="35">
        <f t="shared" si="212"/>
        <v>0</v>
      </c>
      <c r="U3342" s="36">
        <f t="shared" si="214"/>
        <v>6.9444444444445308E-3</v>
      </c>
      <c r="V3342" s="36">
        <f t="shared" si="215"/>
        <v>0.24305555555555858</v>
      </c>
      <c r="W3342" s="36"/>
      <c r="X3342" s="37"/>
    </row>
    <row r="3343" spans="1:24" x14ac:dyDescent="0.3">
      <c r="A3343" s="42">
        <v>18780</v>
      </c>
      <c r="B3343" s="24" t="s">
        <v>658</v>
      </c>
      <c r="C3343" s="24" t="s">
        <v>1139</v>
      </c>
      <c r="D3343" s="24">
        <v>1</v>
      </c>
      <c r="E3343" s="24">
        <v>631</v>
      </c>
      <c r="F3343" s="24" t="s">
        <v>660</v>
      </c>
      <c r="G3343" s="24" t="s">
        <v>52</v>
      </c>
      <c r="H3343" s="44" t="s">
        <v>1146</v>
      </c>
      <c r="I3343" s="44"/>
      <c r="J3343" s="24">
        <v>1</v>
      </c>
      <c r="K3343" s="24">
        <v>1356</v>
      </c>
      <c r="L3343" s="32">
        <v>0.57638888888888895</v>
      </c>
      <c r="M3343" s="43">
        <v>0.58333333333333337</v>
      </c>
      <c r="N3343" s="33">
        <v>5.5738805371610001</v>
      </c>
      <c r="Q3343" s="24">
        <v>173</v>
      </c>
      <c r="R3343" s="35">
        <f t="shared" si="213"/>
        <v>964.28133292885298</v>
      </c>
      <c r="S3343" s="35">
        <f t="shared" si="212"/>
        <v>0</v>
      </c>
      <c r="U3343" s="36">
        <f t="shared" si="214"/>
        <v>6.9444444444444198E-3</v>
      </c>
      <c r="V3343" s="36">
        <f t="shared" si="215"/>
        <v>1.2013888888888846</v>
      </c>
      <c r="W3343" s="36"/>
      <c r="X3343" s="37"/>
    </row>
    <row r="3344" spans="1:24" x14ac:dyDescent="0.3">
      <c r="A3344" s="42">
        <v>12182</v>
      </c>
      <c r="B3344" s="24" t="s">
        <v>658</v>
      </c>
      <c r="C3344" s="24" t="s">
        <v>1139</v>
      </c>
      <c r="D3344" s="24">
        <v>1</v>
      </c>
      <c r="E3344" s="24">
        <v>631</v>
      </c>
      <c r="F3344" s="24" t="s">
        <v>660</v>
      </c>
      <c r="G3344" s="24" t="s">
        <v>19</v>
      </c>
      <c r="H3344" s="24" t="s">
        <v>20</v>
      </c>
      <c r="J3344" s="24">
        <v>1</v>
      </c>
      <c r="K3344" s="24">
        <v>4567</v>
      </c>
      <c r="L3344" s="32">
        <v>0.58333333333333337</v>
      </c>
      <c r="M3344" s="43">
        <v>0.59027777777777779</v>
      </c>
      <c r="N3344" s="33">
        <v>5.5738805371610001</v>
      </c>
      <c r="Q3344" s="24">
        <v>5</v>
      </c>
      <c r="R3344" s="35">
        <f t="shared" si="213"/>
        <v>27.869402685804999</v>
      </c>
      <c r="S3344" s="35">
        <f t="shared" si="212"/>
        <v>0</v>
      </c>
      <c r="U3344" s="36">
        <f t="shared" si="214"/>
        <v>6.9444444444444198E-3</v>
      </c>
      <c r="V3344" s="36">
        <f t="shared" si="215"/>
        <v>3.4722222222222099E-2</v>
      </c>
      <c r="W3344" s="36"/>
      <c r="X3344" s="37"/>
    </row>
    <row r="3345" spans="1:24" x14ac:dyDescent="0.3">
      <c r="A3345" s="42">
        <v>12156</v>
      </c>
      <c r="B3345" s="24" t="s">
        <v>658</v>
      </c>
      <c r="C3345" s="24" t="s">
        <v>1139</v>
      </c>
      <c r="D3345" s="24">
        <v>1</v>
      </c>
      <c r="E3345" s="24">
        <v>631</v>
      </c>
      <c r="F3345" s="24" t="s">
        <v>660</v>
      </c>
      <c r="G3345" s="24" t="s">
        <v>12</v>
      </c>
      <c r="H3345" s="24" t="s">
        <v>13</v>
      </c>
      <c r="J3345" s="24">
        <v>1</v>
      </c>
      <c r="K3345" s="24">
        <v>1358</v>
      </c>
      <c r="L3345" s="32">
        <v>0.59722222222222221</v>
      </c>
      <c r="M3345" s="43">
        <v>0.60416666666666663</v>
      </c>
      <c r="N3345" s="33">
        <v>5.5738805371610001</v>
      </c>
      <c r="Q3345" s="24">
        <v>302</v>
      </c>
      <c r="R3345" s="35">
        <f t="shared" si="213"/>
        <v>1683.3119222226221</v>
      </c>
      <c r="S3345" s="35">
        <f t="shared" ref="S3345:S3408" si="216">+O3345*Q3345</f>
        <v>0</v>
      </c>
      <c r="U3345" s="36">
        <f t="shared" si="214"/>
        <v>6.9444444444444198E-3</v>
      </c>
      <c r="V3345" s="36">
        <f t="shared" si="215"/>
        <v>2.0972222222222148</v>
      </c>
      <c r="W3345" s="36"/>
      <c r="X3345" s="37"/>
    </row>
    <row r="3346" spans="1:24" x14ac:dyDescent="0.3">
      <c r="A3346" s="42">
        <v>13967</v>
      </c>
      <c r="B3346" s="24" t="s">
        <v>658</v>
      </c>
      <c r="C3346" s="24" t="s">
        <v>1139</v>
      </c>
      <c r="D3346" s="24">
        <v>1</v>
      </c>
      <c r="E3346" s="24">
        <v>631</v>
      </c>
      <c r="F3346" s="24" t="s">
        <v>660</v>
      </c>
      <c r="G3346" s="24" t="s">
        <v>12</v>
      </c>
      <c r="H3346" s="24" t="s">
        <v>15</v>
      </c>
      <c r="J3346" s="24">
        <v>1</v>
      </c>
      <c r="K3346" s="24">
        <v>2164</v>
      </c>
      <c r="L3346" s="32">
        <v>0.60763888888888895</v>
      </c>
      <c r="M3346" s="43">
        <v>0.61319444444444449</v>
      </c>
      <c r="N3346" s="33">
        <v>5.5738805371610001</v>
      </c>
      <c r="Q3346" s="24">
        <v>58</v>
      </c>
      <c r="R3346" s="35">
        <f t="shared" si="213"/>
        <v>323.28507115533802</v>
      </c>
      <c r="S3346" s="35">
        <f t="shared" si="216"/>
        <v>0</v>
      </c>
      <c r="U3346" s="36">
        <f t="shared" si="214"/>
        <v>5.5555555555555358E-3</v>
      </c>
      <c r="V3346" s="36">
        <f t="shared" si="215"/>
        <v>0.32222222222222108</v>
      </c>
      <c r="W3346" s="36"/>
      <c r="X3346" s="37"/>
    </row>
    <row r="3347" spans="1:24" x14ac:dyDescent="0.3">
      <c r="A3347" s="42">
        <v>12157</v>
      </c>
      <c r="B3347" s="24" t="s">
        <v>658</v>
      </c>
      <c r="C3347" s="24" t="s">
        <v>1139</v>
      </c>
      <c r="D3347" s="24">
        <v>1</v>
      </c>
      <c r="E3347" s="24">
        <v>631</v>
      </c>
      <c r="F3347" s="24" t="s">
        <v>660</v>
      </c>
      <c r="G3347" s="24" t="s">
        <v>12</v>
      </c>
      <c r="H3347" s="24" t="s">
        <v>13</v>
      </c>
      <c r="J3347" s="24">
        <v>1</v>
      </c>
      <c r="K3347" s="24">
        <v>1359</v>
      </c>
      <c r="L3347" s="32">
        <v>0.61805555555555558</v>
      </c>
      <c r="M3347" s="43">
        <v>0.625</v>
      </c>
      <c r="N3347" s="33">
        <v>5.5738805371610001</v>
      </c>
      <c r="Q3347" s="24">
        <v>302</v>
      </c>
      <c r="R3347" s="35">
        <f t="shared" si="213"/>
        <v>1683.3119222226221</v>
      </c>
      <c r="S3347" s="35">
        <f t="shared" si="216"/>
        <v>0</v>
      </c>
      <c r="U3347" s="36">
        <f t="shared" si="214"/>
        <v>6.9444444444444198E-3</v>
      </c>
      <c r="V3347" s="36">
        <f t="shared" si="215"/>
        <v>2.0972222222222148</v>
      </c>
      <c r="W3347" s="36"/>
      <c r="X3347" s="37"/>
    </row>
    <row r="3348" spans="1:24" x14ac:dyDescent="0.3">
      <c r="A3348" s="42">
        <v>17638</v>
      </c>
      <c r="B3348" s="24" t="s">
        <v>658</v>
      </c>
      <c r="C3348" s="24" t="s">
        <v>1139</v>
      </c>
      <c r="D3348" s="24">
        <v>1</v>
      </c>
      <c r="E3348" s="24">
        <v>631</v>
      </c>
      <c r="F3348" s="24" t="s">
        <v>660</v>
      </c>
      <c r="G3348" s="24" t="s">
        <v>12</v>
      </c>
      <c r="H3348" s="24" t="s">
        <v>13</v>
      </c>
      <c r="J3348" s="24">
        <v>1</v>
      </c>
      <c r="K3348" s="24">
        <v>1360</v>
      </c>
      <c r="L3348" s="32">
        <v>0.64583333333333337</v>
      </c>
      <c r="M3348" s="43">
        <v>0.65277777777777779</v>
      </c>
      <c r="N3348" s="33">
        <v>5.5738805371610001</v>
      </c>
      <c r="Q3348" s="24">
        <v>302</v>
      </c>
      <c r="R3348" s="35">
        <f t="shared" si="213"/>
        <v>1683.3119222226221</v>
      </c>
      <c r="S3348" s="35">
        <f t="shared" si="216"/>
        <v>0</v>
      </c>
      <c r="U3348" s="36">
        <f t="shared" si="214"/>
        <v>6.9444444444444198E-3</v>
      </c>
      <c r="V3348" s="36">
        <f t="shared" si="215"/>
        <v>2.0972222222222148</v>
      </c>
      <c r="W3348" s="36"/>
      <c r="X3348" s="37"/>
    </row>
    <row r="3349" spans="1:24" x14ac:dyDescent="0.3">
      <c r="A3349" s="42">
        <v>12159</v>
      </c>
      <c r="B3349" s="24" t="s">
        <v>658</v>
      </c>
      <c r="C3349" s="24" t="s">
        <v>1139</v>
      </c>
      <c r="D3349" s="24">
        <v>1</v>
      </c>
      <c r="E3349" s="24">
        <v>631</v>
      </c>
      <c r="F3349" s="24" t="s">
        <v>660</v>
      </c>
      <c r="G3349" s="24" t="s">
        <v>12</v>
      </c>
      <c r="H3349" s="24" t="s">
        <v>13</v>
      </c>
      <c r="J3349" s="24">
        <v>1</v>
      </c>
      <c r="K3349" s="24">
        <v>1361</v>
      </c>
      <c r="L3349" s="32">
        <v>0.66319444444444442</v>
      </c>
      <c r="M3349" s="43">
        <v>0.67013888888888884</v>
      </c>
      <c r="N3349" s="33">
        <v>5.5738805371610001</v>
      </c>
      <c r="Q3349" s="24">
        <v>302</v>
      </c>
      <c r="R3349" s="35">
        <f t="shared" si="213"/>
        <v>1683.3119222226221</v>
      </c>
      <c r="S3349" s="35">
        <f t="shared" si="216"/>
        <v>0</v>
      </c>
      <c r="U3349" s="36">
        <f t="shared" si="214"/>
        <v>6.9444444444444198E-3</v>
      </c>
      <c r="V3349" s="36">
        <f t="shared" si="215"/>
        <v>2.0972222222222148</v>
      </c>
      <c r="W3349" s="36"/>
      <c r="X3349" s="37"/>
    </row>
    <row r="3350" spans="1:24" x14ac:dyDescent="0.3">
      <c r="A3350" s="42">
        <v>12183</v>
      </c>
      <c r="B3350" s="24" t="s">
        <v>658</v>
      </c>
      <c r="C3350" s="24" t="s">
        <v>1139</v>
      </c>
      <c r="D3350" s="24">
        <v>1</v>
      </c>
      <c r="E3350" s="24">
        <v>631</v>
      </c>
      <c r="F3350" s="24" t="s">
        <v>660</v>
      </c>
      <c r="G3350" s="24" t="s">
        <v>19</v>
      </c>
      <c r="H3350" s="24" t="s">
        <v>20</v>
      </c>
      <c r="J3350" s="24">
        <v>1</v>
      </c>
      <c r="K3350" s="24">
        <v>4568</v>
      </c>
      <c r="L3350" s="32">
        <v>0.70138888888888884</v>
      </c>
      <c r="M3350" s="43">
        <v>0.70833333333333337</v>
      </c>
      <c r="N3350" s="33">
        <v>5.5738805371610001</v>
      </c>
      <c r="Q3350" s="24">
        <v>5</v>
      </c>
      <c r="R3350" s="35">
        <f t="shared" si="213"/>
        <v>27.869402685804999</v>
      </c>
      <c r="S3350" s="35">
        <f t="shared" si="216"/>
        <v>0</v>
      </c>
      <c r="U3350" s="36">
        <f t="shared" si="214"/>
        <v>6.9444444444445308E-3</v>
      </c>
      <c r="V3350" s="36">
        <f t="shared" si="215"/>
        <v>3.4722222222222654E-2</v>
      </c>
      <c r="W3350" s="36"/>
      <c r="X3350" s="37"/>
    </row>
    <row r="3351" spans="1:24" x14ac:dyDescent="0.3">
      <c r="A3351" s="42">
        <v>12172</v>
      </c>
      <c r="B3351" s="24" t="s">
        <v>658</v>
      </c>
      <c r="C3351" s="24" t="s">
        <v>1139</v>
      </c>
      <c r="D3351" s="24">
        <v>1</v>
      </c>
      <c r="E3351" s="24">
        <v>631</v>
      </c>
      <c r="F3351" s="24" t="s">
        <v>660</v>
      </c>
      <c r="G3351" s="24" t="s">
        <v>12</v>
      </c>
      <c r="H3351" s="24" t="s">
        <v>15</v>
      </c>
      <c r="J3351" s="24">
        <v>1</v>
      </c>
      <c r="K3351" s="24">
        <v>2165</v>
      </c>
      <c r="L3351" s="32">
        <v>0.72569444444444453</v>
      </c>
      <c r="M3351" s="43">
        <v>0.73263888888888884</v>
      </c>
      <c r="N3351" s="33">
        <v>5.5738805371610001</v>
      </c>
      <c r="Q3351" s="24">
        <v>58</v>
      </c>
      <c r="R3351" s="35">
        <f t="shared" si="213"/>
        <v>323.28507115533802</v>
      </c>
      <c r="S3351" s="35">
        <f t="shared" si="216"/>
        <v>0</v>
      </c>
      <c r="U3351" s="36">
        <f t="shared" si="214"/>
        <v>6.9444444444443088E-3</v>
      </c>
      <c r="V3351" s="36">
        <f t="shared" si="215"/>
        <v>0.40277777777776991</v>
      </c>
      <c r="W3351" s="36"/>
      <c r="X3351" s="37"/>
    </row>
    <row r="3352" spans="1:24" x14ac:dyDescent="0.3">
      <c r="A3352" s="42">
        <v>12465</v>
      </c>
      <c r="B3352" s="24" t="s">
        <v>658</v>
      </c>
      <c r="C3352" s="24" t="s">
        <v>1139</v>
      </c>
      <c r="D3352" s="24">
        <v>1</v>
      </c>
      <c r="E3352" s="24">
        <v>631</v>
      </c>
      <c r="F3352" s="24" t="s">
        <v>660</v>
      </c>
      <c r="G3352" s="24" t="s">
        <v>52</v>
      </c>
      <c r="H3352" s="24">
        <v>3</v>
      </c>
      <c r="J3352" s="24">
        <v>1</v>
      </c>
      <c r="K3352" s="24">
        <v>3103</v>
      </c>
      <c r="L3352" s="32">
        <v>0.73263888888888884</v>
      </c>
      <c r="M3352" s="43">
        <v>0.73958333333333337</v>
      </c>
      <c r="N3352" s="33">
        <v>5.5738805371610001</v>
      </c>
      <c r="Q3352" s="24">
        <v>36</v>
      </c>
      <c r="R3352" s="35">
        <f t="shared" si="213"/>
        <v>200.65969933779601</v>
      </c>
      <c r="S3352" s="35">
        <f t="shared" si="216"/>
        <v>0</v>
      </c>
      <c r="U3352" s="36">
        <f t="shared" si="214"/>
        <v>6.9444444444445308E-3</v>
      </c>
      <c r="V3352" s="36">
        <f t="shared" si="215"/>
        <v>0.25000000000000311</v>
      </c>
      <c r="W3352" s="36"/>
      <c r="X3352" s="37"/>
    </row>
    <row r="3353" spans="1:24" x14ac:dyDescent="0.3">
      <c r="A3353" s="42">
        <v>12160</v>
      </c>
      <c r="B3353" s="24" t="s">
        <v>658</v>
      </c>
      <c r="C3353" s="24" t="s">
        <v>1139</v>
      </c>
      <c r="D3353" s="24">
        <v>1</v>
      </c>
      <c r="E3353" s="24">
        <v>631</v>
      </c>
      <c r="F3353" s="24" t="s">
        <v>660</v>
      </c>
      <c r="G3353" s="24" t="s">
        <v>12</v>
      </c>
      <c r="H3353" s="24" t="s">
        <v>13</v>
      </c>
      <c r="J3353" s="24">
        <v>1</v>
      </c>
      <c r="K3353" s="24">
        <v>1362</v>
      </c>
      <c r="L3353" s="32">
        <v>0.73958333333333337</v>
      </c>
      <c r="M3353" s="43">
        <v>0.74652777777777779</v>
      </c>
      <c r="N3353" s="33">
        <v>5.5738805371610001</v>
      </c>
      <c r="Q3353" s="24">
        <v>302</v>
      </c>
      <c r="R3353" s="35">
        <f t="shared" si="213"/>
        <v>1683.3119222226221</v>
      </c>
      <c r="S3353" s="35">
        <f t="shared" si="216"/>
        <v>0</v>
      </c>
      <c r="U3353" s="36">
        <f t="shared" si="214"/>
        <v>6.9444444444444198E-3</v>
      </c>
      <c r="V3353" s="36">
        <f t="shared" si="215"/>
        <v>2.0972222222222148</v>
      </c>
      <c r="W3353" s="36"/>
      <c r="X3353" s="37"/>
    </row>
    <row r="3354" spans="1:24" x14ac:dyDescent="0.3">
      <c r="A3354" s="42">
        <v>12173</v>
      </c>
      <c r="B3354" s="24" t="s">
        <v>658</v>
      </c>
      <c r="C3354" s="24" t="s">
        <v>1139</v>
      </c>
      <c r="D3354" s="24">
        <v>1</v>
      </c>
      <c r="E3354" s="24">
        <v>631</v>
      </c>
      <c r="F3354" s="24" t="s">
        <v>660</v>
      </c>
      <c r="G3354" s="24" t="s">
        <v>12</v>
      </c>
      <c r="H3354" s="24" t="s">
        <v>15</v>
      </c>
      <c r="J3354" s="24">
        <v>1</v>
      </c>
      <c r="K3354" s="24">
        <v>2166</v>
      </c>
      <c r="L3354" s="32">
        <v>0.77430555555555547</v>
      </c>
      <c r="M3354" s="43">
        <v>0.78125</v>
      </c>
      <c r="N3354" s="33">
        <v>5.5738805371610001</v>
      </c>
      <c r="Q3354" s="24">
        <v>58</v>
      </c>
      <c r="R3354" s="35">
        <f t="shared" si="213"/>
        <v>323.28507115533802</v>
      </c>
      <c r="S3354" s="35">
        <f t="shared" si="216"/>
        <v>0</v>
      </c>
      <c r="U3354" s="36">
        <f t="shared" si="214"/>
        <v>6.9444444444445308E-3</v>
      </c>
      <c r="V3354" s="36">
        <f t="shared" si="215"/>
        <v>0.40277777777778279</v>
      </c>
      <c r="W3354" s="36"/>
      <c r="X3354" s="37"/>
    </row>
    <row r="3355" spans="1:24" x14ac:dyDescent="0.3">
      <c r="A3355" s="42">
        <v>12161</v>
      </c>
      <c r="B3355" s="24" t="s">
        <v>658</v>
      </c>
      <c r="C3355" s="24" t="s">
        <v>1139</v>
      </c>
      <c r="D3355" s="24">
        <v>1</v>
      </c>
      <c r="E3355" s="24">
        <v>631</v>
      </c>
      <c r="F3355" s="24" t="s">
        <v>660</v>
      </c>
      <c r="G3355" s="24" t="s">
        <v>12</v>
      </c>
      <c r="H3355" s="24" t="s">
        <v>13</v>
      </c>
      <c r="J3355" s="24">
        <v>1</v>
      </c>
      <c r="K3355" s="24">
        <v>1363</v>
      </c>
      <c r="L3355" s="32">
        <v>0.79166666666666663</v>
      </c>
      <c r="M3355" s="43">
        <v>0.79861111111111116</v>
      </c>
      <c r="N3355" s="33">
        <v>5.5738805371610001</v>
      </c>
      <c r="Q3355" s="24">
        <v>302</v>
      </c>
      <c r="R3355" s="35">
        <f t="shared" si="213"/>
        <v>1683.3119222226221</v>
      </c>
      <c r="S3355" s="35">
        <f t="shared" si="216"/>
        <v>0</v>
      </c>
      <c r="U3355" s="36">
        <f t="shared" si="214"/>
        <v>6.9444444444445308E-3</v>
      </c>
      <c r="V3355" s="36">
        <f t="shared" si="215"/>
        <v>2.0972222222222481</v>
      </c>
      <c r="W3355" s="36"/>
      <c r="X3355" s="37"/>
    </row>
    <row r="3356" spans="1:24" x14ac:dyDescent="0.3">
      <c r="A3356" s="42">
        <v>12162</v>
      </c>
      <c r="B3356" s="24" t="s">
        <v>658</v>
      </c>
      <c r="C3356" s="24" t="s">
        <v>1139</v>
      </c>
      <c r="D3356" s="24">
        <v>1</v>
      </c>
      <c r="E3356" s="24">
        <v>631</v>
      </c>
      <c r="F3356" s="24" t="s">
        <v>660</v>
      </c>
      <c r="G3356" s="24" t="s">
        <v>12</v>
      </c>
      <c r="H3356" s="24" t="s">
        <v>13</v>
      </c>
      <c r="J3356" s="24">
        <v>1</v>
      </c>
      <c r="K3356" s="24">
        <v>1364</v>
      </c>
      <c r="L3356" s="32">
        <v>0.82638888888888884</v>
      </c>
      <c r="M3356" s="43">
        <v>0.83333333333333337</v>
      </c>
      <c r="N3356" s="33">
        <v>5.5738805371610001</v>
      </c>
      <c r="Q3356" s="24">
        <v>302</v>
      </c>
      <c r="R3356" s="35">
        <f t="shared" si="213"/>
        <v>1683.3119222226221</v>
      </c>
      <c r="S3356" s="35">
        <f t="shared" si="216"/>
        <v>0</v>
      </c>
      <c r="U3356" s="36">
        <f t="shared" si="214"/>
        <v>6.9444444444445308E-3</v>
      </c>
      <c r="V3356" s="36">
        <f t="shared" si="215"/>
        <v>2.0972222222222481</v>
      </c>
      <c r="W3356" s="36"/>
      <c r="X3356" s="37"/>
    </row>
    <row r="3357" spans="1:24" x14ac:dyDescent="0.3">
      <c r="A3357" s="42">
        <v>12163</v>
      </c>
      <c r="B3357" s="24" t="s">
        <v>658</v>
      </c>
      <c r="C3357" s="24" t="s">
        <v>1139</v>
      </c>
      <c r="D3357" s="24">
        <v>1</v>
      </c>
      <c r="E3357" s="24">
        <v>631</v>
      </c>
      <c r="F3357" s="24" t="s">
        <v>660</v>
      </c>
      <c r="G3357" s="24" t="s">
        <v>12</v>
      </c>
      <c r="H3357" s="24" t="s">
        <v>13</v>
      </c>
      <c r="J3357" s="24">
        <v>1</v>
      </c>
      <c r="K3357" s="24">
        <v>1365</v>
      </c>
      <c r="L3357" s="32">
        <v>0.86805555555555547</v>
      </c>
      <c r="M3357" s="43">
        <v>0.875</v>
      </c>
      <c r="N3357" s="33">
        <v>5.5738805371610001</v>
      </c>
      <c r="Q3357" s="24">
        <v>302</v>
      </c>
      <c r="R3357" s="35">
        <f t="shared" si="213"/>
        <v>1683.3119222226221</v>
      </c>
      <c r="S3357" s="35">
        <f t="shared" si="216"/>
        <v>0</v>
      </c>
      <c r="U3357" s="36">
        <f t="shared" si="214"/>
        <v>6.9444444444445308E-3</v>
      </c>
      <c r="V3357" s="36">
        <f t="shared" si="215"/>
        <v>2.0972222222222481</v>
      </c>
      <c r="W3357" s="36"/>
      <c r="X3357" s="37"/>
    </row>
    <row r="3358" spans="1:24" x14ac:dyDescent="0.3">
      <c r="A3358" s="42">
        <v>12175</v>
      </c>
      <c r="B3358" s="24" t="s">
        <v>658</v>
      </c>
      <c r="C3358" s="24" t="s">
        <v>1139</v>
      </c>
      <c r="D3358" s="24">
        <v>1</v>
      </c>
      <c r="E3358" s="24">
        <v>631</v>
      </c>
      <c r="F3358" s="24" t="s">
        <v>660</v>
      </c>
      <c r="G3358" s="24" t="s">
        <v>12</v>
      </c>
      <c r="H3358" s="24" t="s">
        <v>15</v>
      </c>
      <c r="J3358" s="24">
        <v>1</v>
      </c>
      <c r="K3358" s="24">
        <v>2470</v>
      </c>
      <c r="L3358" s="32">
        <v>0.86805555555555547</v>
      </c>
      <c r="M3358" s="43">
        <v>0.875</v>
      </c>
      <c r="N3358" s="33">
        <v>5.5738805371610001</v>
      </c>
      <c r="Q3358" s="24">
        <v>58</v>
      </c>
      <c r="R3358" s="35">
        <f t="shared" si="213"/>
        <v>323.28507115533802</v>
      </c>
      <c r="S3358" s="35">
        <f t="shared" si="216"/>
        <v>0</v>
      </c>
      <c r="U3358" s="36">
        <f t="shared" si="214"/>
        <v>6.9444444444445308E-3</v>
      </c>
      <c r="V3358" s="36">
        <f t="shared" si="215"/>
        <v>0.40277777777778279</v>
      </c>
      <c r="W3358" s="36"/>
      <c r="X3358" s="37"/>
    </row>
    <row r="3359" spans="1:24" x14ac:dyDescent="0.3">
      <c r="A3359" s="42">
        <v>12174</v>
      </c>
      <c r="B3359" s="24" t="s">
        <v>658</v>
      </c>
      <c r="C3359" s="24" t="s">
        <v>1139</v>
      </c>
      <c r="D3359" s="24">
        <v>1</v>
      </c>
      <c r="E3359" s="24">
        <v>631</v>
      </c>
      <c r="F3359" s="24" t="s">
        <v>660</v>
      </c>
      <c r="G3359" s="24" t="s">
        <v>12</v>
      </c>
      <c r="H3359" s="24" t="s">
        <v>15</v>
      </c>
      <c r="J3359" s="24">
        <v>1</v>
      </c>
      <c r="K3359" s="24">
        <v>2168</v>
      </c>
      <c r="L3359" s="32">
        <v>0.94444444444444453</v>
      </c>
      <c r="M3359" s="43">
        <v>0.95138888888888884</v>
      </c>
      <c r="N3359" s="33">
        <v>5.5738805371610001</v>
      </c>
      <c r="Q3359" s="24">
        <v>58</v>
      </c>
      <c r="R3359" s="35">
        <f t="shared" si="213"/>
        <v>323.28507115533802</v>
      </c>
      <c r="S3359" s="35">
        <f t="shared" si="216"/>
        <v>0</v>
      </c>
      <c r="U3359" s="36">
        <f t="shared" si="214"/>
        <v>6.9444444444443088E-3</v>
      </c>
      <c r="V3359" s="36">
        <f t="shared" si="215"/>
        <v>0.40277777777776991</v>
      </c>
      <c r="W3359" s="36"/>
      <c r="X3359" s="37"/>
    </row>
    <row r="3360" spans="1:24" x14ac:dyDescent="0.3">
      <c r="A3360" s="42">
        <v>14059</v>
      </c>
      <c r="B3360" s="24" t="s">
        <v>658</v>
      </c>
      <c r="C3360" s="24" t="s">
        <v>1139</v>
      </c>
      <c r="D3360" s="24">
        <v>1</v>
      </c>
      <c r="E3360" s="24">
        <v>631</v>
      </c>
      <c r="F3360" s="24" t="s">
        <v>660</v>
      </c>
      <c r="G3360" s="24" t="s">
        <v>12</v>
      </c>
      <c r="H3360" s="24" t="s">
        <v>13</v>
      </c>
      <c r="J3360" s="24">
        <v>1</v>
      </c>
      <c r="K3360" s="24">
        <v>1366</v>
      </c>
      <c r="L3360" s="32">
        <v>0.94444444444444453</v>
      </c>
      <c r="M3360" s="43">
        <v>0.95000000000000007</v>
      </c>
      <c r="N3360" s="33">
        <v>5.5738805371610001</v>
      </c>
      <c r="Q3360" s="24">
        <v>302</v>
      </c>
      <c r="R3360" s="35">
        <f t="shared" si="213"/>
        <v>1683.3119222226221</v>
      </c>
      <c r="S3360" s="35">
        <f t="shared" si="216"/>
        <v>0</v>
      </c>
      <c r="U3360" s="36">
        <f t="shared" si="214"/>
        <v>5.5555555555555358E-3</v>
      </c>
      <c r="V3360" s="36">
        <f t="shared" si="215"/>
        <v>1.6777777777777718</v>
      </c>
      <c r="W3360" s="36"/>
      <c r="X3360" s="37"/>
    </row>
    <row r="3361" spans="1:24" x14ac:dyDescent="0.3">
      <c r="A3361" s="42">
        <v>11398</v>
      </c>
      <c r="B3361" s="24" t="s">
        <v>596</v>
      </c>
      <c r="C3361" s="24" t="s">
        <v>1139</v>
      </c>
      <c r="D3361" s="24">
        <v>1</v>
      </c>
      <c r="E3361" s="24">
        <v>538</v>
      </c>
      <c r="F3361" s="24" t="s">
        <v>1208</v>
      </c>
      <c r="G3361" s="24" t="s">
        <v>12</v>
      </c>
      <c r="H3361" s="24" t="s">
        <v>13</v>
      </c>
      <c r="J3361" s="24">
        <v>1</v>
      </c>
      <c r="K3361" s="24">
        <v>11398</v>
      </c>
      <c r="L3361" s="32">
        <v>0.91805555555555562</v>
      </c>
      <c r="M3361" s="43">
        <v>0.92708333333333337</v>
      </c>
      <c r="N3361" s="33">
        <v>8.0800563021134693</v>
      </c>
      <c r="Q3361" s="24">
        <v>302</v>
      </c>
      <c r="R3361" s="35">
        <f t="shared" si="213"/>
        <v>2440.1770032382678</v>
      </c>
      <c r="S3361" s="35">
        <f t="shared" si="216"/>
        <v>0</v>
      </c>
      <c r="U3361" s="36">
        <f t="shared" si="214"/>
        <v>9.0277777777777457E-3</v>
      </c>
      <c r="V3361" s="36">
        <f t="shared" si="215"/>
        <v>2.726388888888879</v>
      </c>
      <c r="W3361" s="36"/>
      <c r="X3361" s="37"/>
    </row>
    <row r="3362" spans="1:24" x14ac:dyDescent="0.3">
      <c r="A3362" s="42">
        <v>11238</v>
      </c>
      <c r="B3362" s="24" t="s">
        <v>596</v>
      </c>
      <c r="C3362" s="24" t="s">
        <v>1139</v>
      </c>
      <c r="D3362" s="24">
        <v>2</v>
      </c>
      <c r="E3362" s="24">
        <v>542</v>
      </c>
      <c r="F3362" s="24" t="s">
        <v>597</v>
      </c>
      <c r="G3362" s="24" t="s">
        <v>12</v>
      </c>
      <c r="H3362" s="24" t="s">
        <v>13</v>
      </c>
      <c r="J3362" s="24">
        <v>1</v>
      </c>
      <c r="K3362" s="24">
        <v>1201</v>
      </c>
      <c r="L3362" s="32">
        <v>0.20138888888888887</v>
      </c>
      <c r="M3362" s="43">
        <v>0.21180555555555555</v>
      </c>
      <c r="N3362" s="33">
        <v>9.2215592022368593</v>
      </c>
      <c r="Q3362" s="24">
        <v>302</v>
      </c>
      <c r="R3362" s="35">
        <f t="shared" si="213"/>
        <v>2784.9108790755317</v>
      </c>
      <c r="S3362" s="35">
        <f t="shared" si="216"/>
        <v>0</v>
      </c>
      <c r="U3362" s="36">
        <f t="shared" si="214"/>
        <v>1.0416666666666685E-2</v>
      </c>
      <c r="V3362" s="36">
        <f t="shared" si="215"/>
        <v>3.1458333333333388</v>
      </c>
      <c r="W3362" s="36"/>
      <c r="X3362" s="37"/>
    </row>
    <row r="3363" spans="1:24" x14ac:dyDescent="0.3">
      <c r="A3363" s="42">
        <v>11279</v>
      </c>
      <c r="B3363" s="24" t="s">
        <v>596</v>
      </c>
      <c r="C3363" s="24" t="s">
        <v>1139</v>
      </c>
      <c r="D3363" s="24">
        <v>2</v>
      </c>
      <c r="E3363" s="24">
        <v>542</v>
      </c>
      <c r="F3363" s="24" t="s">
        <v>597</v>
      </c>
      <c r="G3363" s="24" t="s">
        <v>12</v>
      </c>
      <c r="H3363" s="24" t="s">
        <v>15</v>
      </c>
      <c r="J3363" s="24">
        <v>1</v>
      </c>
      <c r="K3363" s="24">
        <v>2105</v>
      </c>
      <c r="L3363" s="32">
        <v>0.20138888888888887</v>
      </c>
      <c r="M3363" s="43">
        <v>0.21180555555555555</v>
      </c>
      <c r="N3363" s="33">
        <v>9.2215592022368593</v>
      </c>
      <c r="Q3363" s="24">
        <v>58</v>
      </c>
      <c r="R3363" s="35">
        <f t="shared" si="213"/>
        <v>534.8504337297378</v>
      </c>
      <c r="S3363" s="35">
        <f t="shared" si="216"/>
        <v>0</v>
      </c>
      <c r="U3363" s="36">
        <f t="shared" si="214"/>
        <v>1.0416666666666685E-2</v>
      </c>
      <c r="V3363" s="36">
        <f t="shared" si="215"/>
        <v>0.60416666666666774</v>
      </c>
      <c r="W3363" s="36"/>
      <c r="X3363" s="37"/>
    </row>
    <row r="3364" spans="1:24" x14ac:dyDescent="0.3">
      <c r="A3364" s="42">
        <v>11239</v>
      </c>
      <c r="B3364" s="24" t="s">
        <v>596</v>
      </c>
      <c r="C3364" s="24" t="s">
        <v>1139</v>
      </c>
      <c r="D3364" s="24">
        <v>2</v>
      </c>
      <c r="E3364" s="24">
        <v>542</v>
      </c>
      <c r="F3364" s="24" t="s">
        <v>597</v>
      </c>
      <c r="G3364" s="24" t="s">
        <v>12</v>
      </c>
      <c r="H3364" s="24" t="s">
        <v>13</v>
      </c>
      <c r="J3364" s="24">
        <v>1</v>
      </c>
      <c r="K3364" s="24">
        <v>1202</v>
      </c>
      <c r="L3364" s="32">
        <v>0.23263888888888887</v>
      </c>
      <c r="M3364" s="43">
        <v>0.24305555555555555</v>
      </c>
      <c r="N3364" s="33">
        <v>9.2215592022368593</v>
      </c>
      <c r="Q3364" s="24">
        <v>302</v>
      </c>
      <c r="R3364" s="35">
        <f t="shared" si="213"/>
        <v>2784.9108790755317</v>
      </c>
      <c r="S3364" s="35">
        <f t="shared" si="216"/>
        <v>0</v>
      </c>
      <c r="U3364" s="36">
        <f t="shared" si="214"/>
        <v>1.0416666666666685E-2</v>
      </c>
      <c r="V3364" s="36">
        <f t="shared" si="215"/>
        <v>3.1458333333333388</v>
      </c>
      <c r="W3364" s="36"/>
      <c r="X3364" s="37"/>
    </row>
    <row r="3365" spans="1:24" x14ac:dyDescent="0.3">
      <c r="A3365" s="42">
        <v>11280</v>
      </c>
      <c r="B3365" s="24" t="s">
        <v>596</v>
      </c>
      <c r="C3365" s="24" t="s">
        <v>1139</v>
      </c>
      <c r="D3365" s="24">
        <v>2</v>
      </c>
      <c r="E3365" s="24">
        <v>542</v>
      </c>
      <c r="F3365" s="24" t="s">
        <v>597</v>
      </c>
      <c r="G3365" s="24" t="s">
        <v>12</v>
      </c>
      <c r="H3365" s="24" t="s">
        <v>15</v>
      </c>
      <c r="J3365" s="24">
        <v>1</v>
      </c>
      <c r="K3365" s="24">
        <v>2106</v>
      </c>
      <c r="L3365" s="32">
        <v>0.23263888888888887</v>
      </c>
      <c r="M3365" s="43">
        <v>0.24305555555555555</v>
      </c>
      <c r="N3365" s="33">
        <v>9.2215592022368593</v>
      </c>
      <c r="Q3365" s="24">
        <v>58</v>
      </c>
      <c r="R3365" s="35">
        <f t="shared" si="213"/>
        <v>534.8504337297378</v>
      </c>
      <c r="S3365" s="35">
        <f t="shared" si="216"/>
        <v>0</v>
      </c>
      <c r="U3365" s="36">
        <f t="shared" si="214"/>
        <v>1.0416666666666685E-2</v>
      </c>
      <c r="V3365" s="36">
        <f t="shared" si="215"/>
        <v>0.60416666666666774</v>
      </c>
      <c r="W3365" s="36"/>
      <c r="X3365" s="37"/>
    </row>
    <row r="3366" spans="1:24" x14ac:dyDescent="0.3">
      <c r="A3366" s="42">
        <v>11240</v>
      </c>
      <c r="B3366" s="24" t="s">
        <v>596</v>
      </c>
      <c r="C3366" s="24" t="s">
        <v>1139</v>
      </c>
      <c r="D3366" s="24">
        <v>2</v>
      </c>
      <c r="E3366" s="24">
        <v>542</v>
      </c>
      <c r="F3366" s="24" t="s">
        <v>597</v>
      </c>
      <c r="G3366" s="24" t="s">
        <v>12</v>
      </c>
      <c r="H3366" s="24" t="s">
        <v>13</v>
      </c>
      <c r="J3366" s="24">
        <v>1</v>
      </c>
      <c r="K3366" s="24">
        <v>1203</v>
      </c>
      <c r="L3366" s="32">
        <v>0.31944444444444448</v>
      </c>
      <c r="M3366" s="43">
        <v>0.3298611111111111</v>
      </c>
      <c r="N3366" s="33">
        <v>9.2215592022368593</v>
      </c>
      <c r="Q3366" s="24">
        <v>302</v>
      </c>
      <c r="R3366" s="35">
        <f t="shared" si="213"/>
        <v>2784.9108790755317</v>
      </c>
      <c r="S3366" s="35">
        <f t="shared" si="216"/>
        <v>0</v>
      </c>
      <c r="U3366" s="36">
        <f t="shared" si="214"/>
        <v>1.041666666666663E-2</v>
      </c>
      <c r="V3366" s="36">
        <f t="shared" si="215"/>
        <v>3.1458333333333224</v>
      </c>
      <c r="W3366" s="36"/>
      <c r="X3366" s="37"/>
    </row>
    <row r="3367" spans="1:24" x14ac:dyDescent="0.3">
      <c r="A3367" s="42">
        <v>11281</v>
      </c>
      <c r="B3367" s="24" t="s">
        <v>596</v>
      </c>
      <c r="C3367" s="24" t="s">
        <v>1139</v>
      </c>
      <c r="D3367" s="24">
        <v>2</v>
      </c>
      <c r="E3367" s="24">
        <v>542</v>
      </c>
      <c r="F3367" s="24" t="s">
        <v>597</v>
      </c>
      <c r="G3367" s="24" t="s">
        <v>12</v>
      </c>
      <c r="H3367" s="24" t="s">
        <v>15</v>
      </c>
      <c r="J3367" s="24">
        <v>1</v>
      </c>
      <c r="K3367" s="24">
        <v>2107</v>
      </c>
      <c r="L3367" s="32">
        <v>0.5625</v>
      </c>
      <c r="M3367" s="43">
        <v>0.57291666666666663</v>
      </c>
      <c r="N3367" s="33">
        <v>9.2215592022368593</v>
      </c>
      <c r="Q3367" s="24">
        <v>58</v>
      </c>
      <c r="R3367" s="35">
        <f t="shared" si="213"/>
        <v>534.8504337297378</v>
      </c>
      <c r="S3367" s="35">
        <f t="shared" si="216"/>
        <v>0</v>
      </c>
      <c r="U3367" s="36">
        <f t="shared" si="214"/>
        <v>1.041666666666663E-2</v>
      </c>
      <c r="V3367" s="36">
        <f t="shared" si="215"/>
        <v>0.60416666666666452</v>
      </c>
      <c r="W3367" s="36"/>
      <c r="X3367" s="37"/>
    </row>
    <row r="3368" spans="1:24" x14ac:dyDescent="0.3">
      <c r="A3368" s="42">
        <v>18801</v>
      </c>
      <c r="B3368" s="24" t="s">
        <v>596</v>
      </c>
      <c r="C3368" s="24" t="s">
        <v>1139</v>
      </c>
      <c r="D3368" s="24">
        <v>2</v>
      </c>
      <c r="E3368" s="24">
        <v>542</v>
      </c>
      <c r="F3368" s="24" t="s">
        <v>597</v>
      </c>
      <c r="G3368" s="24" t="s">
        <v>52</v>
      </c>
      <c r="H3368" s="44" t="s">
        <v>1146</v>
      </c>
      <c r="I3368" s="44"/>
      <c r="J3368" s="24">
        <v>1</v>
      </c>
      <c r="K3368" s="24">
        <v>3213</v>
      </c>
      <c r="L3368" s="32">
        <v>0.57986111111111105</v>
      </c>
      <c r="M3368" s="43">
        <v>0.59027777777777779</v>
      </c>
      <c r="N3368" s="33">
        <v>9.2215592022368593</v>
      </c>
      <c r="Q3368" s="24">
        <v>173</v>
      </c>
      <c r="R3368" s="35">
        <f t="shared" si="213"/>
        <v>1595.3297419869766</v>
      </c>
      <c r="S3368" s="35">
        <f t="shared" si="216"/>
        <v>0</v>
      </c>
      <c r="U3368" s="36">
        <f t="shared" si="214"/>
        <v>1.0416666666666741E-2</v>
      </c>
      <c r="V3368" s="36">
        <f t="shared" si="215"/>
        <v>1.8020833333333461</v>
      </c>
      <c r="W3368" s="36"/>
      <c r="X3368" s="37"/>
    </row>
    <row r="3369" spans="1:24" x14ac:dyDescent="0.3">
      <c r="A3369" s="42">
        <v>11300</v>
      </c>
      <c r="B3369" s="24" t="s">
        <v>596</v>
      </c>
      <c r="C3369" s="24" t="s">
        <v>1139</v>
      </c>
      <c r="D3369" s="24">
        <v>2</v>
      </c>
      <c r="E3369" s="24">
        <v>542</v>
      </c>
      <c r="F3369" s="24" t="s">
        <v>597</v>
      </c>
      <c r="G3369" s="24" t="s">
        <v>12</v>
      </c>
      <c r="H3369" s="24" t="s">
        <v>13</v>
      </c>
      <c r="J3369" s="24">
        <v>1</v>
      </c>
      <c r="K3369" s="24">
        <v>3742</v>
      </c>
      <c r="L3369" s="32">
        <v>0.69444444444444453</v>
      </c>
      <c r="M3369" s="43">
        <v>0.70486111111111116</v>
      </c>
      <c r="N3369" s="33">
        <v>9.2215592022368593</v>
      </c>
      <c r="Q3369" s="24">
        <v>302</v>
      </c>
      <c r="R3369" s="35">
        <f t="shared" si="213"/>
        <v>2784.9108790755317</v>
      </c>
      <c r="S3369" s="35">
        <f t="shared" si="216"/>
        <v>0</v>
      </c>
      <c r="U3369" s="36">
        <f t="shared" si="214"/>
        <v>1.041666666666663E-2</v>
      </c>
      <c r="V3369" s="36">
        <f t="shared" si="215"/>
        <v>3.1458333333333224</v>
      </c>
      <c r="W3369" s="36"/>
      <c r="X3369" s="37"/>
    </row>
    <row r="3370" spans="1:24" x14ac:dyDescent="0.3">
      <c r="A3370" s="42">
        <v>11241</v>
      </c>
      <c r="B3370" s="24" t="s">
        <v>596</v>
      </c>
      <c r="C3370" s="24" t="s">
        <v>1139</v>
      </c>
      <c r="D3370" s="24">
        <v>2</v>
      </c>
      <c r="E3370" s="24">
        <v>542</v>
      </c>
      <c r="F3370" s="24" t="s">
        <v>597</v>
      </c>
      <c r="G3370" s="24" t="s">
        <v>12</v>
      </c>
      <c r="H3370" s="24" t="s">
        <v>13</v>
      </c>
      <c r="J3370" s="24">
        <v>1</v>
      </c>
      <c r="K3370" s="24">
        <v>1205</v>
      </c>
      <c r="L3370" s="32">
        <v>0.76041666666666663</v>
      </c>
      <c r="M3370" s="43">
        <v>0.77083333333333337</v>
      </c>
      <c r="N3370" s="33">
        <v>9.2215592022368593</v>
      </c>
      <c r="Q3370" s="24">
        <v>302</v>
      </c>
      <c r="R3370" s="35">
        <f t="shared" si="213"/>
        <v>2784.9108790755317</v>
      </c>
      <c r="S3370" s="35">
        <f t="shared" si="216"/>
        <v>0</v>
      </c>
      <c r="U3370" s="36">
        <f t="shared" si="214"/>
        <v>1.0416666666666741E-2</v>
      </c>
      <c r="V3370" s="36">
        <f t="shared" si="215"/>
        <v>3.1458333333333557</v>
      </c>
      <c r="W3370" s="36"/>
      <c r="X3370" s="37"/>
    </row>
    <row r="3371" spans="1:24" x14ac:dyDescent="0.3">
      <c r="A3371" s="42">
        <v>11242</v>
      </c>
      <c r="B3371" s="24" t="s">
        <v>596</v>
      </c>
      <c r="C3371" s="24" t="s">
        <v>1139</v>
      </c>
      <c r="D3371" s="24">
        <v>2</v>
      </c>
      <c r="E3371" s="24">
        <v>542</v>
      </c>
      <c r="F3371" s="24" t="s">
        <v>597</v>
      </c>
      <c r="G3371" s="24" t="s">
        <v>12</v>
      </c>
      <c r="H3371" s="24" t="s">
        <v>13</v>
      </c>
      <c r="J3371" s="24">
        <v>1</v>
      </c>
      <c r="K3371" s="24">
        <v>1206</v>
      </c>
      <c r="L3371" s="32">
        <v>0.79861111111111116</v>
      </c>
      <c r="M3371" s="43">
        <v>0.80902777777777779</v>
      </c>
      <c r="N3371" s="33">
        <v>9.2215592022368593</v>
      </c>
      <c r="Q3371" s="24">
        <v>302</v>
      </c>
      <c r="R3371" s="35">
        <f t="shared" si="213"/>
        <v>2784.9108790755317</v>
      </c>
      <c r="S3371" s="35">
        <f t="shared" si="216"/>
        <v>0</v>
      </c>
      <c r="U3371" s="36">
        <f t="shared" si="214"/>
        <v>1.041666666666663E-2</v>
      </c>
      <c r="V3371" s="36">
        <f t="shared" si="215"/>
        <v>3.1458333333333224</v>
      </c>
      <c r="W3371" s="36"/>
      <c r="X3371" s="37"/>
    </row>
    <row r="3372" spans="1:24" x14ac:dyDescent="0.3">
      <c r="A3372" s="42">
        <v>11243</v>
      </c>
      <c r="B3372" s="24" t="s">
        <v>596</v>
      </c>
      <c r="C3372" s="24" t="s">
        <v>1139</v>
      </c>
      <c r="D3372" s="24">
        <v>2</v>
      </c>
      <c r="E3372" s="24">
        <v>542</v>
      </c>
      <c r="F3372" s="24" t="s">
        <v>597</v>
      </c>
      <c r="G3372" s="24" t="s">
        <v>12</v>
      </c>
      <c r="H3372" s="24" t="s">
        <v>13</v>
      </c>
      <c r="J3372" s="24">
        <v>1</v>
      </c>
      <c r="K3372" s="24">
        <v>1207</v>
      </c>
      <c r="L3372" s="32">
        <v>0.89930555555555547</v>
      </c>
      <c r="M3372" s="43">
        <v>0.90972222222222221</v>
      </c>
      <c r="N3372" s="33">
        <v>9.2215592022368593</v>
      </c>
      <c r="Q3372" s="24">
        <v>302</v>
      </c>
      <c r="R3372" s="35">
        <f t="shared" si="213"/>
        <v>2784.9108790755317</v>
      </c>
      <c r="S3372" s="35">
        <f t="shared" si="216"/>
        <v>0</v>
      </c>
      <c r="U3372" s="36">
        <f t="shared" si="214"/>
        <v>1.0416666666666741E-2</v>
      </c>
      <c r="V3372" s="36">
        <f t="shared" si="215"/>
        <v>3.1458333333333557</v>
      </c>
      <c r="W3372" s="36"/>
      <c r="X3372" s="37"/>
    </row>
    <row r="3373" spans="1:24" x14ac:dyDescent="0.3">
      <c r="A3373" s="42">
        <v>11282</v>
      </c>
      <c r="B3373" s="24" t="s">
        <v>596</v>
      </c>
      <c r="C3373" s="24" t="s">
        <v>1139</v>
      </c>
      <c r="D3373" s="24">
        <v>2</v>
      </c>
      <c r="E3373" s="24">
        <v>542</v>
      </c>
      <c r="F3373" s="24" t="s">
        <v>597</v>
      </c>
      <c r="G3373" s="24" t="s">
        <v>12</v>
      </c>
      <c r="H3373" s="24" t="s">
        <v>15</v>
      </c>
      <c r="J3373" s="24">
        <v>1</v>
      </c>
      <c r="K3373" s="24">
        <v>2108</v>
      </c>
      <c r="L3373" s="32">
        <v>0.89930555555555547</v>
      </c>
      <c r="M3373" s="43">
        <v>0.90972222222222221</v>
      </c>
      <c r="N3373" s="33">
        <v>9.2215592022368593</v>
      </c>
      <c r="Q3373" s="24">
        <v>58</v>
      </c>
      <c r="R3373" s="35">
        <f t="shared" si="213"/>
        <v>534.8504337297378</v>
      </c>
      <c r="S3373" s="35">
        <f t="shared" si="216"/>
        <v>0</v>
      </c>
      <c r="U3373" s="36">
        <f t="shared" si="214"/>
        <v>1.0416666666666741E-2</v>
      </c>
      <c r="V3373" s="36">
        <f t="shared" si="215"/>
        <v>0.60416666666667096</v>
      </c>
      <c r="W3373" s="36"/>
      <c r="X3373" s="37"/>
    </row>
    <row r="3374" spans="1:24" x14ac:dyDescent="0.3">
      <c r="A3374" s="42">
        <v>11244</v>
      </c>
      <c r="B3374" s="24" t="s">
        <v>596</v>
      </c>
      <c r="C3374" s="24" t="s">
        <v>1139</v>
      </c>
      <c r="D3374" s="24">
        <v>2</v>
      </c>
      <c r="E3374" s="24">
        <v>556</v>
      </c>
      <c r="F3374" s="24" t="s">
        <v>599</v>
      </c>
      <c r="G3374" s="24" t="s">
        <v>12</v>
      </c>
      <c r="H3374" s="24" t="s">
        <v>13</v>
      </c>
      <c r="J3374" s="24">
        <v>1</v>
      </c>
      <c r="K3374" s="24">
        <v>1224</v>
      </c>
      <c r="L3374" s="32">
        <v>0.27083333333333331</v>
      </c>
      <c r="M3374" s="43">
        <v>0.29166666666666669</v>
      </c>
      <c r="N3374" s="33">
        <v>19.540096445025501</v>
      </c>
      <c r="Q3374" s="24">
        <v>302</v>
      </c>
      <c r="R3374" s="35">
        <f t="shared" si="213"/>
        <v>5901.1091263977014</v>
      </c>
      <c r="S3374" s="35">
        <f t="shared" si="216"/>
        <v>0</v>
      </c>
      <c r="U3374" s="36">
        <f t="shared" si="214"/>
        <v>2.083333333333337E-2</v>
      </c>
      <c r="V3374" s="36">
        <f t="shared" si="215"/>
        <v>6.2916666666666776</v>
      </c>
      <c r="W3374" s="36"/>
      <c r="X3374" s="37"/>
    </row>
    <row r="3375" spans="1:24" x14ac:dyDescent="0.3">
      <c r="A3375" s="42">
        <v>11283</v>
      </c>
      <c r="B3375" s="24" t="s">
        <v>596</v>
      </c>
      <c r="C3375" s="24" t="s">
        <v>1139</v>
      </c>
      <c r="D3375" s="24">
        <v>2</v>
      </c>
      <c r="E3375" s="24">
        <v>556</v>
      </c>
      <c r="F3375" s="24" t="s">
        <v>599</v>
      </c>
      <c r="G3375" s="24" t="s">
        <v>12</v>
      </c>
      <c r="H3375" s="24" t="s">
        <v>15</v>
      </c>
      <c r="J3375" s="24">
        <v>1</v>
      </c>
      <c r="K3375" s="24">
        <v>2114</v>
      </c>
      <c r="L3375" s="32">
        <v>0.27083333333333331</v>
      </c>
      <c r="M3375" s="43">
        <v>0.29166666666666669</v>
      </c>
      <c r="N3375" s="33">
        <v>19.540096445025501</v>
      </c>
      <c r="Q3375" s="24">
        <v>58</v>
      </c>
      <c r="R3375" s="35">
        <f t="shared" si="213"/>
        <v>1133.3255938114792</v>
      </c>
      <c r="S3375" s="35">
        <f t="shared" si="216"/>
        <v>0</v>
      </c>
      <c r="U3375" s="36">
        <f t="shared" si="214"/>
        <v>2.083333333333337E-2</v>
      </c>
      <c r="V3375" s="36">
        <f t="shared" si="215"/>
        <v>1.2083333333333355</v>
      </c>
      <c r="W3375" s="36"/>
      <c r="X3375" s="37"/>
    </row>
    <row r="3376" spans="1:24" x14ac:dyDescent="0.3">
      <c r="A3376" s="42">
        <v>11245</v>
      </c>
      <c r="B3376" s="24" t="s">
        <v>596</v>
      </c>
      <c r="C3376" s="24" t="s">
        <v>1139</v>
      </c>
      <c r="D3376" s="24">
        <v>2</v>
      </c>
      <c r="E3376" s="24">
        <v>556</v>
      </c>
      <c r="F3376" s="24" t="s">
        <v>599</v>
      </c>
      <c r="G3376" s="24" t="s">
        <v>12</v>
      </c>
      <c r="H3376" s="24" t="s">
        <v>13</v>
      </c>
      <c r="J3376" s="24">
        <v>1</v>
      </c>
      <c r="K3376" s="24">
        <v>1225</v>
      </c>
      <c r="L3376" s="32">
        <v>0.4375</v>
      </c>
      <c r="M3376" s="43">
        <v>0.45833333333333331</v>
      </c>
      <c r="N3376" s="33">
        <v>19.540096445025501</v>
      </c>
      <c r="Q3376" s="24">
        <v>302</v>
      </c>
      <c r="R3376" s="35">
        <f t="shared" si="213"/>
        <v>5901.1091263977014</v>
      </c>
      <c r="S3376" s="35">
        <f t="shared" si="216"/>
        <v>0</v>
      </c>
      <c r="U3376" s="36">
        <f t="shared" si="214"/>
        <v>2.0833333333333315E-2</v>
      </c>
      <c r="V3376" s="36">
        <f t="shared" si="215"/>
        <v>6.2916666666666607</v>
      </c>
      <c r="W3376" s="36"/>
      <c r="X3376" s="37"/>
    </row>
    <row r="3377" spans="1:24" x14ac:dyDescent="0.3">
      <c r="A3377" s="42">
        <v>13211</v>
      </c>
      <c r="B3377" s="24" t="s">
        <v>596</v>
      </c>
      <c r="C3377" s="24" t="s">
        <v>1139</v>
      </c>
      <c r="D3377" s="24">
        <v>2</v>
      </c>
      <c r="E3377" s="24">
        <v>556</v>
      </c>
      <c r="F3377" s="24" t="s">
        <v>599</v>
      </c>
      <c r="G3377" s="24" t="s">
        <v>12</v>
      </c>
      <c r="H3377" s="24" t="s">
        <v>15</v>
      </c>
      <c r="J3377" s="24">
        <v>1</v>
      </c>
      <c r="K3377" s="24">
        <v>2115</v>
      </c>
      <c r="L3377" s="32">
        <v>0.5</v>
      </c>
      <c r="M3377" s="43">
        <v>0.52083333333333337</v>
      </c>
      <c r="N3377" s="33">
        <v>19.540096445025501</v>
      </c>
      <c r="Q3377" s="24">
        <v>58</v>
      </c>
      <c r="R3377" s="35">
        <f t="shared" si="213"/>
        <v>1133.3255938114792</v>
      </c>
      <c r="S3377" s="35">
        <f t="shared" si="216"/>
        <v>0</v>
      </c>
      <c r="U3377" s="36">
        <f t="shared" si="214"/>
        <v>2.083333333333337E-2</v>
      </c>
      <c r="V3377" s="36">
        <f t="shared" si="215"/>
        <v>1.2083333333333355</v>
      </c>
      <c r="W3377" s="36"/>
      <c r="X3377" s="37"/>
    </row>
    <row r="3378" spans="1:24" x14ac:dyDescent="0.3">
      <c r="A3378" s="42">
        <v>11246</v>
      </c>
      <c r="B3378" s="24" t="s">
        <v>596</v>
      </c>
      <c r="C3378" s="24" t="s">
        <v>1139</v>
      </c>
      <c r="D3378" s="24">
        <v>2</v>
      </c>
      <c r="E3378" s="24">
        <v>556</v>
      </c>
      <c r="F3378" s="24" t="s">
        <v>599</v>
      </c>
      <c r="G3378" s="24" t="s">
        <v>12</v>
      </c>
      <c r="H3378" s="24" t="s">
        <v>13</v>
      </c>
      <c r="J3378" s="24">
        <v>1</v>
      </c>
      <c r="K3378" s="24">
        <v>1226</v>
      </c>
      <c r="L3378" s="32">
        <v>0.51041666666666663</v>
      </c>
      <c r="M3378" s="43">
        <v>0.53125</v>
      </c>
      <c r="N3378" s="33">
        <v>19.540096445025501</v>
      </c>
      <c r="Q3378" s="24">
        <v>302</v>
      </c>
      <c r="R3378" s="35">
        <f t="shared" si="213"/>
        <v>5901.1091263977014</v>
      </c>
      <c r="S3378" s="35">
        <f t="shared" si="216"/>
        <v>0</v>
      </c>
      <c r="U3378" s="36">
        <f t="shared" si="214"/>
        <v>2.083333333333337E-2</v>
      </c>
      <c r="V3378" s="36">
        <f t="shared" si="215"/>
        <v>6.2916666666666776</v>
      </c>
      <c r="W3378" s="36"/>
      <c r="X3378" s="37"/>
    </row>
    <row r="3379" spans="1:24" x14ac:dyDescent="0.3">
      <c r="A3379" s="42">
        <v>11247</v>
      </c>
      <c r="B3379" s="24" t="s">
        <v>596</v>
      </c>
      <c r="C3379" s="24" t="s">
        <v>1139</v>
      </c>
      <c r="D3379" s="24">
        <v>2</v>
      </c>
      <c r="E3379" s="24">
        <v>556</v>
      </c>
      <c r="F3379" s="24" t="s">
        <v>599</v>
      </c>
      <c r="G3379" s="24" t="s">
        <v>12</v>
      </c>
      <c r="H3379" s="24" t="s">
        <v>13</v>
      </c>
      <c r="J3379" s="24">
        <v>1</v>
      </c>
      <c r="K3379" s="24">
        <v>1227</v>
      </c>
      <c r="L3379" s="32">
        <v>0.5625</v>
      </c>
      <c r="M3379" s="43">
        <v>0.57986111111111105</v>
      </c>
      <c r="N3379" s="33">
        <v>19.540096445025501</v>
      </c>
      <c r="Q3379" s="24">
        <v>302</v>
      </c>
      <c r="R3379" s="35">
        <f t="shared" si="213"/>
        <v>5901.1091263977014</v>
      </c>
      <c r="S3379" s="35">
        <f t="shared" si="216"/>
        <v>0</v>
      </c>
      <c r="U3379" s="36">
        <f t="shared" si="214"/>
        <v>1.7361111111111049E-2</v>
      </c>
      <c r="V3379" s="36">
        <f t="shared" si="215"/>
        <v>5.2430555555555367</v>
      </c>
      <c r="W3379" s="36"/>
      <c r="X3379" s="37"/>
    </row>
    <row r="3380" spans="1:24" x14ac:dyDescent="0.3">
      <c r="A3380" s="42">
        <v>11248</v>
      </c>
      <c r="B3380" s="24" t="s">
        <v>596</v>
      </c>
      <c r="C3380" s="24" t="s">
        <v>1139</v>
      </c>
      <c r="D3380" s="24">
        <v>2</v>
      </c>
      <c r="E3380" s="24">
        <v>556</v>
      </c>
      <c r="F3380" s="24" t="s">
        <v>599</v>
      </c>
      <c r="G3380" s="24" t="s">
        <v>12</v>
      </c>
      <c r="H3380" s="24" t="s">
        <v>13</v>
      </c>
      <c r="J3380" s="24">
        <v>1</v>
      </c>
      <c r="K3380" s="24">
        <v>1228</v>
      </c>
      <c r="L3380" s="32">
        <v>0.60416666666666663</v>
      </c>
      <c r="M3380" s="43">
        <v>0.625</v>
      </c>
      <c r="N3380" s="33">
        <v>19.540096445025501</v>
      </c>
      <c r="Q3380" s="24">
        <v>302</v>
      </c>
      <c r="R3380" s="35">
        <f t="shared" si="213"/>
        <v>5901.1091263977014</v>
      </c>
      <c r="S3380" s="35">
        <f t="shared" si="216"/>
        <v>0</v>
      </c>
      <c r="U3380" s="36">
        <f t="shared" si="214"/>
        <v>2.083333333333337E-2</v>
      </c>
      <c r="V3380" s="36">
        <f t="shared" si="215"/>
        <v>6.2916666666666776</v>
      </c>
      <c r="W3380" s="36"/>
      <c r="X3380" s="37"/>
    </row>
    <row r="3381" spans="1:24" x14ac:dyDescent="0.3">
      <c r="A3381" s="42">
        <v>13214</v>
      </c>
      <c r="B3381" s="24" t="s">
        <v>596</v>
      </c>
      <c r="C3381" s="24" t="s">
        <v>1139</v>
      </c>
      <c r="D3381" s="24">
        <v>2</v>
      </c>
      <c r="E3381" s="24">
        <v>556</v>
      </c>
      <c r="F3381" s="24" t="s">
        <v>599</v>
      </c>
      <c r="G3381" s="24" t="s">
        <v>12</v>
      </c>
      <c r="H3381" s="24" t="s">
        <v>15</v>
      </c>
      <c r="J3381" s="24">
        <v>1</v>
      </c>
      <c r="K3381" s="24">
        <v>2116</v>
      </c>
      <c r="L3381" s="32">
        <v>0.60763888888888895</v>
      </c>
      <c r="M3381" s="43">
        <v>0.62847222222222221</v>
      </c>
      <c r="N3381" s="33">
        <v>19.540096445025501</v>
      </c>
      <c r="Q3381" s="24">
        <v>58</v>
      </c>
      <c r="R3381" s="35">
        <f t="shared" si="213"/>
        <v>1133.3255938114792</v>
      </c>
      <c r="S3381" s="35">
        <f t="shared" si="216"/>
        <v>0</v>
      </c>
      <c r="U3381" s="36">
        <f t="shared" si="214"/>
        <v>2.0833333333333259E-2</v>
      </c>
      <c r="V3381" s="36">
        <f t="shared" si="215"/>
        <v>1.208333333333329</v>
      </c>
      <c r="W3381" s="36"/>
      <c r="X3381" s="37"/>
    </row>
    <row r="3382" spans="1:24" x14ac:dyDescent="0.3">
      <c r="A3382" s="42">
        <v>11249</v>
      </c>
      <c r="B3382" s="24" t="s">
        <v>596</v>
      </c>
      <c r="C3382" s="24" t="s">
        <v>1139</v>
      </c>
      <c r="D3382" s="24">
        <v>2</v>
      </c>
      <c r="E3382" s="24">
        <v>556</v>
      </c>
      <c r="F3382" s="24" t="s">
        <v>599</v>
      </c>
      <c r="G3382" s="24" t="s">
        <v>12</v>
      </c>
      <c r="H3382" s="24" t="s">
        <v>13</v>
      </c>
      <c r="J3382" s="24">
        <v>1</v>
      </c>
      <c r="K3382" s="24">
        <v>1229</v>
      </c>
      <c r="L3382" s="32">
        <v>0.72916666666666663</v>
      </c>
      <c r="M3382" s="43">
        <v>0.75</v>
      </c>
      <c r="N3382" s="33">
        <v>19.540096445025501</v>
      </c>
      <c r="Q3382" s="24">
        <v>302</v>
      </c>
      <c r="R3382" s="35">
        <f t="shared" si="213"/>
        <v>5901.1091263977014</v>
      </c>
      <c r="S3382" s="35">
        <f t="shared" si="216"/>
        <v>0</v>
      </c>
      <c r="U3382" s="36">
        <f t="shared" si="214"/>
        <v>2.083333333333337E-2</v>
      </c>
      <c r="V3382" s="36">
        <f t="shared" si="215"/>
        <v>6.2916666666666776</v>
      </c>
      <c r="W3382" s="36"/>
      <c r="X3382" s="37"/>
    </row>
    <row r="3383" spans="1:24" x14ac:dyDescent="0.3">
      <c r="A3383" s="42">
        <v>11250</v>
      </c>
      <c r="B3383" s="24" t="s">
        <v>596</v>
      </c>
      <c r="C3383" s="24" t="s">
        <v>1139</v>
      </c>
      <c r="D3383" s="24">
        <v>2</v>
      </c>
      <c r="E3383" s="24">
        <v>556</v>
      </c>
      <c r="F3383" s="24" t="s">
        <v>599</v>
      </c>
      <c r="G3383" s="24" t="s">
        <v>12</v>
      </c>
      <c r="H3383" s="24" t="s">
        <v>13</v>
      </c>
      <c r="J3383" s="24">
        <v>1</v>
      </c>
      <c r="K3383" s="24">
        <v>1230</v>
      </c>
      <c r="L3383" s="32">
        <v>0.84375</v>
      </c>
      <c r="M3383" s="43">
        <v>0.86458333333333337</v>
      </c>
      <c r="N3383" s="33">
        <v>19.540096445025501</v>
      </c>
      <c r="Q3383" s="24">
        <v>302</v>
      </c>
      <c r="R3383" s="35">
        <f t="shared" si="213"/>
        <v>5901.1091263977014</v>
      </c>
      <c r="S3383" s="35">
        <f t="shared" si="216"/>
        <v>0</v>
      </c>
      <c r="U3383" s="36">
        <f t="shared" si="214"/>
        <v>2.083333333333337E-2</v>
      </c>
      <c r="V3383" s="36">
        <f t="shared" si="215"/>
        <v>6.2916666666666776</v>
      </c>
      <c r="W3383" s="36"/>
      <c r="X3383" s="37"/>
    </row>
    <row r="3384" spans="1:24" x14ac:dyDescent="0.3">
      <c r="A3384" s="42">
        <v>11286</v>
      </c>
      <c r="B3384" s="24" t="s">
        <v>596</v>
      </c>
      <c r="C3384" s="24" t="s">
        <v>1139</v>
      </c>
      <c r="D3384" s="24">
        <v>2</v>
      </c>
      <c r="E3384" s="24">
        <v>556</v>
      </c>
      <c r="F3384" s="24" t="s">
        <v>599</v>
      </c>
      <c r="G3384" s="24" t="s">
        <v>12</v>
      </c>
      <c r="H3384" s="24" t="s">
        <v>15</v>
      </c>
      <c r="J3384" s="24">
        <v>1</v>
      </c>
      <c r="K3384" s="24">
        <v>2117</v>
      </c>
      <c r="L3384" s="32">
        <v>0.84375</v>
      </c>
      <c r="M3384" s="43">
        <v>0.86458333333333337</v>
      </c>
      <c r="N3384" s="33">
        <v>19.540096445025501</v>
      </c>
      <c r="Q3384" s="24">
        <v>58</v>
      </c>
      <c r="R3384" s="35">
        <f t="shared" si="213"/>
        <v>1133.3255938114792</v>
      </c>
      <c r="S3384" s="35">
        <f t="shared" si="216"/>
        <v>0</v>
      </c>
      <c r="U3384" s="36">
        <f t="shared" si="214"/>
        <v>2.083333333333337E-2</v>
      </c>
      <c r="V3384" s="36">
        <f t="shared" si="215"/>
        <v>1.2083333333333355</v>
      </c>
      <c r="W3384" s="36"/>
      <c r="X3384" s="37"/>
    </row>
    <row r="3385" spans="1:24" x14ac:dyDescent="0.3">
      <c r="A3385" s="42">
        <v>12482</v>
      </c>
      <c r="B3385" s="24" t="s">
        <v>596</v>
      </c>
      <c r="C3385" s="24" t="s">
        <v>1139</v>
      </c>
      <c r="D3385" s="24">
        <v>1</v>
      </c>
      <c r="E3385" s="24">
        <v>576</v>
      </c>
      <c r="F3385" s="24" t="s">
        <v>668</v>
      </c>
      <c r="G3385" s="24" t="s">
        <v>12</v>
      </c>
      <c r="H3385" s="24" t="s">
        <v>13</v>
      </c>
      <c r="J3385" s="24">
        <v>1</v>
      </c>
      <c r="K3385" s="24">
        <v>2491</v>
      </c>
      <c r="L3385" s="32">
        <v>0.57986111111111105</v>
      </c>
      <c r="M3385" s="43">
        <v>0.59375</v>
      </c>
      <c r="N3385" s="33">
        <v>17.893055293949299</v>
      </c>
      <c r="Q3385" s="24">
        <v>302</v>
      </c>
      <c r="R3385" s="35">
        <f t="shared" si="213"/>
        <v>5403.7026987726886</v>
      </c>
      <c r="S3385" s="35">
        <f t="shared" si="216"/>
        <v>0</v>
      </c>
      <c r="U3385" s="36">
        <f t="shared" si="214"/>
        <v>1.3888888888888951E-2</v>
      </c>
      <c r="V3385" s="36">
        <f t="shared" si="215"/>
        <v>4.1944444444444633</v>
      </c>
      <c r="W3385" s="36"/>
      <c r="X3385" s="37"/>
    </row>
    <row r="3386" spans="1:24" x14ac:dyDescent="0.3">
      <c r="A3386" s="42">
        <v>11256</v>
      </c>
      <c r="B3386" s="24" t="s">
        <v>596</v>
      </c>
      <c r="C3386" s="24" t="s">
        <v>1139</v>
      </c>
      <c r="D3386" s="24">
        <v>1</v>
      </c>
      <c r="E3386" s="24">
        <v>587</v>
      </c>
      <c r="F3386" s="24" t="s">
        <v>603</v>
      </c>
      <c r="G3386" s="24" t="s">
        <v>12</v>
      </c>
      <c r="H3386" s="24" t="s">
        <v>13</v>
      </c>
      <c r="J3386" s="24">
        <v>1</v>
      </c>
      <c r="K3386" s="24">
        <v>1297</v>
      </c>
      <c r="L3386" s="32">
        <v>0.21180555555555555</v>
      </c>
      <c r="M3386" s="43">
        <v>0.22222222222222221</v>
      </c>
      <c r="N3386" s="33">
        <v>8.7414831172076699</v>
      </c>
      <c r="Q3386" s="24">
        <v>302</v>
      </c>
      <c r="R3386" s="35">
        <f t="shared" si="213"/>
        <v>2639.9279013967162</v>
      </c>
      <c r="S3386" s="35">
        <f t="shared" si="216"/>
        <v>0</v>
      </c>
      <c r="U3386" s="36">
        <f t="shared" si="214"/>
        <v>1.0416666666666657E-2</v>
      </c>
      <c r="V3386" s="36">
        <f t="shared" si="215"/>
        <v>3.1458333333333304</v>
      </c>
      <c r="W3386" s="36"/>
      <c r="X3386" s="37"/>
    </row>
    <row r="3387" spans="1:24" x14ac:dyDescent="0.3">
      <c r="A3387" s="42">
        <v>11287</v>
      </c>
      <c r="B3387" s="24" t="s">
        <v>596</v>
      </c>
      <c r="C3387" s="24" t="s">
        <v>1139</v>
      </c>
      <c r="D3387" s="24">
        <v>1</v>
      </c>
      <c r="E3387" s="24">
        <v>587</v>
      </c>
      <c r="F3387" s="24" t="s">
        <v>603</v>
      </c>
      <c r="G3387" s="24" t="s">
        <v>12</v>
      </c>
      <c r="H3387" s="24" t="s">
        <v>15</v>
      </c>
      <c r="J3387" s="24">
        <v>1</v>
      </c>
      <c r="K3387" s="24">
        <v>2141</v>
      </c>
      <c r="L3387" s="32">
        <v>0.21180555555555555</v>
      </c>
      <c r="M3387" s="43">
        <v>0.22222222222222221</v>
      </c>
      <c r="N3387" s="33">
        <v>8.7414831172076699</v>
      </c>
      <c r="Q3387" s="24">
        <v>58</v>
      </c>
      <c r="R3387" s="35">
        <f t="shared" si="213"/>
        <v>507.00602079804486</v>
      </c>
      <c r="S3387" s="35">
        <f t="shared" si="216"/>
        <v>0</v>
      </c>
      <c r="U3387" s="36">
        <f t="shared" si="214"/>
        <v>1.0416666666666657E-2</v>
      </c>
      <c r="V3387" s="36">
        <f t="shared" si="215"/>
        <v>0.60416666666666607</v>
      </c>
      <c r="W3387" s="36"/>
      <c r="X3387" s="37"/>
    </row>
    <row r="3388" spans="1:24" x14ac:dyDescent="0.3">
      <c r="A3388" s="42">
        <v>11257</v>
      </c>
      <c r="B3388" s="24" t="s">
        <v>596</v>
      </c>
      <c r="C3388" s="24" t="s">
        <v>1139</v>
      </c>
      <c r="D3388" s="24">
        <v>1</v>
      </c>
      <c r="E3388" s="24">
        <v>587</v>
      </c>
      <c r="F3388" s="24" t="s">
        <v>603</v>
      </c>
      <c r="G3388" s="24" t="s">
        <v>12</v>
      </c>
      <c r="H3388" s="24" t="s">
        <v>13</v>
      </c>
      <c r="J3388" s="24">
        <v>1</v>
      </c>
      <c r="K3388" s="24">
        <v>1298</v>
      </c>
      <c r="L3388" s="32">
        <v>0.25138888888888888</v>
      </c>
      <c r="M3388" s="43">
        <v>0.26041666666666669</v>
      </c>
      <c r="N3388" s="33">
        <v>8.7414831172076699</v>
      </c>
      <c r="Q3388" s="24">
        <v>302</v>
      </c>
      <c r="R3388" s="35">
        <f t="shared" si="213"/>
        <v>2639.9279013967162</v>
      </c>
      <c r="S3388" s="35">
        <f t="shared" si="216"/>
        <v>0</v>
      </c>
      <c r="U3388" s="36">
        <f t="shared" si="214"/>
        <v>9.0277777777778012E-3</v>
      </c>
      <c r="V3388" s="36">
        <f t="shared" si="215"/>
        <v>2.7263888888888959</v>
      </c>
      <c r="W3388" s="36"/>
      <c r="X3388" s="37"/>
    </row>
    <row r="3389" spans="1:24" x14ac:dyDescent="0.3">
      <c r="A3389" s="42">
        <v>11288</v>
      </c>
      <c r="B3389" s="24" t="s">
        <v>596</v>
      </c>
      <c r="C3389" s="24" t="s">
        <v>1139</v>
      </c>
      <c r="D3389" s="24">
        <v>1</v>
      </c>
      <c r="E3389" s="24">
        <v>587</v>
      </c>
      <c r="F3389" s="24" t="s">
        <v>603</v>
      </c>
      <c r="G3389" s="24" t="s">
        <v>12</v>
      </c>
      <c r="H3389" s="24" t="s">
        <v>15</v>
      </c>
      <c r="J3389" s="24">
        <v>1</v>
      </c>
      <c r="K3389" s="24">
        <v>2142</v>
      </c>
      <c r="L3389" s="32">
        <v>0.25138888888888888</v>
      </c>
      <c r="M3389" s="43">
        <v>0.26041666666666669</v>
      </c>
      <c r="N3389" s="33">
        <v>8.7414831172076699</v>
      </c>
      <c r="Q3389" s="24">
        <v>58</v>
      </c>
      <c r="R3389" s="35">
        <f t="shared" si="213"/>
        <v>507.00602079804486</v>
      </c>
      <c r="S3389" s="35">
        <f t="shared" si="216"/>
        <v>0</v>
      </c>
      <c r="U3389" s="36">
        <f t="shared" si="214"/>
        <v>9.0277777777778012E-3</v>
      </c>
      <c r="V3389" s="36">
        <f t="shared" si="215"/>
        <v>0.52361111111111247</v>
      </c>
      <c r="W3389" s="36"/>
      <c r="X3389" s="37"/>
    </row>
    <row r="3390" spans="1:24" x14ac:dyDescent="0.3">
      <c r="A3390" s="42">
        <v>11258</v>
      </c>
      <c r="B3390" s="24" t="s">
        <v>596</v>
      </c>
      <c r="C3390" s="24" t="s">
        <v>1139</v>
      </c>
      <c r="D3390" s="24">
        <v>1</v>
      </c>
      <c r="E3390" s="24">
        <v>587</v>
      </c>
      <c r="F3390" s="24" t="s">
        <v>603</v>
      </c>
      <c r="G3390" s="24" t="s">
        <v>12</v>
      </c>
      <c r="H3390" s="24" t="s">
        <v>13</v>
      </c>
      <c r="J3390" s="24">
        <v>1</v>
      </c>
      <c r="K3390" s="24">
        <v>1299</v>
      </c>
      <c r="L3390" s="32">
        <v>0.34722222222222227</v>
      </c>
      <c r="M3390" s="43">
        <v>0.3576388888888889</v>
      </c>
      <c r="N3390" s="33">
        <v>8.7414831172076699</v>
      </c>
      <c r="Q3390" s="24">
        <v>302</v>
      </c>
      <c r="R3390" s="35">
        <f t="shared" si="213"/>
        <v>2639.9279013967162</v>
      </c>
      <c r="S3390" s="35">
        <f t="shared" si="216"/>
        <v>0</v>
      </c>
      <c r="U3390" s="36">
        <f t="shared" si="214"/>
        <v>1.041666666666663E-2</v>
      </c>
      <c r="V3390" s="36">
        <f t="shared" si="215"/>
        <v>3.1458333333333224</v>
      </c>
      <c r="W3390" s="36"/>
      <c r="X3390" s="37"/>
    </row>
    <row r="3391" spans="1:24" x14ac:dyDescent="0.3">
      <c r="A3391" s="42">
        <v>11289</v>
      </c>
      <c r="B3391" s="24" t="s">
        <v>596</v>
      </c>
      <c r="C3391" s="24" t="s">
        <v>1139</v>
      </c>
      <c r="D3391" s="24">
        <v>1</v>
      </c>
      <c r="E3391" s="24">
        <v>587</v>
      </c>
      <c r="F3391" s="24" t="s">
        <v>603</v>
      </c>
      <c r="G3391" s="24" t="s">
        <v>12</v>
      </c>
      <c r="H3391" s="24" t="s">
        <v>15</v>
      </c>
      <c r="J3391" s="24">
        <v>1</v>
      </c>
      <c r="K3391" s="24">
        <v>2143</v>
      </c>
      <c r="L3391" s="32">
        <v>0.58472222222222225</v>
      </c>
      <c r="M3391" s="43">
        <v>0.59722222222222221</v>
      </c>
      <c r="N3391" s="33">
        <v>8.7414831172076699</v>
      </c>
      <c r="Q3391" s="24">
        <v>58</v>
      </c>
      <c r="R3391" s="35">
        <f t="shared" si="213"/>
        <v>507.00602079804486</v>
      </c>
      <c r="S3391" s="35">
        <f t="shared" si="216"/>
        <v>0</v>
      </c>
      <c r="U3391" s="36">
        <f t="shared" si="214"/>
        <v>1.2499999999999956E-2</v>
      </c>
      <c r="V3391" s="36">
        <f t="shared" si="215"/>
        <v>0.72499999999999742</v>
      </c>
      <c r="W3391" s="36"/>
      <c r="X3391" s="37"/>
    </row>
    <row r="3392" spans="1:24" x14ac:dyDescent="0.3">
      <c r="A3392" s="42">
        <v>11259</v>
      </c>
      <c r="B3392" s="24" t="s">
        <v>596</v>
      </c>
      <c r="C3392" s="24" t="s">
        <v>1139</v>
      </c>
      <c r="D3392" s="24">
        <v>1</v>
      </c>
      <c r="E3392" s="24">
        <v>587</v>
      </c>
      <c r="F3392" s="24" t="s">
        <v>603</v>
      </c>
      <c r="G3392" s="24" t="s">
        <v>12</v>
      </c>
      <c r="H3392" s="24" t="s">
        <v>13</v>
      </c>
      <c r="J3392" s="24">
        <v>1</v>
      </c>
      <c r="K3392" s="24">
        <v>1300</v>
      </c>
      <c r="L3392" s="32">
        <v>0.77430555555555547</v>
      </c>
      <c r="M3392" s="43">
        <v>0.78472222222222221</v>
      </c>
      <c r="N3392" s="33">
        <v>8.7414831172076699</v>
      </c>
      <c r="Q3392" s="24">
        <v>302</v>
      </c>
      <c r="R3392" s="35">
        <f t="shared" si="213"/>
        <v>2639.9279013967162</v>
      </c>
      <c r="S3392" s="35">
        <f t="shared" si="216"/>
        <v>0</v>
      </c>
      <c r="U3392" s="36">
        <f t="shared" si="214"/>
        <v>1.0416666666666741E-2</v>
      </c>
      <c r="V3392" s="36">
        <f t="shared" si="215"/>
        <v>3.1458333333333557</v>
      </c>
      <c r="W3392" s="36"/>
      <c r="X3392" s="37"/>
    </row>
    <row r="3393" spans="1:24" x14ac:dyDescent="0.3">
      <c r="A3393" s="42">
        <v>11260</v>
      </c>
      <c r="B3393" s="24" t="s">
        <v>596</v>
      </c>
      <c r="C3393" s="24" t="s">
        <v>1139</v>
      </c>
      <c r="D3393" s="24">
        <v>1</v>
      </c>
      <c r="E3393" s="24">
        <v>587</v>
      </c>
      <c r="F3393" s="24" t="s">
        <v>603</v>
      </c>
      <c r="G3393" s="24" t="s">
        <v>12</v>
      </c>
      <c r="H3393" s="24" t="s">
        <v>13</v>
      </c>
      <c r="J3393" s="24">
        <v>1</v>
      </c>
      <c r="K3393" s="24">
        <v>1301</v>
      </c>
      <c r="L3393" s="32">
        <v>0.80902777777777779</v>
      </c>
      <c r="M3393" s="43">
        <v>0.81944444444444453</v>
      </c>
      <c r="N3393" s="33">
        <v>8.7414831172076699</v>
      </c>
      <c r="Q3393" s="24">
        <v>302</v>
      </c>
      <c r="R3393" s="35">
        <f t="shared" si="213"/>
        <v>2639.9279013967162</v>
      </c>
      <c r="S3393" s="35">
        <f t="shared" si="216"/>
        <v>0</v>
      </c>
      <c r="U3393" s="36">
        <f t="shared" si="214"/>
        <v>1.0416666666666741E-2</v>
      </c>
      <c r="V3393" s="36">
        <f t="shared" si="215"/>
        <v>3.1458333333333557</v>
      </c>
      <c r="W3393" s="36"/>
      <c r="X3393" s="37"/>
    </row>
    <row r="3394" spans="1:24" x14ac:dyDescent="0.3">
      <c r="A3394" s="42">
        <v>11290</v>
      </c>
      <c r="B3394" s="24" t="s">
        <v>596</v>
      </c>
      <c r="C3394" s="24" t="s">
        <v>1139</v>
      </c>
      <c r="D3394" s="24">
        <v>1</v>
      </c>
      <c r="E3394" s="24">
        <v>587</v>
      </c>
      <c r="F3394" s="24" t="s">
        <v>603</v>
      </c>
      <c r="G3394" s="24" t="s">
        <v>12</v>
      </c>
      <c r="H3394" s="24" t="s">
        <v>15</v>
      </c>
      <c r="J3394" s="24">
        <v>1</v>
      </c>
      <c r="K3394" s="24">
        <v>2144</v>
      </c>
      <c r="L3394" s="32">
        <v>0.91805555555555562</v>
      </c>
      <c r="M3394" s="43">
        <v>0.92708333333333337</v>
      </c>
      <c r="N3394" s="33">
        <v>8.7414831172076699</v>
      </c>
      <c r="Q3394" s="24">
        <v>58</v>
      </c>
      <c r="R3394" s="35">
        <f t="shared" si="213"/>
        <v>507.00602079804486</v>
      </c>
      <c r="S3394" s="35">
        <f t="shared" si="216"/>
        <v>0</v>
      </c>
      <c r="U3394" s="36">
        <f t="shared" si="214"/>
        <v>9.0277777777777457E-3</v>
      </c>
      <c r="V3394" s="36">
        <f t="shared" si="215"/>
        <v>0.52361111111110925</v>
      </c>
      <c r="W3394" s="36"/>
      <c r="X3394" s="37"/>
    </row>
    <row r="3395" spans="1:24" x14ac:dyDescent="0.3">
      <c r="A3395" s="42">
        <v>11261</v>
      </c>
      <c r="B3395" s="24" t="s">
        <v>596</v>
      </c>
      <c r="C3395" s="24" t="s">
        <v>1139</v>
      </c>
      <c r="D3395" s="24">
        <v>1</v>
      </c>
      <c r="E3395" s="24">
        <v>588</v>
      </c>
      <c r="F3395" s="24" t="s">
        <v>604</v>
      </c>
      <c r="G3395" s="24" t="s">
        <v>12</v>
      </c>
      <c r="H3395" s="24" t="s">
        <v>13</v>
      </c>
      <c r="J3395" s="24">
        <v>1</v>
      </c>
      <c r="K3395" s="24">
        <v>1303</v>
      </c>
      <c r="L3395" s="32">
        <v>0.71527777777777779</v>
      </c>
      <c r="M3395" s="43">
        <v>0.72916666666666663</v>
      </c>
      <c r="N3395" s="33">
        <v>13.035912485011799</v>
      </c>
      <c r="Q3395" s="24">
        <v>302</v>
      </c>
      <c r="R3395" s="35">
        <f t="shared" si="213"/>
        <v>3936.8455704735634</v>
      </c>
      <c r="S3395" s="35">
        <f t="shared" si="216"/>
        <v>0</v>
      </c>
      <c r="U3395" s="36">
        <f t="shared" si="214"/>
        <v>1.388888888888884E-2</v>
      </c>
      <c r="V3395" s="36">
        <f t="shared" si="215"/>
        <v>4.1944444444444295</v>
      </c>
      <c r="W3395" s="36"/>
      <c r="X3395" s="37"/>
    </row>
    <row r="3396" spans="1:24" x14ac:dyDescent="0.3">
      <c r="A3396" s="42">
        <v>11267</v>
      </c>
      <c r="B3396" s="24" t="s">
        <v>596</v>
      </c>
      <c r="C3396" s="24" t="s">
        <v>1139</v>
      </c>
      <c r="D3396" s="24">
        <v>1</v>
      </c>
      <c r="E3396" s="24">
        <v>652</v>
      </c>
      <c r="F3396" s="24" t="s">
        <v>608</v>
      </c>
      <c r="G3396" s="24" t="s">
        <v>12</v>
      </c>
      <c r="H3396" s="24" t="s">
        <v>13</v>
      </c>
      <c r="J3396" s="24">
        <v>1</v>
      </c>
      <c r="K3396" s="24">
        <v>1391</v>
      </c>
      <c r="L3396" s="32">
        <v>0.29166666666666669</v>
      </c>
      <c r="M3396" s="43">
        <v>0.3125</v>
      </c>
      <c r="N3396" s="33">
        <v>18.554482109043501</v>
      </c>
      <c r="Q3396" s="24">
        <v>302</v>
      </c>
      <c r="R3396" s="35">
        <f t="shared" si="213"/>
        <v>5603.4535969311373</v>
      </c>
      <c r="S3396" s="35">
        <f t="shared" si="216"/>
        <v>0</v>
      </c>
      <c r="U3396" s="36">
        <f t="shared" si="214"/>
        <v>2.0833333333333315E-2</v>
      </c>
      <c r="V3396" s="36">
        <f t="shared" si="215"/>
        <v>6.2916666666666607</v>
      </c>
      <c r="W3396" s="36"/>
      <c r="X3396" s="37"/>
    </row>
    <row r="3397" spans="1:24" x14ac:dyDescent="0.3">
      <c r="A3397" s="42">
        <v>11291</v>
      </c>
      <c r="B3397" s="24" t="s">
        <v>596</v>
      </c>
      <c r="C3397" s="24" t="s">
        <v>1139</v>
      </c>
      <c r="D3397" s="24">
        <v>1</v>
      </c>
      <c r="E3397" s="24">
        <v>652</v>
      </c>
      <c r="F3397" s="24" t="s">
        <v>608</v>
      </c>
      <c r="G3397" s="24" t="s">
        <v>12</v>
      </c>
      <c r="H3397" s="24" t="s">
        <v>15</v>
      </c>
      <c r="J3397" s="24">
        <v>1</v>
      </c>
      <c r="K3397" s="24">
        <v>2171</v>
      </c>
      <c r="L3397" s="32">
        <v>0.29166666666666669</v>
      </c>
      <c r="M3397" s="43">
        <v>0.3125</v>
      </c>
      <c r="N3397" s="33">
        <v>18.554482109043501</v>
      </c>
      <c r="Q3397" s="24">
        <v>58</v>
      </c>
      <c r="R3397" s="35">
        <f t="shared" si="213"/>
        <v>1076.1599623245231</v>
      </c>
      <c r="S3397" s="35">
        <f t="shared" si="216"/>
        <v>0</v>
      </c>
      <c r="U3397" s="36">
        <f t="shared" si="214"/>
        <v>2.0833333333333315E-2</v>
      </c>
      <c r="V3397" s="36">
        <f t="shared" si="215"/>
        <v>1.2083333333333321</v>
      </c>
      <c r="W3397" s="36"/>
      <c r="X3397" s="37"/>
    </row>
    <row r="3398" spans="1:24" x14ac:dyDescent="0.3">
      <c r="A3398" s="42">
        <v>11268</v>
      </c>
      <c r="B3398" s="24" t="s">
        <v>596</v>
      </c>
      <c r="C3398" s="24" t="s">
        <v>1139</v>
      </c>
      <c r="D3398" s="24">
        <v>1</v>
      </c>
      <c r="E3398" s="24">
        <v>652</v>
      </c>
      <c r="F3398" s="24" t="s">
        <v>608</v>
      </c>
      <c r="G3398" s="24" t="s">
        <v>12</v>
      </c>
      <c r="H3398" s="24" t="s">
        <v>13</v>
      </c>
      <c r="J3398" s="24">
        <v>1</v>
      </c>
      <c r="K3398" s="24">
        <v>1392</v>
      </c>
      <c r="L3398" s="32">
        <v>0.45833333333333331</v>
      </c>
      <c r="M3398" s="43">
        <v>0.47916666666666669</v>
      </c>
      <c r="N3398" s="33">
        <v>18.554482109043501</v>
      </c>
      <c r="Q3398" s="24">
        <v>302</v>
      </c>
      <c r="R3398" s="35">
        <f t="shared" ref="R3398:R3461" si="217">+N3398*Q3398</f>
        <v>5603.4535969311373</v>
      </c>
      <c r="S3398" s="35">
        <f t="shared" si="216"/>
        <v>0</v>
      </c>
      <c r="U3398" s="36">
        <f t="shared" ref="U3398:U3461" si="218">+M3398-L3398</f>
        <v>2.083333333333337E-2</v>
      </c>
      <c r="V3398" s="36">
        <f t="shared" ref="V3398:V3461" si="219">+U3398*Q3398</f>
        <v>6.2916666666666776</v>
      </c>
      <c r="W3398" s="36"/>
      <c r="X3398" s="37"/>
    </row>
    <row r="3399" spans="1:24" x14ac:dyDescent="0.3">
      <c r="A3399" s="42">
        <v>13207</v>
      </c>
      <c r="B3399" s="24" t="s">
        <v>596</v>
      </c>
      <c r="C3399" s="24" t="s">
        <v>1139</v>
      </c>
      <c r="D3399" s="24">
        <v>1</v>
      </c>
      <c r="E3399" s="24">
        <v>652</v>
      </c>
      <c r="F3399" s="24" t="s">
        <v>608</v>
      </c>
      <c r="G3399" s="24" t="s">
        <v>12</v>
      </c>
      <c r="H3399" s="24" t="s">
        <v>15</v>
      </c>
      <c r="J3399" s="24">
        <v>1</v>
      </c>
      <c r="K3399" s="24">
        <v>2172</v>
      </c>
      <c r="L3399" s="32">
        <v>0.52083333333333337</v>
      </c>
      <c r="M3399" s="43">
        <v>0.54166666666666663</v>
      </c>
      <c r="N3399" s="33">
        <v>18.554482109043501</v>
      </c>
      <c r="Q3399" s="24">
        <v>58</v>
      </c>
      <c r="R3399" s="35">
        <f t="shared" si="217"/>
        <v>1076.1599623245231</v>
      </c>
      <c r="S3399" s="35">
        <f t="shared" si="216"/>
        <v>0</v>
      </c>
      <c r="U3399" s="36">
        <f t="shared" si="218"/>
        <v>2.0833333333333259E-2</v>
      </c>
      <c r="V3399" s="36">
        <f t="shared" si="219"/>
        <v>1.208333333333329</v>
      </c>
      <c r="W3399" s="36"/>
      <c r="X3399" s="37"/>
    </row>
    <row r="3400" spans="1:24" x14ac:dyDescent="0.3">
      <c r="A3400" s="42">
        <v>11269</v>
      </c>
      <c r="B3400" s="24" t="s">
        <v>596</v>
      </c>
      <c r="C3400" s="24" t="s">
        <v>1139</v>
      </c>
      <c r="D3400" s="24">
        <v>1</v>
      </c>
      <c r="E3400" s="24">
        <v>652</v>
      </c>
      <c r="F3400" s="24" t="s">
        <v>608</v>
      </c>
      <c r="G3400" s="24" t="s">
        <v>12</v>
      </c>
      <c r="H3400" s="24" t="s">
        <v>13</v>
      </c>
      <c r="J3400" s="24">
        <v>1</v>
      </c>
      <c r="K3400" s="24">
        <v>1393</v>
      </c>
      <c r="L3400" s="32">
        <v>0.53472222222222221</v>
      </c>
      <c r="M3400" s="43">
        <v>0.55555555555555558</v>
      </c>
      <c r="N3400" s="33">
        <v>18.554482109043501</v>
      </c>
      <c r="Q3400" s="24">
        <v>302</v>
      </c>
      <c r="R3400" s="35">
        <f t="shared" si="217"/>
        <v>5603.4535969311373</v>
      </c>
      <c r="S3400" s="35">
        <f t="shared" si="216"/>
        <v>0</v>
      </c>
      <c r="U3400" s="36">
        <f t="shared" si="218"/>
        <v>2.083333333333337E-2</v>
      </c>
      <c r="V3400" s="36">
        <f t="shared" si="219"/>
        <v>6.2916666666666776</v>
      </c>
      <c r="W3400" s="36"/>
      <c r="X3400" s="37"/>
    </row>
    <row r="3401" spans="1:24" x14ac:dyDescent="0.3">
      <c r="A3401" s="42">
        <v>11270</v>
      </c>
      <c r="B3401" s="24" t="s">
        <v>596</v>
      </c>
      <c r="C3401" s="24" t="s">
        <v>1139</v>
      </c>
      <c r="D3401" s="24">
        <v>1</v>
      </c>
      <c r="E3401" s="24">
        <v>652</v>
      </c>
      <c r="F3401" s="24" t="s">
        <v>608</v>
      </c>
      <c r="G3401" s="24" t="s">
        <v>12</v>
      </c>
      <c r="H3401" s="24" t="s">
        <v>13</v>
      </c>
      <c r="J3401" s="24">
        <v>1</v>
      </c>
      <c r="K3401" s="24">
        <v>1394</v>
      </c>
      <c r="L3401" s="32">
        <v>0.63194444444444442</v>
      </c>
      <c r="M3401" s="43">
        <v>0.65277777777777779</v>
      </c>
      <c r="N3401" s="33">
        <v>18.554482109043501</v>
      </c>
      <c r="Q3401" s="24">
        <v>302</v>
      </c>
      <c r="R3401" s="35">
        <f t="shared" si="217"/>
        <v>5603.4535969311373</v>
      </c>
      <c r="S3401" s="35">
        <f t="shared" si="216"/>
        <v>0</v>
      </c>
      <c r="U3401" s="36">
        <f t="shared" si="218"/>
        <v>2.083333333333337E-2</v>
      </c>
      <c r="V3401" s="36">
        <f t="shared" si="219"/>
        <v>6.2916666666666776</v>
      </c>
      <c r="W3401" s="36"/>
      <c r="X3401" s="37"/>
    </row>
    <row r="3402" spans="1:24" x14ac:dyDescent="0.3">
      <c r="A3402" s="42">
        <v>11293</v>
      </c>
      <c r="B3402" s="24" t="s">
        <v>596</v>
      </c>
      <c r="C3402" s="24" t="s">
        <v>1139</v>
      </c>
      <c r="D3402" s="24">
        <v>1</v>
      </c>
      <c r="E3402" s="24">
        <v>652</v>
      </c>
      <c r="F3402" s="24" t="s">
        <v>608</v>
      </c>
      <c r="G3402" s="24" t="s">
        <v>12</v>
      </c>
      <c r="H3402" s="24" t="s">
        <v>15</v>
      </c>
      <c r="J3402" s="24">
        <v>1</v>
      </c>
      <c r="K3402" s="24">
        <v>2173</v>
      </c>
      <c r="L3402" s="32">
        <v>0.63194444444444442</v>
      </c>
      <c r="M3402" s="43">
        <v>0.65277777777777779</v>
      </c>
      <c r="N3402" s="33">
        <v>18.554482109043501</v>
      </c>
      <c r="Q3402" s="24">
        <v>58</v>
      </c>
      <c r="R3402" s="35">
        <f t="shared" si="217"/>
        <v>1076.1599623245231</v>
      </c>
      <c r="S3402" s="35">
        <f t="shared" si="216"/>
        <v>0</v>
      </c>
      <c r="U3402" s="36">
        <f t="shared" si="218"/>
        <v>2.083333333333337E-2</v>
      </c>
      <c r="V3402" s="36">
        <f t="shared" si="219"/>
        <v>1.2083333333333355</v>
      </c>
      <c r="W3402" s="36"/>
      <c r="X3402" s="37"/>
    </row>
    <row r="3403" spans="1:24" x14ac:dyDescent="0.3">
      <c r="A3403" s="42">
        <v>11271</v>
      </c>
      <c r="B3403" s="24" t="s">
        <v>596</v>
      </c>
      <c r="C3403" s="24" t="s">
        <v>1139</v>
      </c>
      <c r="D3403" s="24">
        <v>1</v>
      </c>
      <c r="E3403" s="24">
        <v>652</v>
      </c>
      <c r="F3403" s="24" t="s">
        <v>608</v>
      </c>
      <c r="G3403" s="24" t="s">
        <v>12</v>
      </c>
      <c r="H3403" s="24" t="s">
        <v>13</v>
      </c>
      <c r="J3403" s="24">
        <v>1</v>
      </c>
      <c r="K3403" s="24">
        <v>1395</v>
      </c>
      <c r="L3403" s="32">
        <v>0.75</v>
      </c>
      <c r="M3403" s="43">
        <v>0.77083333333333337</v>
      </c>
      <c r="N3403" s="33">
        <v>18.554482109043501</v>
      </c>
      <c r="Q3403" s="24">
        <v>302</v>
      </c>
      <c r="R3403" s="35">
        <f t="shared" si="217"/>
        <v>5603.4535969311373</v>
      </c>
      <c r="S3403" s="35">
        <f t="shared" si="216"/>
        <v>0</v>
      </c>
      <c r="U3403" s="36">
        <f t="shared" si="218"/>
        <v>2.083333333333337E-2</v>
      </c>
      <c r="V3403" s="36">
        <f t="shared" si="219"/>
        <v>6.2916666666666776</v>
      </c>
      <c r="W3403" s="36"/>
      <c r="X3403" s="37"/>
    </row>
    <row r="3404" spans="1:24" x14ac:dyDescent="0.3">
      <c r="A3404" s="42">
        <v>11272</v>
      </c>
      <c r="B3404" s="24" t="s">
        <v>596</v>
      </c>
      <c r="C3404" s="24" t="s">
        <v>1139</v>
      </c>
      <c r="D3404" s="24">
        <v>1</v>
      </c>
      <c r="E3404" s="24">
        <v>652</v>
      </c>
      <c r="F3404" s="24" t="s">
        <v>608</v>
      </c>
      <c r="G3404" s="24" t="s">
        <v>12</v>
      </c>
      <c r="H3404" s="24" t="s">
        <v>13</v>
      </c>
      <c r="J3404" s="24">
        <v>1</v>
      </c>
      <c r="K3404" s="24">
        <v>1396</v>
      </c>
      <c r="L3404" s="32">
        <v>0.86805555555555547</v>
      </c>
      <c r="M3404" s="43">
        <v>0.88888888888888884</v>
      </c>
      <c r="N3404" s="33">
        <v>18.554482109043501</v>
      </c>
      <c r="Q3404" s="24">
        <v>302</v>
      </c>
      <c r="R3404" s="35">
        <f t="shared" si="217"/>
        <v>5603.4535969311373</v>
      </c>
      <c r="S3404" s="35">
        <f t="shared" si="216"/>
        <v>0</v>
      </c>
      <c r="U3404" s="36">
        <f t="shared" si="218"/>
        <v>2.083333333333337E-2</v>
      </c>
      <c r="V3404" s="36">
        <f t="shared" si="219"/>
        <v>6.2916666666666776</v>
      </c>
      <c r="W3404" s="36"/>
      <c r="X3404" s="37"/>
    </row>
    <row r="3405" spans="1:24" x14ac:dyDescent="0.3">
      <c r="A3405" s="42">
        <v>11294</v>
      </c>
      <c r="B3405" s="24" t="s">
        <v>596</v>
      </c>
      <c r="C3405" s="24" t="s">
        <v>1139</v>
      </c>
      <c r="D3405" s="24">
        <v>1</v>
      </c>
      <c r="E3405" s="24">
        <v>652</v>
      </c>
      <c r="F3405" s="24" t="s">
        <v>608</v>
      </c>
      <c r="G3405" s="24" t="s">
        <v>12</v>
      </c>
      <c r="H3405" s="24" t="s">
        <v>15</v>
      </c>
      <c r="J3405" s="24">
        <v>1</v>
      </c>
      <c r="K3405" s="24">
        <v>2174</v>
      </c>
      <c r="L3405" s="32">
        <v>0.86805555555555547</v>
      </c>
      <c r="M3405" s="43">
        <v>0.88888888888888884</v>
      </c>
      <c r="N3405" s="33">
        <v>18.554482109043501</v>
      </c>
      <c r="Q3405" s="24">
        <v>58</v>
      </c>
      <c r="R3405" s="35">
        <f t="shared" si="217"/>
        <v>1076.1599623245231</v>
      </c>
      <c r="S3405" s="35">
        <f t="shared" si="216"/>
        <v>0</v>
      </c>
      <c r="U3405" s="36">
        <f t="shared" si="218"/>
        <v>2.083333333333337E-2</v>
      </c>
      <c r="V3405" s="36">
        <f t="shared" si="219"/>
        <v>1.2083333333333355</v>
      </c>
      <c r="W3405" s="36"/>
      <c r="X3405" s="37"/>
    </row>
    <row r="3406" spans="1:24" x14ac:dyDescent="0.3">
      <c r="A3406" s="42">
        <v>12463</v>
      </c>
      <c r="B3406" s="24" t="s">
        <v>596</v>
      </c>
      <c r="C3406" s="24" t="s">
        <v>1139</v>
      </c>
      <c r="D3406" s="24">
        <v>2</v>
      </c>
      <c r="E3406" s="24">
        <v>947</v>
      </c>
      <c r="F3406" s="24" t="s">
        <v>666</v>
      </c>
      <c r="G3406" s="24" t="s">
        <v>52</v>
      </c>
      <c r="H3406" s="24">
        <v>35</v>
      </c>
      <c r="J3406" s="24">
        <v>1</v>
      </c>
      <c r="K3406" s="24">
        <v>4165</v>
      </c>
      <c r="L3406" s="32">
        <v>0.70486111111111116</v>
      </c>
      <c r="M3406" s="43">
        <v>0.73263888888888884</v>
      </c>
      <c r="N3406" s="33">
        <v>21.926130509948699</v>
      </c>
      <c r="Q3406" s="24">
        <v>70</v>
      </c>
      <c r="R3406" s="35">
        <f t="shared" si="217"/>
        <v>1534.8291356964089</v>
      </c>
      <c r="S3406" s="35">
        <f t="shared" si="216"/>
        <v>0</v>
      </c>
      <c r="U3406" s="36">
        <f t="shared" si="218"/>
        <v>2.7777777777777679E-2</v>
      </c>
      <c r="V3406" s="36">
        <f t="shared" si="219"/>
        <v>1.9444444444444375</v>
      </c>
      <c r="W3406" s="36"/>
      <c r="X3406" s="37"/>
    </row>
    <row r="3407" spans="1:24" x14ac:dyDescent="0.3">
      <c r="A3407" s="42">
        <v>18357</v>
      </c>
      <c r="B3407" s="24">
        <v>40</v>
      </c>
      <c r="C3407" s="24" t="s">
        <v>1126</v>
      </c>
      <c r="D3407" s="24">
        <v>1</v>
      </c>
      <c r="E3407" s="24">
        <v>3</v>
      </c>
      <c r="F3407" s="24" t="s">
        <v>166</v>
      </c>
      <c r="G3407" s="24" t="s">
        <v>18</v>
      </c>
      <c r="H3407" s="24" t="s">
        <v>13</v>
      </c>
      <c r="J3407" s="24">
        <v>1</v>
      </c>
      <c r="K3407" s="24">
        <v>18357</v>
      </c>
      <c r="L3407" s="32">
        <v>0.21527777777777779</v>
      </c>
      <c r="M3407" s="43">
        <v>0.24305555555555555</v>
      </c>
      <c r="N3407" s="33">
        <v>18.683610169073901</v>
      </c>
      <c r="O3407" s="24"/>
      <c r="P3407" s="24"/>
      <c r="Q3407" s="24">
        <v>67</v>
      </c>
      <c r="R3407" s="35">
        <f t="shared" si="217"/>
        <v>1251.8018813279514</v>
      </c>
      <c r="S3407" s="35">
        <f t="shared" si="216"/>
        <v>0</v>
      </c>
      <c r="U3407" s="36">
        <f t="shared" si="218"/>
        <v>2.7777777777777762E-2</v>
      </c>
      <c r="V3407" s="36">
        <f t="shared" si="219"/>
        <v>1.8611111111111101</v>
      </c>
      <c r="W3407" s="36"/>
      <c r="X3407" s="37"/>
    </row>
    <row r="3408" spans="1:24" x14ac:dyDescent="0.3">
      <c r="A3408" s="42">
        <v>17482</v>
      </c>
      <c r="B3408" s="24">
        <v>40</v>
      </c>
      <c r="C3408" s="24" t="s">
        <v>1126</v>
      </c>
      <c r="D3408" s="24">
        <v>1</v>
      </c>
      <c r="E3408" s="24">
        <v>3</v>
      </c>
      <c r="F3408" s="24" t="s">
        <v>166</v>
      </c>
      <c r="G3408" s="24" t="s">
        <v>19</v>
      </c>
      <c r="H3408" s="24" t="s">
        <v>13</v>
      </c>
      <c r="J3408" s="24">
        <v>1</v>
      </c>
      <c r="K3408" s="24">
        <v>2669</v>
      </c>
      <c r="L3408" s="32">
        <v>0.23263888888888887</v>
      </c>
      <c r="M3408" s="43">
        <v>0.26041666666666669</v>
      </c>
      <c r="N3408" s="33">
        <v>18.683610169073901</v>
      </c>
      <c r="O3408" s="24"/>
      <c r="P3408" s="24"/>
      <c r="Q3408" s="24">
        <v>235</v>
      </c>
      <c r="R3408" s="35">
        <f t="shared" si="217"/>
        <v>4390.6483897323669</v>
      </c>
      <c r="S3408" s="35">
        <f t="shared" si="216"/>
        <v>0</v>
      </c>
      <c r="U3408" s="36">
        <f t="shared" si="218"/>
        <v>2.7777777777777818E-2</v>
      </c>
      <c r="V3408" s="36">
        <f t="shared" si="219"/>
        <v>6.5277777777777874</v>
      </c>
      <c r="W3408" s="36"/>
      <c r="X3408" s="37"/>
    </row>
    <row r="3409" spans="1:24" x14ac:dyDescent="0.3">
      <c r="A3409" s="42">
        <v>17107</v>
      </c>
      <c r="B3409" s="24">
        <v>40</v>
      </c>
      <c r="C3409" s="24" t="s">
        <v>1126</v>
      </c>
      <c r="D3409" s="24">
        <v>1</v>
      </c>
      <c r="E3409" s="24">
        <v>3</v>
      </c>
      <c r="F3409" s="24" t="s">
        <v>166</v>
      </c>
      <c r="G3409" s="24" t="s">
        <v>18</v>
      </c>
      <c r="H3409" s="24" t="s">
        <v>15</v>
      </c>
      <c r="J3409" s="24">
        <v>1</v>
      </c>
      <c r="K3409" s="24">
        <v>17107</v>
      </c>
      <c r="L3409" s="32">
        <v>0.23611111111111113</v>
      </c>
      <c r="M3409" s="43">
        <v>0.2638888888888889</v>
      </c>
      <c r="N3409" s="33">
        <v>18.683610169073901</v>
      </c>
      <c r="O3409" s="24"/>
      <c r="P3409" s="24"/>
      <c r="Q3409" s="24">
        <v>12</v>
      </c>
      <c r="R3409" s="35">
        <f t="shared" si="217"/>
        <v>224.20332202888682</v>
      </c>
      <c r="S3409" s="35">
        <f t="shared" ref="S3409:S3472" si="220">+O3409*Q3409</f>
        <v>0</v>
      </c>
      <c r="U3409" s="36">
        <f t="shared" si="218"/>
        <v>2.7777777777777762E-2</v>
      </c>
      <c r="V3409" s="36">
        <f t="shared" si="219"/>
        <v>0.33333333333333315</v>
      </c>
      <c r="W3409" s="36"/>
      <c r="X3409" s="37"/>
    </row>
    <row r="3410" spans="1:24" x14ac:dyDescent="0.3">
      <c r="A3410" s="42">
        <v>13934</v>
      </c>
      <c r="B3410" s="24">
        <v>40</v>
      </c>
      <c r="C3410" s="24" t="s">
        <v>1126</v>
      </c>
      <c r="D3410" s="24">
        <v>1</v>
      </c>
      <c r="E3410" s="24">
        <v>3</v>
      </c>
      <c r="F3410" s="24" t="s">
        <v>166</v>
      </c>
      <c r="G3410" s="24" t="s">
        <v>18</v>
      </c>
      <c r="H3410" s="24" t="s">
        <v>13</v>
      </c>
      <c r="J3410" s="24">
        <v>1</v>
      </c>
      <c r="K3410" s="24">
        <v>5266</v>
      </c>
      <c r="L3410" s="32">
        <v>0.23958333333333334</v>
      </c>
      <c r="M3410" s="43">
        <v>0.2673611111111111</v>
      </c>
      <c r="N3410" s="33">
        <v>18.683610169073901</v>
      </c>
      <c r="O3410" s="24"/>
      <c r="P3410" s="24"/>
      <c r="Q3410" s="24">
        <v>67</v>
      </c>
      <c r="R3410" s="35">
        <f t="shared" si="217"/>
        <v>1251.8018813279514</v>
      </c>
      <c r="S3410" s="35">
        <f t="shared" si="220"/>
        <v>0</v>
      </c>
      <c r="U3410" s="36">
        <f t="shared" si="218"/>
        <v>2.7777777777777762E-2</v>
      </c>
      <c r="V3410" s="36">
        <f t="shared" si="219"/>
        <v>1.8611111111111101</v>
      </c>
      <c r="W3410" s="36"/>
      <c r="X3410" s="37"/>
    </row>
    <row r="3411" spans="1:24" x14ac:dyDescent="0.3">
      <c r="A3411" s="42">
        <v>9324</v>
      </c>
      <c r="B3411" s="24">
        <v>40</v>
      </c>
      <c r="C3411" s="24" t="s">
        <v>1126</v>
      </c>
      <c r="D3411" s="24">
        <v>1</v>
      </c>
      <c r="E3411" s="24">
        <v>3</v>
      </c>
      <c r="F3411" s="24" t="s">
        <v>166</v>
      </c>
      <c r="G3411" s="24" t="s">
        <v>19</v>
      </c>
      <c r="H3411" s="24" t="s">
        <v>15</v>
      </c>
      <c r="J3411" s="24">
        <v>1</v>
      </c>
      <c r="K3411" s="24">
        <v>2762</v>
      </c>
      <c r="L3411" s="32">
        <v>0.24305555555555555</v>
      </c>
      <c r="M3411" s="43">
        <v>0.27083333333333331</v>
      </c>
      <c r="N3411" s="33">
        <v>18.683610169073901</v>
      </c>
      <c r="O3411" s="24"/>
      <c r="P3411" s="24"/>
      <c r="Q3411" s="24">
        <v>46</v>
      </c>
      <c r="R3411" s="35">
        <f t="shared" si="217"/>
        <v>859.44606777739943</v>
      </c>
      <c r="S3411" s="35">
        <f t="shared" si="220"/>
        <v>0</v>
      </c>
      <c r="U3411" s="36">
        <f t="shared" si="218"/>
        <v>2.7777777777777762E-2</v>
      </c>
      <c r="V3411" s="36">
        <f t="shared" si="219"/>
        <v>1.277777777777777</v>
      </c>
      <c r="W3411" s="36"/>
      <c r="X3411" s="37"/>
    </row>
    <row r="3412" spans="1:24" x14ac:dyDescent="0.3">
      <c r="A3412" s="42">
        <v>17518</v>
      </c>
      <c r="B3412" s="24">
        <v>40</v>
      </c>
      <c r="C3412" s="24" t="s">
        <v>1126</v>
      </c>
      <c r="D3412" s="24">
        <v>1</v>
      </c>
      <c r="E3412" s="24">
        <v>3</v>
      </c>
      <c r="F3412" s="24" t="s">
        <v>166</v>
      </c>
      <c r="G3412" s="24" t="s">
        <v>19</v>
      </c>
      <c r="H3412" s="24" t="s">
        <v>13</v>
      </c>
      <c r="J3412" s="24">
        <v>1</v>
      </c>
      <c r="K3412" s="24">
        <v>5267</v>
      </c>
      <c r="L3412" s="32">
        <v>0.25694444444444448</v>
      </c>
      <c r="M3412" s="43">
        <v>0.28472222222222221</v>
      </c>
      <c r="N3412" s="33">
        <v>18.683610169073901</v>
      </c>
      <c r="O3412" s="24"/>
      <c r="P3412" s="24"/>
      <c r="Q3412" s="24">
        <v>235</v>
      </c>
      <c r="R3412" s="35">
        <f t="shared" si="217"/>
        <v>4390.6483897323669</v>
      </c>
      <c r="S3412" s="35">
        <f t="shared" si="220"/>
        <v>0</v>
      </c>
      <c r="U3412" s="36">
        <f t="shared" si="218"/>
        <v>2.7777777777777735E-2</v>
      </c>
      <c r="V3412" s="36">
        <f t="shared" si="219"/>
        <v>6.5277777777777679</v>
      </c>
      <c r="W3412" s="36"/>
      <c r="X3412" s="37"/>
    </row>
    <row r="3413" spans="1:24" x14ac:dyDescent="0.3">
      <c r="A3413" s="42">
        <v>15918</v>
      </c>
      <c r="B3413" s="24">
        <v>40</v>
      </c>
      <c r="C3413" s="24" t="s">
        <v>1126</v>
      </c>
      <c r="D3413" s="24">
        <v>1</v>
      </c>
      <c r="E3413" s="24">
        <v>3</v>
      </c>
      <c r="F3413" s="24" t="s">
        <v>166</v>
      </c>
      <c r="G3413" s="24" t="s">
        <v>18</v>
      </c>
      <c r="H3413" s="24" t="s">
        <v>13</v>
      </c>
      <c r="J3413" s="24">
        <v>1</v>
      </c>
      <c r="K3413" s="24">
        <v>15918</v>
      </c>
      <c r="L3413" s="32">
        <v>0.2638888888888889</v>
      </c>
      <c r="M3413" s="43">
        <v>0.29166666666666669</v>
      </c>
      <c r="N3413" s="33">
        <v>18.683610169073901</v>
      </c>
      <c r="O3413" s="24"/>
      <c r="P3413" s="24"/>
      <c r="Q3413" s="24">
        <v>67</v>
      </c>
      <c r="R3413" s="35">
        <f t="shared" si="217"/>
        <v>1251.8018813279514</v>
      </c>
      <c r="S3413" s="35">
        <f t="shared" si="220"/>
        <v>0</v>
      </c>
      <c r="U3413" s="36">
        <f t="shared" si="218"/>
        <v>2.777777777777779E-2</v>
      </c>
      <c r="V3413" s="36">
        <f t="shared" si="219"/>
        <v>1.861111111111112</v>
      </c>
      <c r="W3413" s="36"/>
      <c r="X3413" s="37"/>
    </row>
    <row r="3414" spans="1:24" x14ac:dyDescent="0.3">
      <c r="A3414" s="42">
        <v>17095</v>
      </c>
      <c r="B3414" s="24">
        <v>40</v>
      </c>
      <c r="C3414" s="24" t="s">
        <v>1126</v>
      </c>
      <c r="D3414" s="24">
        <v>1</v>
      </c>
      <c r="E3414" s="24">
        <v>3</v>
      </c>
      <c r="F3414" s="24" t="s">
        <v>166</v>
      </c>
      <c r="G3414" s="24" t="s">
        <v>18</v>
      </c>
      <c r="H3414" s="24" t="s">
        <v>15</v>
      </c>
      <c r="J3414" s="24">
        <v>1</v>
      </c>
      <c r="K3414" s="24">
        <v>17095</v>
      </c>
      <c r="L3414" s="32">
        <v>0.2638888888888889</v>
      </c>
      <c r="M3414" s="43">
        <v>0.29166666666666669</v>
      </c>
      <c r="N3414" s="33">
        <v>18.683610169073901</v>
      </c>
      <c r="O3414" s="24"/>
      <c r="P3414" s="24"/>
      <c r="Q3414" s="24">
        <v>12</v>
      </c>
      <c r="R3414" s="35">
        <f t="shared" si="217"/>
        <v>224.20332202888682</v>
      </c>
      <c r="S3414" s="35">
        <f t="shared" si="220"/>
        <v>0</v>
      </c>
      <c r="U3414" s="36">
        <f t="shared" si="218"/>
        <v>2.777777777777779E-2</v>
      </c>
      <c r="V3414" s="36">
        <f t="shared" si="219"/>
        <v>0.33333333333333348</v>
      </c>
      <c r="W3414" s="36"/>
      <c r="X3414" s="37"/>
    </row>
    <row r="3415" spans="1:24" x14ac:dyDescent="0.3">
      <c r="A3415" s="42">
        <v>9405</v>
      </c>
      <c r="B3415" s="24">
        <v>40</v>
      </c>
      <c r="C3415" s="24" t="s">
        <v>1126</v>
      </c>
      <c r="D3415" s="24">
        <v>1</v>
      </c>
      <c r="E3415" s="24">
        <v>3</v>
      </c>
      <c r="F3415" s="24" t="s">
        <v>166</v>
      </c>
      <c r="G3415" s="24" t="s">
        <v>19</v>
      </c>
      <c r="H3415" s="24" t="s">
        <v>20</v>
      </c>
      <c r="J3415" s="24">
        <v>1</v>
      </c>
      <c r="K3415" s="24">
        <v>4642</v>
      </c>
      <c r="L3415" s="32">
        <v>0.28472222222222221</v>
      </c>
      <c r="M3415" s="43">
        <v>0.3125</v>
      </c>
      <c r="N3415" s="33">
        <v>18.683610169073901</v>
      </c>
      <c r="O3415" s="24"/>
      <c r="P3415" s="24"/>
      <c r="Q3415" s="24">
        <v>5</v>
      </c>
      <c r="R3415" s="35">
        <f t="shared" si="217"/>
        <v>93.418050845369507</v>
      </c>
      <c r="S3415" s="35">
        <f t="shared" si="220"/>
        <v>0</v>
      </c>
      <c r="U3415" s="36">
        <f t="shared" si="218"/>
        <v>2.777777777777779E-2</v>
      </c>
      <c r="V3415" s="36">
        <f t="shared" si="219"/>
        <v>0.13888888888888895</v>
      </c>
      <c r="W3415" s="36"/>
      <c r="X3415" s="37"/>
    </row>
    <row r="3416" spans="1:24" x14ac:dyDescent="0.3">
      <c r="A3416" s="42">
        <v>17112</v>
      </c>
      <c r="B3416" s="24">
        <v>40</v>
      </c>
      <c r="C3416" s="24" t="s">
        <v>1126</v>
      </c>
      <c r="D3416" s="24">
        <v>1</v>
      </c>
      <c r="E3416" s="24">
        <v>3</v>
      </c>
      <c r="F3416" s="24" t="s">
        <v>166</v>
      </c>
      <c r="G3416" s="24" t="s">
        <v>18</v>
      </c>
      <c r="H3416" s="24" t="s">
        <v>15</v>
      </c>
      <c r="J3416" s="24">
        <v>1</v>
      </c>
      <c r="K3416" s="24">
        <v>17112</v>
      </c>
      <c r="L3416" s="32">
        <v>0.28472222222222221</v>
      </c>
      <c r="M3416" s="43">
        <v>0.3125</v>
      </c>
      <c r="N3416" s="33">
        <v>18.683610169073901</v>
      </c>
      <c r="O3416" s="24"/>
      <c r="P3416" s="24"/>
      <c r="Q3416" s="24">
        <v>12</v>
      </c>
      <c r="R3416" s="35">
        <f t="shared" si="217"/>
        <v>224.20332202888682</v>
      </c>
      <c r="S3416" s="35">
        <f t="shared" si="220"/>
        <v>0</v>
      </c>
      <c r="U3416" s="36">
        <f t="shared" si="218"/>
        <v>2.777777777777779E-2</v>
      </c>
      <c r="V3416" s="36">
        <f t="shared" si="219"/>
        <v>0.33333333333333348</v>
      </c>
      <c r="W3416" s="36"/>
      <c r="X3416" s="37"/>
    </row>
    <row r="3417" spans="1:24" x14ac:dyDescent="0.3">
      <c r="A3417" s="42">
        <v>9665</v>
      </c>
      <c r="B3417" s="24">
        <v>40</v>
      </c>
      <c r="C3417" s="24" t="s">
        <v>1126</v>
      </c>
      <c r="D3417" s="24">
        <v>1</v>
      </c>
      <c r="E3417" s="24">
        <v>3</v>
      </c>
      <c r="F3417" s="24" t="s">
        <v>166</v>
      </c>
      <c r="G3417" s="24" t="s">
        <v>19</v>
      </c>
      <c r="H3417" s="24" t="s">
        <v>15</v>
      </c>
      <c r="J3417" s="24">
        <v>1</v>
      </c>
      <c r="K3417" s="24">
        <v>5782</v>
      </c>
      <c r="L3417" s="32">
        <v>0.33333333333333331</v>
      </c>
      <c r="M3417" s="43">
        <v>0.3611111111111111</v>
      </c>
      <c r="N3417" s="33">
        <v>18.683610169073901</v>
      </c>
      <c r="O3417" s="24"/>
      <c r="P3417" s="24"/>
      <c r="Q3417" s="24">
        <v>46</v>
      </c>
      <c r="R3417" s="35">
        <f t="shared" si="217"/>
        <v>859.44606777739943</v>
      </c>
      <c r="S3417" s="35">
        <f t="shared" si="220"/>
        <v>0</v>
      </c>
      <c r="U3417" s="36">
        <f t="shared" si="218"/>
        <v>2.777777777777779E-2</v>
      </c>
      <c r="V3417" s="36">
        <f t="shared" si="219"/>
        <v>1.2777777777777783</v>
      </c>
      <c r="W3417" s="36"/>
      <c r="X3417" s="37"/>
    </row>
    <row r="3418" spans="1:24" x14ac:dyDescent="0.3">
      <c r="A3418" s="42">
        <v>13233</v>
      </c>
      <c r="B3418" s="24">
        <v>40</v>
      </c>
      <c r="C3418" s="24" t="s">
        <v>1126</v>
      </c>
      <c r="D3418" s="24">
        <v>1</v>
      </c>
      <c r="E3418" s="24">
        <v>3</v>
      </c>
      <c r="F3418" s="24" t="s">
        <v>166</v>
      </c>
      <c r="G3418" s="24" t="s">
        <v>18</v>
      </c>
      <c r="H3418" s="24" t="s">
        <v>13</v>
      </c>
      <c r="J3418" s="24">
        <v>1</v>
      </c>
      <c r="K3418" s="24">
        <v>5268</v>
      </c>
      <c r="L3418" s="32">
        <v>0.33333333333333331</v>
      </c>
      <c r="M3418" s="43">
        <v>0.3611111111111111</v>
      </c>
      <c r="N3418" s="33">
        <v>18.683610169073901</v>
      </c>
      <c r="O3418" s="24"/>
      <c r="P3418" s="24"/>
      <c r="Q3418" s="24">
        <v>67</v>
      </c>
      <c r="R3418" s="35">
        <f t="shared" si="217"/>
        <v>1251.8018813279514</v>
      </c>
      <c r="S3418" s="35">
        <f t="shared" si="220"/>
        <v>0</v>
      </c>
      <c r="U3418" s="36">
        <f t="shared" si="218"/>
        <v>2.777777777777779E-2</v>
      </c>
      <c r="V3418" s="36">
        <f t="shared" si="219"/>
        <v>1.861111111111112</v>
      </c>
      <c r="W3418" s="36"/>
      <c r="X3418" s="37"/>
    </row>
    <row r="3419" spans="1:24" x14ac:dyDescent="0.3">
      <c r="A3419" s="42">
        <v>9408</v>
      </c>
      <c r="B3419" s="24">
        <v>40</v>
      </c>
      <c r="C3419" s="24" t="s">
        <v>1126</v>
      </c>
      <c r="D3419" s="24">
        <v>1</v>
      </c>
      <c r="E3419" s="24">
        <v>3</v>
      </c>
      <c r="F3419" s="24" t="s">
        <v>166</v>
      </c>
      <c r="G3419" s="24" t="s">
        <v>19</v>
      </c>
      <c r="H3419" s="24" t="s">
        <v>20</v>
      </c>
      <c r="J3419" s="24">
        <v>1</v>
      </c>
      <c r="K3419" s="24">
        <v>4643</v>
      </c>
      <c r="L3419" s="32">
        <v>0.61458333333333337</v>
      </c>
      <c r="M3419" s="43">
        <v>0.64236111111111105</v>
      </c>
      <c r="N3419" s="33">
        <v>18.683610169073901</v>
      </c>
      <c r="O3419" s="24"/>
      <c r="P3419" s="24"/>
      <c r="Q3419" s="24">
        <v>5</v>
      </c>
      <c r="R3419" s="35">
        <f t="shared" si="217"/>
        <v>93.418050845369507</v>
      </c>
      <c r="S3419" s="35">
        <f t="shared" si="220"/>
        <v>0</v>
      </c>
      <c r="U3419" s="36">
        <f t="shared" si="218"/>
        <v>2.7777777777777679E-2</v>
      </c>
      <c r="V3419" s="36">
        <f t="shared" si="219"/>
        <v>0.1388888888888884</v>
      </c>
      <c r="W3419" s="36"/>
      <c r="X3419" s="37"/>
    </row>
    <row r="3420" spans="1:24" x14ac:dyDescent="0.3">
      <c r="A3420" s="42">
        <v>18360</v>
      </c>
      <c r="B3420" s="24">
        <v>40</v>
      </c>
      <c r="C3420" s="24" t="s">
        <v>1126</v>
      </c>
      <c r="D3420" s="24">
        <v>1</v>
      </c>
      <c r="E3420" s="24">
        <v>3</v>
      </c>
      <c r="F3420" s="24" t="s">
        <v>166</v>
      </c>
      <c r="G3420" s="24" t="s">
        <v>18</v>
      </c>
      <c r="H3420" s="24" t="s">
        <v>13</v>
      </c>
      <c r="J3420" s="24">
        <v>1</v>
      </c>
      <c r="K3420" s="24">
        <v>5269</v>
      </c>
      <c r="L3420" s="32">
        <v>0.68402777777777779</v>
      </c>
      <c r="M3420" s="43">
        <v>0.71180555555555547</v>
      </c>
      <c r="N3420" s="33">
        <v>18.683610169073901</v>
      </c>
      <c r="O3420" s="24"/>
      <c r="P3420" s="24"/>
      <c r="Q3420" s="24">
        <v>67</v>
      </c>
      <c r="R3420" s="35">
        <f t="shared" si="217"/>
        <v>1251.8018813279514</v>
      </c>
      <c r="S3420" s="35">
        <f t="shared" si="220"/>
        <v>0</v>
      </c>
      <c r="U3420" s="36">
        <f t="shared" si="218"/>
        <v>2.7777777777777679E-2</v>
      </c>
      <c r="V3420" s="36">
        <f t="shared" si="219"/>
        <v>1.8611111111111045</v>
      </c>
      <c r="W3420" s="36"/>
      <c r="X3420" s="37"/>
    </row>
    <row r="3421" spans="1:24" x14ac:dyDescent="0.3">
      <c r="A3421" s="42">
        <v>16723</v>
      </c>
      <c r="B3421" s="24">
        <v>40</v>
      </c>
      <c r="C3421" s="24" t="s">
        <v>1126</v>
      </c>
      <c r="D3421" s="24">
        <v>1</v>
      </c>
      <c r="E3421" s="24">
        <v>3</v>
      </c>
      <c r="F3421" s="24" t="s">
        <v>166</v>
      </c>
      <c r="G3421" s="24" t="s">
        <v>18</v>
      </c>
      <c r="H3421" s="24" t="s">
        <v>13</v>
      </c>
      <c r="J3421" s="24">
        <v>1</v>
      </c>
      <c r="K3421" s="24">
        <v>16723</v>
      </c>
      <c r="L3421" s="32">
        <v>0.97916666666666663</v>
      </c>
      <c r="M3421" s="43">
        <v>1.0069444444444444</v>
      </c>
      <c r="N3421" s="33">
        <v>18.683610169073901</v>
      </c>
      <c r="O3421" s="24"/>
      <c r="P3421" s="24"/>
      <c r="Q3421" s="24">
        <v>67</v>
      </c>
      <c r="R3421" s="35">
        <f t="shared" si="217"/>
        <v>1251.8018813279514</v>
      </c>
      <c r="S3421" s="35">
        <f t="shared" si="220"/>
        <v>0</v>
      </c>
      <c r="U3421" s="36">
        <f t="shared" si="218"/>
        <v>2.777777777777779E-2</v>
      </c>
      <c r="V3421" s="36">
        <f t="shared" si="219"/>
        <v>1.861111111111112</v>
      </c>
      <c r="W3421" s="36"/>
      <c r="X3421" s="37"/>
    </row>
    <row r="3422" spans="1:24" x14ac:dyDescent="0.3">
      <c r="A3422" s="42">
        <v>12376</v>
      </c>
      <c r="B3422" s="24">
        <v>40</v>
      </c>
      <c r="C3422" s="24" t="s">
        <v>1126</v>
      </c>
      <c r="D3422" s="24">
        <v>2</v>
      </c>
      <c r="E3422" s="24">
        <v>6</v>
      </c>
      <c r="F3422" s="24" t="s">
        <v>661</v>
      </c>
      <c r="G3422" s="24" t="s">
        <v>18</v>
      </c>
      <c r="H3422" s="24" t="s">
        <v>13</v>
      </c>
      <c r="J3422" s="24">
        <v>1</v>
      </c>
      <c r="K3422" s="24">
        <v>5217</v>
      </c>
      <c r="L3422" s="32">
        <v>0.23819444444444446</v>
      </c>
      <c r="M3422" s="43">
        <v>0.27986111111111112</v>
      </c>
      <c r="N3422" s="33">
        <v>26.754645643142702</v>
      </c>
      <c r="O3422" s="24"/>
      <c r="P3422" s="24"/>
      <c r="Q3422" s="24">
        <v>67</v>
      </c>
      <c r="R3422" s="35">
        <f t="shared" si="217"/>
        <v>1792.5612580905611</v>
      </c>
      <c r="S3422" s="35">
        <f t="shared" si="220"/>
        <v>0</v>
      </c>
      <c r="U3422" s="36">
        <f t="shared" si="218"/>
        <v>4.1666666666666657E-2</v>
      </c>
      <c r="V3422" s="36">
        <f t="shared" si="219"/>
        <v>2.7916666666666661</v>
      </c>
      <c r="W3422" s="36"/>
      <c r="X3422" s="37"/>
    </row>
    <row r="3423" spans="1:24" x14ac:dyDescent="0.3">
      <c r="A3423" s="42">
        <v>18382</v>
      </c>
      <c r="B3423" s="24">
        <v>40</v>
      </c>
      <c r="C3423" s="24" t="s">
        <v>1126</v>
      </c>
      <c r="D3423" s="24">
        <v>2</v>
      </c>
      <c r="E3423" s="24">
        <v>7</v>
      </c>
      <c r="F3423" s="24" t="s">
        <v>184</v>
      </c>
      <c r="G3423" s="24" t="s">
        <v>18</v>
      </c>
      <c r="H3423" s="24" t="s">
        <v>13</v>
      </c>
      <c r="J3423" s="24">
        <v>1</v>
      </c>
      <c r="K3423" s="24">
        <v>5215</v>
      </c>
      <c r="L3423" s="32">
        <v>0.21319444444444444</v>
      </c>
      <c r="M3423" s="43">
        <v>0.24374999999999999</v>
      </c>
      <c r="N3423" s="33">
        <v>20.653994572150602</v>
      </c>
      <c r="O3423" s="24"/>
      <c r="P3423" s="24"/>
      <c r="Q3423" s="24">
        <v>67</v>
      </c>
      <c r="R3423" s="35">
        <f t="shared" si="217"/>
        <v>1383.8176363340904</v>
      </c>
      <c r="S3423" s="35">
        <f t="shared" si="220"/>
        <v>0</v>
      </c>
      <c r="U3423" s="36">
        <f t="shared" si="218"/>
        <v>3.0555555555555558E-2</v>
      </c>
      <c r="V3423" s="36">
        <f t="shared" si="219"/>
        <v>2.0472222222222225</v>
      </c>
      <c r="W3423" s="36"/>
      <c r="X3423" s="37"/>
    </row>
    <row r="3424" spans="1:24" x14ac:dyDescent="0.3">
      <c r="A3424" s="42">
        <v>9593</v>
      </c>
      <c r="B3424" s="24">
        <v>40</v>
      </c>
      <c r="C3424" s="24" t="s">
        <v>1126</v>
      </c>
      <c r="D3424" s="24">
        <v>2</v>
      </c>
      <c r="E3424" s="24">
        <v>7</v>
      </c>
      <c r="F3424" s="24" t="s">
        <v>184</v>
      </c>
      <c r="G3424" s="24" t="s">
        <v>19</v>
      </c>
      <c r="H3424" s="24" t="s">
        <v>13</v>
      </c>
      <c r="J3424" s="24">
        <v>1</v>
      </c>
      <c r="K3424" s="24">
        <v>5647</v>
      </c>
      <c r="L3424" s="32">
        <v>0.23194444444444443</v>
      </c>
      <c r="M3424" s="43">
        <v>0.26250000000000001</v>
      </c>
      <c r="N3424" s="33">
        <v>20.653994572150602</v>
      </c>
      <c r="O3424" s="24"/>
      <c r="P3424" s="24"/>
      <c r="Q3424" s="24">
        <v>235</v>
      </c>
      <c r="R3424" s="35">
        <f t="shared" si="217"/>
        <v>4853.6887244553909</v>
      </c>
      <c r="S3424" s="35">
        <f t="shared" si="220"/>
        <v>0</v>
      </c>
      <c r="U3424" s="36">
        <f t="shared" si="218"/>
        <v>3.0555555555555586E-2</v>
      </c>
      <c r="V3424" s="36">
        <f t="shared" si="219"/>
        <v>7.1805555555555625</v>
      </c>
      <c r="W3424" s="36"/>
      <c r="X3424" s="37"/>
    </row>
    <row r="3425" spans="1:24" x14ac:dyDescent="0.3">
      <c r="A3425" s="42">
        <v>9538</v>
      </c>
      <c r="B3425" s="24">
        <v>40</v>
      </c>
      <c r="C3425" s="24" t="s">
        <v>1126</v>
      </c>
      <c r="D3425" s="24">
        <v>2</v>
      </c>
      <c r="E3425" s="24">
        <v>7</v>
      </c>
      <c r="F3425" s="24" t="s">
        <v>184</v>
      </c>
      <c r="G3425" s="24" t="s">
        <v>12</v>
      </c>
      <c r="H3425" s="24" t="s">
        <v>15</v>
      </c>
      <c r="J3425" s="24">
        <v>1</v>
      </c>
      <c r="K3425" s="24">
        <v>5388</v>
      </c>
      <c r="L3425" s="32">
        <v>0.24513888888888888</v>
      </c>
      <c r="M3425" s="43">
        <v>0.27569444444444446</v>
      </c>
      <c r="N3425" s="33">
        <v>20.653994572150602</v>
      </c>
      <c r="O3425" s="24"/>
      <c r="P3425" s="24"/>
      <c r="Q3425" s="24">
        <v>58</v>
      </c>
      <c r="R3425" s="35">
        <f t="shared" si="217"/>
        <v>1197.931685184735</v>
      </c>
      <c r="S3425" s="35">
        <f t="shared" si="220"/>
        <v>0</v>
      </c>
      <c r="U3425" s="36">
        <f t="shared" si="218"/>
        <v>3.0555555555555586E-2</v>
      </c>
      <c r="V3425" s="36">
        <f t="shared" si="219"/>
        <v>1.7722222222222239</v>
      </c>
      <c r="W3425" s="36"/>
      <c r="X3425" s="37"/>
    </row>
    <row r="3426" spans="1:24" x14ac:dyDescent="0.3">
      <c r="A3426" s="42">
        <v>9539</v>
      </c>
      <c r="B3426" s="24">
        <v>40</v>
      </c>
      <c r="C3426" s="24" t="s">
        <v>1126</v>
      </c>
      <c r="D3426" s="24">
        <v>2</v>
      </c>
      <c r="E3426" s="24">
        <v>7</v>
      </c>
      <c r="F3426" s="24" t="s">
        <v>184</v>
      </c>
      <c r="G3426" s="24" t="s">
        <v>12</v>
      </c>
      <c r="H3426" s="24" t="s">
        <v>15</v>
      </c>
      <c r="J3426" s="24">
        <v>1</v>
      </c>
      <c r="K3426" s="24">
        <v>5389</v>
      </c>
      <c r="L3426" s="32">
        <v>0.27361111111111108</v>
      </c>
      <c r="M3426" s="43">
        <v>0.30416666666666664</v>
      </c>
      <c r="N3426" s="33">
        <v>20.653994572150602</v>
      </c>
      <c r="O3426" s="24"/>
      <c r="P3426" s="24"/>
      <c r="Q3426" s="24">
        <v>58</v>
      </c>
      <c r="R3426" s="35">
        <f t="shared" si="217"/>
        <v>1197.931685184735</v>
      </c>
      <c r="S3426" s="35">
        <f t="shared" si="220"/>
        <v>0</v>
      </c>
      <c r="U3426" s="36">
        <f t="shared" si="218"/>
        <v>3.0555555555555558E-2</v>
      </c>
      <c r="V3426" s="36">
        <f t="shared" si="219"/>
        <v>1.7722222222222224</v>
      </c>
      <c r="W3426" s="36"/>
      <c r="X3426" s="37"/>
    </row>
    <row r="3427" spans="1:24" x14ac:dyDescent="0.3">
      <c r="A3427" s="42">
        <v>17722</v>
      </c>
      <c r="B3427" s="24">
        <v>40</v>
      </c>
      <c r="C3427" s="24" t="s">
        <v>1126</v>
      </c>
      <c r="D3427" s="24">
        <v>2</v>
      </c>
      <c r="E3427" s="24">
        <v>7</v>
      </c>
      <c r="F3427" s="24" t="s">
        <v>184</v>
      </c>
      <c r="G3427" s="24" t="s">
        <v>19</v>
      </c>
      <c r="H3427" s="24" t="s">
        <v>13</v>
      </c>
      <c r="J3427" s="24">
        <v>1</v>
      </c>
      <c r="K3427" s="24">
        <v>5646</v>
      </c>
      <c r="L3427" s="32">
        <v>0.27361111111111108</v>
      </c>
      <c r="M3427" s="43">
        <v>0.30416666666666664</v>
      </c>
      <c r="N3427" s="33">
        <v>20.653994572150602</v>
      </c>
      <c r="O3427" s="24"/>
      <c r="P3427" s="24"/>
      <c r="Q3427" s="24">
        <v>235</v>
      </c>
      <c r="R3427" s="35">
        <f t="shared" si="217"/>
        <v>4853.6887244553909</v>
      </c>
      <c r="S3427" s="35">
        <f t="shared" si="220"/>
        <v>0</v>
      </c>
      <c r="U3427" s="36">
        <f t="shared" si="218"/>
        <v>3.0555555555555558E-2</v>
      </c>
      <c r="V3427" s="36">
        <f t="shared" si="219"/>
        <v>7.1805555555555562</v>
      </c>
      <c r="W3427" s="36"/>
      <c r="X3427" s="37"/>
    </row>
    <row r="3428" spans="1:24" x14ac:dyDescent="0.3">
      <c r="A3428" s="42">
        <v>9540</v>
      </c>
      <c r="B3428" s="24">
        <v>40</v>
      </c>
      <c r="C3428" s="24" t="s">
        <v>1126</v>
      </c>
      <c r="D3428" s="24">
        <v>2</v>
      </c>
      <c r="E3428" s="24">
        <v>7</v>
      </c>
      <c r="F3428" s="24" t="s">
        <v>184</v>
      </c>
      <c r="G3428" s="24" t="s">
        <v>18</v>
      </c>
      <c r="H3428" s="24" t="s">
        <v>15</v>
      </c>
      <c r="J3428" s="24">
        <v>1</v>
      </c>
      <c r="K3428" s="24">
        <v>5390</v>
      </c>
      <c r="L3428" s="32">
        <v>0.30416666666666664</v>
      </c>
      <c r="M3428" s="43">
        <v>0.3347222222222222</v>
      </c>
      <c r="N3428" s="33">
        <v>20.653994572150602</v>
      </c>
      <c r="O3428" s="24"/>
      <c r="P3428" s="24"/>
      <c r="Q3428" s="24">
        <v>12</v>
      </c>
      <c r="R3428" s="35">
        <f t="shared" si="217"/>
        <v>247.84793486580722</v>
      </c>
      <c r="S3428" s="35">
        <f t="shared" si="220"/>
        <v>0</v>
      </c>
      <c r="U3428" s="36">
        <f t="shared" si="218"/>
        <v>3.0555555555555558E-2</v>
      </c>
      <c r="V3428" s="36">
        <f t="shared" si="219"/>
        <v>0.3666666666666667</v>
      </c>
      <c r="W3428" s="36"/>
      <c r="X3428" s="37"/>
    </row>
    <row r="3429" spans="1:24" x14ac:dyDescent="0.3">
      <c r="A3429" s="42">
        <v>9400</v>
      </c>
      <c r="B3429" s="24">
        <v>40</v>
      </c>
      <c r="C3429" s="24" t="s">
        <v>1126</v>
      </c>
      <c r="D3429" s="24">
        <v>2</v>
      </c>
      <c r="E3429" s="24">
        <v>7</v>
      </c>
      <c r="F3429" s="24" t="s">
        <v>184</v>
      </c>
      <c r="G3429" s="24" t="s">
        <v>19</v>
      </c>
      <c r="H3429" s="24" t="s">
        <v>20</v>
      </c>
      <c r="J3429" s="24">
        <v>1</v>
      </c>
      <c r="K3429" s="24">
        <v>4680</v>
      </c>
      <c r="L3429" s="32">
        <v>0.30486111111111108</v>
      </c>
      <c r="M3429" s="43">
        <v>0.3354166666666667</v>
      </c>
      <c r="N3429" s="33">
        <v>20.653994572150602</v>
      </c>
      <c r="O3429" s="24"/>
      <c r="P3429" s="24"/>
      <c r="Q3429" s="24">
        <v>5</v>
      </c>
      <c r="R3429" s="35">
        <f t="shared" si="217"/>
        <v>103.269972860753</v>
      </c>
      <c r="S3429" s="35">
        <f t="shared" si="220"/>
        <v>0</v>
      </c>
      <c r="U3429" s="36">
        <f t="shared" si="218"/>
        <v>3.0555555555555614E-2</v>
      </c>
      <c r="V3429" s="36">
        <f t="shared" si="219"/>
        <v>0.15277777777777807</v>
      </c>
      <c r="W3429" s="36"/>
      <c r="X3429" s="37"/>
    </row>
    <row r="3430" spans="1:24" x14ac:dyDescent="0.3">
      <c r="A3430" s="42">
        <v>18350</v>
      </c>
      <c r="B3430" s="24">
        <v>40</v>
      </c>
      <c r="C3430" s="24" t="s">
        <v>1126</v>
      </c>
      <c r="D3430" s="24">
        <v>2</v>
      </c>
      <c r="E3430" s="24">
        <v>7</v>
      </c>
      <c r="F3430" s="24" t="s">
        <v>184</v>
      </c>
      <c r="G3430" s="24" t="s">
        <v>18</v>
      </c>
      <c r="H3430" s="24" t="s">
        <v>13</v>
      </c>
      <c r="J3430" s="24">
        <v>1</v>
      </c>
      <c r="K3430" s="24">
        <v>18350</v>
      </c>
      <c r="L3430" s="32">
        <v>0.30833333333333335</v>
      </c>
      <c r="M3430" s="43">
        <v>0.33888888888888885</v>
      </c>
      <c r="N3430" s="33">
        <v>20.653994572150602</v>
      </c>
      <c r="O3430" s="24"/>
      <c r="P3430" s="24"/>
      <c r="Q3430" s="24">
        <v>67</v>
      </c>
      <c r="R3430" s="35">
        <f t="shared" si="217"/>
        <v>1383.8176363340904</v>
      </c>
      <c r="S3430" s="35">
        <f t="shared" si="220"/>
        <v>0</v>
      </c>
      <c r="U3430" s="36">
        <f t="shared" si="218"/>
        <v>3.0555555555555503E-2</v>
      </c>
      <c r="V3430" s="36">
        <f t="shared" si="219"/>
        <v>2.0472222222222185</v>
      </c>
      <c r="W3430" s="36"/>
      <c r="X3430" s="37"/>
    </row>
    <row r="3431" spans="1:24" x14ac:dyDescent="0.3">
      <c r="A3431" s="42">
        <v>18567</v>
      </c>
      <c r="B3431" s="24">
        <v>40</v>
      </c>
      <c r="C3431" s="24" t="s">
        <v>1126</v>
      </c>
      <c r="D3431" s="24">
        <v>2</v>
      </c>
      <c r="E3431" s="24">
        <v>7</v>
      </c>
      <c r="F3431" s="24" t="s">
        <v>184</v>
      </c>
      <c r="G3431" s="24" t="s">
        <v>52</v>
      </c>
      <c r="H3431" s="51" t="s">
        <v>1146</v>
      </c>
      <c r="I3431" s="51"/>
      <c r="J3431" s="24">
        <v>1</v>
      </c>
      <c r="K3431" s="24">
        <v>18567</v>
      </c>
      <c r="L3431" s="32">
        <v>0.55833333333333335</v>
      </c>
      <c r="M3431" s="43">
        <v>0.58888888888888891</v>
      </c>
      <c r="N3431" s="33">
        <v>20.653994572150602</v>
      </c>
      <c r="O3431" s="24"/>
      <c r="P3431" s="24"/>
      <c r="Q3431" s="24">
        <v>173</v>
      </c>
      <c r="R3431" s="35">
        <f t="shared" si="217"/>
        <v>3573.1410609820541</v>
      </c>
      <c r="S3431" s="35">
        <f t="shared" si="220"/>
        <v>0</v>
      </c>
      <c r="U3431" s="36">
        <f t="shared" si="218"/>
        <v>3.0555555555555558E-2</v>
      </c>
      <c r="V3431" s="36">
        <f t="shared" si="219"/>
        <v>5.2861111111111114</v>
      </c>
      <c r="W3431" s="36"/>
      <c r="X3431" s="37"/>
    </row>
    <row r="3432" spans="1:24" x14ac:dyDescent="0.3">
      <c r="A3432" s="42">
        <v>17690</v>
      </c>
      <c r="B3432" s="24">
        <v>40</v>
      </c>
      <c r="C3432" s="24" t="s">
        <v>1126</v>
      </c>
      <c r="D3432" s="24">
        <v>2</v>
      </c>
      <c r="E3432" s="24">
        <v>7</v>
      </c>
      <c r="F3432" s="24" t="s">
        <v>184</v>
      </c>
      <c r="G3432" s="24" t="s">
        <v>19</v>
      </c>
      <c r="H3432" s="24" t="s">
        <v>13</v>
      </c>
      <c r="J3432" s="24">
        <v>1</v>
      </c>
      <c r="K3432" s="24">
        <v>17690</v>
      </c>
      <c r="L3432" s="32">
        <v>0.5756944444444444</v>
      </c>
      <c r="M3432" s="43">
        <v>0.60625000000000007</v>
      </c>
      <c r="N3432" s="33">
        <v>20.653994572150602</v>
      </c>
      <c r="O3432" s="24"/>
      <c r="P3432" s="24"/>
      <c r="Q3432" s="24">
        <v>235</v>
      </c>
      <c r="R3432" s="35">
        <f t="shared" si="217"/>
        <v>4853.6887244553909</v>
      </c>
      <c r="S3432" s="35">
        <f t="shared" si="220"/>
        <v>0</v>
      </c>
      <c r="U3432" s="36">
        <f t="shared" si="218"/>
        <v>3.0555555555555669E-2</v>
      </c>
      <c r="V3432" s="36">
        <f t="shared" si="219"/>
        <v>7.180555555555582</v>
      </c>
      <c r="W3432" s="36"/>
      <c r="X3432" s="37"/>
    </row>
    <row r="3433" spans="1:24" x14ac:dyDescent="0.3">
      <c r="A3433" s="42">
        <v>16665</v>
      </c>
      <c r="B3433" s="24">
        <v>40</v>
      </c>
      <c r="C3433" s="24" t="s">
        <v>1126</v>
      </c>
      <c r="D3433" s="24">
        <v>2</v>
      </c>
      <c r="E3433" s="24">
        <v>7</v>
      </c>
      <c r="F3433" s="24" t="s">
        <v>184</v>
      </c>
      <c r="G3433" s="24" t="s">
        <v>18</v>
      </c>
      <c r="H3433" s="24" t="s">
        <v>13</v>
      </c>
      <c r="J3433" s="24">
        <v>1</v>
      </c>
      <c r="K3433" s="24">
        <v>16665</v>
      </c>
      <c r="L3433" s="32">
        <v>0.67291666666666661</v>
      </c>
      <c r="M3433" s="43">
        <v>0.70347222222222217</v>
      </c>
      <c r="N3433" s="33">
        <v>20.653994572150602</v>
      </c>
      <c r="O3433" s="24"/>
      <c r="P3433" s="24"/>
      <c r="Q3433" s="24">
        <v>67</v>
      </c>
      <c r="R3433" s="35">
        <f t="shared" si="217"/>
        <v>1383.8176363340904</v>
      </c>
      <c r="S3433" s="35">
        <f t="shared" si="220"/>
        <v>0</v>
      </c>
      <c r="U3433" s="36">
        <f t="shared" si="218"/>
        <v>3.0555555555555558E-2</v>
      </c>
      <c r="V3433" s="36">
        <f t="shared" si="219"/>
        <v>2.0472222222222225</v>
      </c>
      <c r="W3433" s="36"/>
      <c r="X3433" s="37"/>
    </row>
    <row r="3434" spans="1:24" x14ac:dyDescent="0.3">
      <c r="A3434" s="42">
        <v>17158</v>
      </c>
      <c r="B3434" s="24">
        <v>40</v>
      </c>
      <c r="C3434" s="24" t="s">
        <v>1126</v>
      </c>
      <c r="D3434" s="24">
        <v>2</v>
      </c>
      <c r="E3434" s="24">
        <v>7</v>
      </c>
      <c r="F3434" s="24" t="s">
        <v>184</v>
      </c>
      <c r="G3434" s="24" t="s">
        <v>18</v>
      </c>
      <c r="H3434" s="24" t="s">
        <v>15</v>
      </c>
      <c r="J3434" s="24">
        <v>1</v>
      </c>
      <c r="K3434" s="24">
        <v>17158</v>
      </c>
      <c r="L3434" s="32">
        <v>0.67291666666666661</v>
      </c>
      <c r="M3434" s="43">
        <v>0.70347222222222217</v>
      </c>
      <c r="N3434" s="33">
        <v>20.653994572150602</v>
      </c>
      <c r="O3434" s="24"/>
      <c r="P3434" s="24"/>
      <c r="Q3434" s="24">
        <v>12</v>
      </c>
      <c r="R3434" s="35">
        <f t="shared" si="217"/>
        <v>247.84793486580722</v>
      </c>
      <c r="S3434" s="35">
        <f t="shared" si="220"/>
        <v>0</v>
      </c>
      <c r="U3434" s="36">
        <f t="shared" si="218"/>
        <v>3.0555555555555558E-2</v>
      </c>
      <c r="V3434" s="36">
        <f t="shared" si="219"/>
        <v>0.3666666666666667</v>
      </c>
      <c r="W3434" s="36"/>
      <c r="X3434" s="37"/>
    </row>
    <row r="3435" spans="1:24" x14ac:dyDescent="0.3">
      <c r="A3435" s="42">
        <v>9690</v>
      </c>
      <c r="B3435" s="24">
        <v>40</v>
      </c>
      <c r="C3435" s="24" t="s">
        <v>1126</v>
      </c>
      <c r="D3435" s="24">
        <v>2</v>
      </c>
      <c r="E3435" s="24">
        <v>10</v>
      </c>
      <c r="F3435" s="24" t="s">
        <v>160</v>
      </c>
      <c r="G3435" s="24" t="s">
        <v>18</v>
      </c>
      <c r="H3435" s="24" t="s">
        <v>13</v>
      </c>
      <c r="J3435" s="24">
        <v>1</v>
      </c>
      <c r="K3435" s="24">
        <v>5262</v>
      </c>
      <c r="L3435" s="32">
        <v>1.0138888888888888</v>
      </c>
      <c r="M3435" s="43">
        <v>1.0680555555555555</v>
      </c>
      <c r="N3435" s="33">
        <v>36.360804059443403</v>
      </c>
      <c r="O3435" s="24"/>
      <c r="P3435" s="24"/>
      <c r="Q3435" s="24">
        <v>67</v>
      </c>
      <c r="R3435" s="35">
        <f t="shared" si="217"/>
        <v>2436.1738719827081</v>
      </c>
      <c r="S3435" s="35">
        <f t="shared" si="220"/>
        <v>0</v>
      </c>
      <c r="U3435" s="36">
        <f t="shared" si="218"/>
        <v>5.4166666666666696E-2</v>
      </c>
      <c r="V3435" s="36">
        <f t="shared" si="219"/>
        <v>3.6291666666666687</v>
      </c>
      <c r="W3435" s="36"/>
      <c r="X3435" s="37"/>
    </row>
    <row r="3436" spans="1:24" x14ac:dyDescent="0.3">
      <c r="A3436" s="42">
        <v>18342</v>
      </c>
      <c r="B3436" s="24">
        <v>40</v>
      </c>
      <c r="C3436" s="24" t="s">
        <v>1126</v>
      </c>
      <c r="D3436" s="24">
        <v>2</v>
      </c>
      <c r="E3436" s="24">
        <v>10</v>
      </c>
      <c r="F3436" s="24" t="s">
        <v>160</v>
      </c>
      <c r="G3436" s="24" t="s">
        <v>18</v>
      </c>
      <c r="H3436" s="24" t="s">
        <v>13</v>
      </c>
      <c r="J3436" s="24">
        <v>1</v>
      </c>
      <c r="K3436" s="24">
        <v>18342</v>
      </c>
      <c r="L3436" s="32">
        <v>1.0277777777777779</v>
      </c>
      <c r="M3436" s="43">
        <v>1.0819444444444444</v>
      </c>
      <c r="N3436" s="33">
        <v>36.360804059443403</v>
      </c>
      <c r="O3436" s="24"/>
      <c r="P3436" s="24"/>
      <c r="Q3436" s="24">
        <v>67</v>
      </c>
      <c r="R3436" s="35">
        <f t="shared" si="217"/>
        <v>2436.1738719827081</v>
      </c>
      <c r="S3436" s="35">
        <f t="shared" si="220"/>
        <v>0</v>
      </c>
      <c r="U3436" s="36">
        <f t="shared" si="218"/>
        <v>5.4166666666666474E-2</v>
      </c>
      <c r="V3436" s="36">
        <f t="shared" si="219"/>
        <v>3.629166666666654</v>
      </c>
      <c r="W3436" s="36"/>
      <c r="X3436" s="37"/>
    </row>
    <row r="3437" spans="1:24" x14ac:dyDescent="0.3">
      <c r="A3437" s="42">
        <v>17210</v>
      </c>
      <c r="B3437" s="24">
        <v>40</v>
      </c>
      <c r="C3437" s="24" t="s">
        <v>1126</v>
      </c>
      <c r="D3437" s="24">
        <v>2</v>
      </c>
      <c r="E3437" s="24">
        <v>10</v>
      </c>
      <c r="F3437" s="24" t="s">
        <v>160</v>
      </c>
      <c r="G3437" s="24" t="s">
        <v>18</v>
      </c>
      <c r="H3437" s="24" t="s">
        <v>15</v>
      </c>
      <c r="J3437" s="24">
        <v>1</v>
      </c>
      <c r="K3437" s="24">
        <v>17210</v>
      </c>
      <c r="L3437" s="32">
        <v>1.0555555555555556</v>
      </c>
      <c r="M3437" s="43">
        <v>1.1097222222222223</v>
      </c>
      <c r="N3437" s="33">
        <v>36.360804059443403</v>
      </c>
      <c r="O3437" s="24"/>
      <c r="P3437" s="24"/>
      <c r="Q3437" s="24">
        <v>12</v>
      </c>
      <c r="R3437" s="35">
        <f t="shared" si="217"/>
        <v>436.32964871332081</v>
      </c>
      <c r="S3437" s="35">
        <f t="shared" si="220"/>
        <v>0</v>
      </c>
      <c r="U3437" s="36">
        <f t="shared" si="218"/>
        <v>5.4166666666666696E-2</v>
      </c>
      <c r="V3437" s="36">
        <f t="shared" si="219"/>
        <v>0.65000000000000036</v>
      </c>
      <c r="W3437" s="36"/>
      <c r="X3437" s="37"/>
    </row>
    <row r="3438" spans="1:24" x14ac:dyDescent="0.3">
      <c r="A3438" s="42">
        <v>9591</v>
      </c>
      <c r="B3438" s="24">
        <v>40</v>
      </c>
      <c r="C3438" s="24" t="s">
        <v>1126</v>
      </c>
      <c r="D3438" s="24">
        <v>2</v>
      </c>
      <c r="E3438" s="24">
        <v>10</v>
      </c>
      <c r="F3438" s="24" t="s">
        <v>160</v>
      </c>
      <c r="G3438" s="24" t="s">
        <v>19</v>
      </c>
      <c r="H3438" s="24" t="s">
        <v>13</v>
      </c>
      <c r="J3438" s="24">
        <v>1</v>
      </c>
      <c r="K3438" s="24">
        <v>5218</v>
      </c>
      <c r="L3438" s="32">
        <v>0.22916666666666666</v>
      </c>
      <c r="M3438" s="43">
        <v>0.28333333333333333</v>
      </c>
      <c r="N3438" s="33">
        <v>36.360804059443403</v>
      </c>
      <c r="O3438" s="24"/>
      <c r="P3438" s="24"/>
      <c r="Q3438" s="24">
        <v>235</v>
      </c>
      <c r="R3438" s="35">
        <f t="shared" si="217"/>
        <v>8544.7889539692005</v>
      </c>
      <c r="S3438" s="35">
        <f t="shared" si="220"/>
        <v>0</v>
      </c>
      <c r="U3438" s="36">
        <f t="shared" si="218"/>
        <v>5.4166666666666669E-2</v>
      </c>
      <c r="V3438" s="36">
        <f t="shared" si="219"/>
        <v>12.729166666666668</v>
      </c>
      <c r="W3438" s="36"/>
      <c r="X3438" s="37"/>
    </row>
    <row r="3439" spans="1:24" x14ac:dyDescent="0.3">
      <c r="A3439" s="42">
        <v>9404</v>
      </c>
      <c r="B3439" s="24">
        <v>40</v>
      </c>
      <c r="C3439" s="24" t="s">
        <v>1126</v>
      </c>
      <c r="D3439" s="24">
        <v>2</v>
      </c>
      <c r="E3439" s="24">
        <v>10</v>
      </c>
      <c r="F3439" s="24" t="s">
        <v>160</v>
      </c>
      <c r="G3439" s="24" t="s">
        <v>19</v>
      </c>
      <c r="H3439" s="24" t="s">
        <v>20</v>
      </c>
      <c r="J3439" s="24">
        <v>1</v>
      </c>
      <c r="K3439" s="24">
        <v>4613</v>
      </c>
      <c r="L3439" s="32">
        <v>0.25</v>
      </c>
      <c r="M3439" s="43">
        <v>0.30416666666666664</v>
      </c>
      <c r="N3439" s="33">
        <v>36.360804059443403</v>
      </c>
      <c r="O3439" s="24"/>
      <c r="P3439" s="24"/>
      <c r="Q3439" s="24">
        <v>5</v>
      </c>
      <c r="R3439" s="35">
        <f t="shared" si="217"/>
        <v>181.80402029721702</v>
      </c>
      <c r="S3439" s="35">
        <f t="shared" si="220"/>
        <v>0</v>
      </c>
      <c r="U3439" s="36">
        <f t="shared" si="218"/>
        <v>5.4166666666666641E-2</v>
      </c>
      <c r="V3439" s="36">
        <f t="shared" si="219"/>
        <v>0.2708333333333332</v>
      </c>
      <c r="W3439" s="36"/>
      <c r="X3439" s="37"/>
    </row>
    <row r="3440" spans="1:24" x14ac:dyDescent="0.3">
      <c r="A3440" s="42">
        <v>18358</v>
      </c>
      <c r="B3440" s="24">
        <v>40</v>
      </c>
      <c r="C3440" s="24" t="s">
        <v>1126</v>
      </c>
      <c r="D3440" s="24">
        <v>2</v>
      </c>
      <c r="E3440" s="24">
        <v>10</v>
      </c>
      <c r="F3440" s="24" t="s">
        <v>160</v>
      </c>
      <c r="G3440" s="24" t="s">
        <v>18</v>
      </c>
      <c r="H3440" s="24" t="s">
        <v>13</v>
      </c>
      <c r="J3440" s="24">
        <v>1</v>
      </c>
      <c r="K3440" s="24">
        <v>18358</v>
      </c>
      <c r="L3440" s="32">
        <v>0.25347222222222221</v>
      </c>
      <c r="M3440" s="43">
        <v>0.30763888888888891</v>
      </c>
      <c r="N3440" s="33">
        <v>36.360804059443403</v>
      </c>
      <c r="O3440" s="24"/>
      <c r="P3440" s="24"/>
      <c r="Q3440" s="24">
        <v>67</v>
      </c>
      <c r="R3440" s="35">
        <f t="shared" si="217"/>
        <v>2436.1738719827081</v>
      </c>
      <c r="S3440" s="35">
        <f t="shared" si="220"/>
        <v>0</v>
      </c>
      <c r="U3440" s="36">
        <f t="shared" si="218"/>
        <v>5.4166666666666696E-2</v>
      </c>
      <c r="V3440" s="36">
        <f t="shared" si="219"/>
        <v>3.6291666666666687</v>
      </c>
      <c r="W3440" s="36"/>
      <c r="X3440" s="37"/>
    </row>
    <row r="3441" spans="1:24" x14ac:dyDescent="0.3">
      <c r="A3441" s="42">
        <v>17075</v>
      </c>
      <c r="B3441" s="24">
        <v>40</v>
      </c>
      <c r="C3441" s="24" t="s">
        <v>1126</v>
      </c>
      <c r="D3441" s="24">
        <v>2</v>
      </c>
      <c r="E3441" s="24">
        <v>10</v>
      </c>
      <c r="F3441" s="24" t="s">
        <v>160</v>
      </c>
      <c r="G3441" s="24" t="s">
        <v>18</v>
      </c>
      <c r="H3441" s="24" t="s">
        <v>15</v>
      </c>
      <c r="J3441" s="24">
        <v>1</v>
      </c>
      <c r="K3441" s="24">
        <v>17075</v>
      </c>
      <c r="L3441" s="32">
        <v>0.2638888888888889</v>
      </c>
      <c r="M3441" s="43">
        <v>0.31805555555555554</v>
      </c>
      <c r="N3441" s="33">
        <v>36.360804059443403</v>
      </c>
      <c r="O3441" s="24"/>
      <c r="P3441" s="24"/>
      <c r="Q3441" s="24">
        <v>12</v>
      </c>
      <c r="R3441" s="35">
        <f t="shared" si="217"/>
        <v>436.32964871332081</v>
      </c>
      <c r="S3441" s="35">
        <f t="shared" si="220"/>
        <v>0</v>
      </c>
      <c r="U3441" s="36">
        <f t="shared" si="218"/>
        <v>5.4166666666666641E-2</v>
      </c>
      <c r="V3441" s="36">
        <f t="shared" si="219"/>
        <v>0.64999999999999969</v>
      </c>
      <c r="W3441" s="36"/>
      <c r="X3441" s="37"/>
    </row>
    <row r="3442" spans="1:24" x14ac:dyDescent="0.3">
      <c r="A3442" s="42">
        <v>9325</v>
      </c>
      <c r="B3442" s="24">
        <v>40</v>
      </c>
      <c r="C3442" s="24" t="s">
        <v>1126</v>
      </c>
      <c r="D3442" s="24">
        <v>2</v>
      </c>
      <c r="E3442" s="24">
        <v>10</v>
      </c>
      <c r="F3442" s="24" t="s">
        <v>160</v>
      </c>
      <c r="G3442" s="24" t="s">
        <v>19</v>
      </c>
      <c r="H3442" s="24" t="s">
        <v>15</v>
      </c>
      <c r="J3442" s="24">
        <v>1</v>
      </c>
      <c r="K3442" s="24">
        <v>2763</v>
      </c>
      <c r="L3442" s="32">
        <v>0.27083333333333331</v>
      </c>
      <c r="M3442" s="43">
        <v>0.32500000000000001</v>
      </c>
      <c r="N3442" s="33">
        <v>36.360804059443403</v>
      </c>
      <c r="O3442" s="24"/>
      <c r="P3442" s="24"/>
      <c r="Q3442" s="24">
        <v>46</v>
      </c>
      <c r="R3442" s="35">
        <f t="shared" si="217"/>
        <v>1672.5969867343965</v>
      </c>
      <c r="S3442" s="35">
        <f t="shared" si="220"/>
        <v>0</v>
      </c>
      <c r="U3442" s="36">
        <f t="shared" si="218"/>
        <v>5.4166666666666696E-2</v>
      </c>
      <c r="V3442" s="36">
        <f t="shared" si="219"/>
        <v>2.491666666666668</v>
      </c>
      <c r="W3442" s="36"/>
      <c r="X3442" s="37"/>
    </row>
    <row r="3443" spans="1:24" x14ac:dyDescent="0.3">
      <c r="A3443" s="42">
        <v>17096</v>
      </c>
      <c r="B3443" s="24">
        <v>40</v>
      </c>
      <c r="C3443" s="24" t="s">
        <v>1126</v>
      </c>
      <c r="D3443" s="24">
        <v>2</v>
      </c>
      <c r="E3443" s="24">
        <v>10</v>
      </c>
      <c r="F3443" s="24" t="s">
        <v>160</v>
      </c>
      <c r="G3443" s="24" t="s">
        <v>18</v>
      </c>
      <c r="H3443" s="24" t="s">
        <v>15</v>
      </c>
      <c r="J3443" s="24">
        <v>1</v>
      </c>
      <c r="K3443" s="24">
        <v>17096</v>
      </c>
      <c r="L3443" s="32">
        <v>0.29166666666666669</v>
      </c>
      <c r="M3443" s="43">
        <v>0.34583333333333338</v>
      </c>
      <c r="N3443" s="33">
        <v>36.360804059443403</v>
      </c>
      <c r="O3443" s="24"/>
      <c r="P3443" s="24"/>
      <c r="Q3443" s="24">
        <v>12</v>
      </c>
      <c r="R3443" s="35">
        <f t="shared" si="217"/>
        <v>436.32964871332081</v>
      </c>
      <c r="S3443" s="35">
        <f t="shared" si="220"/>
        <v>0</v>
      </c>
      <c r="U3443" s="36">
        <f t="shared" si="218"/>
        <v>5.4166666666666696E-2</v>
      </c>
      <c r="V3443" s="36">
        <f t="shared" si="219"/>
        <v>0.65000000000000036</v>
      </c>
      <c r="W3443" s="36"/>
      <c r="X3443" s="37"/>
    </row>
    <row r="3444" spans="1:24" x14ac:dyDescent="0.3">
      <c r="A3444" s="42">
        <v>15917</v>
      </c>
      <c r="B3444" s="24">
        <v>40</v>
      </c>
      <c r="C3444" s="24" t="s">
        <v>1126</v>
      </c>
      <c r="D3444" s="24">
        <v>2</v>
      </c>
      <c r="E3444" s="24">
        <v>10</v>
      </c>
      <c r="F3444" s="24" t="s">
        <v>160</v>
      </c>
      <c r="G3444" s="24" t="s">
        <v>18</v>
      </c>
      <c r="H3444" s="24" t="s">
        <v>13</v>
      </c>
      <c r="J3444" s="24">
        <v>1</v>
      </c>
      <c r="K3444" s="24">
        <v>15917</v>
      </c>
      <c r="L3444" s="32">
        <v>0.29166666666666669</v>
      </c>
      <c r="M3444" s="43">
        <v>0.34583333333333338</v>
      </c>
      <c r="N3444" s="33">
        <v>36.360804059443403</v>
      </c>
      <c r="O3444" s="24"/>
      <c r="P3444" s="24"/>
      <c r="Q3444" s="24">
        <v>67</v>
      </c>
      <c r="R3444" s="35">
        <f t="shared" si="217"/>
        <v>2436.1738719827081</v>
      </c>
      <c r="S3444" s="35">
        <f t="shared" si="220"/>
        <v>0</v>
      </c>
      <c r="U3444" s="36">
        <f t="shared" si="218"/>
        <v>5.4166666666666696E-2</v>
      </c>
      <c r="V3444" s="36">
        <f t="shared" si="219"/>
        <v>3.6291666666666687</v>
      </c>
      <c r="W3444" s="36"/>
      <c r="X3444" s="37"/>
    </row>
    <row r="3445" spans="1:24" x14ac:dyDescent="0.3">
      <c r="A3445" s="42">
        <v>17113</v>
      </c>
      <c r="B3445" s="24">
        <v>40</v>
      </c>
      <c r="C3445" s="24" t="s">
        <v>1126</v>
      </c>
      <c r="D3445" s="24">
        <v>2</v>
      </c>
      <c r="E3445" s="24">
        <v>10</v>
      </c>
      <c r="F3445" s="24" t="s">
        <v>160</v>
      </c>
      <c r="G3445" s="24" t="s">
        <v>18</v>
      </c>
      <c r="H3445" s="24" t="s">
        <v>15</v>
      </c>
      <c r="J3445" s="24">
        <v>1</v>
      </c>
      <c r="K3445" s="24">
        <v>17113</v>
      </c>
      <c r="L3445" s="32">
        <v>0.3125</v>
      </c>
      <c r="M3445" s="43">
        <v>0.3666666666666667</v>
      </c>
      <c r="N3445" s="33">
        <v>36.360804059443403</v>
      </c>
      <c r="O3445" s="24"/>
      <c r="P3445" s="24"/>
      <c r="Q3445" s="24">
        <v>12</v>
      </c>
      <c r="R3445" s="35">
        <f t="shared" si="217"/>
        <v>436.32964871332081</v>
      </c>
      <c r="S3445" s="35">
        <f t="shared" si="220"/>
        <v>0</v>
      </c>
      <c r="U3445" s="36">
        <f t="shared" si="218"/>
        <v>5.4166666666666696E-2</v>
      </c>
      <c r="V3445" s="36">
        <f t="shared" si="219"/>
        <v>0.65000000000000036</v>
      </c>
      <c r="W3445" s="36"/>
      <c r="X3445" s="37"/>
    </row>
    <row r="3446" spans="1:24" x14ac:dyDescent="0.3">
      <c r="A3446" s="42">
        <v>9424</v>
      </c>
      <c r="B3446" s="24">
        <v>40</v>
      </c>
      <c r="C3446" s="24" t="s">
        <v>1126</v>
      </c>
      <c r="D3446" s="24">
        <v>2</v>
      </c>
      <c r="E3446" s="24">
        <v>10</v>
      </c>
      <c r="F3446" s="24" t="s">
        <v>160</v>
      </c>
      <c r="G3446" s="24" t="s">
        <v>19</v>
      </c>
      <c r="H3446" s="24" t="s">
        <v>13</v>
      </c>
      <c r="J3446" s="24">
        <v>1</v>
      </c>
      <c r="K3446" s="24">
        <v>5221</v>
      </c>
      <c r="L3446" s="32">
        <v>0.3125</v>
      </c>
      <c r="M3446" s="43">
        <v>0.3666666666666667</v>
      </c>
      <c r="N3446" s="33">
        <v>36.360804059443403</v>
      </c>
      <c r="O3446" s="24"/>
      <c r="P3446" s="24"/>
      <c r="Q3446" s="24">
        <v>235</v>
      </c>
      <c r="R3446" s="35">
        <f t="shared" si="217"/>
        <v>8544.7889539692005</v>
      </c>
      <c r="S3446" s="35">
        <f t="shared" si="220"/>
        <v>0</v>
      </c>
      <c r="U3446" s="36">
        <f t="shared" si="218"/>
        <v>5.4166666666666696E-2</v>
      </c>
      <c r="V3446" s="36">
        <f t="shared" si="219"/>
        <v>12.729166666666673</v>
      </c>
      <c r="W3446" s="36"/>
      <c r="X3446" s="37"/>
    </row>
    <row r="3447" spans="1:24" x14ac:dyDescent="0.3">
      <c r="A3447" s="42">
        <v>9397</v>
      </c>
      <c r="B3447" s="24">
        <v>40</v>
      </c>
      <c r="C3447" s="24" t="s">
        <v>1126</v>
      </c>
      <c r="D3447" s="24">
        <v>2</v>
      </c>
      <c r="E3447" s="24">
        <v>10</v>
      </c>
      <c r="F3447" s="24" t="s">
        <v>160</v>
      </c>
      <c r="G3447" s="24" t="s">
        <v>19</v>
      </c>
      <c r="H3447" s="24" t="s">
        <v>20</v>
      </c>
      <c r="J3447" s="24">
        <v>1</v>
      </c>
      <c r="K3447" s="24">
        <v>4639</v>
      </c>
      <c r="L3447" s="32">
        <v>0.3125</v>
      </c>
      <c r="M3447" s="43">
        <v>0.3666666666666667</v>
      </c>
      <c r="N3447" s="33">
        <v>36.360804059443403</v>
      </c>
      <c r="O3447" s="24"/>
      <c r="P3447" s="24"/>
      <c r="Q3447" s="24">
        <v>5</v>
      </c>
      <c r="R3447" s="35">
        <f t="shared" si="217"/>
        <v>181.80402029721702</v>
      </c>
      <c r="S3447" s="35">
        <f t="shared" si="220"/>
        <v>0</v>
      </c>
      <c r="U3447" s="36">
        <f t="shared" si="218"/>
        <v>5.4166666666666696E-2</v>
      </c>
      <c r="V3447" s="36">
        <f t="shared" si="219"/>
        <v>0.27083333333333348</v>
      </c>
      <c r="W3447" s="36"/>
      <c r="X3447" s="37"/>
    </row>
    <row r="3448" spans="1:24" x14ac:dyDescent="0.3">
      <c r="A3448" s="42">
        <v>9327</v>
      </c>
      <c r="B3448" s="24">
        <v>40</v>
      </c>
      <c r="C3448" s="24" t="s">
        <v>1126</v>
      </c>
      <c r="D3448" s="24">
        <v>2</v>
      </c>
      <c r="E3448" s="24">
        <v>10</v>
      </c>
      <c r="F3448" s="24" t="s">
        <v>160</v>
      </c>
      <c r="G3448" s="24" t="s">
        <v>19</v>
      </c>
      <c r="H3448" s="24" t="s">
        <v>15</v>
      </c>
      <c r="J3448" s="24">
        <v>1</v>
      </c>
      <c r="K3448" s="24">
        <v>2779</v>
      </c>
      <c r="L3448" s="32">
        <v>0.33333333333333331</v>
      </c>
      <c r="M3448" s="43">
        <v>0.38750000000000001</v>
      </c>
      <c r="N3448" s="33">
        <v>36.360804059443403</v>
      </c>
      <c r="O3448" s="24"/>
      <c r="P3448" s="24"/>
      <c r="Q3448" s="24">
        <v>46</v>
      </c>
      <c r="R3448" s="35">
        <f t="shared" si="217"/>
        <v>1672.5969867343965</v>
      </c>
      <c r="S3448" s="35">
        <f t="shared" si="220"/>
        <v>0</v>
      </c>
      <c r="U3448" s="36">
        <f t="shared" si="218"/>
        <v>5.4166666666666696E-2</v>
      </c>
      <c r="V3448" s="36">
        <f t="shared" si="219"/>
        <v>2.491666666666668</v>
      </c>
      <c r="W3448" s="36"/>
      <c r="X3448" s="37"/>
    </row>
    <row r="3449" spans="1:24" x14ac:dyDescent="0.3">
      <c r="A3449" s="42">
        <v>9425</v>
      </c>
      <c r="B3449" s="24">
        <v>40</v>
      </c>
      <c r="C3449" s="24" t="s">
        <v>1126</v>
      </c>
      <c r="D3449" s="24">
        <v>2</v>
      </c>
      <c r="E3449" s="24">
        <v>10</v>
      </c>
      <c r="F3449" s="24" t="s">
        <v>160</v>
      </c>
      <c r="G3449" s="24" t="s">
        <v>12</v>
      </c>
      <c r="H3449" s="24" t="s">
        <v>13</v>
      </c>
      <c r="J3449" s="24">
        <v>1</v>
      </c>
      <c r="K3449" s="24">
        <v>5222</v>
      </c>
      <c r="L3449" s="32">
        <v>0.33333333333333331</v>
      </c>
      <c r="M3449" s="43">
        <v>0.38750000000000001</v>
      </c>
      <c r="N3449" s="33">
        <v>36.360804059443403</v>
      </c>
      <c r="O3449" s="24"/>
      <c r="P3449" s="24"/>
      <c r="Q3449" s="24">
        <v>302</v>
      </c>
      <c r="R3449" s="35">
        <f t="shared" si="217"/>
        <v>10980.962825951909</v>
      </c>
      <c r="S3449" s="35">
        <f t="shared" si="220"/>
        <v>0</v>
      </c>
      <c r="U3449" s="36">
        <f t="shared" si="218"/>
        <v>5.4166666666666696E-2</v>
      </c>
      <c r="V3449" s="36">
        <f t="shared" si="219"/>
        <v>16.358333333333341</v>
      </c>
      <c r="W3449" s="36"/>
      <c r="X3449" s="37"/>
    </row>
    <row r="3450" spans="1:24" x14ac:dyDescent="0.3">
      <c r="A3450" s="42">
        <v>17079</v>
      </c>
      <c r="B3450" s="24">
        <v>40</v>
      </c>
      <c r="C3450" s="24" t="s">
        <v>1126</v>
      </c>
      <c r="D3450" s="24">
        <v>2</v>
      </c>
      <c r="E3450" s="24">
        <v>10</v>
      </c>
      <c r="F3450" s="24" t="s">
        <v>160</v>
      </c>
      <c r="G3450" s="24" t="s">
        <v>18</v>
      </c>
      <c r="H3450" s="24" t="s">
        <v>15</v>
      </c>
      <c r="J3450" s="24">
        <v>1</v>
      </c>
      <c r="K3450" s="24">
        <v>17079</v>
      </c>
      <c r="L3450" s="32">
        <v>0.34027777777777773</v>
      </c>
      <c r="M3450" s="43">
        <v>0.39444444444444443</v>
      </c>
      <c r="N3450" s="33">
        <v>36.360804059443403</v>
      </c>
      <c r="O3450" s="24"/>
      <c r="P3450" s="24"/>
      <c r="Q3450" s="24">
        <v>12</v>
      </c>
      <c r="R3450" s="35">
        <f t="shared" si="217"/>
        <v>436.32964871332081</v>
      </c>
      <c r="S3450" s="35">
        <f t="shared" si="220"/>
        <v>0</v>
      </c>
      <c r="U3450" s="36">
        <f t="shared" si="218"/>
        <v>5.4166666666666696E-2</v>
      </c>
      <c r="V3450" s="36">
        <f t="shared" si="219"/>
        <v>0.65000000000000036</v>
      </c>
      <c r="W3450" s="36"/>
      <c r="X3450" s="37"/>
    </row>
    <row r="3451" spans="1:24" x14ac:dyDescent="0.3">
      <c r="A3451" s="42">
        <v>13395</v>
      </c>
      <c r="B3451" s="24">
        <v>40</v>
      </c>
      <c r="C3451" s="24" t="s">
        <v>1126</v>
      </c>
      <c r="D3451" s="24">
        <v>2</v>
      </c>
      <c r="E3451" s="24">
        <v>10</v>
      </c>
      <c r="F3451" s="24" t="s">
        <v>160</v>
      </c>
      <c r="G3451" s="24" t="s">
        <v>18</v>
      </c>
      <c r="H3451" s="24" t="s">
        <v>13</v>
      </c>
      <c r="J3451" s="24">
        <v>1</v>
      </c>
      <c r="K3451" s="24">
        <v>5223</v>
      </c>
      <c r="L3451" s="32">
        <v>0.35416666666666669</v>
      </c>
      <c r="M3451" s="43">
        <v>0.40833333333333338</v>
      </c>
      <c r="N3451" s="33">
        <v>36.360804059443403</v>
      </c>
      <c r="O3451" s="24"/>
      <c r="P3451" s="24"/>
      <c r="Q3451" s="24">
        <v>67</v>
      </c>
      <c r="R3451" s="35">
        <f t="shared" si="217"/>
        <v>2436.1738719827081</v>
      </c>
      <c r="S3451" s="35">
        <f t="shared" si="220"/>
        <v>0</v>
      </c>
      <c r="U3451" s="36">
        <f t="shared" si="218"/>
        <v>5.4166666666666696E-2</v>
      </c>
      <c r="V3451" s="36">
        <f t="shared" si="219"/>
        <v>3.6291666666666687</v>
      </c>
      <c r="W3451" s="36"/>
      <c r="X3451" s="37"/>
    </row>
    <row r="3452" spans="1:24" x14ac:dyDescent="0.3">
      <c r="A3452" s="42">
        <v>9385</v>
      </c>
      <c r="B3452" s="24">
        <v>40</v>
      </c>
      <c r="C3452" s="24" t="s">
        <v>1126</v>
      </c>
      <c r="D3452" s="24">
        <v>2</v>
      </c>
      <c r="E3452" s="24">
        <v>10</v>
      </c>
      <c r="F3452" s="24" t="s">
        <v>160</v>
      </c>
      <c r="G3452" s="24" t="s">
        <v>19</v>
      </c>
      <c r="H3452" s="24" t="s">
        <v>20</v>
      </c>
      <c r="J3452" s="24">
        <v>1</v>
      </c>
      <c r="K3452" s="24">
        <v>4596</v>
      </c>
      <c r="L3452" s="32">
        <v>0.35416666666666669</v>
      </c>
      <c r="M3452" s="43">
        <v>0.40833333333333338</v>
      </c>
      <c r="N3452" s="33">
        <v>36.360804059443403</v>
      </c>
      <c r="O3452" s="24"/>
      <c r="P3452" s="24"/>
      <c r="Q3452" s="24">
        <v>5</v>
      </c>
      <c r="R3452" s="35">
        <f t="shared" si="217"/>
        <v>181.80402029721702</v>
      </c>
      <c r="S3452" s="35">
        <f t="shared" si="220"/>
        <v>0</v>
      </c>
      <c r="U3452" s="36">
        <f t="shared" si="218"/>
        <v>5.4166666666666696E-2</v>
      </c>
      <c r="V3452" s="36">
        <f t="shared" si="219"/>
        <v>0.27083333333333348</v>
      </c>
      <c r="W3452" s="36"/>
      <c r="X3452" s="37"/>
    </row>
    <row r="3453" spans="1:24" x14ac:dyDescent="0.3">
      <c r="A3453" s="42">
        <v>17611</v>
      </c>
      <c r="B3453" s="24">
        <v>40</v>
      </c>
      <c r="C3453" s="24" t="s">
        <v>1126</v>
      </c>
      <c r="D3453" s="24">
        <v>2</v>
      </c>
      <c r="E3453" s="24">
        <v>10</v>
      </c>
      <c r="F3453" s="24" t="s">
        <v>160</v>
      </c>
      <c r="G3453" s="24" t="s">
        <v>19</v>
      </c>
      <c r="H3453" s="24" t="s">
        <v>13</v>
      </c>
      <c r="J3453" s="24">
        <v>1</v>
      </c>
      <c r="K3453" s="24">
        <v>13396</v>
      </c>
      <c r="L3453" s="32">
        <v>0.3611111111111111</v>
      </c>
      <c r="M3453" s="43">
        <v>0.4152777777777778</v>
      </c>
      <c r="N3453" s="33">
        <v>36.360804059443403</v>
      </c>
      <c r="O3453" s="24"/>
      <c r="P3453" s="24"/>
      <c r="Q3453" s="24">
        <v>235</v>
      </c>
      <c r="R3453" s="35">
        <f t="shared" si="217"/>
        <v>8544.7889539692005</v>
      </c>
      <c r="S3453" s="35">
        <f t="shared" si="220"/>
        <v>0</v>
      </c>
      <c r="U3453" s="36">
        <f t="shared" si="218"/>
        <v>5.4166666666666696E-2</v>
      </c>
      <c r="V3453" s="36">
        <f t="shared" si="219"/>
        <v>12.729166666666673</v>
      </c>
      <c r="W3453" s="36"/>
      <c r="X3453" s="37"/>
    </row>
    <row r="3454" spans="1:24" x14ac:dyDescent="0.3">
      <c r="A3454" s="42">
        <v>16651</v>
      </c>
      <c r="B3454" s="24">
        <v>40</v>
      </c>
      <c r="C3454" s="24" t="s">
        <v>1126</v>
      </c>
      <c r="D3454" s="24">
        <v>2</v>
      </c>
      <c r="E3454" s="24">
        <v>10</v>
      </c>
      <c r="F3454" s="24" t="s">
        <v>160</v>
      </c>
      <c r="G3454" s="24" t="s">
        <v>18</v>
      </c>
      <c r="H3454" s="24" t="s">
        <v>13</v>
      </c>
      <c r="J3454" s="24">
        <v>1</v>
      </c>
      <c r="K3454" s="24">
        <v>16651</v>
      </c>
      <c r="L3454" s="32">
        <v>0.36805555555555558</v>
      </c>
      <c r="M3454" s="43">
        <v>0.42222222222222222</v>
      </c>
      <c r="N3454" s="33">
        <v>36.360804059443403</v>
      </c>
      <c r="O3454" s="24"/>
      <c r="P3454" s="24"/>
      <c r="Q3454" s="24">
        <v>67</v>
      </c>
      <c r="R3454" s="35">
        <f t="shared" si="217"/>
        <v>2436.1738719827081</v>
      </c>
      <c r="S3454" s="35">
        <f t="shared" si="220"/>
        <v>0</v>
      </c>
      <c r="U3454" s="36">
        <f t="shared" si="218"/>
        <v>5.4166666666666641E-2</v>
      </c>
      <c r="V3454" s="36">
        <f t="shared" si="219"/>
        <v>3.6291666666666651</v>
      </c>
      <c r="W3454" s="36"/>
      <c r="X3454" s="37"/>
    </row>
    <row r="3455" spans="1:24" x14ac:dyDescent="0.3">
      <c r="A3455" s="42">
        <v>9301</v>
      </c>
      <c r="B3455" s="24">
        <v>40</v>
      </c>
      <c r="C3455" s="24" t="s">
        <v>1126</v>
      </c>
      <c r="D3455" s="24">
        <v>2</v>
      </c>
      <c r="E3455" s="24">
        <v>10</v>
      </c>
      <c r="F3455" s="24" t="s">
        <v>160</v>
      </c>
      <c r="G3455" s="24" t="s">
        <v>19</v>
      </c>
      <c r="H3455" s="24" t="s">
        <v>13</v>
      </c>
      <c r="J3455" s="24">
        <v>1</v>
      </c>
      <c r="K3455" s="24">
        <v>2639</v>
      </c>
      <c r="L3455" s="32">
        <v>0.375</v>
      </c>
      <c r="M3455" s="43">
        <v>0.4291666666666667</v>
      </c>
      <c r="N3455" s="33">
        <v>36.360804059443403</v>
      </c>
      <c r="O3455" s="24"/>
      <c r="P3455" s="24"/>
      <c r="Q3455" s="24">
        <v>235</v>
      </c>
      <c r="R3455" s="35">
        <f t="shared" si="217"/>
        <v>8544.7889539692005</v>
      </c>
      <c r="S3455" s="35">
        <f t="shared" si="220"/>
        <v>0</v>
      </c>
      <c r="U3455" s="36">
        <f t="shared" si="218"/>
        <v>5.4166666666666696E-2</v>
      </c>
      <c r="V3455" s="36">
        <f t="shared" si="219"/>
        <v>12.729166666666673</v>
      </c>
      <c r="W3455" s="36"/>
      <c r="X3455" s="37"/>
    </row>
    <row r="3456" spans="1:24" x14ac:dyDescent="0.3">
      <c r="A3456" s="42">
        <v>9629</v>
      </c>
      <c r="B3456" s="24">
        <v>40</v>
      </c>
      <c r="C3456" s="24" t="s">
        <v>1126</v>
      </c>
      <c r="D3456" s="24">
        <v>2</v>
      </c>
      <c r="E3456" s="24">
        <v>10</v>
      </c>
      <c r="F3456" s="24" t="s">
        <v>160</v>
      </c>
      <c r="G3456" s="24" t="s">
        <v>19</v>
      </c>
      <c r="H3456" s="24" t="s">
        <v>15</v>
      </c>
      <c r="J3456" s="24">
        <v>1</v>
      </c>
      <c r="K3456" s="24">
        <v>5707</v>
      </c>
      <c r="L3456" s="32">
        <v>0.375</v>
      </c>
      <c r="M3456" s="43">
        <v>0.4291666666666667</v>
      </c>
      <c r="N3456" s="33">
        <v>36.360804059443403</v>
      </c>
      <c r="O3456" s="24"/>
      <c r="P3456" s="24"/>
      <c r="Q3456" s="24">
        <v>46</v>
      </c>
      <c r="R3456" s="35">
        <f t="shared" si="217"/>
        <v>1672.5969867343965</v>
      </c>
      <c r="S3456" s="35">
        <f t="shared" si="220"/>
        <v>0</v>
      </c>
      <c r="U3456" s="36">
        <f t="shared" si="218"/>
        <v>5.4166666666666696E-2</v>
      </c>
      <c r="V3456" s="36">
        <f t="shared" si="219"/>
        <v>2.491666666666668</v>
      </c>
      <c r="W3456" s="36"/>
      <c r="X3456" s="37"/>
    </row>
    <row r="3457" spans="1:24" x14ac:dyDescent="0.3">
      <c r="A3457" s="42">
        <v>17117</v>
      </c>
      <c r="B3457" s="24">
        <v>40</v>
      </c>
      <c r="C3457" s="24" t="s">
        <v>1126</v>
      </c>
      <c r="D3457" s="24">
        <v>2</v>
      </c>
      <c r="E3457" s="24">
        <v>10</v>
      </c>
      <c r="F3457" s="24" t="s">
        <v>160</v>
      </c>
      <c r="G3457" s="24" t="s">
        <v>18</v>
      </c>
      <c r="H3457" s="24" t="s">
        <v>15</v>
      </c>
      <c r="J3457" s="24">
        <v>1</v>
      </c>
      <c r="K3457" s="24">
        <v>17117</v>
      </c>
      <c r="L3457" s="32">
        <v>0.3888888888888889</v>
      </c>
      <c r="M3457" s="43">
        <v>0.44305555555555554</v>
      </c>
      <c r="N3457" s="33">
        <v>36.360804059443403</v>
      </c>
      <c r="O3457" s="24"/>
      <c r="P3457" s="24"/>
      <c r="Q3457" s="24">
        <v>12</v>
      </c>
      <c r="R3457" s="35">
        <f t="shared" si="217"/>
        <v>436.32964871332081</v>
      </c>
      <c r="S3457" s="35">
        <f t="shared" si="220"/>
        <v>0</v>
      </c>
      <c r="U3457" s="36">
        <f t="shared" si="218"/>
        <v>5.4166666666666641E-2</v>
      </c>
      <c r="V3457" s="36">
        <f t="shared" si="219"/>
        <v>0.64999999999999969</v>
      </c>
      <c r="W3457" s="36"/>
      <c r="X3457" s="37"/>
    </row>
    <row r="3458" spans="1:24" x14ac:dyDescent="0.3">
      <c r="A3458" s="42">
        <v>9630</v>
      </c>
      <c r="B3458" s="24">
        <v>40</v>
      </c>
      <c r="C3458" s="24" t="s">
        <v>1126</v>
      </c>
      <c r="D3458" s="24">
        <v>2</v>
      </c>
      <c r="E3458" s="24">
        <v>10</v>
      </c>
      <c r="F3458" s="24" t="s">
        <v>160</v>
      </c>
      <c r="G3458" s="24" t="s">
        <v>19</v>
      </c>
      <c r="H3458" s="24" t="s">
        <v>15</v>
      </c>
      <c r="J3458" s="24">
        <v>1</v>
      </c>
      <c r="K3458" s="24">
        <v>5709</v>
      </c>
      <c r="L3458" s="32">
        <v>0.39583333333333331</v>
      </c>
      <c r="M3458" s="43">
        <v>0.45</v>
      </c>
      <c r="N3458" s="33">
        <v>36.360804059443403</v>
      </c>
      <c r="O3458" s="24"/>
      <c r="P3458" s="24"/>
      <c r="Q3458" s="24">
        <v>46</v>
      </c>
      <c r="R3458" s="35">
        <f t="shared" si="217"/>
        <v>1672.5969867343965</v>
      </c>
      <c r="S3458" s="35">
        <f t="shared" si="220"/>
        <v>0</v>
      </c>
      <c r="U3458" s="36">
        <f t="shared" si="218"/>
        <v>5.4166666666666696E-2</v>
      </c>
      <c r="V3458" s="36">
        <f t="shared" si="219"/>
        <v>2.491666666666668</v>
      </c>
      <c r="W3458" s="36"/>
      <c r="X3458" s="37"/>
    </row>
    <row r="3459" spans="1:24" x14ac:dyDescent="0.3">
      <c r="A3459" s="42">
        <v>9391</v>
      </c>
      <c r="B3459" s="24">
        <v>40</v>
      </c>
      <c r="C3459" s="24" t="s">
        <v>1126</v>
      </c>
      <c r="D3459" s="24">
        <v>2</v>
      </c>
      <c r="E3459" s="24">
        <v>10</v>
      </c>
      <c r="F3459" s="24" t="s">
        <v>160</v>
      </c>
      <c r="G3459" s="24" t="s">
        <v>19</v>
      </c>
      <c r="H3459" s="24" t="s">
        <v>20</v>
      </c>
      <c r="J3459" s="24">
        <v>1</v>
      </c>
      <c r="K3459" s="24">
        <v>4610</v>
      </c>
      <c r="L3459" s="32">
        <v>0.39583333333333331</v>
      </c>
      <c r="M3459" s="43">
        <v>0.45</v>
      </c>
      <c r="N3459" s="33">
        <v>36.360804059443403</v>
      </c>
      <c r="O3459" s="24"/>
      <c r="P3459" s="24"/>
      <c r="Q3459" s="24">
        <v>5</v>
      </c>
      <c r="R3459" s="35">
        <f t="shared" si="217"/>
        <v>181.80402029721702</v>
      </c>
      <c r="S3459" s="35">
        <f t="shared" si="220"/>
        <v>0</v>
      </c>
      <c r="U3459" s="36">
        <f t="shared" si="218"/>
        <v>5.4166666666666696E-2</v>
      </c>
      <c r="V3459" s="36">
        <f t="shared" si="219"/>
        <v>0.27083333333333348</v>
      </c>
      <c r="W3459" s="36"/>
      <c r="X3459" s="37"/>
    </row>
    <row r="3460" spans="1:24" x14ac:dyDescent="0.3">
      <c r="A3460" s="42">
        <v>16653</v>
      </c>
      <c r="B3460" s="24">
        <v>40</v>
      </c>
      <c r="C3460" s="24" t="s">
        <v>1126</v>
      </c>
      <c r="D3460" s="24">
        <v>2</v>
      </c>
      <c r="E3460" s="24">
        <v>10</v>
      </c>
      <c r="F3460" s="24" t="s">
        <v>160</v>
      </c>
      <c r="G3460" s="24" t="s">
        <v>18</v>
      </c>
      <c r="H3460" s="24" t="s">
        <v>13</v>
      </c>
      <c r="J3460" s="24">
        <v>1</v>
      </c>
      <c r="K3460" s="24">
        <v>16653</v>
      </c>
      <c r="L3460" s="32">
        <v>0.40972222222222227</v>
      </c>
      <c r="M3460" s="43">
        <v>0.46388888888888885</v>
      </c>
      <c r="N3460" s="33">
        <v>36.360804059443403</v>
      </c>
      <c r="O3460" s="24"/>
      <c r="P3460" s="24"/>
      <c r="Q3460" s="24">
        <v>67</v>
      </c>
      <c r="R3460" s="35">
        <f t="shared" si="217"/>
        <v>2436.1738719827081</v>
      </c>
      <c r="S3460" s="35">
        <f t="shared" si="220"/>
        <v>0</v>
      </c>
      <c r="U3460" s="36">
        <f t="shared" si="218"/>
        <v>5.4166666666666585E-2</v>
      </c>
      <c r="V3460" s="36">
        <f t="shared" si="219"/>
        <v>3.6291666666666611</v>
      </c>
      <c r="W3460" s="36"/>
      <c r="X3460" s="37"/>
    </row>
    <row r="3461" spans="1:24" x14ac:dyDescent="0.3">
      <c r="A3461" s="42">
        <v>9598</v>
      </c>
      <c r="B3461" s="24">
        <v>40</v>
      </c>
      <c r="C3461" s="24" t="s">
        <v>1126</v>
      </c>
      <c r="D3461" s="24">
        <v>2</v>
      </c>
      <c r="E3461" s="24">
        <v>10</v>
      </c>
      <c r="F3461" s="24" t="s">
        <v>160</v>
      </c>
      <c r="G3461" s="24" t="s">
        <v>19</v>
      </c>
      <c r="H3461" s="24" t="s">
        <v>13</v>
      </c>
      <c r="J3461" s="24">
        <v>1</v>
      </c>
      <c r="K3461" s="24">
        <v>5652</v>
      </c>
      <c r="L3461" s="32">
        <v>0.41666666666666669</v>
      </c>
      <c r="M3461" s="43">
        <v>0.47083333333333338</v>
      </c>
      <c r="N3461" s="33">
        <v>36.360804059443403</v>
      </c>
      <c r="O3461" s="24"/>
      <c r="P3461" s="24"/>
      <c r="Q3461" s="24">
        <v>235</v>
      </c>
      <c r="R3461" s="35">
        <f t="shared" si="217"/>
        <v>8544.7889539692005</v>
      </c>
      <c r="S3461" s="35">
        <f t="shared" si="220"/>
        <v>0</v>
      </c>
      <c r="U3461" s="36">
        <f t="shared" si="218"/>
        <v>5.4166666666666696E-2</v>
      </c>
      <c r="V3461" s="36">
        <f t="shared" si="219"/>
        <v>12.729166666666673</v>
      </c>
      <c r="W3461" s="36"/>
      <c r="X3461" s="37"/>
    </row>
    <row r="3462" spans="1:24" x14ac:dyDescent="0.3">
      <c r="A3462" s="42">
        <v>17134</v>
      </c>
      <c r="B3462" s="24">
        <v>40</v>
      </c>
      <c r="C3462" s="24" t="s">
        <v>1126</v>
      </c>
      <c r="D3462" s="24">
        <v>2</v>
      </c>
      <c r="E3462" s="24">
        <v>10</v>
      </c>
      <c r="F3462" s="24" t="s">
        <v>160</v>
      </c>
      <c r="G3462" s="24" t="s">
        <v>18</v>
      </c>
      <c r="H3462" s="24" t="s">
        <v>15</v>
      </c>
      <c r="J3462" s="24">
        <v>1</v>
      </c>
      <c r="K3462" s="24">
        <v>17134</v>
      </c>
      <c r="L3462" s="32">
        <v>0.43055555555555558</v>
      </c>
      <c r="M3462" s="43">
        <v>0.48472222222222222</v>
      </c>
      <c r="N3462" s="33">
        <v>36.360804059443403</v>
      </c>
      <c r="O3462" s="24"/>
      <c r="P3462" s="24"/>
      <c r="Q3462" s="24">
        <v>12</v>
      </c>
      <c r="R3462" s="35">
        <f t="shared" ref="R3462:R3525" si="221">+N3462*Q3462</f>
        <v>436.32964871332081</v>
      </c>
      <c r="S3462" s="35">
        <f t="shared" si="220"/>
        <v>0</v>
      </c>
      <c r="U3462" s="36">
        <f t="shared" ref="U3462:U3525" si="222">+M3462-L3462</f>
        <v>5.4166666666666641E-2</v>
      </c>
      <c r="V3462" s="36">
        <f t="shared" ref="V3462:V3525" si="223">+U3462*Q3462</f>
        <v>0.64999999999999969</v>
      </c>
      <c r="W3462" s="36"/>
      <c r="X3462" s="37"/>
    </row>
    <row r="3463" spans="1:24" x14ac:dyDescent="0.3">
      <c r="A3463" s="42">
        <v>9632</v>
      </c>
      <c r="B3463" s="24">
        <v>40</v>
      </c>
      <c r="C3463" s="24" t="s">
        <v>1126</v>
      </c>
      <c r="D3463" s="24">
        <v>2</v>
      </c>
      <c r="E3463" s="24">
        <v>10</v>
      </c>
      <c r="F3463" s="24" t="s">
        <v>160</v>
      </c>
      <c r="G3463" s="24" t="s">
        <v>19</v>
      </c>
      <c r="H3463" s="24" t="s">
        <v>15</v>
      </c>
      <c r="J3463" s="24">
        <v>1</v>
      </c>
      <c r="K3463" s="24">
        <v>5711</v>
      </c>
      <c r="L3463" s="32">
        <v>0.4375</v>
      </c>
      <c r="M3463" s="43">
        <v>0.4916666666666667</v>
      </c>
      <c r="N3463" s="33">
        <v>36.360804059443403</v>
      </c>
      <c r="O3463" s="24"/>
      <c r="P3463" s="24"/>
      <c r="Q3463" s="24">
        <v>46</v>
      </c>
      <c r="R3463" s="35">
        <f t="shared" si="221"/>
        <v>1672.5969867343965</v>
      </c>
      <c r="S3463" s="35">
        <f t="shared" si="220"/>
        <v>0</v>
      </c>
      <c r="U3463" s="36">
        <f t="shared" si="222"/>
        <v>5.4166666666666696E-2</v>
      </c>
      <c r="V3463" s="36">
        <f t="shared" si="223"/>
        <v>2.491666666666668</v>
      </c>
      <c r="W3463" s="36"/>
      <c r="X3463" s="37"/>
    </row>
    <row r="3464" spans="1:24" x14ac:dyDescent="0.3">
      <c r="A3464" s="42">
        <v>9599</v>
      </c>
      <c r="B3464" s="24">
        <v>40</v>
      </c>
      <c r="C3464" s="24" t="s">
        <v>1126</v>
      </c>
      <c r="D3464" s="24">
        <v>2</v>
      </c>
      <c r="E3464" s="24">
        <v>10</v>
      </c>
      <c r="F3464" s="24" t="s">
        <v>160</v>
      </c>
      <c r="G3464" s="24" t="s">
        <v>19</v>
      </c>
      <c r="H3464" s="24" t="s">
        <v>13</v>
      </c>
      <c r="J3464" s="24">
        <v>1</v>
      </c>
      <c r="K3464" s="24">
        <v>5653</v>
      </c>
      <c r="L3464" s="32">
        <v>0.4375</v>
      </c>
      <c r="M3464" s="43">
        <v>0.4916666666666667</v>
      </c>
      <c r="N3464" s="33">
        <v>36.360804059443403</v>
      </c>
      <c r="O3464" s="24"/>
      <c r="P3464" s="24"/>
      <c r="Q3464" s="24">
        <v>235</v>
      </c>
      <c r="R3464" s="35">
        <f t="shared" si="221"/>
        <v>8544.7889539692005</v>
      </c>
      <c r="S3464" s="35">
        <f t="shared" si="220"/>
        <v>0</v>
      </c>
      <c r="U3464" s="36">
        <f t="shared" si="222"/>
        <v>5.4166666666666696E-2</v>
      </c>
      <c r="V3464" s="36">
        <f t="shared" si="223"/>
        <v>12.729166666666673</v>
      </c>
      <c r="W3464" s="36"/>
      <c r="X3464" s="37"/>
    </row>
    <row r="3465" spans="1:24" x14ac:dyDescent="0.3">
      <c r="A3465" s="42">
        <v>9392</v>
      </c>
      <c r="B3465" s="24">
        <v>40</v>
      </c>
      <c r="C3465" s="24" t="s">
        <v>1126</v>
      </c>
      <c r="D3465" s="24">
        <v>2</v>
      </c>
      <c r="E3465" s="24">
        <v>10</v>
      </c>
      <c r="F3465" s="24" t="s">
        <v>160</v>
      </c>
      <c r="G3465" s="24" t="s">
        <v>19</v>
      </c>
      <c r="H3465" s="24" t="s">
        <v>20</v>
      </c>
      <c r="J3465" s="24">
        <v>1</v>
      </c>
      <c r="K3465" s="24">
        <v>4614</v>
      </c>
      <c r="L3465" s="32">
        <v>0.4375</v>
      </c>
      <c r="M3465" s="43">
        <v>0.4916666666666667</v>
      </c>
      <c r="N3465" s="33">
        <v>36.360804059443403</v>
      </c>
      <c r="O3465" s="24"/>
      <c r="P3465" s="24"/>
      <c r="Q3465" s="24">
        <v>5</v>
      </c>
      <c r="R3465" s="35">
        <f t="shared" si="221"/>
        <v>181.80402029721702</v>
      </c>
      <c r="S3465" s="35">
        <f t="shared" si="220"/>
        <v>0</v>
      </c>
      <c r="U3465" s="36">
        <f t="shared" si="222"/>
        <v>5.4166666666666696E-2</v>
      </c>
      <c r="V3465" s="36">
        <f t="shared" si="223"/>
        <v>0.27083333333333348</v>
      </c>
      <c r="W3465" s="36"/>
      <c r="X3465" s="37"/>
    </row>
    <row r="3466" spans="1:24" x14ac:dyDescent="0.3">
      <c r="A3466" s="42">
        <v>16655</v>
      </c>
      <c r="B3466" s="24">
        <v>40</v>
      </c>
      <c r="C3466" s="24" t="s">
        <v>1126</v>
      </c>
      <c r="D3466" s="24">
        <v>2</v>
      </c>
      <c r="E3466" s="24">
        <v>10</v>
      </c>
      <c r="F3466" s="24" t="s">
        <v>160</v>
      </c>
      <c r="G3466" s="24" t="s">
        <v>18</v>
      </c>
      <c r="H3466" s="24" t="s">
        <v>13</v>
      </c>
      <c r="J3466" s="24">
        <v>1</v>
      </c>
      <c r="K3466" s="24">
        <v>16655</v>
      </c>
      <c r="L3466" s="32">
        <v>0.4513888888888889</v>
      </c>
      <c r="M3466" s="43">
        <v>0.50555555555555554</v>
      </c>
      <c r="N3466" s="33">
        <v>36.360804059443403</v>
      </c>
      <c r="O3466" s="24"/>
      <c r="P3466" s="24"/>
      <c r="Q3466" s="24">
        <v>67</v>
      </c>
      <c r="R3466" s="35">
        <f t="shared" si="221"/>
        <v>2436.1738719827081</v>
      </c>
      <c r="S3466" s="35">
        <f t="shared" si="220"/>
        <v>0</v>
      </c>
      <c r="U3466" s="36">
        <f t="shared" si="222"/>
        <v>5.4166666666666641E-2</v>
      </c>
      <c r="V3466" s="36">
        <f t="shared" si="223"/>
        <v>3.6291666666666651</v>
      </c>
      <c r="W3466" s="36"/>
      <c r="X3466" s="37"/>
    </row>
    <row r="3467" spans="1:24" x14ac:dyDescent="0.3">
      <c r="A3467" s="42">
        <v>9633</v>
      </c>
      <c r="B3467" s="24">
        <v>40</v>
      </c>
      <c r="C3467" s="24" t="s">
        <v>1126</v>
      </c>
      <c r="D3467" s="24">
        <v>2</v>
      </c>
      <c r="E3467" s="24">
        <v>10</v>
      </c>
      <c r="F3467" s="24" t="s">
        <v>160</v>
      </c>
      <c r="G3467" s="24" t="s">
        <v>19</v>
      </c>
      <c r="H3467" s="24" t="s">
        <v>15</v>
      </c>
      <c r="J3467" s="24">
        <v>1</v>
      </c>
      <c r="K3467" s="24">
        <v>5712</v>
      </c>
      <c r="L3467" s="32">
        <v>0.45833333333333331</v>
      </c>
      <c r="M3467" s="43">
        <v>0.51250000000000007</v>
      </c>
      <c r="N3467" s="33">
        <v>36.360804059443403</v>
      </c>
      <c r="O3467" s="24"/>
      <c r="P3467" s="24"/>
      <c r="Q3467" s="24">
        <v>46</v>
      </c>
      <c r="R3467" s="35">
        <f t="shared" si="221"/>
        <v>1672.5969867343965</v>
      </c>
      <c r="S3467" s="35">
        <f t="shared" si="220"/>
        <v>0</v>
      </c>
      <c r="U3467" s="36">
        <f t="shared" si="222"/>
        <v>5.4166666666666752E-2</v>
      </c>
      <c r="V3467" s="36">
        <f t="shared" si="223"/>
        <v>2.4916666666666707</v>
      </c>
      <c r="W3467" s="36"/>
      <c r="X3467" s="37"/>
    </row>
    <row r="3468" spans="1:24" x14ac:dyDescent="0.3">
      <c r="A3468" s="42">
        <v>17115</v>
      </c>
      <c r="B3468" s="24">
        <v>40</v>
      </c>
      <c r="C3468" s="24" t="s">
        <v>1126</v>
      </c>
      <c r="D3468" s="24">
        <v>2</v>
      </c>
      <c r="E3468" s="24">
        <v>10</v>
      </c>
      <c r="F3468" s="24" t="s">
        <v>160</v>
      </c>
      <c r="G3468" s="24" t="s">
        <v>18</v>
      </c>
      <c r="H3468" s="24" t="s">
        <v>15</v>
      </c>
      <c r="J3468" s="24">
        <v>1</v>
      </c>
      <c r="K3468" s="24">
        <v>17115</v>
      </c>
      <c r="L3468" s="32">
        <v>0.47222222222222227</v>
      </c>
      <c r="M3468" s="43">
        <v>0.52638888888888891</v>
      </c>
      <c r="N3468" s="33">
        <v>36.360804059443403</v>
      </c>
      <c r="O3468" s="24"/>
      <c r="P3468" s="24"/>
      <c r="Q3468" s="24">
        <v>12</v>
      </c>
      <c r="R3468" s="35">
        <f t="shared" si="221"/>
        <v>436.32964871332081</v>
      </c>
      <c r="S3468" s="35">
        <f t="shared" si="220"/>
        <v>0</v>
      </c>
      <c r="U3468" s="36">
        <f t="shared" si="222"/>
        <v>5.4166666666666641E-2</v>
      </c>
      <c r="V3468" s="36">
        <f t="shared" si="223"/>
        <v>0.64999999999999969</v>
      </c>
      <c r="W3468" s="36"/>
      <c r="X3468" s="37"/>
    </row>
    <row r="3469" spans="1:24" x14ac:dyDescent="0.3">
      <c r="A3469" s="42">
        <v>16656</v>
      </c>
      <c r="B3469" s="24">
        <v>40</v>
      </c>
      <c r="C3469" s="24" t="s">
        <v>1126</v>
      </c>
      <c r="D3469" s="24">
        <v>2</v>
      </c>
      <c r="E3469" s="24">
        <v>10</v>
      </c>
      <c r="F3469" s="24" t="s">
        <v>160</v>
      </c>
      <c r="G3469" s="24" t="s">
        <v>18</v>
      </c>
      <c r="H3469" s="24" t="s">
        <v>13</v>
      </c>
      <c r="J3469" s="24">
        <v>1</v>
      </c>
      <c r="K3469" s="24">
        <v>16656</v>
      </c>
      <c r="L3469" s="32">
        <v>0.47222222222222227</v>
      </c>
      <c r="M3469" s="43">
        <v>0.52638888888888891</v>
      </c>
      <c r="N3469" s="33">
        <v>36.360804059443403</v>
      </c>
      <c r="O3469" s="24"/>
      <c r="P3469" s="24"/>
      <c r="Q3469" s="24">
        <v>67</v>
      </c>
      <c r="R3469" s="35">
        <f t="shared" si="221"/>
        <v>2436.1738719827081</v>
      </c>
      <c r="S3469" s="35">
        <f t="shared" si="220"/>
        <v>0</v>
      </c>
      <c r="U3469" s="36">
        <f t="shared" si="222"/>
        <v>5.4166666666666641E-2</v>
      </c>
      <c r="V3469" s="36">
        <f t="shared" si="223"/>
        <v>3.6291666666666651</v>
      </c>
      <c r="W3469" s="36"/>
      <c r="X3469" s="37"/>
    </row>
    <row r="3470" spans="1:24" x14ac:dyDescent="0.3">
      <c r="A3470" s="42">
        <v>9303</v>
      </c>
      <c r="B3470" s="24">
        <v>40</v>
      </c>
      <c r="C3470" s="24" t="s">
        <v>1126</v>
      </c>
      <c r="D3470" s="24">
        <v>2</v>
      </c>
      <c r="E3470" s="24">
        <v>10</v>
      </c>
      <c r="F3470" s="24" t="s">
        <v>160</v>
      </c>
      <c r="G3470" s="24" t="s">
        <v>19</v>
      </c>
      <c r="H3470" s="24" t="s">
        <v>13</v>
      </c>
      <c r="J3470" s="24">
        <v>1</v>
      </c>
      <c r="K3470" s="24">
        <v>2642</v>
      </c>
      <c r="L3470" s="32">
        <v>0.47916666666666669</v>
      </c>
      <c r="M3470" s="43">
        <v>0.53333333333333333</v>
      </c>
      <c r="N3470" s="33">
        <v>36.360804059443403</v>
      </c>
      <c r="O3470" s="24"/>
      <c r="P3470" s="24"/>
      <c r="Q3470" s="24">
        <v>235</v>
      </c>
      <c r="R3470" s="35">
        <f t="shared" si="221"/>
        <v>8544.7889539692005</v>
      </c>
      <c r="S3470" s="35">
        <f t="shared" si="220"/>
        <v>0</v>
      </c>
      <c r="U3470" s="36">
        <f t="shared" si="222"/>
        <v>5.4166666666666641E-2</v>
      </c>
      <c r="V3470" s="36">
        <f t="shared" si="223"/>
        <v>12.729166666666661</v>
      </c>
      <c r="W3470" s="36"/>
      <c r="X3470" s="37"/>
    </row>
    <row r="3471" spans="1:24" x14ac:dyDescent="0.3">
      <c r="A3471" s="42">
        <v>9634</v>
      </c>
      <c r="B3471" s="24">
        <v>40</v>
      </c>
      <c r="C3471" s="24" t="s">
        <v>1126</v>
      </c>
      <c r="D3471" s="24">
        <v>2</v>
      </c>
      <c r="E3471" s="24">
        <v>10</v>
      </c>
      <c r="F3471" s="24" t="s">
        <v>160</v>
      </c>
      <c r="G3471" s="24" t="s">
        <v>19</v>
      </c>
      <c r="H3471" s="24" t="s">
        <v>15</v>
      </c>
      <c r="J3471" s="24">
        <v>1</v>
      </c>
      <c r="K3471" s="24">
        <v>5713</v>
      </c>
      <c r="L3471" s="32">
        <v>0.47916666666666669</v>
      </c>
      <c r="M3471" s="43">
        <v>0.53333333333333333</v>
      </c>
      <c r="N3471" s="33">
        <v>36.360804059443403</v>
      </c>
      <c r="O3471" s="24"/>
      <c r="P3471" s="24"/>
      <c r="Q3471" s="24">
        <v>46</v>
      </c>
      <c r="R3471" s="35">
        <f t="shared" si="221"/>
        <v>1672.5969867343965</v>
      </c>
      <c r="S3471" s="35">
        <f t="shared" si="220"/>
        <v>0</v>
      </c>
      <c r="U3471" s="36">
        <f t="shared" si="222"/>
        <v>5.4166666666666641E-2</v>
      </c>
      <c r="V3471" s="36">
        <f t="shared" si="223"/>
        <v>2.4916666666666654</v>
      </c>
      <c r="W3471" s="36"/>
      <c r="X3471" s="37"/>
    </row>
    <row r="3472" spans="1:24" x14ac:dyDescent="0.3">
      <c r="A3472" s="42">
        <v>9417</v>
      </c>
      <c r="B3472" s="24">
        <v>40</v>
      </c>
      <c r="C3472" s="24" t="s">
        <v>1126</v>
      </c>
      <c r="D3472" s="24">
        <v>2</v>
      </c>
      <c r="E3472" s="24">
        <v>10</v>
      </c>
      <c r="F3472" s="24" t="s">
        <v>160</v>
      </c>
      <c r="G3472" s="24" t="s">
        <v>19</v>
      </c>
      <c r="H3472" s="24" t="s">
        <v>20</v>
      </c>
      <c r="J3472" s="24">
        <v>1</v>
      </c>
      <c r="K3472" s="24">
        <v>4641</v>
      </c>
      <c r="L3472" s="32">
        <v>0.47916666666666669</v>
      </c>
      <c r="M3472" s="43">
        <v>0.53333333333333333</v>
      </c>
      <c r="N3472" s="33">
        <v>36.360804059443403</v>
      </c>
      <c r="O3472" s="24"/>
      <c r="P3472" s="24"/>
      <c r="Q3472" s="24">
        <v>5</v>
      </c>
      <c r="R3472" s="35">
        <f t="shared" si="221"/>
        <v>181.80402029721702</v>
      </c>
      <c r="S3472" s="35">
        <f t="shared" si="220"/>
        <v>0</v>
      </c>
      <c r="U3472" s="36">
        <f t="shared" si="222"/>
        <v>5.4166666666666641E-2</v>
      </c>
      <c r="V3472" s="36">
        <f t="shared" si="223"/>
        <v>0.2708333333333332</v>
      </c>
      <c r="W3472" s="36"/>
      <c r="X3472" s="37"/>
    </row>
    <row r="3473" spans="1:24" x14ac:dyDescent="0.3">
      <c r="A3473" s="42">
        <v>17091</v>
      </c>
      <c r="B3473" s="24">
        <v>40</v>
      </c>
      <c r="C3473" s="24" t="s">
        <v>1126</v>
      </c>
      <c r="D3473" s="24">
        <v>2</v>
      </c>
      <c r="E3473" s="24">
        <v>10</v>
      </c>
      <c r="F3473" s="24" t="s">
        <v>160</v>
      </c>
      <c r="G3473" s="24" t="s">
        <v>18</v>
      </c>
      <c r="H3473" s="24" t="s">
        <v>15</v>
      </c>
      <c r="J3473" s="24">
        <v>1</v>
      </c>
      <c r="K3473" s="24">
        <v>17091</v>
      </c>
      <c r="L3473" s="32">
        <v>0.49305555555555558</v>
      </c>
      <c r="M3473" s="43">
        <v>0.54722222222222217</v>
      </c>
      <c r="N3473" s="33">
        <v>36.360804059443403</v>
      </c>
      <c r="O3473" s="24"/>
      <c r="P3473" s="24"/>
      <c r="Q3473" s="24">
        <v>12</v>
      </c>
      <c r="R3473" s="35">
        <f t="shared" si="221"/>
        <v>436.32964871332081</v>
      </c>
      <c r="S3473" s="35">
        <f t="shared" ref="S3473:S3536" si="224">+O3473*Q3473</f>
        <v>0</v>
      </c>
      <c r="U3473" s="36">
        <f t="shared" si="222"/>
        <v>5.4166666666666585E-2</v>
      </c>
      <c r="V3473" s="36">
        <f t="shared" si="223"/>
        <v>0.64999999999999902</v>
      </c>
      <c r="W3473" s="36"/>
      <c r="X3473" s="37"/>
    </row>
    <row r="3474" spans="1:24" x14ac:dyDescent="0.3">
      <c r="A3474" s="42">
        <v>16657</v>
      </c>
      <c r="B3474" s="24">
        <v>40</v>
      </c>
      <c r="C3474" s="24" t="s">
        <v>1126</v>
      </c>
      <c r="D3474" s="24">
        <v>2</v>
      </c>
      <c r="E3474" s="24">
        <v>10</v>
      </c>
      <c r="F3474" s="24" t="s">
        <v>160</v>
      </c>
      <c r="G3474" s="24" t="s">
        <v>18</v>
      </c>
      <c r="H3474" s="24" t="s">
        <v>13</v>
      </c>
      <c r="J3474" s="24">
        <v>1</v>
      </c>
      <c r="K3474" s="24">
        <v>16657</v>
      </c>
      <c r="L3474" s="32">
        <v>0.49305555555555558</v>
      </c>
      <c r="M3474" s="43">
        <v>0.54722222222222217</v>
      </c>
      <c r="N3474" s="33">
        <v>36.360804059443403</v>
      </c>
      <c r="O3474" s="24"/>
      <c r="P3474" s="24"/>
      <c r="Q3474" s="24">
        <v>67</v>
      </c>
      <c r="R3474" s="35">
        <f t="shared" si="221"/>
        <v>2436.1738719827081</v>
      </c>
      <c r="S3474" s="35">
        <f t="shared" si="224"/>
        <v>0</v>
      </c>
      <c r="U3474" s="36">
        <f t="shared" si="222"/>
        <v>5.4166666666666585E-2</v>
      </c>
      <c r="V3474" s="36">
        <f t="shared" si="223"/>
        <v>3.6291666666666611</v>
      </c>
      <c r="W3474" s="36"/>
      <c r="X3474" s="37"/>
    </row>
    <row r="3475" spans="1:24" x14ac:dyDescent="0.3">
      <c r="A3475" s="42">
        <v>17652</v>
      </c>
      <c r="B3475" s="24">
        <v>40</v>
      </c>
      <c r="C3475" s="24" t="s">
        <v>1126</v>
      </c>
      <c r="D3475" s="24">
        <v>2</v>
      </c>
      <c r="E3475" s="24">
        <v>10</v>
      </c>
      <c r="F3475" s="24" t="s">
        <v>160</v>
      </c>
      <c r="G3475" s="24" t="s">
        <v>19</v>
      </c>
      <c r="H3475" s="24" t="s">
        <v>13</v>
      </c>
      <c r="J3475" s="24">
        <v>1</v>
      </c>
      <c r="K3475" s="24">
        <v>2643</v>
      </c>
      <c r="L3475" s="32">
        <v>0.5</v>
      </c>
      <c r="M3475" s="43">
        <v>0.5541666666666667</v>
      </c>
      <c r="N3475" s="33">
        <v>36.360804059443403</v>
      </c>
      <c r="O3475" s="24"/>
      <c r="P3475" s="24"/>
      <c r="Q3475" s="24">
        <v>235</v>
      </c>
      <c r="R3475" s="35">
        <f t="shared" si="221"/>
        <v>8544.7889539692005</v>
      </c>
      <c r="S3475" s="35">
        <f t="shared" si="224"/>
        <v>0</v>
      </c>
      <c r="U3475" s="36">
        <f t="shared" si="222"/>
        <v>5.4166666666666696E-2</v>
      </c>
      <c r="V3475" s="36">
        <f t="shared" si="223"/>
        <v>12.729166666666673</v>
      </c>
      <c r="W3475" s="36"/>
      <c r="X3475" s="37"/>
    </row>
    <row r="3476" spans="1:24" x14ac:dyDescent="0.3">
      <c r="A3476" s="42">
        <v>9635</v>
      </c>
      <c r="B3476" s="24">
        <v>40</v>
      </c>
      <c r="C3476" s="24" t="s">
        <v>1126</v>
      </c>
      <c r="D3476" s="24">
        <v>2</v>
      </c>
      <c r="E3476" s="24">
        <v>10</v>
      </c>
      <c r="F3476" s="24" t="s">
        <v>160</v>
      </c>
      <c r="G3476" s="24" t="s">
        <v>19</v>
      </c>
      <c r="H3476" s="24" t="s">
        <v>15</v>
      </c>
      <c r="J3476" s="24">
        <v>1</v>
      </c>
      <c r="K3476" s="24">
        <v>5714</v>
      </c>
      <c r="L3476" s="32">
        <v>0.5</v>
      </c>
      <c r="M3476" s="43">
        <v>0.5541666666666667</v>
      </c>
      <c r="N3476" s="33">
        <v>36.360804059443403</v>
      </c>
      <c r="O3476" s="24"/>
      <c r="P3476" s="24"/>
      <c r="Q3476" s="24">
        <v>46</v>
      </c>
      <c r="R3476" s="35">
        <f t="shared" si="221"/>
        <v>1672.5969867343965</v>
      </c>
      <c r="S3476" s="35">
        <f t="shared" si="224"/>
        <v>0</v>
      </c>
      <c r="U3476" s="36">
        <f t="shared" si="222"/>
        <v>5.4166666666666696E-2</v>
      </c>
      <c r="V3476" s="36">
        <f t="shared" si="223"/>
        <v>2.491666666666668</v>
      </c>
      <c r="W3476" s="36"/>
      <c r="X3476" s="37"/>
    </row>
    <row r="3477" spans="1:24" x14ac:dyDescent="0.3">
      <c r="A3477" s="42">
        <v>9636</v>
      </c>
      <c r="B3477" s="24">
        <v>40</v>
      </c>
      <c r="C3477" s="24" t="s">
        <v>1126</v>
      </c>
      <c r="D3477" s="24">
        <v>2</v>
      </c>
      <c r="E3477" s="24">
        <v>10</v>
      </c>
      <c r="F3477" s="24" t="s">
        <v>160</v>
      </c>
      <c r="G3477" s="24" t="s">
        <v>19</v>
      </c>
      <c r="H3477" s="24" t="s">
        <v>15</v>
      </c>
      <c r="J3477" s="24">
        <v>1</v>
      </c>
      <c r="K3477" s="24">
        <v>5715</v>
      </c>
      <c r="L3477" s="32">
        <v>0.52083333333333337</v>
      </c>
      <c r="M3477" s="43">
        <v>0.57500000000000007</v>
      </c>
      <c r="N3477" s="33">
        <v>36.360804059443403</v>
      </c>
      <c r="O3477" s="24"/>
      <c r="P3477" s="24"/>
      <c r="Q3477" s="24">
        <v>46</v>
      </c>
      <c r="R3477" s="35">
        <f t="shared" si="221"/>
        <v>1672.5969867343965</v>
      </c>
      <c r="S3477" s="35">
        <f t="shared" si="224"/>
        <v>0</v>
      </c>
      <c r="U3477" s="36">
        <f t="shared" si="222"/>
        <v>5.4166666666666696E-2</v>
      </c>
      <c r="V3477" s="36">
        <f t="shared" si="223"/>
        <v>2.491666666666668</v>
      </c>
      <c r="W3477" s="36"/>
      <c r="X3477" s="37"/>
    </row>
    <row r="3478" spans="1:24" x14ac:dyDescent="0.3">
      <c r="A3478" s="42">
        <v>12493</v>
      </c>
      <c r="B3478" s="24">
        <v>40</v>
      </c>
      <c r="C3478" s="24" t="s">
        <v>1126</v>
      </c>
      <c r="D3478" s="24">
        <v>2</v>
      </c>
      <c r="E3478" s="24">
        <v>10</v>
      </c>
      <c r="F3478" s="24" t="s">
        <v>160</v>
      </c>
      <c r="G3478" s="24" t="s">
        <v>19</v>
      </c>
      <c r="H3478" s="24" t="s">
        <v>13</v>
      </c>
      <c r="J3478" s="24">
        <v>1</v>
      </c>
      <c r="K3478" s="24">
        <v>2645</v>
      </c>
      <c r="L3478" s="32">
        <v>0.53125</v>
      </c>
      <c r="M3478" s="43">
        <v>0.5854166666666667</v>
      </c>
      <c r="N3478" s="33">
        <v>36.360804059443403</v>
      </c>
      <c r="O3478" s="24"/>
      <c r="P3478" s="24"/>
      <c r="Q3478" s="24">
        <v>235</v>
      </c>
      <c r="R3478" s="35">
        <f t="shared" si="221"/>
        <v>8544.7889539692005</v>
      </c>
      <c r="S3478" s="35">
        <f t="shared" si="224"/>
        <v>0</v>
      </c>
      <c r="U3478" s="36">
        <f t="shared" si="222"/>
        <v>5.4166666666666696E-2</v>
      </c>
      <c r="V3478" s="36">
        <f t="shared" si="223"/>
        <v>12.729166666666673</v>
      </c>
      <c r="W3478" s="36"/>
      <c r="X3478" s="37"/>
    </row>
    <row r="3479" spans="1:24" x14ac:dyDescent="0.3">
      <c r="A3479" s="42">
        <v>17119</v>
      </c>
      <c r="B3479" s="24">
        <v>40</v>
      </c>
      <c r="C3479" s="24" t="s">
        <v>1126</v>
      </c>
      <c r="D3479" s="24">
        <v>2</v>
      </c>
      <c r="E3479" s="24">
        <v>10</v>
      </c>
      <c r="F3479" s="24" t="s">
        <v>160</v>
      </c>
      <c r="G3479" s="24" t="s">
        <v>18</v>
      </c>
      <c r="H3479" s="24" t="s">
        <v>15</v>
      </c>
      <c r="J3479" s="24">
        <v>1</v>
      </c>
      <c r="K3479" s="24">
        <v>17119</v>
      </c>
      <c r="L3479" s="32">
        <v>0.53472222222222221</v>
      </c>
      <c r="M3479" s="43">
        <v>0.58888888888888891</v>
      </c>
      <c r="N3479" s="33">
        <v>36.360804059443403</v>
      </c>
      <c r="O3479" s="24"/>
      <c r="P3479" s="24"/>
      <c r="Q3479" s="24">
        <v>12</v>
      </c>
      <c r="R3479" s="35">
        <f t="shared" si="221"/>
        <v>436.32964871332081</v>
      </c>
      <c r="S3479" s="35">
        <f t="shared" si="224"/>
        <v>0</v>
      </c>
      <c r="U3479" s="36">
        <f t="shared" si="222"/>
        <v>5.4166666666666696E-2</v>
      </c>
      <c r="V3479" s="36">
        <f t="shared" si="223"/>
        <v>0.65000000000000036</v>
      </c>
      <c r="W3479" s="36"/>
      <c r="X3479" s="37"/>
    </row>
    <row r="3480" spans="1:24" x14ac:dyDescent="0.3">
      <c r="A3480" s="42">
        <v>16659</v>
      </c>
      <c r="B3480" s="24">
        <v>40</v>
      </c>
      <c r="C3480" s="24" t="s">
        <v>1126</v>
      </c>
      <c r="D3480" s="24">
        <v>2</v>
      </c>
      <c r="E3480" s="24">
        <v>10</v>
      </c>
      <c r="F3480" s="24" t="s">
        <v>160</v>
      </c>
      <c r="G3480" s="24" t="s">
        <v>18</v>
      </c>
      <c r="H3480" s="24" t="s">
        <v>13</v>
      </c>
      <c r="J3480" s="24">
        <v>1</v>
      </c>
      <c r="K3480" s="24">
        <v>16659</v>
      </c>
      <c r="L3480" s="32">
        <v>0.53472222222222221</v>
      </c>
      <c r="M3480" s="43">
        <v>0.58888888888888891</v>
      </c>
      <c r="N3480" s="33">
        <v>36.360804059443403</v>
      </c>
      <c r="O3480" s="24"/>
      <c r="P3480" s="24"/>
      <c r="Q3480" s="24">
        <v>67</v>
      </c>
      <c r="R3480" s="35">
        <f t="shared" si="221"/>
        <v>2436.1738719827081</v>
      </c>
      <c r="S3480" s="35">
        <f t="shared" si="224"/>
        <v>0</v>
      </c>
      <c r="U3480" s="36">
        <f t="shared" si="222"/>
        <v>5.4166666666666696E-2</v>
      </c>
      <c r="V3480" s="36">
        <f t="shared" si="223"/>
        <v>3.6291666666666687</v>
      </c>
      <c r="W3480" s="36"/>
      <c r="X3480" s="37"/>
    </row>
    <row r="3481" spans="1:24" x14ac:dyDescent="0.3">
      <c r="A3481" s="42">
        <v>9340</v>
      </c>
      <c r="B3481" s="24">
        <v>40</v>
      </c>
      <c r="C3481" s="24" t="s">
        <v>1126</v>
      </c>
      <c r="D3481" s="24">
        <v>2</v>
      </c>
      <c r="E3481" s="24">
        <v>10</v>
      </c>
      <c r="F3481" s="24" t="s">
        <v>160</v>
      </c>
      <c r="G3481" s="24" t="s">
        <v>19</v>
      </c>
      <c r="H3481" s="24" t="s">
        <v>15</v>
      </c>
      <c r="J3481" s="24">
        <v>1</v>
      </c>
      <c r="K3481" s="24">
        <v>2923</v>
      </c>
      <c r="L3481" s="32">
        <v>0.54166666666666663</v>
      </c>
      <c r="M3481" s="43">
        <v>0.59583333333333333</v>
      </c>
      <c r="N3481" s="33">
        <v>36.360804059443403</v>
      </c>
      <c r="O3481" s="24"/>
      <c r="P3481" s="24"/>
      <c r="Q3481" s="24">
        <v>46</v>
      </c>
      <c r="R3481" s="35">
        <f t="shared" si="221"/>
        <v>1672.5969867343965</v>
      </c>
      <c r="S3481" s="35">
        <f t="shared" si="224"/>
        <v>0</v>
      </c>
      <c r="U3481" s="36">
        <f t="shared" si="222"/>
        <v>5.4166666666666696E-2</v>
      </c>
      <c r="V3481" s="36">
        <f t="shared" si="223"/>
        <v>2.491666666666668</v>
      </c>
      <c r="W3481" s="36"/>
      <c r="X3481" s="37"/>
    </row>
    <row r="3482" spans="1:24" x14ac:dyDescent="0.3">
      <c r="A3482" s="42">
        <v>17511</v>
      </c>
      <c r="B3482" s="24">
        <v>40</v>
      </c>
      <c r="C3482" s="24" t="s">
        <v>1126</v>
      </c>
      <c r="D3482" s="24">
        <v>2</v>
      </c>
      <c r="E3482" s="24">
        <v>10</v>
      </c>
      <c r="F3482" s="24" t="s">
        <v>160</v>
      </c>
      <c r="G3482" s="24" t="s">
        <v>19</v>
      </c>
      <c r="H3482" s="24" t="s">
        <v>13</v>
      </c>
      <c r="J3482" s="24">
        <v>1</v>
      </c>
      <c r="K3482" s="24">
        <v>2646</v>
      </c>
      <c r="L3482" s="32">
        <v>0.54861111111111105</v>
      </c>
      <c r="M3482" s="43">
        <v>0.60277777777777775</v>
      </c>
      <c r="N3482" s="33">
        <v>36.360804059443403</v>
      </c>
      <c r="O3482" s="24"/>
      <c r="P3482" s="24"/>
      <c r="Q3482" s="24">
        <v>235</v>
      </c>
      <c r="R3482" s="35">
        <f t="shared" si="221"/>
        <v>8544.7889539692005</v>
      </c>
      <c r="S3482" s="35">
        <f t="shared" si="224"/>
        <v>0</v>
      </c>
      <c r="U3482" s="36">
        <f t="shared" si="222"/>
        <v>5.4166666666666696E-2</v>
      </c>
      <c r="V3482" s="36">
        <f t="shared" si="223"/>
        <v>12.729166666666673</v>
      </c>
      <c r="W3482" s="36"/>
      <c r="X3482" s="37"/>
    </row>
    <row r="3483" spans="1:24" x14ac:dyDescent="0.3">
      <c r="A3483" s="42">
        <v>17123</v>
      </c>
      <c r="B3483" s="24">
        <v>40</v>
      </c>
      <c r="C3483" s="24" t="s">
        <v>1126</v>
      </c>
      <c r="D3483" s="24">
        <v>2</v>
      </c>
      <c r="E3483" s="24">
        <v>10</v>
      </c>
      <c r="F3483" s="24" t="s">
        <v>160</v>
      </c>
      <c r="G3483" s="24" t="s">
        <v>18</v>
      </c>
      <c r="H3483" s="24" t="s">
        <v>15</v>
      </c>
      <c r="J3483" s="24">
        <v>1</v>
      </c>
      <c r="K3483" s="24">
        <v>17123</v>
      </c>
      <c r="L3483" s="32">
        <v>0.55555555555555558</v>
      </c>
      <c r="M3483" s="43">
        <v>0.60972222222222217</v>
      </c>
      <c r="N3483" s="33">
        <v>36.360804059443403</v>
      </c>
      <c r="O3483" s="24"/>
      <c r="P3483" s="24"/>
      <c r="Q3483" s="24">
        <v>12</v>
      </c>
      <c r="R3483" s="35">
        <f t="shared" si="221"/>
        <v>436.32964871332081</v>
      </c>
      <c r="S3483" s="35">
        <f t="shared" si="224"/>
        <v>0</v>
      </c>
      <c r="U3483" s="36">
        <f t="shared" si="222"/>
        <v>5.4166666666666585E-2</v>
      </c>
      <c r="V3483" s="36">
        <f t="shared" si="223"/>
        <v>0.64999999999999902</v>
      </c>
      <c r="W3483" s="36"/>
      <c r="X3483" s="37"/>
    </row>
    <row r="3484" spans="1:24" x14ac:dyDescent="0.3">
      <c r="A3484" s="42">
        <v>9600</v>
      </c>
      <c r="B3484" s="24">
        <v>40</v>
      </c>
      <c r="C3484" s="24" t="s">
        <v>1126</v>
      </c>
      <c r="D3484" s="24">
        <v>2</v>
      </c>
      <c r="E3484" s="24">
        <v>10</v>
      </c>
      <c r="F3484" s="24" t="s">
        <v>160</v>
      </c>
      <c r="G3484" s="24" t="s">
        <v>19</v>
      </c>
      <c r="H3484" s="24" t="s">
        <v>13</v>
      </c>
      <c r="J3484" s="24">
        <v>1</v>
      </c>
      <c r="K3484" s="24">
        <v>5654</v>
      </c>
      <c r="L3484" s="32">
        <v>0.56597222222222221</v>
      </c>
      <c r="M3484" s="43">
        <v>0.62013888888888891</v>
      </c>
      <c r="N3484" s="33">
        <v>36.360804059443403</v>
      </c>
      <c r="O3484" s="24"/>
      <c r="P3484" s="24"/>
      <c r="Q3484" s="24">
        <v>235</v>
      </c>
      <c r="R3484" s="35">
        <f t="shared" si="221"/>
        <v>8544.7889539692005</v>
      </c>
      <c r="S3484" s="35">
        <f t="shared" si="224"/>
        <v>0</v>
      </c>
      <c r="U3484" s="36">
        <f t="shared" si="222"/>
        <v>5.4166666666666696E-2</v>
      </c>
      <c r="V3484" s="36">
        <f t="shared" si="223"/>
        <v>12.729166666666673</v>
      </c>
      <c r="W3484" s="36"/>
      <c r="X3484" s="37"/>
    </row>
    <row r="3485" spans="1:24" x14ac:dyDescent="0.3">
      <c r="A3485" s="42">
        <v>17136</v>
      </c>
      <c r="B3485" s="24">
        <v>40</v>
      </c>
      <c r="C3485" s="24" t="s">
        <v>1126</v>
      </c>
      <c r="D3485" s="24">
        <v>2</v>
      </c>
      <c r="E3485" s="24">
        <v>10</v>
      </c>
      <c r="F3485" s="24" t="s">
        <v>160</v>
      </c>
      <c r="G3485" s="24" t="s">
        <v>18</v>
      </c>
      <c r="H3485" s="24" t="s">
        <v>15</v>
      </c>
      <c r="J3485" s="24">
        <v>1</v>
      </c>
      <c r="K3485" s="24">
        <v>17136</v>
      </c>
      <c r="L3485" s="32">
        <v>0.57638888888888895</v>
      </c>
      <c r="M3485" s="43">
        <v>0.63055555555555554</v>
      </c>
      <c r="N3485" s="33">
        <v>36.360804059443403</v>
      </c>
      <c r="O3485" s="24"/>
      <c r="P3485" s="24"/>
      <c r="Q3485" s="24">
        <v>12</v>
      </c>
      <c r="R3485" s="35">
        <f t="shared" si="221"/>
        <v>436.32964871332081</v>
      </c>
      <c r="S3485" s="35">
        <f t="shared" si="224"/>
        <v>0</v>
      </c>
      <c r="U3485" s="36">
        <f t="shared" si="222"/>
        <v>5.4166666666666585E-2</v>
      </c>
      <c r="V3485" s="36">
        <f t="shared" si="223"/>
        <v>0.64999999999999902</v>
      </c>
      <c r="W3485" s="36"/>
      <c r="X3485" s="37"/>
    </row>
    <row r="3486" spans="1:24" x14ac:dyDescent="0.3">
      <c r="A3486" s="42">
        <v>16661</v>
      </c>
      <c r="B3486" s="24">
        <v>40</v>
      </c>
      <c r="C3486" s="24" t="s">
        <v>1126</v>
      </c>
      <c r="D3486" s="24">
        <v>2</v>
      </c>
      <c r="E3486" s="24">
        <v>10</v>
      </c>
      <c r="F3486" s="24" t="s">
        <v>160</v>
      </c>
      <c r="G3486" s="24" t="s">
        <v>18</v>
      </c>
      <c r="H3486" s="24" t="s">
        <v>13</v>
      </c>
      <c r="J3486" s="24">
        <v>1</v>
      </c>
      <c r="K3486" s="24">
        <v>16661</v>
      </c>
      <c r="L3486" s="32">
        <v>0.57638888888888895</v>
      </c>
      <c r="M3486" s="43">
        <v>0.63055555555555554</v>
      </c>
      <c r="N3486" s="33">
        <v>36.360804059443403</v>
      </c>
      <c r="O3486" s="24"/>
      <c r="P3486" s="24"/>
      <c r="Q3486" s="24">
        <v>67</v>
      </c>
      <c r="R3486" s="35">
        <f t="shared" si="221"/>
        <v>2436.1738719827081</v>
      </c>
      <c r="S3486" s="35">
        <f t="shared" si="224"/>
        <v>0</v>
      </c>
      <c r="U3486" s="36">
        <f t="shared" si="222"/>
        <v>5.4166666666666585E-2</v>
      </c>
      <c r="V3486" s="36">
        <f t="shared" si="223"/>
        <v>3.6291666666666611</v>
      </c>
      <c r="W3486" s="36"/>
      <c r="X3486" s="37"/>
    </row>
    <row r="3487" spans="1:24" x14ac:dyDescent="0.3">
      <c r="A3487" s="42">
        <v>9638</v>
      </c>
      <c r="B3487" s="24">
        <v>40</v>
      </c>
      <c r="C3487" s="24" t="s">
        <v>1126</v>
      </c>
      <c r="D3487" s="24">
        <v>2</v>
      </c>
      <c r="E3487" s="24">
        <v>10</v>
      </c>
      <c r="F3487" s="24" t="s">
        <v>160</v>
      </c>
      <c r="G3487" s="24" t="s">
        <v>19</v>
      </c>
      <c r="H3487" s="24" t="s">
        <v>15</v>
      </c>
      <c r="J3487" s="24">
        <v>1</v>
      </c>
      <c r="K3487" s="24">
        <v>5722</v>
      </c>
      <c r="L3487" s="32">
        <v>0.58333333333333337</v>
      </c>
      <c r="M3487" s="43">
        <v>0.63750000000000007</v>
      </c>
      <c r="N3487" s="33">
        <v>36.360804059443403</v>
      </c>
      <c r="O3487" s="24"/>
      <c r="P3487" s="24"/>
      <c r="Q3487" s="24">
        <v>46</v>
      </c>
      <c r="R3487" s="35">
        <f t="shared" si="221"/>
        <v>1672.5969867343965</v>
      </c>
      <c r="S3487" s="35">
        <f t="shared" si="224"/>
        <v>0</v>
      </c>
      <c r="U3487" s="36">
        <f t="shared" si="222"/>
        <v>5.4166666666666696E-2</v>
      </c>
      <c r="V3487" s="36">
        <f t="shared" si="223"/>
        <v>2.491666666666668</v>
      </c>
      <c r="W3487" s="36"/>
      <c r="X3487" s="37"/>
    </row>
    <row r="3488" spans="1:24" x14ac:dyDescent="0.3">
      <c r="A3488" s="42">
        <v>9676</v>
      </c>
      <c r="B3488" s="24">
        <v>40</v>
      </c>
      <c r="C3488" s="24" t="s">
        <v>1126</v>
      </c>
      <c r="D3488" s="24">
        <v>2</v>
      </c>
      <c r="E3488" s="24">
        <v>10</v>
      </c>
      <c r="F3488" s="24" t="s">
        <v>160</v>
      </c>
      <c r="G3488" s="24" t="s">
        <v>19</v>
      </c>
      <c r="H3488" s="24" t="s">
        <v>13</v>
      </c>
      <c r="J3488" s="24">
        <v>1</v>
      </c>
      <c r="K3488" s="24">
        <v>5655</v>
      </c>
      <c r="L3488" s="32">
        <v>0.58680555555555558</v>
      </c>
      <c r="M3488" s="43">
        <v>0.64097222222222217</v>
      </c>
      <c r="N3488" s="33">
        <v>36.360804059443403</v>
      </c>
      <c r="O3488" s="24"/>
      <c r="P3488" s="24"/>
      <c r="Q3488" s="24">
        <v>235</v>
      </c>
      <c r="R3488" s="35">
        <f t="shared" si="221"/>
        <v>8544.7889539692005</v>
      </c>
      <c r="S3488" s="35">
        <f t="shared" si="224"/>
        <v>0</v>
      </c>
      <c r="U3488" s="36">
        <f t="shared" si="222"/>
        <v>5.4166666666666585E-2</v>
      </c>
      <c r="V3488" s="36">
        <f t="shared" si="223"/>
        <v>12.729166666666648</v>
      </c>
      <c r="W3488" s="36"/>
      <c r="X3488" s="37"/>
    </row>
    <row r="3489" spans="1:24" x14ac:dyDescent="0.3">
      <c r="A3489" s="42">
        <v>9639</v>
      </c>
      <c r="B3489" s="24">
        <v>40</v>
      </c>
      <c r="C3489" s="24" t="s">
        <v>1126</v>
      </c>
      <c r="D3489" s="24">
        <v>2</v>
      </c>
      <c r="E3489" s="24">
        <v>10</v>
      </c>
      <c r="F3489" s="24" t="s">
        <v>160</v>
      </c>
      <c r="G3489" s="24" t="s">
        <v>19</v>
      </c>
      <c r="H3489" s="24" t="s">
        <v>15</v>
      </c>
      <c r="J3489" s="24">
        <v>1</v>
      </c>
      <c r="K3489" s="24">
        <v>5724</v>
      </c>
      <c r="L3489" s="32">
        <v>0.60416666666666663</v>
      </c>
      <c r="M3489" s="43">
        <v>0.65833333333333333</v>
      </c>
      <c r="N3489" s="33">
        <v>36.360804059443403</v>
      </c>
      <c r="O3489" s="24"/>
      <c r="P3489" s="24"/>
      <c r="Q3489" s="24">
        <v>46</v>
      </c>
      <c r="R3489" s="35">
        <f t="shared" si="221"/>
        <v>1672.5969867343965</v>
      </c>
      <c r="S3489" s="35">
        <f t="shared" si="224"/>
        <v>0</v>
      </c>
      <c r="U3489" s="36">
        <f t="shared" si="222"/>
        <v>5.4166666666666696E-2</v>
      </c>
      <c r="V3489" s="36">
        <f t="shared" si="223"/>
        <v>2.491666666666668</v>
      </c>
      <c r="W3489" s="36"/>
      <c r="X3489" s="37"/>
    </row>
    <row r="3490" spans="1:24" x14ac:dyDescent="0.3">
      <c r="A3490" s="42">
        <v>9601</v>
      </c>
      <c r="B3490" s="24">
        <v>40</v>
      </c>
      <c r="C3490" s="24" t="s">
        <v>1126</v>
      </c>
      <c r="D3490" s="24">
        <v>2</v>
      </c>
      <c r="E3490" s="24">
        <v>10</v>
      </c>
      <c r="F3490" s="24" t="s">
        <v>160</v>
      </c>
      <c r="G3490" s="24" t="s">
        <v>19</v>
      </c>
      <c r="H3490" s="24" t="s">
        <v>13</v>
      </c>
      <c r="J3490" s="24">
        <v>1</v>
      </c>
      <c r="K3490" s="24">
        <v>5656</v>
      </c>
      <c r="L3490" s="32">
        <v>0.60416666666666663</v>
      </c>
      <c r="M3490" s="43">
        <v>0.65833333333333333</v>
      </c>
      <c r="N3490" s="33">
        <v>36.360804059443403</v>
      </c>
      <c r="O3490" s="24"/>
      <c r="P3490" s="24"/>
      <c r="Q3490" s="24">
        <v>235</v>
      </c>
      <c r="R3490" s="35">
        <f t="shared" si="221"/>
        <v>8544.7889539692005</v>
      </c>
      <c r="S3490" s="35">
        <f t="shared" si="224"/>
        <v>0</v>
      </c>
      <c r="U3490" s="36">
        <f t="shared" si="222"/>
        <v>5.4166666666666696E-2</v>
      </c>
      <c r="V3490" s="36">
        <f t="shared" si="223"/>
        <v>12.729166666666673</v>
      </c>
      <c r="W3490" s="36"/>
      <c r="X3490" s="37"/>
    </row>
    <row r="3491" spans="1:24" x14ac:dyDescent="0.3">
      <c r="A3491" s="42">
        <v>9399</v>
      </c>
      <c r="B3491" s="24">
        <v>40</v>
      </c>
      <c r="C3491" s="24" t="s">
        <v>1126</v>
      </c>
      <c r="D3491" s="24">
        <v>2</v>
      </c>
      <c r="E3491" s="24">
        <v>10</v>
      </c>
      <c r="F3491" s="24" t="s">
        <v>160</v>
      </c>
      <c r="G3491" s="24" t="s">
        <v>19</v>
      </c>
      <c r="H3491" s="24" t="s">
        <v>20</v>
      </c>
      <c r="J3491" s="24">
        <v>1</v>
      </c>
      <c r="K3491" s="24">
        <v>4645</v>
      </c>
      <c r="L3491" s="32">
        <v>0.60416666666666663</v>
      </c>
      <c r="M3491" s="43">
        <v>0.65833333333333333</v>
      </c>
      <c r="N3491" s="33">
        <v>36.360804059443403</v>
      </c>
      <c r="O3491" s="24"/>
      <c r="P3491" s="24"/>
      <c r="Q3491" s="24">
        <v>5</v>
      </c>
      <c r="R3491" s="35">
        <f t="shared" si="221"/>
        <v>181.80402029721702</v>
      </c>
      <c r="S3491" s="35">
        <f t="shared" si="224"/>
        <v>0</v>
      </c>
      <c r="U3491" s="36">
        <f t="shared" si="222"/>
        <v>5.4166666666666696E-2</v>
      </c>
      <c r="V3491" s="36">
        <f t="shared" si="223"/>
        <v>0.27083333333333348</v>
      </c>
      <c r="W3491" s="36"/>
      <c r="X3491" s="37"/>
    </row>
    <row r="3492" spans="1:24" x14ac:dyDescent="0.3">
      <c r="A3492" s="42">
        <v>16663</v>
      </c>
      <c r="B3492" s="24">
        <v>40</v>
      </c>
      <c r="C3492" s="24" t="s">
        <v>1126</v>
      </c>
      <c r="D3492" s="24">
        <v>2</v>
      </c>
      <c r="E3492" s="24">
        <v>10</v>
      </c>
      <c r="F3492" s="24" t="s">
        <v>160</v>
      </c>
      <c r="G3492" s="24" t="s">
        <v>18</v>
      </c>
      <c r="H3492" s="24" t="s">
        <v>13</v>
      </c>
      <c r="J3492" s="24">
        <v>1</v>
      </c>
      <c r="K3492" s="24">
        <v>16663</v>
      </c>
      <c r="L3492" s="32">
        <v>0.61805555555555558</v>
      </c>
      <c r="M3492" s="43">
        <v>0.67222222222222217</v>
      </c>
      <c r="N3492" s="33">
        <v>36.360804059443403</v>
      </c>
      <c r="O3492" s="24"/>
      <c r="P3492" s="24"/>
      <c r="Q3492" s="24">
        <v>67</v>
      </c>
      <c r="R3492" s="35">
        <f t="shared" si="221"/>
        <v>2436.1738719827081</v>
      </c>
      <c r="S3492" s="35">
        <f t="shared" si="224"/>
        <v>0</v>
      </c>
      <c r="U3492" s="36">
        <f t="shared" si="222"/>
        <v>5.4166666666666585E-2</v>
      </c>
      <c r="V3492" s="36">
        <f t="shared" si="223"/>
        <v>3.6291666666666611</v>
      </c>
      <c r="W3492" s="36"/>
      <c r="X3492" s="37"/>
    </row>
    <row r="3493" spans="1:24" x14ac:dyDescent="0.3">
      <c r="A3493" s="42">
        <v>9640</v>
      </c>
      <c r="B3493" s="24">
        <v>40</v>
      </c>
      <c r="C3493" s="24" t="s">
        <v>1126</v>
      </c>
      <c r="D3493" s="24">
        <v>2</v>
      </c>
      <c r="E3493" s="24">
        <v>10</v>
      </c>
      <c r="F3493" s="24" t="s">
        <v>160</v>
      </c>
      <c r="G3493" s="24" t="s">
        <v>19</v>
      </c>
      <c r="H3493" s="24" t="s">
        <v>15</v>
      </c>
      <c r="J3493" s="24">
        <v>1</v>
      </c>
      <c r="K3493" s="24">
        <v>5726</v>
      </c>
      <c r="L3493" s="32">
        <v>0.625</v>
      </c>
      <c r="M3493" s="43">
        <v>0.6791666666666667</v>
      </c>
      <c r="N3493" s="33">
        <v>36.360804059443403</v>
      </c>
      <c r="O3493" s="24"/>
      <c r="P3493" s="24"/>
      <c r="Q3493" s="24">
        <v>46</v>
      </c>
      <c r="R3493" s="35">
        <f t="shared" si="221"/>
        <v>1672.5969867343965</v>
      </c>
      <c r="S3493" s="35">
        <f t="shared" si="224"/>
        <v>0</v>
      </c>
      <c r="U3493" s="36">
        <f t="shared" si="222"/>
        <v>5.4166666666666696E-2</v>
      </c>
      <c r="V3493" s="36">
        <f t="shared" si="223"/>
        <v>2.491666666666668</v>
      </c>
      <c r="W3493" s="36"/>
      <c r="X3493" s="37"/>
    </row>
    <row r="3494" spans="1:24" x14ac:dyDescent="0.3">
      <c r="A3494" s="42">
        <v>18390</v>
      </c>
      <c r="B3494" s="24">
        <v>40</v>
      </c>
      <c r="C3494" s="24" t="s">
        <v>1126</v>
      </c>
      <c r="D3494" s="24">
        <v>2</v>
      </c>
      <c r="E3494" s="24">
        <v>10</v>
      </c>
      <c r="F3494" s="24" t="s">
        <v>160</v>
      </c>
      <c r="G3494" s="24" t="s">
        <v>18</v>
      </c>
      <c r="H3494" s="24" t="s">
        <v>15</v>
      </c>
      <c r="J3494" s="24">
        <v>1</v>
      </c>
      <c r="K3494" s="24">
        <v>17093</v>
      </c>
      <c r="L3494" s="32">
        <v>0.63888888888888895</v>
      </c>
      <c r="M3494" s="43">
        <v>0.69305555555555554</v>
      </c>
      <c r="N3494" s="33">
        <v>36.360804059443403</v>
      </c>
      <c r="O3494" s="24"/>
      <c r="P3494" s="24"/>
      <c r="Q3494" s="24">
        <v>12</v>
      </c>
      <c r="R3494" s="35">
        <f t="shared" si="221"/>
        <v>436.32964871332081</v>
      </c>
      <c r="S3494" s="35">
        <f t="shared" si="224"/>
        <v>0</v>
      </c>
      <c r="U3494" s="36">
        <f t="shared" si="222"/>
        <v>5.4166666666666585E-2</v>
      </c>
      <c r="V3494" s="36">
        <f t="shared" si="223"/>
        <v>0.64999999999999902</v>
      </c>
      <c r="W3494" s="36"/>
      <c r="X3494" s="37"/>
    </row>
    <row r="3495" spans="1:24" x14ac:dyDescent="0.3">
      <c r="A3495" s="42">
        <v>9641</v>
      </c>
      <c r="B3495" s="24">
        <v>40</v>
      </c>
      <c r="C3495" s="24" t="s">
        <v>1126</v>
      </c>
      <c r="D3495" s="24">
        <v>2</v>
      </c>
      <c r="E3495" s="24">
        <v>10</v>
      </c>
      <c r="F3495" s="24" t="s">
        <v>160</v>
      </c>
      <c r="G3495" s="24" t="s">
        <v>19</v>
      </c>
      <c r="H3495" s="24" t="s">
        <v>15</v>
      </c>
      <c r="J3495" s="24">
        <v>1</v>
      </c>
      <c r="K3495" s="24">
        <v>5728</v>
      </c>
      <c r="L3495" s="32">
        <v>0.64583333333333337</v>
      </c>
      <c r="M3495" s="43">
        <v>0.70000000000000007</v>
      </c>
      <c r="N3495" s="33">
        <v>36.360804059443403</v>
      </c>
      <c r="O3495" s="24"/>
      <c r="P3495" s="24"/>
      <c r="Q3495" s="24">
        <v>46</v>
      </c>
      <c r="R3495" s="35">
        <f t="shared" si="221"/>
        <v>1672.5969867343965</v>
      </c>
      <c r="S3495" s="35">
        <f t="shared" si="224"/>
        <v>0</v>
      </c>
      <c r="U3495" s="36">
        <f t="shared" si="222"/>
        <v>5.4166666666666696E-2</v>
      </c>
      <c r="V3495" s="36">
        <f t="shared" si="223"/>
        <v>2.491666666666668</v>
      </c>
      <c r="W3495" s="36"/>
      <c r="X3495" s="37"/>
    </row>
    <row r="3496" spans="1:24" x14ac:dyDescent="0.3">
      <c r="A3496" s="42">
        <v>9395</v>
      </c>
      <c r="B3496" s="24">
        <v>40</v>
      </c>
      <c r="C3496" s="24" t="s">
        <v>1126</v>
      </c>
      <c r="D3496" s="24">
        <v>2</v>
      </c>
      <c r="E3496" s="24">
        <v>10</v>
      </c>
      <c r="F3496" s="24" t="s">
        <v>160</v>
      </c>
      <c r="G3496" s="24" t="s">
        <v>19</v>
      </c>
      <c r="H3496" s="24" t="s">
        <v>20</v>
      </c>
      <c r="J3496" s="24">
        <v>1</v>
      </c>
      <c r="K3496" s="24">
        <v>4618</v>
      </c>
      <c r="L3496" s="32">
        <v>0.64583333333333337</v>
      </c>
      <c r="M3496" s="43">
        <v>0.70000000000000007</v>
      </c>
      <c r="N3496" s="33">
        <v>36.360804059443403</v>
      </c>
      <c r="O3496" s="24"/>
      <c r="P3496" s="24"/>
      <c r="Q3496" s="24">
        <v>5</v>
      </c>
      <c r="R3496" s="35">
        <f t="shared" si="221"/>
        <v>181.80402029721702</v>
      </c>
      <c r="S3496" s="35">
        <f t="shared" si="224"/>
        <v>0</v>
      </c>
      <c r="U3496" s="36">
        <f t="shared" si="222"/>
        <v>5.4166666666666696E-2</v>
      </c>
      <c r="V3496" s="36">
        <f t="shared" si="223"/>
        <v>0.27083333333333348</v>
      </c>
      <c r="W3496" s="36"/>
      <c r="X3496" s="37"/>
    </row>
    <row r="3497" spans="1:24" x14ac:dyDescent="0.3">
      <c r="A3497" s="42">
        <v>12494</v>
      </c>
      <c r="B3497" s="24">
        <v>40</v>
      </c>
      <c r="C3497" s="24" t="s">
        <v>1126</v>
      </c>
      <c r="D3497" s="24">
        <v>2</v>
      </c>
      <c r="E3497" s="24">
        <v>10</v>
      </c>
      <c r="F3497" s="24" t="s">
        <v>160</v>
      </c>
      <c r="G3497" s="24" t="s">
        <v>19</v>
      </c>
      <c r="H3497" s="24" t="s">
        <v>13</v>
      </c>
      <c r="J3497" s="24">
        <v>1</v>
      </c>
      <c r="K3497" s="24">
        <v>5658</v>
      </c>
      <c r="L3497" s="32">
        <v>0.64930555555555558</v>
      </c>
      <c r="M3497" s="43">
        <v>0.70347222222222217</v>
      </c>
      <c r="N3497" s="33">
        <v>36.360804059443403</v>
      </c>
      <c r="O3497" s="24"/>
      <c r="P3497" s="24"/>
      <c r="Q3497" s="24">
        <v>235</v>
      </c>
      <c r="R3497" s="35">
        <f t="shared" si="221"/>
        <v>8544.7889539692005</v>
      </c>
      <c r="S3497" s="35">
        <f t="shared" si="224"/>
        <v>0</v>
      </c>
      <c r="U3497" s="36">
        <f t="shared" si="222"/>
        <v>5.4166666666666585E-2</v>
      </c>
      <c r="V3497" s="36">
        <f t="shared" si="223"/>
        <v>12.729166666666648</v>
      </c>
      <c r="W3497" s="36"/>
      <c r="X3497" s="37"/>
    </row>
    <row r="3498" spans="1:24" x14ac:dyDescent="0.3">
      <c r="A3498" s="42">
        <v>16666</v>
      </c>
      <c r="B3498" s="24">
        <v>40</v>
      </c>
      <c r="C3498" s="24" t="s">
        <v>1126</v>
      </c>
      <c r="D3498" s="24">
        <v>2</v>
      </c>
      <c r="E3498" s="24">
        <v>10</v>
      </c>
      <c r="F3498" s="24" t="s">
        <v>160</v>
      </c>
      <c r="G3498" s="24" t="s">
        <v>18</v>
      </c>
      <c r="H3498" s="24" t="s">
        <v>13</v>
      </c>
      <c r="J3498" s="24">
        <v>1</v>
      </c>
      <c r="K3498" s="24">
        <v>16666</v>
      </c>
      <c r="L3498" s="32">
        <v>0.65972222222222221</v>
      </c>
      <c r="M3498" s="43">
        <v>0.71388888888888891</v>
      </c>
      <c r="N3498" s="33">
        <v>36.360804059443403</v>
      </c>
      <c r="O3498" s="24"/>
      <c r="P3498" s="24"/>
      <c r="Q3498" s="24">
        <v>67</v>
      </c>
      <c r="R3498" s="35">
        <f t="shared" si="221"/>
        <v>2436.1738719827081</v>
      </c>
      <c r="S3498" s="35">
        <f t="shared" si="224"/>
        <v>0</v>
      </c>
      <c r="U3498" s="36">
        <f t="shared" si="222"/>
        <v>5.4166666666666696E-2</v>
      </c>
      <c r="V3498" s="36">
        <f t="shared" si="223"/>
        <v>3.6291666666666687</v>
      </c>
      <c r="W3498" s="36"/>
      <c r="X3498" s="37"/>
    </row>
    <row r="3499" spans="1:24" x14ac:dyDescent="0.3">
      <c r="A3499" s="42">
        <v>9642</v>
      </c>
      <c r="B3499" s="24">
        <v>40</v>
      </c>
      <c r="C3499" s="24" t="s">
        <v>1126</v>
      </c>
      <c r="D3499" s="24">
        <v>2</v>
      </c>
      <c r="E3499" s="24">
        <v>10</v>
      </c>
      <c r="F3499" s="24" t="s">
        <v>160</v>
      </c>
      <c r="G3499" s="24" t="s">
        <v>19</v>
      </c>
      <c r="H3499" s="24" t="s">
        <v>15</v>
      </c>
      <c r="J3499" s="24">
        <v>1</v>
      </c>
      <c r="K3499" s="24">
        <v>5729</v>
      </c>
      <c r="L3499" s="32">
        <v>0.66666666666666663</v>
      </c>
      <c r="M3499" s="43">
        <v>0.72083333333333333</v>
      </c>
      <c r="N3499" s="33">
        <v>36.360804059443403</v>
      </c>
      <c r="O3499" s="24"/>
      <c r="P3499" s="24"/>
      <c r="Q3499" s="24">
        <v>46</v>
      </c>
      <c r="R3499" s="35">
        <f t="shared" si="221"/>
        <v>1672.5969867343965</v>
      </c>
      <c r="S3499" s="35">
        <f t="shared" si="224"/>
        <v>0</v>
      </c>
      <c r="U3499" s="36">
        <f t="shared" si="222"/>
        <v>5.4166666666666696E-2</v>
      </c>
      <c r="V3499" s="36">
        <f t="shared" si="223"/>
        <v>2.491666666666668</v>
      </c>
      <c r="W3499" s="36"/>
      <c r="X3499" s="37"/>
    </row>
    <row r="3500" spans="1:24" x14ac:dyDescent="0.3">
      <c r="A3500" s="42">
        <v>9604</v>
      </c>
      <c r="B3500" s="24">
        <v>40</v>
      </c>
      <c r="C3500" s="24" t="s">
        <v>1126</v>
      </c>
      <c r="D3500" s="24">
        <v>2</v>
      </c>
      <c r="E3500" s="24">
        <v>10</v>
      </c>
      <c r="F3500" s="24" t="s">
        <v>160</v>
      </c>
      <c r="G3500" s="24" t="s">
        <v>19</v>
      </c>
      <c r="H3500" s="24" t="s">
        <v>13</v>
      </c>
      <c r="J3500" s="24">
        <v>1</v>
      </c>
      <c r="K3500" s="24">
        <v>5659</v>
      </c>
      <c r="L3500" s="32">
        <v>0.66666666666666663</v>
      </c>
      <c r="M3500" s="43">
        <v>0.72083333333333333</v>
      </c>
      <c r="N3500" s="33">
        <v>36.360804059443403</v>
      </c>
      <c r="O3500" s="24"/>
      <c r="P3500" s="24"/>
      <c r="Q3500" s="24">
        <v>235</v>
      </c>
      <c r="R3500" s="35">
        <f t="shared" si="221"/>
        <v>8544.7889539692005</v>
      </c>
      <c r="S3500" s="35">
        <f t="shared" si="224"/>
        <v>0</v>
      </c>
      <c r="U3500" s="36">
        <f t="shared" si="222"/>
        <v>5.4166666666666696E-2</v>
      </c>
      <c r="V3500" s="36">
        <f t="shared" si="223"/>
        <v>12.729166666666673</v>
      </c>
      <c r="W3500" s="36"/>
      <c r="X3500" s="37"/>
    </row>
    <row r="3501" spans="1:24" x14ac:dyDescent="0.3">
      <c r="A3501" s="42">
        <v>9643</v>
      </c>
      <c r="B3501" s="24">
        <v>40</v>
      </c>
      <c r="C3501" s="24" t="s">
        <v>1126</v>
      </c>
      <c r="D3501" s="24">
        <v>2</v>
      </c>
      <c r="E3501" s="24">
        <v>10</v>
      </c>
      <c r="F3501" s="24" t="s">
        <v>160</v>
      </c>
      <c r="G3501" s="24" t="s">
        <v>19</v>
      </c>
      <c r="H3501" s="24" t="s">
        <v>15</v>
      </c>
      <c r="J3501" s="24">
        <v>1</v>
      </c>
      <c r="K3501" s="24">
        <v>5730</v>
      </c>
      <c r="L3501" s="32">
        <v>0.6875</v>
      </c>
      <c r="M3501" s="43">
        <v>0.7416666666666667</v>
      </c>
      <c r="N3501" s="33">
        <v>36.360804059443403</v>
      </c>
      <c r="O3501" s="24"/>
      <c r="P3501" s="24"/>
      <c r="Q3501" s="24">
        <v>46</v>
      </c>
      <c r="R3501" s="35">
        <f t="shared" si="221"/>
        <v>1672.5969867343965</v>
      </c>
      <c r="S3501" s="35">
        <f t="shared" si="224"/>
        <v>0</v>
      </c>
      <c r="U3501" s="36">
        <f t="shared" si="222"/>
        <v>5.4166666666666696E-2</v>
      </c>
      <c r="V3501" s="36">
        <f t="shared" si="223"/>
        <v>2.491666666666668</v>
      </c>
      <c r="W3501" s="36"/>
      <c r="X3501" s="37"/>
    </row>
    <row r="3502" spans="1:24" x14ac:dyDescent="0.3">
      <c r="A3502" s="42">
        <v>9383</v>
      </c>
      <c r="B3502" s="24">
        <v>40</v>
      </c>
      <c r="C3502" s="24" t="s">
        <v>1126</v>
      </c>
      <c r="D3502" s="24">
        <v>2</v>
      </c>
      <c r="E3502" s="24">
        <v>10</v>
      </c>
      <c r="F3502" s="24" t="s">
        <v>160</v>
      </c>
      <c r="G3502" s="24" t="s">
        <v>19</v>
      </c>
      <c r="H3502" s="24" t="s">
        <v>20</v>
      </c>
      <c r="J3502" s="24">
        <v>1</v>
      </c>
      <c r="K3502" s="24">
        <v>4594</v>
      </c>
      <c r="L3502" s="32">
        <v>0.6875</v>
      </c>
      <c r="M3502" s="43">
        <v>0.7416666666666667</v>
      </c>
      <c r="N3502" s="33">
        <v>36.360804059443403</v>
      </c>
      <c r="O3502" s="24"/>
      <c r="P3502" s="24"/>
      <c r="Q3502" s="24">
        <v>5</v>
      </c>
      <c r="R3502" s="35">
        <f t="shared" si="221"/>
        <v>181.80402029721702</v>
      </c>
      <c r="S3502" s="35">
        <f t="shared" si="224"/>
        <v>0</v>
      </c>
      <c r="U3502" s="36">
        <f t="shared" si="222"/>
        <v>5.4166666666666696E-2</v>
      </c>
      <c r="V3502" s="36">
        <f t="shared" si="223"/>
        <v>0.27083333333333348</v>
      </c>
      <c r="W3502" s="36"/>
      <c r="X3502" s="37"/>
    </row>
    <row r="3503" spans="1:24" x14ac:dyDescent="0.3">
      <c r="A3503" s="42">
        <v>18391</v>
      </c>
      <c r="B3503" s="24">
        <v>40</v>
      </c>
      <c r="C3503" s="24" t="s">
        <v>1126</v>
      </c>
      <c r="D3503" s="24">
        <v>2</v>
      </c>
      <c r="E3503" s="24">
        <v>10</v>
      </c>
      <c r="F3503" s="24" t="s">
        <v>160</v>
      </c>
      <c r="G3503" s="24" t="s">
        <v>18</v>
      </c>
      <c r="H3503" s="24" t="s">
        <v>15</v>
      </c>
      <c r="J3503" s="24">
        <v>1</v>
      </c>
      <c r="K3503" s="24">
        <v>17125</v>
      </c>
      <c r="L3503" s="32">
        <v>0.69444444444444453</v>
      </c>
      <c r="M3503" s="43">
        <v>0.74861111111111101</v>
      </c>
      <c r="N3503" s="33">
        <v>36.360804059443403</v>
      </c>
      <c r="O3503" s="24"/>
      <c r="P3503" s="24"/>
      <c r="Q3503" s="24">
        <v>12</v>
      </c>
      <c r="R3503" s="35">
        <f t="shared" si="221"/>
        <v>436.32964871332081</v>
      </c>
      <c r="S3503" s="35">
        <f t="shared" si="224"/>
        <v>0</v>
      </c>
      <c r="U3503" s="36">
        <f t="shared" si="222"/>
        <v>5.4166666666666474E-2</v>
      </c>
      <c r="V3503" s="36">
        <f t="shared" si="223"/>
        <v>0.64999999999999769</v>
      </c>
      <c r="W3503" s="36"/>
      <c r="X3503" s="37"/>
    </row>
    <row r="3504" spans="1:24" x14ac:dyDescent="0.3">
      <c r="A3504" s="42">
        <v>9444</v>
      </c>
      <c r="B3504" s="24">
        <v>40</v>
      </c>
      <c r="C3504" s="24" t="s">
        <v>1126</v>
      </c>
      <c r="D3504" s="24">
        <v>2</v>
      </c>
      <c r="E3504" s="24">
        <v>10</v>
      </c>
      <c r="F3504" s="24" t="s">
        <v>160</v>
      </c>
      <c r="G3504" s="24" t="s">
        <v>18</v>
      </c>
      <c r="H3504" s="24" t="s">
        <v>13</v>
      </c>
      <c r="J3504" s="24">
        <v>1</v>
      </c>
      <c r="K3504" s="24">
        <v>5241</v>
      </c>
      <c r="L3504" s="32">
        <v>0.69444444444444453</v>
      </c>
      <c r="M3504" s="43">
        <v>0.74861111111111101</v>
      </c>
      <c r="N3504" s="33">
        <v>36.360804059443403</v>
      </c>
      <c r="O3504" s="24"/>
      <c r="P3504" s="24"/>
      <c r="Q3504" s="24">
        <v>67</v>
      </c>
      <c r="R3504" s="35">
        <f t="shared" si="221"/>
        <v>2436.1738719827081</v>
      </c>
      <c r="S3504" s="35">
        <f t="shared" si="224"/>
        <v>0</v>
      </c>
      <c r="U3504" s="36">
        <f t="shared" si="222"/>
        <v>5.4166666666666474E-2</v>
      </c>
      <c r="V3504" s="36">
        <f t="shared" si="223"/>
        <v>3.629166666666654</v>
      </c>
      <c r="W3504" s="36"/>
      <c r="X3504" s="37"/>
    </row>
    <row r="3505" spans="1:24" x14ac:dyDescent="0.3">
      <c r="A3505" s="42">
        <v>18459</v>
      </c>
      <c r="B3505" s="24">
        <v>40</v>
      </c>
      <c r="C3505" s="24" t="s">
        <v>1126</v>
      </c>
      <c r="D3505" s="24">
        <v>2</v>
      </c>
      <c r="E3505" s="24">
        <v>10</v>
      </c>
      <c r="F3505" s="24" t="s">
        <v>160</v>
      </c>
      <c r="G3505" s="24" t="s">
        <v>18</v>
      </c>
      <c r="H3505" s="24" t="s">
        <v>13</v>
      </c>
      <c r="J3505" s="24">
        <v>1</v>
      </c>
      <c r="K3505" s="24">
        <v>18459</v>
      </c>
      <c r="L3505" s="32">
        <v>0.70833333333333337</v>
      </c>
      <c r="M3505" s="43">
        <v>0.76250000000000007</v>
      </c>
      <c r="N3505" s="33">
        <v>36.360804059443403</v>
      </c>
      <c r="O3505" s="24"/>
      <c r="P3505" s="24"/>
      <c r="Q3505" s="24">
        <v>67</v>
      </c>
      <c r="R3505" s="35">
        <f t="shared" si="221"/>
        <v>2436.1738719827081</v>
      </c>
      <c r="S3505" s="35">
        <f t="shared" si="224"/>
        <v>0</v>
      </c>
      <c r="U3505" s="36">
        <f t="shared" si="222"/>
        <v>5.4166666666666696E-2</v>
      </c>
      <c r="V3505" s="36">
        <f t="shared" si="223"/>
        <v>3.6291666666666687</v>
      </c>
      <c r="W3505" s="36"/>
      <c r="X3505" s="37"/>
    </row>
    <row r="3506" spans="1:24" x14ac:dyDescent="0.3">
      <c r="A3506" s="42">
        <v>9524</v>
      </c>
      <c r="B3506" s="24">
        <v>40</v>
      </c>
      <c r="C3506" s="24" t="s">
        <v>1126</v>
      </c>
      <c r="D3506" s="24">
        <v>2</v>
      </c>
      <c r="E3506" s="24">
        <v>10</v>
      </c>
      <c r="F3506" s="24" t="s">
        <v>160</v>
      </c>
      <c r="G3506" s="24" t="s">
        <v>12</v>
      </c>
      <c r="H3506" s="24" t="s">
        <v>15</v>
      </c>
      <c r="J3506" s="24">
        <v>1</v>
      </c>
      <c r="K3506" s="24">
        <v>5338</v>
      </c>
      <c r="L3506" s="32">
        <v>0.70833333333333337</v>
      </c>
      <c r="M3506" s="43">
        <v>0.76250000000000007</v>
      </c>
      <c r="N3506" s="33">
        <v>36.360804059443403</v>
      </c>
      <c r="O3506" s="24"/>
      <c r="P3506" s="24"/>
      <c r="Q3506" s="24">
        <v>58</v>
      </c>
      <c r="R3506" s="35">
        <f t="shared" si="221"/>
        <v>2108.9266354477172</v>
      </c>
      <c r="S3506" s="35">
        <f t="shared" si="224"/>
        <v>0</v>
      </c>
      <c r="U3506" s="36">
        <f t="shared" si="222"/>
        <v>5.4166666666666696E-2</v>
      </c>
      <c r="V3506" s="36">
        <f t="shared" si="223"/>
        <v>3.1416666666666684</v>
      </c>
      <c r="W3506" s="36"/>
      <c r="X3506" s="37"/>
    </row>
    <row r="3507" spans="1:24" x14ac:dyDescent="0.3">
      <c r="A3507" s="42">
        <v>17150</v>
      </c>
      <c r="B3507" s="24">
        <v>40</v>
      </c>
      <c r="C3507" s="24" t="s">
        <v>1126</v>
      </c>
      <c r="D3507" s="24">
        <v>2</v>
      </c>
      <c r="E3507" s="24">
        <v>10</v>
      </c>
      <c r="F3507" s="24" t="s">
        <v>160</v>
      </c>
      <c r="G3507" s="24" t="s">
        <v>18</v>
      </c>
      <c r="H3507" s="24" t="s">
        <v>15</v>
      </c>
      <c r="J3507" s="24">
        <v>1</v>
      </c>
      <c r="K3507" s="24">
        <v>17150</v>
      </c>
      <c r="L3507" s="32">
        <v>0.72222222222222221</v>
      </c>
      <c r="M3507" s="43">
        <v>0.77638888888888891</v>
      </c>
      <c r="N3507" s="33">
        <v>36.360804059443403</v>
      </c>
      <c r="O3507" s="24"/>
      <c r="P3507" s="24"/>
      <c r="Q3507" s="24">
        <v>12</v>
      </c>
      <c r="R3507" s="35">
        <f t="shared" si="221"/>
        <v>436.32964871332081</v>
      </c>
      <c r="S3507" s="35">
        <f t="shared" si="224"/>
        <v>0</v>
      </c>
      <c r="U3507" s="36">
        <f t="shared" si="222"/>
        <v>5.4166666666666696E-2</v>
      </c>
      <c r="V3507" s="36">
        <f t="shared" si="223"/>
        <v>0.65000000000000036</v>
      </c>
      <c r="W3507" s="36"/>
      <c r="X3507" s="37"/>
    </row>
    <row r="3508" spans="1:24" x14ac:dyDescent="0.3">
      <c r="A3508" s="42">
        <v>16669</v>
      </c>
      <c r="B3508" s="24">
        <v>40</v>
      </c>
      <c r="C3508" s="24" t="s">
        <v>1126</v>
      </c>
      <c r="D3508" s="24">
        <v>2</v>
      </c>
      <c r="E3508" s="24">
        <v>10</v>
      </c>
      <c r="F3508" s="24" t="s">
        <v>160</v>
      </c>
      <c r="G3508" s="24" t="s">
        <v>18</v>
      </c>
      <c r="H3508" s="24" t="s">
        <v>13</v>
      </c>
      <c r="J3508" s="24">
        <v>1</v>
      </c>
      <c r="K3508" s="24">
        <v>16669</v>
      </c>
      <c r="L3508" s="32">
        <v>0.72222222222222221</v>
      </c>
      <c r="M3508" s="43">
        <v>0.77638888888888891</v>
      </c>
      <c r="N3508" s="33">
        <v>36.360804059443403</v>
      </c>
      <c r="O3508" s="24"/>
      <c r="P3508" s="24"/>
      <c r="Q3508" s="24">
        <v>67</v>
      </c>
      <c r="R3508" s="35">
        <f t="shared" si="221"/>
        <v>2436.1738719827081</v>
      </c>
      <c r="S3508" s="35">
        <f t="shared" si="224"/>
        <v>0</v>
      </c>
      <c r="U3508" s="36">
        <f t="shared" si="222"/>
        <v>5.4166666666666696E-2</v>
      </c>
      <c r="V3508" s="36">
        <f t="shared" si="223"/>
        <v>3.6291666666666687</v>
      </c>
      <c r="W3508" s="36"/>
      <c r="X3508" s="37"/>
    </row>
    <row r="3509" spans="1:24" x14ac:dyDescent="0.3">
      <c r="A3509" s="42">
        <v>9331</v>
      </c>
      <c r="B3509" s="24">
        <v>40</v>
      </c>
      <c r="C3509" s="24" t="s">
        <v>1126</v>
      </c>
      <c r="D3509" s="24">
        <v>2</v>
      </c>
      <c r="E3509" s="24">
        <v>10</v>
      </c>
      <c r="F3509" s="24" t="s">
        <v>160</v>
      </c>
      <c r="G3509" s="24" t="s">
        <v>19</v>
      </c>
      <c r="H3509" s="24" t="s">
        <v>15</v>
      </c>
      <c r="J3509" s="24">
        <v>1</v>
      </c>
      <c r="K3509" s="24">
        <v>2839</v>
      </c>
      <c r="L3509" s="32">
        <v>0.72916666666666663</v>
      </c>
      <c r="M3509" s="43">
        <v>0.78333333333333333</v>
      </c>
      <c r="N3509" s="33">
        <v>36.360804059443403</v>
      </c>
      <c r="O3509" s="24"/>
      <c r="P3509" s="24"/>
      <c r="Q3509" s="24">
        <v>46</v>
      </c>
      <c r="R3509" s="35">
        <f t="shared" si="221"/>
        <v>1672.5969867343965</v>
      </c>
      <c r="S3509" s="35">
        <f t="shared" si="224"/>
        <v>0</v>
      </c>
      <c r="U3509" s="36">
        <f t="shared" si="222"/>
        <v>5.4166666666666696E-2</v>
      </c>
      <c r="V3509" s="36">
        <f t="shared" si="223"/>
        <v>2.491666666666668</v>
      </c>
      <c r="W3509" s="36"/>
      <c r="X3509" s="37"/>
    </row>
    <row r="3510" spans="1:24" x14ac:dyDescent="0.3">
      <c r="A3510" s="42">
        <v>9387</v>
      </c>
      <c r="B3510" s="24">
        <v>40</v>
      </c>
      <c r="C3510" s="24" t="s">
        <v>1126</v>
      </c>
      <c r="D3510" s="24">
        <v>2</v>
      </c>
      <c r="E3510" s="24">
        <v>10</v>
      </c>
      <c r="F3510" s="24" t="s">
        <v>160</v>
      </c>
      <c r="G3510" s="24" t="s">
        <v>19</v>
      </c>
      <c r="H3510" s="24" t="s">
        <v>20</v>
      </c>
      <c r="J3510" s="24">
        <v>1</v>
      </c>
      <c r="K3510" s="24">
        <v>4602</v>
      </c>
      <c r="L3510" s="32">
        <v>0.72916666666666663</v>
      </c>
      <c r="M3510" s="43">
        <v>0.78333333333333333</v>
      </c>
      <c r="N3510" s="33">
        <v>36.360804059443403</v>
      </c>
      <c r="O3510" s="24"/>
      <c r="P3510" s="24"/>
      <c r="Q3510" s="24">
        <v>5</v>
      </c>
      <c r="R3510" s="35">
        <f t="shared" si="221"/>
        <v>181.80402029721702</v>
      </c>
      <c r="S3510" s="35">
        <f t="shared" si="224"/>
        <v>0</v>
      </c>
      <c r="U3510" s="36">
        <f t="shared" si="222"/>
        <v>5.4166666666666696E-2</v>
      </c>
      <c r="V3510" s="36">
        <f t="shared" si="223"/>
        <v>0.27083333333333348</v>
      </c>
      <c r="W3510" s="36"/>
      <c r="X3510" s="37"/>
    </row>
    <row r="3511" spans="1:24" x14ac:dyDescent="0.3">
      <c r="A3511" s="42">
        <v>17144</v>
      </c>
      <c r="B3511" s="24">
        <v>40</v>
      </c>
      <c r="C3511" s="24" t="s">
        <v>1126</v>
      </c>
      <c r="D3511" s="24">
        <v>2</v>
      </c>
      <c r="E3511" s="24">
        <v>10</v>
      </c>
      <c r="F3511" s="24" t="s">
        <v>160</v>
      </c>
      <c r="G3511" s="24" t="s">
        <v>18</v>
      </c>
      <c r="H3511" s="24" t="s">
        <v>15</v>
      </c>
      <c r="J3511" s="24">
        <v>1</v>
      </c>
      <c r="K3511" s="24">
        <v>17144</v>
      </c>
      <c r="L3511" s="32">
        <v>0.73611111111111116</v>
      </c>
      <c r="M3511" s="43">
        <v>0.79027777777777775</v>
      </c>
      <c r="N3511" s="33">
        <v>36.360804059443403</v>
      </c>
      <c r="O3511" s="24"/>
      <c r="P3511" s="24"/>
      <c r="Q3511" s="24">
        <v>12</v>
      </c>
      <c r="R3511" s="35">
        <f t="shared" si="221"/>
        <v>436.32964871332081</v>
      </c>
      <c r="S3511" s="35">
        <f t="shared" si="224"/>
        <v>0</v>
      </c>
      <c r="U3511" s="36">
        <f t="shared" si="222"/>
        <v>5.4166666666666585E-2</v>
      </c>
      <c r="V3511" s="36">
        <f t="shared" si="223"/>
        <v>0.64999999999999902</v>
      </c>
      <c r="W3511" s="36"/>
      <c r="X3511" s="37"/>
    </row>
    <row r="3512" spans="1:24" x14ac:dyDescent="0.3">
      <c r="A3512" s="42">
        <v>16670</v>
      </c>
      <c r="B3512" s="24">
        <v>40</v>
      </c>
      <c r="C3512" s="24" t="s">
        <v>1126</v>
      </c>
      <c r="D3512" s="24">
        <v>2</v>
      </c>
      <c r="E3512" s="24">
        <v>10</v>
      </c>
      <c r="F3512" s="24" t="s">
        <v>160</v>
      </c>
      <c r="G3512" s="24" t="s">
        <v>18</v>
      </c>
      <c r="H3512" s="24" t="s">
        <v>13</v>
      </c>
      <c r="J3512" s="24">
        <v>1</v>
      </c>
      <c r="K3512" s="24">
        <v>16670</v>
      </c>
      <c r="L3512" s="32">
        <v>0.73611111111111116</v>
      </c>
      <c r="M3512" s="43">
        <v>0.79027777777777775</v>
      </c>
      <c r="N3512" s="33">
        <v>36.360804059443403</v>
      </c>
      <c r="O3512" s="24"/>
      <c r="P3512" s="24"/>
      <c r="Q3512" s="24">
        <v>67</v>
      </c>
      <c r="R3512" s="35">
        <f t="shared" si="221"/>
        <v>2436.1738719827081</v>
      </c>
      <c r="S3512" s="35">
        <f t="shared" si="224"/>
        <v>0</v>
      </c>
      <c r="U3512" s="36">
        <f t="shared" si="222"/>
        <v>5.4166666666666585E-2</v>
      </c>
      <c r="V3512" s="36">
        <f t="shared" si="223"/>
        <v>3.6291666666666611</v>
      </c>
      <c r="W3512" s="36"/>
      <c r="X3512" s="37"/>
    </row>
    <row r="3513" spans="1:24" x14ac:dyDescent="0.3">
      <c r="A3513" s="42">
        <v>9448</v>
      </c>
      <c r="B3513" s="24">
        <v>40</v>
      </c>
      <c r="C3513" s="24" t="s">
        <v>1126</v>
      </c>
      <c r="D3513" s="24">
        <v>2</v>
      </c>
      <c r="E3513" s="24">
        <v>10</v>
      </c>
      <c r="F3513" s="24" t="s">
        <v>160</v>
      </c>
      <c r="G3513" s="24" t="s">
        <v>19</v>
      </c>
      <c r="H3513" s="24" t="s">
        <v>13</v>
      </c>
      <c r="J3513" s="24">
        <v>1</v>
      </c>
      <c r="K3513" s="24">
        <v>5245</v>
      </c>
      <c r="L3513" s="32">
        <v>0.75</v>
      </c>
      <c r="M3513" s="43">
        <v>0.8041666666666667</v>
      </c>
      <c r="N3513" s="33">
        <v>36.360804059443403</v>
      </c>
      <c r="O3513" s="24"/>
      <c r="P3513" s="24"/>
      <c r="Q3513" s="24">
        <v>235</v>
      </c>
      <c r="R3513" s="35">
        <f t="shared" si="221"/>
        <v>8544.7889539692005</v>
      </c>
      <c r="S3513" s="35">
        <f t="shared" si="224"/>
        <v>0</v>
      </c>
      <c r="U3513" s="36">
        <f t="shared" si="222"/>
        <v>5.4166666666666696E-2</v>
      </c>
      <c r="V3513" s="36">
        <f t="shared" si="223"/>
        <v>12.729166666666673</v>
      </c>
      <c r="W3513" s="36"/>
      <c r="X3513" s="37"/>
    </row>
    <row r="3514" spans="1:24" x14ac:dyDescent="0.3">
      <c r="A3514" s="42">
        <v>9527</v>
      </c>
      <c r="B3514" s="24">
        <v>40</v>
      </c>
      <c r="C3514" s="24" t="s">
        <v>1126</v>
      </c>
      <c r="D3514" s="24">
        <v>2</v>
      </c>
      <c r="E3514" s="24">
        <v>10</v>
      </c>
      <c r="F3514" s="24" t="s">
        <v>160</v>
      </c>
      <c r="G3514" s="24" t="s">
        <v>19</v>
      </c>
      <c r="H3514" s="24" t="s">
        <v>15</v>
      </c>
      <c r="J3514" s="24">
        <v>1</v>
      </c>
      <c r="K3514" s="24">
        <v>5341</v>
      </c>
      <c r="L3514" s="32">
        <v>0.75</v>
      </c>
      <c r="M3514" s="43">
        <v>0.8041666666666667</v>
      </c>
      <c r="N3514" s="33">
        <v>36.360804059443403</v>
      </c>
      <c r="O3514" s="24"/>
      <c r="P3514" s="24"/>
      <c r="Q3514" s="24">
        <v>46</v>
      </c>
      <c r="R3514" s="35">
        <f t="shared" si="221"/>
        <v>1672.5969867343965</v>
      </c>
      <c r="S3514" s="35">
        <f t="shared" si="224"/>
        <v>0</v>
      </c>
      <c r="U3514" s="36">
        <f t="shared" si="222"/>
        <v>5.4166666666666696E-2</v>
      </c>
      <c r="V3514" s="36">
        <f t="shared" si="223"/>
        <v>2.491666666666668</v>
      </c>
      <c r="W3514" s="36"/>
      <c r="X3514" s="37"/>
    </row>
    <row r="3515" spans="1:24" x14ac:dyDescent="0.3">
      <c r="A3515" s="42">
        <v>17122</v>
      </c>
      <c r="B3515" s="24">
        <v>40</v>
      </c>
      <c r="C3515" s="24" t="s">
        <v>1126</v>
      </c>
      <c r="D3515" s="24">
        <v>2</v>
      </c>
      <c r="E3515" s="24">
        <v>10</v>
      </c>
      <c r="F3515" s="24" t="s">
        <v>160</v>
      </c>
      <c r="G3515" s="24" t="s">
        <v>18</v>
      </c>
      <c r="H3515" s="24" t="s">
        <v>15</v>
      </c>
      <c r="J3515" s="24">
        <v>1</v>
      </c>
      <c r="K3515" s="24">
        <v>17122</v>
      </c>
      <c r="L3515" s="32">
        <v>0.75694444444444453</v>
      </c>
      <c r="M3515" s="43">
        <v>0.81111111111111101</v>
      </c>
      <c r="N3515" s="33">
        <v>36.360804059443403</v>
      </c>
      <c r="O3515" s="24"/>
      <c r="P3515" s="24"/>
      <c r="Q3515" s="24">
        <v>12</v>
      </c>
      <c r="R3515" s="35">
        <f t="shared" si="221"/>
        <v>436.32964871332081</v>
      </c>
      <c r="S3515" s="35">
        <f t="shared" si="224"/>
        <v>0</v>
      </c>
      <c r="U3515" s="36">
        <f t="shared" si="222"/>
        <v>5.4166666666666474E-2</v>
      </c>
      <c r="V3515" s="36">
        <f t="shared" si="223"/>
        <v>0.64999999999999769</v>
      </c>
      <c r="W3515" s="36"/>
      <c r="X3515" s="37"/>
    </row>
    <row r="3516" spans="1:24" x14ac:dyDescent="0.3">
      <c r="A3516" s="42">
        <v>16671</v>
      </c>
      <c r="B3516" s="24">
        <v>40</v>
      </c>
      <c r="C3516" s="24" t="s">
        <v>1126</v>
      </c>
      <c r="D3516" s="24">
        <v>2</v>
      </c>
      <c r="E3516" s="24">
        <v>10</v>
      </c>
      <c r="F3516" s="24" t="s">
        <v>160</v>
      </c>
      <c r="G3516" s="24" t="s">
        <v>18</v>
      </c>
      <c r="H3516" s="24" t="s">
        <v>13</v>
      </c>
      <c r="J3516" s="24">
        <v>1</v>
      </c>
      <c r="K3516" s="24">
        <v>16671</v>
      </c>
      <c r="L3516" s="32">
        <v>0.75694444444444453</v>
      </c>
      <c r="M3516" s="43">
        <v>0.81111111111111101</v>
      </c>
      <c r="N3516" s="33">
        <v>36.360804059443403</v>
      </c>
      <c r="O3516" s="24"/>
      <c r="P3516" s="24"/>
      <c r="Q3516" s="24">
        <v>67</v>
      </c>
      <c r="R3516" s="35">
        <f t="shared" si="221"/>
        <v>2436.1738719827081</v>
      </c>
      <c r="S3516" s="35">
        <f t="shared" si="224"/>
        <v>0</v>
      </c>
      <c r="U3516" s="36">
        <f t="shared" si="222"/>
        <v>5.4166666666666474E-2</v>
      </c>
      <c r="V3516" s="36">
        <f t="shared" si="223"/>
        <v>3.629166666666654</v>
      </c>
      <c r="W3516" s="36"/>
      <c r="X3516" s="37"/>
    </row>
    <row r="3517" spans="1:24" x14ac:dyDescent="0.3">
      <c r="A3517" s="42">
        <v>9336</v>
      </c>
      <c r="B3517" s="24">
        <v>40</v>
      </c>
      <c r="C3517" s="24" t="s">
        <v>1126</v>
      </c>
      <c r="D3517" s="24">
        <v>2</v>
      </c>
      <c r="E3517" s="24">
        <v>10</v>
      </c>
      <c r="F3517" s="24" t="s">
        <v>160</v>
      </c>
      <c r="G3517" s="24" t="s">
        <v>19</v>
      </c>
      <c r="H3517" s="24" t="s">
        <v>15</v>
      </c>
      <c r="J3517" s="24">
        <v>1</v>
      </c>
      <c r="K3517" s="24">
        <v>2906</v>
      </c>
      <c r="L3517" s="32">
        <v>0.77083333333333337</v>
      </c>
      <c r="M3517" s="43">
        <v>0.82500000000000007</v>
      </c>
      <c r="N3517" s="33">
        <v>36.360804059443403</v>
      </c>
      <c r="O3517" s="24"/>
      <c r="P3517" s="24"/>
      <c r="Q3517" s="24">
        <v>46</v>
      </c>
      <c r="R3517" s="35">
        <f t="shared" si="221"/>
        <v>1672.5969867343965</v>
      </c>
      <c r="S3517" s="35">
        <f t="shared" si="224"/>
        <v>0</v>
      </c>
      <c r="U3517" s="36">
        <f t="shared" si="222"/>
        <v>5.4166666666666696E-2</v>
      </c>
      <c r="V3517" s="36">
        <f t="shared" si="223"/>
        <v>2.491666666666668</v>
      </c>
      <c r="W3517" s="36"/>
      <c r="X3517" s="37"/>
    </row>
    <row r="3518" spans="1:24" x14ac:dyDescent="0.3">
      <c r="A3518" s="42">
        <v>18392</v>
      </c>
      <c r="B3518" s="24">
        <v>40</v>
      </c>
      <c r="C3518" s="24" t="s">
        <v>1126</v>
      </c>
      <c r="D3518" s="24">
        <v>2</v>
      </c>
      <c r="E3518" s="24">
        <v>10</v>
      </c>
      <c r="F3518" s="24" t="s">
        <v>160</v>
      </c>
      <c r="G3518" s="24" t="s">
        <v>18</v>
      </c>
      <c r="H3518" s="24" t="s">
        <v>15</v>
      </c>
      <c r="J3518" s="24">
        <v>1</v>
      </c>
      <c r="K3518" s="24">
        <v>18392</v>
      </c>
      <c r="L3518" s="32">
        <v>0.77083333333333337</v>
      </c>
      <c r="M3518" s="43">
        <v>0.82500000000000007</v>
      </c>
      <c r="N3518" s="33">
        <v>36.360804059443403</v>
      </c>
      <c r="O3518" s="24"/>
      <c r="P3518" s="24"/>
      <c r="Q3518" s="24">
        <v>12</v>
      </c>
      <c r="R3518" s="35">
        <f t="shared" si="221"/>
        <v>436.32964871332081</v>
      </c>
      <c r="S3518" s="35">
        <f t="shared" si="224"/>
        <v>0</v>
      </c>
      <c r="U3518" s="36">
        <f t="shared" si="222"/>
        <v>5.4166666666666696E-2</v>
      </c>
      <c r="V3518" s="36">
        <f t="shared" si="223"/>
        <v>0.65000000000000036</v>
      </c>
      <c r="W3518" s="36"/>
      <c r="X3518" s="37"/>
    </row>
    <row r="3519" spans="1:24" x14ac:dyDescent="0.3">
      <c r="A3519" s="42">
        <v>9701</v>
      </c>
      <c r="B3519" s="24">
        <v>40</v>
      </c>
      <c r="C3519" s="24" t="s">
        <v>1126</v>
      </c>
      <c r="D3519" s="24">
        <v>2</v>
      </c>
      <c r="E3519" s="24">
        <v>10</v>
      </c>
      <c r="F3519" s="24" t="s">
        <v>160</v>
      </c>
      <c r="G3519" s="24" t="s">
        <v>18</v>
      </c>
      <c r="H3519" s="24" t="s">
        <v>13</v>
      </c>
      <c r="J3519" s="24">
        <v>1</v>
      </c>
      <c r="K3519" s="24">
        <v>5246</v>
      </c>
      <c r="L3519" s="32">
        <v>0.77083333333333337</v>
      </c>
      <c r="M3519" s="43">
        <v>0.82500000000000007</v>
      </c>
      <c r="N3519" s="33">
        <v>36.360804059443403</v>
      </c>
      <c r="O3519" s="24"/>
      <c r="P3519" s="24"/>
      <c r="Q3519" s="24">
        <v>67</v>
      </c>
      <c r="R3519" s="35">
        <f t="shared" si="221"/>
        <v>2436.1738719827081</v>
      </c>
      <c r="S3519" s="35">
        <f t="shared" si="224"/>
        <v>0</v>
      </c>
      <c r="U3519" s="36">
        <f t="shared" si="222"/>
        <v>5.4166666666666696E-2</v>
      </c>
      <c r="V3519" s="36">
        <f t="shared" si="223"/>
        <v>3.6291666666666687</v>
      </c>
      <c r="W3519" s="36"/>
      <c r="X3519" s="37"/>
    </row>
    <row r="3520" spans="1:24" x14ac:dyDescent="0.3">
      <c r="A3520" s="42">
        <v>9389</v>
      </c>
      <c r="B3520" s="24">
        <v>40</v>
      </c>
      <c r="C3520" s="24" t="s">
        <v>1126</v>
      </c>
      <c r="D3520" s="24">
        <v>2</v>
      </c>
      <c r="E3520" s="24">
        <v>10</v>
      </c>
      <c r="F3520" s="24" t="s">
        <v>160</v>
      </c>
      <c r="G3520" s="24" t="s">
        <v>19</v>
      </c>
      <c r="H3520" s="24" t="s">
        <v>20</v>
      </c>
      <c r="J3520" s="24">
        <v>1</v>
      </c>
      <c r="K3520" s="24">
        <v>4604</v>
      </c>
      <c r="L3520" s="32">
        <v>0.77083333333333337</v>
      </c>
      <c r="M3520" s="43">
        <v>0.82500000000000007</v>
      </c>
      <c r="N3520" s="33">
        <v>36.360804059443403</v>
      </c>
      <c r="O3520" s="24"/>
      <c r="P3520" s="24"/>
      <c r="Q3520" s="24">
        <v>5</v>
      </c>
      <c r="R3520" s="35">
        <f t="shared" si="221"/>
        <v>181.80402029721702</v>
      </c>
      <c r="S3520" s="35">
        <f t="shared" si="224"/>
        <v>0</v>
      </c>
      <c r="U3520" s="36">
        <f t="shared" si="222"/>
        <v>5.4166666666666696E-2</v>
      </c>
      <c r="V3520" s="36">
        <f t="shared" si="223"/>
        <v>0.27083333333333348</v>
      </c>
      <c r="W3520" s="36"/>
      <c r="X3520" s="37"/>
    </row>
    <row r="3521" spans="1:24" x14ac:dyDescent="0.3">
      <c r="A3521" s="42">
        <v>16672</v>
      </c>
      <c r="B3521" s="24">
        <v>40</v>
      </c>
      <c r="C3521" s="24" t="s">
        <v>1126</v>
      </c>
      <c r="D3521" s="24">
        <v>2</v>
      </c>
      <c r="E3521" s="24">
        <v>10</v>
      </c>
      <c r="F3521" s="24" t="s">
        <v>160</v>
      </c>
      <c r="G3521" s="24" t="s">
        <v>18</v>
      </c>
      <c r="H3521" s="24" t="s">
        <v>13</v>
      </c>
      <c r="J3521" s="24">
        <v>1</v>
      </c>
      <c r="K3521" s="24">
        <v>16672</v>
      </c>
      <c r="L3521" s="32">
        <v>0.78472222222222221</v>
      </c>
      <c r="M3521" s="43">
        <v>0.83888888888888891</v>
      </c>
      <c r="N3521" s="33">
        <v>36.360804059443403</v>
      </c>
      <c r="O3521" s="24"/>
      <c r="P3521" s="24"/>
      <c r="Q3521" s="24">
        <v>67</v>
      </c>
      <c r="R3521" s="35">
        <f t="shared" si="221"/>
        <v>2436.1738719827081</v>
      </c>
      <c r="S3521" s="35">
        <f t="shared" si="224"/>
        <v>0</v>
      </c>
      <c r="U3521" s="36">
        <f t="shared" si="222"/>
        <v>5.4166666666666696E-2</v>
      </c>
      <c r="V3521" s="36">
        <f t="shared" si="223"/>
        <v>3.6291666666666687</v>
      </c>
      <c r="W3521" s="36"/>
      <c r="X3521" s="37"/>
    </row>
    <row r="3522" spans="1:24" x14ac:dyDescent="0.3">
      <c r="A3522" s="42">
        <v>17326</v>
      </c>
      <c r="B3522" s="24">
        <v>40</v>
      </c>
      <c r="C3522" s="24" t="s">
        <v>1126</v>
      </c>
      <c r="D3522" s="24">
        <v>2</v>
      </c>
      <c r="E3522" s="24">
        <v>10</v>
      </c>
      <c r="F3522" s="24" t="s">
        <v>160</v>
      </c>
      <c r="G3522" s="24" t="s">
        <v>18</v>
      </c>
      <c r="H3522" s="24" t="s">
        <v>15</v>
      </c>
      <c r="J3522" s="24">
        <v>1</v>
      </c>
      <c r="K3522" s="24">
        <v>17326</v>
      </c>
      <c r="L3522" s="32">
        <v>0.79166666666666663</v>
      </c>
      <c r="M3522" s="43">
        <v>0.84583333333333333</v>
      </c>
      <c r="N3522" s="33">
        <v>36.360804059443403</v>
      </c>
      <c r="O3522" s="24"/>
      <c r="P3522" s="24"/>
      <c r="Q3522" s="24">
        <v>12</v>
      </c>
      <c r="R3522" s="35">
        <f t="shared" si="221"/>
        <v>436.32964871332081</v>
      </c>
      <c r="S3522" s="35">
        <f t="shared" si="224"/>
        <v>0</v>
      </c>
      <c r="U3522" s="36">
        <f t="shared" si="222"/>
        <v>5.4166666666666696E-2</v>
      </c>
      <c r="V3522" s="36">
        <f t="shared" si="223"/>
        <v>0.65000000000000036</v>
      </c>
      <c r="W3522" s="36"/>
      <c r="X3522" s="37"/>
    </row>
    <row r="3523" spans="1:24" x14ac:dyDescent="0.3">
      <c r="A3523" s="42">
        <v>9449</v>
      </c>
      <c r="B3523" s="24">
        <v>40</v>
      </c>
      <c r="C3523" s="24" t="s">
        <v>1126</v>
      </c>
      <c r="D3523" s="24">
        <v>2</v>
      </c>
      <c r="E3523" s="24">
        <v>10</v>
      </c>
      <c r="F3523" s="24" t="s">
        <v>160</v>
      </c>
      <c r="G3523" s="24" t="s">
        <v>19</v>
      </c>
      <c r="H3523" s="24" t="s">
        <v>13</v>
      </c>
      <c r="J3523" s="24">
        <v>1</v>
      </c>
      <c r="K3523" s="24">
        <v>5248</v>
      </c>
      <c r="L3523" s="32">
        <v>0.79166666666666663</v>
      </c>
      <c r="M3523" s="43">
        <v>0.84583333333333333</v>
      </c>
      <c r="N3523" s="33">
        <v>36.360804059443403</v>
      </c>
      <c r="O3523" s="24"/>
      <c r="P3523" s="24"/>
      <c r="Q3523" s="24">
        <v>235</v>
      </c>
      <c r="R3523" s="35">
        <f t="shared" si="221"/>
        <v>8544.7889539692005</v>
      </c>
      <c r="S3523" s="35">
        <f t="shared" si="224"/>
        <v>0</v>
      </c>
      <c r="U3523" s="36">
        <f t="shared" si="222"/>
        <v>5.4166666666666696E-2</v>
      </c>
      <c r="V3523" s="36">
        <f t="shared" si="223"/>
        <v>12.729166666666673</v>
      </c>
      <c r="W3523" s="36"/>
      <c r="X3523" s="37"/>
    </row>
    <row r="3524" spans="1:24" x14ac:dyDescent="0.3">
      <c r="A3524" s="42">
        <v>9528</v>
      </c>
      <c r="B3524" s="24">
        <v>40</v>
      </c>
      <c r="C3524" s="24" t="s">
        <v>1126</v>
      </c>
      <c r="D3524" s="24">
        <v>2</v>
      </c>
      <c r="E3524" s="24">
        <v>10</v>
      </c>
      <c r="F3524" s="24" t="s">
        <v>160</v>
      </c>
      <c r="G3524" s="24" t="s">
        <v>19</v>
      </c>
      <c r="H3524" s="24" t="s">
        <v>15</v>
      </c>
      <c r="J3524" s="24">
        <v>1</v>
      </c>
      <c r="K3524" s="24">
        <v>5344</v>
      </c>
      <c r="L3524" s="32">
        <v>0.79166666666666663</v>
      </c>
      <c r="M3524" s="43">
        <v>0.84583333333333333</v>
      </c>
      <c r="N3524" s="33">
        <v>36.360804059443403</v>
      </c>
      <c r="O3524" s="24"/>
      <c r="P3524" s="24"/>
      <c r="Q3524" s="24">
        <v>46</v>
      </c>
      <c r="R3524" s="35">
        <f t="shared" si="221"/>
        <v>1672.5969867343965</v>
      </c>
      <c r="S3524" s="35">
        <f t="shared" si="224"/>
        <v>0</v>
      </c>
      <c r="U3524" s="36">
        <f t="shared" si="222"/>
        <v>5.4166666666666696E-2</v>
      </c>
      <c r="V3524" s="36">
        <f t="shared" si="223"/>
        <v>2.491666666666668</v>
      </c>
      <c r="W3524" s="36"/>
      <c r="X3524" s="37"/>
    </row>
    <row r="3525" spans="1:24" x14ac:dyDescent="0.3">
      <c r="A3525" s="42">
        <v>18394</v>
      </c>
      <c r="B3525" s="24">
        <v>40</v>
      </c>
      <c r="C3525" s="24" t="s">
        <v>1126</v>
      </c>
      <c r="D3525" s="24">
        <v>2</v>
      </c>
      <c r="E3525" s="24">
        <v>10</v>
      </c>
      <c r="F3525" s="24" t="s">
        <v>160</v>
      </c>
      <c r="G3525" s="24" t="s">
        <v>18</v>
      </c>
      <c r="H3525" s="24" t="s">
        <v>15</v>
      </c>
      <c r="J3525" s="24">
        <v>1</v>
      </c>
      <c r="K3525" s="24">
        <v>17146</v>
      </c>
      <c r="L3525" s="32">
        <v>0.8125</v>
      </c>
      <c r="M3525" s="43">
        <v>0.8666666666666667</v>
      </c>
      <c r="N3525" s="33">
        <v>36.360804059443403</v>
      </c>
      <c r="O3525" s="24"/>
      <c r="P3525" s="24"/>
      <c r="Q3525" s="24">
        <v>12</v>
      </c>
      <c r="R3525" s="35">
        <f t="shared" si="221"/>
        <v>436.32964871332081</v>
      </c>
      <c r="S3525" s="35">
        <f t="shared" si="224"/>
        <v>0</v>
      </c>
      <c r="U3525" s="36">
        <f t="shared" si="222"/>
        <v>5.4166666666666696E-2</v>
      </c>
      <c r="V3525" s="36">
        <f t="shared" si="223"/>
        <v>0.65000000000000036</v>
      </c>
      <c r="W3525" s="36"/>
      <c r="X3525" s="37"/>
    </row>
    <row r="3526" spans="1:24" x14ac:dyDescent="0.3">
      <c r="A3526" s="42">
        <v>16674</v>
      </c>
      <c r="B3526" s="24">
        <v>40</v>
      </c>
      <c r="C3526" s="24" t="s">
        <v>1126</v>
      </c>
      <c r="D3526" s="24">
        <v>2</v>
      </c>
      <c r="E3526" s="24">
        <v>10</v>
      </c>
      <c r="F3526" s="24" t="s">
        <v>160</v>
      </c>
      <c r="G3526" s="24" t="s">
        <v>18</v>
      </c>
      <c r="H3526" s="24" t="s">
        <v>13</v>
      </c>
      <c r="J3526" s="24">
        <v>1</v>
      </c>
      <c r="K3526" s="24">
        <v>16674</v>
      </c>
      <c r="L3526" s="32">
        <v>0.8125</v>
      </c>
      <c r="M3526" s="43">
        <v>0.8666666666666667</v>
      </c>
      <c r="N3526" s="33">
        <v>36.360804059443403</v>
      </c>
      <c r="O3526" s="24"/>
      <c r="P3526" s="24"/>
      <c r="Q3526" s="24">
        <v>67</v>
      </c>
      <c r="R3526" s="35">
        <f t="shared" ref="R3526:R3589" si="225">+N3526*Q3526</f>
        <v>2436.1738719827081</v>
      </c>
      <c r="S3526" s="35">
        <f t="shared" si="224"/>
        <v>0</v>
      </c>
      <c r="U3526" s="36">
        <f t="shared" ref="U3526:U3589" si="226">+M3526-L3526</f>
        <v>5.4166666666666696E-2</v>
      </c>
      <c r="V3526" s="36">
        <f t="shared" ref="V3526:V3589" si="227">+U3526*Q3526</f>
        <v>3.6291666666666687</v>
      </c>
      <c r="W3526" s="36"/>
      <c r="X3526" s="37"/>
    </row>
    <row r="3527" spans="1:24" x14ac:dyDescent="0.3">
      <c r="A3527" s="42">
        <v>9396</v>
      </c>
      <c r="B3527" s="24">
        <v>40</v>
      </c>
      <c r="C3527" s="24" t="s">
        <v>1126</v>
      </c>
      <c r="D3527" s="24">
        <v>2</v>
      </c>
      <c r="E3527" s="24">
        <v>10</v>
      </c>
      <c r="F3527" s="24" t="s">
        <v>160</v>
      </c>
      <c r="G3527" s="24" t="s">
        <v>19</v>
      </c>
      <c r="H3527" s="24" t="s">
        <v>20</v>
      </c>
      <c r="J3527" s="24">
        <v>1</v>
      </c>
      <c r="K3527" s="24">
        <v>4628</v>
      </c>
      <c r="L3527" s="32">
        <v>0.8125</v>
      </c>
      <c r="M3527" s="43">
        <v>0.8666666666666667</v>
      </c>
      <c r="N3527" s="33">
        <v>36.360804059443403</v>
      </c>
      <c r="O3527" s="24"/>
      <c r="P3527" s="24"/>
      <c r="Q3527" s="24">
        <v>5</v>
      </c>
      <c r="R3527" s="35">
        <f t="shared" si="225"/>
        <v>181.80402029721702</v>
      </c>
      <c r="S3527" s="35">
        <f t="shared" si="224"/>
        <v>0</v>
      </c>
      <c r="U3527" s="36">
        <f t="shared" si="226"/>
        <v>5.4166666666666696E-2</v>
      </c>
      <c r="V3527" s="36">
        <f t="shared" si="227"/>
        <v>0.27083333333333348</v>
      </c>
      <c r="W3527" s="36"/>
      <c r="X3527" s="37"/>
    </row>
    <row r="3528" spans="1:24" x14ac:dyDescent="0.3">
      <c r="A3528" s="42">
        <v>16675</v>
      </c>
      <c r="B3528" s="24">
        <v>40</v>
      </c>
      <c r="C3528" s="24" t="s">
        <v>1126</v>
      </c>
      <c r="D3528" s="24">
        <v>2</v>
      </c>
      <c r="E3528" s="24">
        <v>10</v>
      </c>
      <c r="F3528" s="24" t="s">
        <v>160</v>
      </c>
      <c r="G3528" s="24" t="s">
        <v>18</v>
      </c>
      <c r="H3528" s="24" t="s">
        <v>13</v>
      </c>
      <c r="J3528" s="24">
        <v>1</v>
      </c>
      <c r="K3528" s="24">
        <v>16675</v>
      </c>
      <c r="L3528" s="32">
        <v>0.82638888888888884</v>
      </c>
      <c r="M3528" s="43">
        <v>0.88055555555555554</v>
      </c>
      <c r="N3528" s="33">
        <v>36.360804059443403</v>
      </c>
      <c r="O3528" s="24"/>
      <c r="P3528" s="24"/>
      <c r="Q3528" s="24">
        <v>67</v>
      </c>
      <c r="R3528" s="35">
        <f t="shared" si="225"/>
        <v>2436.1738719827081</v>
      </c>
      <c r="S3528" s="35">
        <f t="shared" si="224"/>
        <v>0</v>
      </c>
      <c r="U3528" s="36">
        <f t="shared" si="226"/>
        <v>5.4166666666666696E-2</v>
      </c>
      <c r="V3528" s="36">
        <f t="shared" si="227"/>
        <v>3.6291666666666687</v>
      </c>
      <c r="W3528" s="36"/>
      <c r="X3528" s="37"/>
    </row>
    <row r="3529" spans="1:24" x14ac:dyDescent="0.3">
      <c r="A3529" s="42">
        <v>9608</v>
      </c>
      <c r="B3529" s="24">
        <v>40</v>
      </c>
      <c r="C3529" s="24" t="s">
        <v>1126</v>
      </c>
      <c r="D3529" s="24">
        <v>2</v>
      </c>
      <c r="E3529" s="24">
        <v>10</v>
      </c>
      <c r="F3529" s="24" t="s">
        <v>160</v>
      </c>
      <c r="G3529" s="24" t="s">
        <v>19</v>
      </c>
      <c r="H3529" s="24" t="s">
        <v>13</v>
      </c>
      <c r="J3529" s="24">
        <v>1</v>
      </c>
      <c r="K3529" s="24">
        <v>5663</v>
      </c>
      <c r="L3529" s="32">
        <v>0.83333333333333337</v>
      </c>
      <c r="M3529" s="43">
        <v>0.88750000000000007</v>
      </c>
      <c r="N3529" s="33">
        <v>36.360804059443403</v>
      </c>
      <c r="O3529" s="24"/>
      <c r="P3529" s="24"/>
      <c r="Q3529" s="24">
        <v>235</v>
      </c>
      <c r="R3529" s="35">
        <f t="shared" si="225"/>
        <v>8544.7889539692005</v>
      </c>
      <c r="S3529" s="35">
        <f t="shared" si="224"/>
        <v>0</v>
      </c>
      <c r="U3529" s="36">
        <f t="shared" si="226"/>
        <v>5.4166666666666696E-2</v>
      </c>
      <c r="V3529" s="36">
        <f t="shared" si="227"/>
        <v>12.729166666666673</v>
      </c>
      <c r="W3529" s="36"/>
      <c r="X3529" s="37"/>
    </row>
    <row r="3530" spans="1:24" x14ac:dyDescent="0.3">
      <c r="A3530" s="42">
        <v>9388</v>
      </c>
      <c r="B3530" s="24">
        <v>40</v>
      </c>
      <c r="C3530" s="24" t="s">
        <v>1126</v>
      </c>
      <c r="D3530" s="24">
        <v>2</v>
      </c>
      <c r="E3530" s="24">
        <v>10</v>
      </c>
      <c r="F3530" s="24" t="s">
        <v>160</v>
      </c>
      <c r="G3530" s="24" t="s">
        <v>19</v>
      </c>
      <c r="H3530" s="24" t="s">
        <v>20</v>
      </c>
      <c r="J3530" s="24">
        <v>1</v>
      </c>
      <c r="K3530" s="24">
        <v>4603</v>
      </c>
      <c r="L3530" s="32">
        <v>0.85416666666666663</v>
      </c>
      <c r="M3530" s="43">
        <v>0.90833333333333333</v>
      </c>
      <c r="N3530" s="33">
        <v>36.360804059443403</v>
      </c>
      <c r="O3530" s="24"/>
      <c r="P3530" s="24"/>
      <c r="Q3530" s="24">
        <v>5</v>
      </c>
      <c r="R3530" s="35">
        <f t="shared" si="225"/>
        <v>181.80402029721702</v>
      </c>
      <c r="S3530" s="35">
        <f t="shared" si="224"/>
        <v>0</v>
      </c>
      <c r="U3530" s="36">
        <f t="shared" si="226"/>
        <v>5.4166666666666696E-2</v>
      </c>
      <c r="V3530" s="36">
        <f t="shared" si="227"/>
        <v>0.27083333333333348</v>
      </c>
      <c r="W3530" s="36"/>
      <c r="X3530" s="37"/>
    </row>
    <row r="3531" spans="1:24" x14ac:dyDescent="0.3">
      <c r="A3531" s="42">
        <v>17085</v>
      </c>
      <c r="B3531" s="24">
        <v>40</v>
      </c>
      <c r="C3531" s="24" t="s">
        <v>1126</v>
      </c>
      <c r="D3531" s="24">
        <v>2</v>
      </c>
      <c r="E3531" s="24">
        <v>10</v>
      </c>
      <c r="F3531" s="24" t="s">
        <v>160</v>
      </c>
      <c r="G3531" s="24" t="s">
        <v>18</v>
      </c>
      <c r="H3531" s="24" t="s">
        <v>15</v>
      </c>
      <c r="J3531" s="24">
        <v>1</v>
      </c>
      <c r="K3531" s="24">
        <v>17085</v>
      </c>
      <c r="L3531" s="32">
        <v>0.86805555555555547</v>
      </c>
      <c r="M3531" s="43">
        <v>0.92222222222222217</v>
      </c>
      <c r="N3531" s="33">
        <v>36.360804059443403</v>
      </c>
      <c r="O3531" s="24"/>
      <c r="P3531" s="24"/>
      <c r="Q3531" s="24">
        <v>12</v>
      </c>
      <c r="R3531" s="35">
        <f t="shared" si="225"/>
        <v>436.32964871332081</v>
      </c>
      <c r="S3531" s="35">
        <f t="shared" si="224"/>
        <v>0</v>
      </c>
      <c r="U3531" s="36">
        <f t="shared" si="226"/>
        <v>5.4166666666666696E-2</v>
      </c>
      <c r="V3531" s="36">
        <f t="shared" si="227"/>
        <v>0.65000000000000036</v>
      </c>
      <c r="W3531" s="36"/>
      <c r="X3531" s="37"/>
    </row>
    <row r="3532" spans="1:24" x14ac:dyDescent="0.3">
      <c r="A3532" s="42">
        <v>16677</v>
      </c>
      <c r="B3532" s="24">
        <v>40</v>
      </c>
      <c r="C3532" s="24" t="s">
        <v>1126</v>
      </c>
      <c r="D3532" s="24">
        <v>2</v>
      </c>
      <c r="E3532" s="24">
        <v>10</v>
      </c>
      <c r="F3532" s="24" t="s">
        <v>160</v>
      </c>
      <c r="G3532" s="24" t="s">
        <v>18</v>
      </c>
      <c r="H3532" s="24" t="s">
        <v>13</v>
      </c>
      <c r="J3532" s="24">
        <v>1</v>
      </c>
      <c r="K3532" s="24">
        <v>16677</v>
      </c>
      <c r="L3532" s="32">
        <v>0.86805555555555547</v>
      </c>
      <c r="M3532" s="43">
        <v>0.92222222222222217</v>
      </c>
      <c r="N3532" s="33">
        <v>36.360804059443403</v>
      </c>
      <c r="O3532" s="24"/>
      <c r="P3532" s="24"/>
      <c r="Q3532" s="24">
        <v>67</v>
      </c>
      <c r="R3532" s="35">
        <f t="shared" si="225"/>
        <v>2436.1738719827081</v>
      </c>
      <c r="S3532" s="35">
        <f t="shared" si="224"/>
        <v>0</v>
      </c>
      <c r="U3532" s="36">
        <f t="shared" si="226"/>
        <v>5.4166666666666696E-2</v>
      </c>
      <c r="V3532" s="36">
        <f t="shared" si="227"/>
        <v>3.6291666666666687</v>
      </c>
      <c r="W3532" s="36"/>
      <c r="X3532" s="37"/>
    </row>
    <row r="3533" spans="1:24" x14ac:dyDescent="0.3">
      <c r="A3533" s="42">
        <v>9343</v>
      </c>
      <c r="B3533" s="24">
        <v>40</v>
      </c>
      <c r="C3533" s="24" t="s">
        <v>1126</v>
      </c>
      <c r="D3533" s="24">
        <v>2</v>
      </c>
      <c r="E3533" s="24">
        <v>10</v>
      </c>
      <c r="F3533" s="24" t="s">
        <v>160</v>
      </c>
      <c r="G3533" s="24" t="s">
        <v>19</v>
      </c>
      <c r="H3533" s="24" t="s">
        <v>15</v>
      </c>
      <c r="J3533" s="24">
        <v>1</v>
      </c>
      <c r="K3533" s="24">
        <v>2929</v>
      </c>
      <c r="L3533" s="32">
        <v>0.875</v>
      </c>
      <c r="M3533" s="43">
        <v>0.9291666666666667</v>
      </c>
      <c r="N3533" s="33">
        <v>36.360804059443403</v>
      </c>
      <c r="O3533" s="24"/>
      <c r="P3533" s="24"/>
      <c r="Q3533" s="24">
        <v>46</v>
      </c>
      <c r="R3533" s="35">
        <f t="shared" si="225"/>
        <v>1672.5969867343965</v>
      </c>
      <c r="S3533" s="35">
        <f t="shared" si="224"/>
        <v>0</v>
      </c>
      <c r="U3533" s="36">
        <f t="shared" si="226"/>
        <v>5.4166666666666696E-2</v>
      </c>
      <c r="V3533" s="36">
        <f t="shared" si="227"/>
        <v>2.491666666666668</v>
      </c>
      <c r="W3533" s="36"/>
      <c r="X3533" s="37"/>
    </row>
    <row r="3534" spans="1:24" x14ac:dyDescent="0.3">
      <c r="A3534" s="42">
        <v>9666</v>
      </c>
      <c r="B3534" s="24">
        <v>40</v>
      </c>
      <c r="C3534" s="24" t="s">
        <v>1126</v>
      </c>
      <c r="D3534" s="24">
        <v>2</v>
      </c>
      <c r="E3534" s="24">
        <v>10</v>
      </c>
      <c r="F3534" s="24" t="s">
        <v>160</v>
      </c>
      <c r="G3534" s="24" t="s">
        <v>19</v>
      </c>
      <c r="H3534" s="24" t="s">
        <v>13</v>
      </c>
      <c r="J3534" s="24">
        <v>1</v>
      </c>
      <c r="K3534" s="24">
        <v>5783</v>
      </c>
      <c r="L3534" s="32">
        <v>0.88541666666666663</v>
      </c>
      <c r="M3534" s="43">
        <v>0.93958333333333333</v>
      </c>
      <c r="N3534" s="33">
        <v>36.360804059443403</v>
      </c>
      <c r="O3534" s="24"/>
      <c r="P3534" s="24"/>
      <c r="Q3534" s="24">
        <v>235</v>
      </c>
      <c r="R3534" s="35">
        <f t="shared" si="225"/>
        <v>8544.7889539692005</v>
      </c>
      <c r="S3534" s="35">
        <f t="shared" si="224"/>
        <v>0</v>
      </c>
      <c r="U3534" s="36">
        <f t="shared" si="226"/>
        <v>5.4166666666666696E-2</v>
      </c>
      <c r="V3534" s="36">
        <f t="shared" si="227"/>
        <v>12.729166666666673</v>
      </c>
      <c r="W3534" s="36"/>
      <c r="X3534" s="37"/>
    </row>
    <row r="3535" spans="1:24" x14ac:dyDescent="0.3">
      <c r="A3535" s="42">
        <v>17131</v>
      </c>
      <c r="B3535" s="24">
        <v>40</v>
      </c>
      <c r="C3535" s="24" t="s">
        <v>1126</v>
      </c>
      <c r="D3535" s="24">
        <v>2</v>
      </c>
      <c r="E3535" s="24">
        <v>10</v>
      </c>
      <c r="F3535" s="24" t="s">
        <v>160</v>
      </c>
      <c r="G3535" s="24" t="s">
        <v>18</v>
      </c>
      <c r="H3535" s="24" t="s">
        <v>15</v>
      </c>
      <c r="J3535" s="24">
        <v>1</v>
      </c>
      <c r="K3535" s="24">
        <v>17131</v>
      </c>
      <c r="L3535" s="32">
        <v>0.88888888888888884</v>
      </c>
      <c r="M3535" s="43">
        <v>0.94305555555555554</v>
      </c>
      <c r="N3535" s="33">
        <v>36.360804059443403</v>
      </c>
      <c r="O3535" s="24"/>
      <c r="P3535" s="24"/>
      <c r="Q3535" s="24">
        <v>12</v>
      </c>
      <c r="R3535" s="35">
        <f t="shared" si="225"/>
        <v>436.32964871332081</v>
      </c>
      <c r="S3535" s="35">
        <f t="shared" si="224"/>
        <v>0</v>
      </c>
      <c r="U3535" s="36">
        <f t="shared" si="226"/>
        <v>5.4166666666666696E-2</v>
      </c>
      <c r="V3535" s="36">
        <f t="shared" si="227"/>
        <v>0.65000000000000036</v>
      </c>
      <c r="W3535" s="36"/>
      <c r="X3535" s="37"/>
    </row>
    <row r="3536" spans="1:24" x14ac:dyDescent="0.3">
      <c r="A3536" s="42">
        <v>16678</v>
      </c>
      <c r="B3536" s="24">
        <v>40</v>
      </c>
      <c r="C3536" s="24" t="s">
        <v>1126</v>
      </c>
      <c r="D3536" s="24">
        <v>2</v>
      </c>
      <c r="E3536" s="24">
        <v>10</v>
      </c>
      <c r="F3536" s="24" t="s">
        <v>160</v>
      </c>
      <c r="G3536" s="24" t="s">
        <v>18</v>
      </c>
      <c r="H3536" s="24" t="s">
        <v>13</v>
      </c>
      <c r="J3536" s="24">
        <v>1</v>
      </c>
      <c r="K3536" s="24">
        <v>16678</v>
      </c>
      <c r="L3536" s="32">
        <v>0.88888888888888884</v>
      </c>
      <c r="M3536" s="43">
        <v>0.94305555555555554</v>
      </c>
      <c r="N3536" s="33">
        <v>36.360804059443403</v>
      </c>
      <c r="O3536" s="24"/>
      <c r="P3536" s="24"/>
      <c r="Q3536" s="24">
        <v>67</v>
      </c>
      <c r="R3536" s="35">
        <f t="shared" si="225"/>
        <v>2436.1738719827081</v>
      </c>
      <c r="S3536" s="35">
        <f t="shared" si="224"/>
        <v>0</v>
      </c>
      <c r="U3536" s="36">
        <f t="shared" si="226"/>
        <v>5.4166666666666696E-2</v>
      </c>
      <c r="V3536" s="36">
        <f t="shared" si="227"/>
        <v>3.6291666666666687</v>
      </c>
      <c r="W3536" s="36"/>
      <c r="X3536" s="37"/>
    </row>
    <row r="3537" spans="1:24" x14ac:dyDescent="0.3">
      <c r="A3537" s="42">
        <v>17163</v>
      </c>
      <c r="B3537" s="24">
        <v>40</v>
      </c>
      <c r="C3537" s="24" t="s">
        <v>1126</v>
      </c>
      <c r="D3537" s="24">
        <v>2</v>
      </c>
      <c r="E3537" s="24">
        <v>10</v>
      </c>
      <c r="F3537" s="24" t="s">
        <v>160</v>
      </c>
      <c r="G3537" s="24" t="s">
        <v>18</v>
      </c>
      <c r="H3537" s="24" t="s">
        <v>15</v>
      </c>
      <c r="J3537" s="24">
        <v>1</v>
      </c>
      <c r="K3537" s="24">
        <v>17163</v>
      </c>
      <c r="L3537" s="32">
        <v>0.90972222222222221</v>
      </c>
      <c r="M3537" s="43">
        <v>0.96388888888888891</v>
      </c>
      <c r="N3537" s="33">
        <v>36.360804059443403</v>
      </c>
      <c r="O3537" s="24"/>
      <c r="P3537" s="24"/>
      <c r="Q3537" s="24">
        <v>12</v>
      </c>
      <c r="R3537" s="35">
        <f t="shared" si="225"/>
        <v>436.32964871332081</v>
      </c>
      <c r="S3537" s="35">
        <f t="shared" ref="S3537:S3600" si="228">+O3537*Q3537</f>
        <v>0</v>
      </c>
      <c r="U3537" s="36">
        <f t="shared" si="226"/>
        <v>5.4166666666666696E-2</v>
      </c>
      <c r="V3537" s="36">
        <f t="shared" si="227"/>
        <v>0.65000000000000036</v>
      </c>
      <c r="W3537" s="36"/>
      <c r="X3537" s="37"/>
    </row>
    <row r="3538" spans="1:24" x14ac:dyDescent="0.3">
      <c r="A3538" s="42">
        <v>9414</v>
      </c>
      <c r="B3538" s="24">
        <v>40</v>
      </c>
      <c r="C3538" s="24" t="s">
        <v>1126</v>
      </c>
      <c r="D3538" s="24">
        <v>2</v>
      </c>
      <c r="E3538" s="24">
        <v>10</v>
      </c>
      <c r="F3538" s="24" t="s">
        <v>160</v>
      </c>
      <c r="G3538" s="24" t="s">
        <v>19</v>
      </c>
      <c r="H3538" s="24" t="s">
        <v>20</v>
      </c>
      <c r="J3538" s="24">
        <v>1</v>
      </c>
      <c r="K3538" s="24">
        <v>4605</v>
      </c>
      <c r="L3538" s="32">
        <v>0.91666666666666663</v>
      </c>
      <c r="M3538" s="43">
        <v>0.97083333333333333</v>
      </c>
      <c r="N3538" s="33">
        <v>36.360804059443403</v>
      </c>
      <c r="O3538" s="24"/>
      <c r="P3538" s="24"/>
      <c r="Q3538" s="24">
        <v>5</v>
      </c>
      <c r="R3538" s="35">
        <f t="shared" si="225"/>
        <v>181.80402029721702</v>
      </c>
      <c r="S3538" s="35">
        <f t="shared" si="228"/>
        <v>0</v>
      </c>
      <c r="U3538" s="36">
        <f t="shared" si="226"/>
        <v>5.4166666666666696E-2</v>
      </c>
      <c r="V3538" s="36">
        <f t="shared" si="227"/>
        <v>0.27083333333333348</v>
      </c>
      <c r="W3538" s="36"/>
      <c r="X3538" s="37"/>
    </row>
    <row r="3539" spans="1:24" x14ac:dyDescent="0.3">
      <c r="A3539" s="42">
        <v>17208</v>
      </c>
      <c r="B3539" s="24">
        <v>40</v>
      </c>
      <c r="C3539" s="24" t="s">
        <v>1126</v>
      </c>
      <c r="D3539" s="24">
        <v>2</v>
      </c>
      <c r="E3539" s="24">
        <v>10</v>
      </c>
      <c r="F3539" s="24" t="s">
        <v>160</v>
      </c>
      <c r="G3539" s="24" t="s">
        <v>18</v>
      </c>
      <c r="H3539" s="24" t="s">
        <v>15</v>
      </c>
      <c r="J3539" s="24">
        <v>1</v>
      </c>
      <c r="K3539" s="24">
        <v>17208</v>
      </c>
      <c r="L3539" s="32">
        <v>0.93055555555555547</v>
      </c>
      <c r="M3539" s="43">
        <v>0.98472222222222217</v>
      </c>
      <c r="N3539" s="33">
        <v>36.360804059443403</v>
      </c>
      <c r="O3539" s="24"/>
      <c r="P3539" s="24"/>
      <c r="Q3539" s="24">
        <v>12</v>
      </c>
      <c r="R3539" s="35">
        <f t="shared" si="225"/>
        <v>436.32964871332081</v>
      </c>
      <c r="S3539" s="35">
        <f t="shared" si="228"/>
        <v>0</v>
      </c>
      <c r="U3539" s="36">
        <f t="shared" si="226"/>
        <v>5.4166666666666696E-2</v>
      </c>
      <c r="V3539" s="36">
        <f t="shared" si="227"/>
        <v>0.65000000000000036</v>
      </c>
      <c r="W3539" s="36"/>
      <c r="X3539" s="37"/>
    </row>
    <row r="3540" spans="1:24" x14ac:dyDescent="0.3">
      <c r="A3540" s="42">
        <v>16681</v>
      </c>
      <c r="B3540" s="24">
        <v>40</v>
      </c>
      <c r="C3540" s="24" t="s">
        <v>1126</v>
      </c>
      <c r="D3540" s="24">
        <v>2</v>
      </c>
      <c r="E3540" s="24">
        <v>10</v>
      </c>
      <c r="F3540" s="24" t="s">
        <v>160</v>
      </c>
      <c r="G3540" s="24" t="s">
        <v>18</v>
      </c>
      <c r="H3540" s="24" t="s">
        <v>13</v>
      </c>
      <c r="J3540" s="24">
        <v>1</v>
      </c>
      <c r="K3540" s="24">
        <v>16681</v>
      </c>
      <c r="L3540" s="32">
        <v>0.93055555555555547</v>
      </c>
      <c r="M3540" s="43">
        <v>0.98472222222222217</v>
      </c>
      <c r="N3540" s="33">
        <v>36.360804059443403</v>
      </c>
      <c r="O3540" s="24"/>
      <c r="P3540" s="24"/>
      <c r="Q3540" s="24">
        <v>67</v>
      </c>
      <c r="R3540" s="35">
        <f t="shared" si="225"/>
        <v>2436.1738719827081</v>
      </c>
      <c r="S3540" s="35">
        <f t="shared" si="228"/>
        <v>0</v>
      </c>
      <c r="U3540" s="36">
        <f t="shared" si="226"/>
        <v>5.4166666666666696E-2</v>
      </c>
      <c r="V3540" s="36">
        <f t="shared" si="227"/>
        <v>3.6291666666666687</v>
      </c>
      <c r="W3540" s="36"/>
      <c r="X3540" s="37"/>
    </row>
    <row r="3541" spans="1:24" x14ac:dyDescent="0.3">
      <c r="A3541" s="42">
        <v>17082</v>
      </c>
      <c r="B3541" s="24">
        <v>40</v>
      </c>
      <c r="C3541" s="24" t="s">
        <v>1126</v>
      </c>
      <c r="D3541" s="24">
        <v>2</v>
      </c>
      <c r="E3541" s="24">
        <v>10</v>
      </c>
      <c r="F3541" s="24" t="s">
        <v>160</v>
      </c>
      <c r="G3541" s="24" t="s">
        <v>18</v>
      </c>
      <c r="H3541" s="24" t="s">
        <v>15</v>
      </c>
      <c r="J3541" s="24">
        <v>1</v>
      </c>
      <c r="K3541" s="24">
        <v>17082</v>
      </c>
      <c r="L3541" s="32">
        <v>0.95138888888888884</v>
      </c>
      <c r="M3541" s="43">
        <v>1.0055555555555555</v>
      </c>
      <c r="N3541" s="33">
        <v>36.360804059443403</v>
      </c>
      <c r="O3541" s="24"/>
      <c r="P3541" s="24"/>
      <c r="Q3541" s="24">
        <v>12</v>
      </c>
      <c r="R3541" s="35">
        <f t="shared" si="225"/>
        <v>436.32964871332081</v>
      </c>
      <c r="S3541" s="35">
        <f t="shared" si="228"/>
        <v>0</v>
      </c>
      <c r="U3541" s="36">
        <f t="shared" si="226"/>
        <v>5.4166666666666696E-2</v>
      </c>
      <c r="V3541" s="36">
        <f t="shared" si="227"/>
        <v>0.65000000000000036</v>
      </c>
      <c r="W3541" s="36"/>
      <c r="X3541" s="37"/>
    </row>
    <row r="3542" spans="1:24" x14ac:dyDescent="0.3">
      <c r="A3542" s="42">
        <v>16682</v>
      </c>
      <c r="B3542" s="24">
        <v>40</v>
      </c>
      <c r="C3542" s="24" t="s">
        <v>1126</v>
      </c>
      <c r="D3542" s="24">
        <v>2</v>
      </c>
      <c r="E3542" s="24">
        <v>10</v>
      </c>
      <c r="F3542" s="24" t="s">
        <v>160</v>
      </c>
      <c r="G3542" s="24" t="s">
        <v>18</v>
      </c>
      <c r="H3542" s="24" t="s">
        <v>13</v>
      </c>
      <c r="J3542" s="24">
        <v>1</v>
      </c>
      <c r="K3542" s="24">
        <v>16682</v>
      </c>
      <c r="L3542" s="32">
        <v>0.95138888888888884</v>
      </c>
      <c r="M3542" s="43">
        <v>1.0055555555555555</v>
      </c>
      <c r="N3542" s="33">
        <v>36.360804059443403</v>
      </c>
      <c r="O3542" s="24"/>
      <c r="P3542" s="24"/>
      <c r="Q3542" s="24">
        <v>67</v>
      </c>
      <c r="R3542" s="35">
        <f t="shared" si="225"/>
        <v>2436.1738719827081</v>
      </c>
      <c r="S3542" s="35">
        <f t="shared" si="228"/>
        <v>0</v>
      </c>
      <c r="U3542" s="36">
        <f t="shared" si="226"/>
        <v>5.4166666666666696E-2</v>
      </c>
      <c r="V3542" s="36">
        <f t="shared" si="227"/>
        <v>3.6291666666666687</v>
      </c>
      <c r="W3542" s="36"/>
      <c r="X3542" s="37"/>
    </row>
    <row r="3543" spans="1:24" x14ac:dyDescent="0.3">
      <c r="A3543" s="42">
        <v>9609</v>
      </c>
      <c r="B3543" s="24">
        <v>40</v>
      </c>
      <c r="C3543" s="24" t="s">
        <v>1126</v>
      </c>
      <c r="D3543" s="24">
        <v>2</v>
      </c>
      <c r="E3543" s="24">
        <v>10</v>
      </c>
      <c r="F3543" s="24" t="s">
        <v>160</v>
      </c>
      <c r="G3543" s="24" t="s">
        <v>19</v>
      </c>
      <c r="H3543" s="24" t="s">
        <v>13</v>
      </c>
      <c r="J3543" s="24">
        <v>1</v>
      </c>
      <c r="K3543" s="24">
        <v>5664</v>
      </c>
      <c r="L3543" s="32">
        <v>0.95833333333333337</v>
      </c>
      <c r="M3543" s="43">
        <v>1.0125</v>
      </c>
      <c r="N3543" s="33">
        <v>36.360804059443403</v>
      </c>
      <c r="O3543" s="24"/>
      <c r="P3543" s="24"/>
      <c r="Q3543" s="24">
        <v>235</v>
      </c>
      <c r="R3543" s="35">
        <f t="shared" si="225"/>
        <v>8544.7889539692005</v>
      </c>
      <c r="S3543" s="35">
        <f t="shared" si="228"/>
        <v>0</v>
      </c>
      <c r="U3543" s="36">
        <f t="shared" si="226"/>
        <v>5.4166666666666585E-2</v>
      </c>
      <c r="V3543" s="36">
        <f t="shared" si="227"/>
        <v>12.729166666666648</v>
      </c>
      <c r="W3543" s="36"/>
      <c r="X3543" s="37"/>
    </row>
    <row r="3544" spans="1:24" x14ac:dyDescent="0.3">
      <c r="A3544" s="42">
        <v>17224</v>
      </c>
      <c r="B3544" s="24">
        <v>40</v>
      </c>
      <c r="C3544" s="24" t="s">
        <v>1126</v>
      </c>
      <c r="D3544" s="24">
        <v>2</v>
      </c>
      <c r="E3544" s="24">
        <v>10</v>
      </c>
      <c r="F3544" s="24" t="s">
        <v>160</v>
      </c>
      <c r="G3544" s="24" t="s">
        <v>18</v>
      </c>
      <c r="H3544" s="24" t="s">
        <v>15</v>
      </c>
      <c r="J3544" s="24">
        <v>1</v>
      </c>
      <c r="K3544" s="24">
        <v>17224</v>
      </c>
      <c r="L3544" s="32">
        <v>0.97222222222222221</v>
      </c>
      <c r="M3544" s="43">
        <v>1.0263888888888888</v>
      </c>
      <c r="N3544" s="33">
        <v>36.360804059443403</v>
      </c>
      <c r="O3544" s="24"/>
      <c r="P3544" s="24"/>
      <c r="Q3544" s="24">
        <v>12</v>
      </c>
      <c r="R3544" s="35">
        <f t="shared" si="225"/>
        <v>436.32964871332081</v>
      </c>
      <c r="S3544" s="35">
        <f t="shared" si="228"/>
        <v>0</v>
      </c>
      <c r="U3544" s="36">
        <f t="shared" si="226"/>
        <v>5.4166666666666585E-2</v>
      </c>
      <c r="V3544" s="36">
        <f t="shared" si="227"/>
        <v>0.64999999999999902</v>
      </c>
      <c r="W3544" s="36"/>
      <c r="X3544" s="37"/>
    </row>
    <row r="3545" spans="1:24" x14ac:dyDescent="0.3">
      <c r="A3545" s="42">
        <v>16684</v>
      </c>
      <c r="B3545" s="24">
        <v>40</v>
      </c>
      <c r="C3545" s="24" t="s">
        <v>1126</v>
      </c>
      <c r="D3545" s="24">
        <v>2</v>
      </c>
      <c r="E3545" s="24">
        <v>10</v>
      </c>
      <c r="F3545" s="24" t="s">
        <v>160</v>
      </c>
      <c r="G3545" s="24" t="s">
        <v>18</v>
      </c>
      <c r="H3545" s="24" t="s">
        <v>13</v>
      </c>
      <c r="J3545" s="24">
        <v>1</v>
      </c>
      <c r="K3545" s="24">
        <v>16684</v>
      </c>
      <c r="L3545" s="32">
        <v>0.97222222222222221</v>
      </c>
      <c r="M3545" s="43">
        <v>1.0263888888888888</v>
      </c>
      <c r="N3545" s="33">
        <v>36.360804059443403</v>
      </c>
      <c r="O3545" s="24"/>
      <c r="P3545" s="24"/>
      <c r="Q3545" s="24">
        <v>67</v>
      </c>
      <c r="R3545" s="35">
        <f t="shared" si="225"/>
        <v>2436.1738719827081</v>
      </c>
      <c r="S3545" s="35">
        <f t="shared" si="228"/>
        <v>0</v>
      </c>
      <c r="U3545" s="36">
        <f t="shared" si="226"/>
        <v>5.4166666666666585E-2</v>
      </c>
      <c r="V3545" s="36">
        <f t="shared" si="227"/>
        <v>3.6291666666666611</v>
      </c>
      <c r="W3545" s="36"/>
      <c r="X3545" s="37"/>
    </row>
    <row r="3546" spans="1:24" x14ac:dyDescent="0.3">
      <c r="A3546" s="42">
        <v>17087</v>
      </c>
      <c r="B3546" s="24">
        <v>40</v>
      </c>
      <c r="C3546" s="24" t="s">
        <v>1126</v>
      </c>
      <c r="D3546" s="24">
        <v>2</v>
      </c>
      <c r="E3546" s="24">
        <v>10</v>
      </c>
      <c r="F3546" s="24" t="s">
        <v>160</v>
      </c>
      <c r="G3546" s="24" t="s">
        <v>18</v>
      </c>
      <c r="H3546" s="24" t="s">
        <v>15</v>
      </c>
      <c r="J3546" s="24">
        <v>1</v>
      </c>
      <c r="K3546" s="24">
        <v>17087</v>
      </c>
      <c r="L3546" s="32">
        <v>0.99305555555555547</v>
      </c>
      <c r="M3546" s="43">
        <v>1.0472222222222223</v>
      </c>
      <c r="N3546" s="33">
        <v>36.360804059443403</v>
      </c>
      <c r="O3546" s="24"/>
      <c r="P3546" s="24"/>
      <c r="Q3546" s="24">
        <v>12</v>
      </c>
      <c r="R3546" s="35">
        <f t="shared" si="225"/>
        <v>436.32964871332081</v>
      </c>
      <c r="S3546" s="35">
        <f t="shared" si="228"/>
        <v>0</v>
      </c>
      <c r="U3546" s="36">
        <f t="shared" si="226"/>
        <v>5.4166666666666807E-2</v>
      </c>
      <c r="V3546" s="36">
        <f t="shared" si="227"/>
        <v>0.65000000000000169</v>
      </c>
      <c r="W3546" s="36"/>
      <c r="X3546" s="37"/>
    </row>
    <row r="3547" spans="1:24" x14ac:dyDescent="0.3">
      <c r="A3547" s="42">
        <v>16685</v>
      </c>
      <c r="B3547" s="24">
        <v>40</v>
      </c>
      <c r="C3547" s="24" t="s">
        <v>1126</v>
      </c>
      <c r="D3547" s="24">
        <v>2</v>
      </c>
      <c r="E3547" s="24">
        <v>10</v>
      </c>
      <c r="F3547" s="24" t="s">
        <v>160</v>
      </c>
      <c r="G3547" s="24" t="s">
        <v>18</v>
      </c>
      <c r="H3547" s="24" t="s">
        <v>13</v>
      </c>
      <c r="J3547" s="24">
        <v>1</v>
      </c>
      <c r="K3547" s="24">
        <v>16685</v>
      </c>
      <c r="L3547" s="32">
        <v>0.99305555555555547</v>
      </c>
      <c r="M3547" s="43">
        <v>1.0472222222222223</v>
      </c>
      <c r="N3547" s="33">
        <v>36.360804059443403</v>
      </c>
      <c r="O3547" s="24"/>
      <c r="P3547" s="24"/>
      <c r="Q3547" s="24">
        <v>67</v>
      </c>
      <c r="R3547" s="35">
        <f t="shared" si="225"/>
        <v>2436.1738719827081</v>
      </c>
      <c r="S3547" s="35">
        <f t="shared" si="228"/>
        <v>0</v>
      </c>
      <c r="U3547" s="36">
        <f t="shared" si="226"/>
        <v>5.4166666666666807E-2</v>
      </c>
      <c r="V3547" s="36">
        <f t="shared" si="227"/>
        <v>3.6291666666666762</v>
      </c>
      <c r="W3547" s="36"/>
      <c r="X3547" s="37"/>
    </row>
    <row r="3548" spans="1:24" x14ac:dyDescent="0.3">
      <c r="A3548" s="42">
        <v>9422</v>
      </c>
      <c r="B3548" s="24">
        <v>40</v>
      </c>
      <c r="C3548" s="24" t="s">
        <v>1126</v>
      </c>
      <c r="D3548" s="24">
        <v>2</v>
      </c>
      <c r="E3548" s="24">
        <v>11</v>
      </c>
      <c r="F3548" s="24" t="s">
        <v>185</v>
      </c>
      <c r="G3548" s="24" t="s">
        <v>18</v>
      </c>
      <c r="H3548" s="24" t="s">
        <v>13</v>
      </c>
      <c r="J3548" s="24">
        <v>1</v>
      </c>
      <c r="K3548" s="24">
        <v>5219</v>
      </c>
      <c r="L3548" s="32">
        <v>0.27083333333333331</v>
      </c>
      <c r="M3548" s="43">
        <v>0.32847222222222222</v>
      </c>
      <c r="N3548" s="33">
        <v>39.257634677074201</v>
      </c>
      <c r="O3548" s="24"/>
      <c r="P3548" s="24"/>
      <c r="Q3548" s="24">
        <v>67</v>
      </c>
      <c r="R3548" s="35">
        <f t="shared" si="225"/>
        <v>2630.2615233639713</v>
      </c>
      <c r="S3548" s="35">
        <f t="shared" si="228"/>
        <v>0</v>
      </c>
      <c r="U3548" s="36">
        <f t="shared" si="226"/>
        <v>5.7638888888888906E-2</v>
      </c>
      <c r="V3548" s="36">
        <f t="shared" si="227"/>
        <v>3.8618055555555566</v>
      </c>
      <c r="W3548" s="36"/>
      <c r="X3548" s="37"/>
    </row>
    <row r="3549" spans="1:24" x14ac:dyDescent="0.3">
      <c r="A3549" s="42">
        <v>17528</v>
      </c>
      <c r="B3549" s="24">
        <v>40</v>
      </c>
      <c r="C3549" s="24" t="s">
        <v>1126</v>
      </c>
      <c r="D3549" s="24">
        <v>2</v>
      </c>
      <c r="E3549" s="24">
        <v>11</v>
      </c>
      <c r="F3549" s="24" t="s">
        <v>185</v>
      </c>
      <c r="G3549" s="24" t="s">
        <v>19</v>
      </c>
      <c r="H3549" s="24" t="s">
        <v>13</v>
      </c>
      <c r="J3549" s="24">
        <v>1</v>
      </c>
      <c r="K3549" s="24">
        <v>2641</v>
      </c>
      <c r="L3549" s="32">
        <v>0.45833333333333331</v>
      </c>
      <c r="M3549" s="43">
        <v>0.51597222222222217</v>
      </c>
      <c r="N3549" s="33">
        <v>39.257634677074201</v>
      </c>
      <c r="O3549" s="24"/>
      <c r="P3549" s="24"/>
      <c r="Q3549" s="24">
        <v>235</v>
      </c>
      <c r="R3549" s="35">
        <f t="shared" si="225"/>
        <v>9225.5441491124366</v>
      </c>
      <c r="S3549" s="35">
        <f t="shared" si="228"/>
        <v>0</v>
      </c>
      <c r="U3549" s="36">
        <f t="shared" si="226"/>
        <v>5.7638888888888851E-2</v>
      </c>
      <c r="V3549" s="36">
        <f t="shared" si="227"/>
        <v>13.54513888888888</v>
      </c>
      <c r="W3549" s="36"/>
      <c r="X3549" s="37"/>
    </row>
    <row r="3550" spans="1:24" x14ac:dyDescent="0.3">
      <c r="A3550" s="42">
        <v>17483</v>
      </c>
      <c r="B3550" s="24">
        <v>40</v>
      </c>
      <c r="C3550" s="24" t="s">
        <v>1126</v>
      </c>
      <c r="D3550" s="24">
        <v>2</v>
      </c>
      <c r="E3550" s="24">
        <v>12</v>
      </c>
      <c r="F3550" s="24" t="s">
        <v>918</v>
      </c>
      <c r="G3550" s="24" t="s">
        <v>19</v>
      </c>
      <c r="H3550" s="24" t="s">
        <v>13</v>
      </c>
      <c r="J3550" s="24">
        <v>1</v>
      </c>
      <c r="K3550" s="24">
        <v>5650</v>
      </c>
      <c r="L3550" s="32">
        <v>0.26041666666666669</v>
      </c>
      <c r="M3550" s="43">
        <v>0.32500000000000001</v>
      </c>
      <c r="N3550" s="33">
        <v>42.079237339397899</v>
      </c>
      <c r="O3550" s="24"/>
      <c r="P3550" s="24"/>
      <c r="Q3550" s="24">
        <v>235</v>
      </c>
      <c r="R3550" s="35">
        <f t="shared" si="225"/>
        <v>9888.6207747585067</v>
      </c>
      <c r="S3550" s="35">
        <f t="shared" si="228"/>
        <v>0</v>
      </c>
      <c r="U3550" s="36">
        <f t="shared" si="226"/>
        <v>6.4583333333333326E-2</v>
      </c>
      <c r="V3550" s="36">
        <f t="shared" si="227"/>
        <v>15.177083333333332</v>
      </c>
      <c r="W3550" s="36"/>
      <c r="X3550" s="37"/>
    </row>
    <row r="3551" spans="1:24" x14ac:dyDescent="0.3">
      <c r="A3551" s="42">
        <v>17157</v>
      </c>
      <c r="B3551" s="24">
        <v>40</v>
      </c>
      <c r="C3551" s="24" t="s">
        <v>1126</v>
      </c>
      <c r="D3551" s="24">
        <v>2</v>
      </c>
      <c r="E3551" s="24">
        <v>14</v>
      </c>
      <c r="F3551" s="24" t="s">
        <v>167</v>
      </c>
      <c r="G3551" s="24" t="s">
        <v>18</v>
      </c>
      <c r="H3551" s="24" t="s">
        <v>15</v>
      </c>
      <c r="J3551" s="24">
        <v>1</v>
      </c>
      <c r="K3551" s="24">
        <v>17157</v>
      </c>
      <c r="L3551" s="32">
        <v>1</v>
      </c>
      <c r="M3551" s="43">
        <v>1.0277777777777779</v>
      </c>
      <c r="N3551" s="33">
        <v>18.1804479632662</v>
      </c>
      <c r="O3551" s="24"/>
      <c r="P3551" s="24"/>
      <c r="Q3551" s="24">
        <v>12</v>
      </c>
      <c r="R3551" s="35">
        <f t="shared" si="225"/>
        <v>218.16537555919439</v>
      </c>
      <c r="S3551" s="35">
        <f t="shared" si="228"/>
        <v>0</v>
      </c>
      <c r="U3551" s="36">
        <f t="shared" si="226"/>
        <v>2.7777777777777901E-2</v>
      </c>
      <c r="V3551" s="36">
        <f t="shared" si="227"/>
        <v>0.33333333333333481</v>
      </c>
      <c r="W3551" s="36"/>
      <c r="X3551" s="37"/>
    </row>
    <row r="3552" spans="1:24" x14ac:dyDescent="0.3">
      <c r="A3552" s="42">
        <v>13929</v>
      </c>
      <c r="B3552" s="24">
        <v>40</v>
      </c>
      <c r="C3552" s="24" t="s">
        <v>1126</v>
      </c>
      <c r="D3552" s="24">
        <v>2</v>
      </c>
      <c r="E3552" s="24">
        <v>14</v>
      </c>
      <c r="F3552" s="24" t="s">
        <v>167</v>
      </c>
      <c r="G3552" s="24" t="s">
        <v>18</v>
      </c>
      <c r="H3552" s="24" t="s">
        <v>13</v>
      </c>
      <c r="J3552" s="24">
        <v>1</v>
      </c>
      <c r="K3552" s="24">
        <v>13929</v>
      </c>
      <c r="L3552" s="32">
        <v>1.0069444444444444</v>
      </c>
      <c r="M3552" s="43">
        <v>1.0347222222222221</v>
      </c>
      <c r="N3552" s="33">
        <v>18.1804479632662</v>
      </c>
      <c r="O3552" s="24"/>
      <c r="P3552" s="24"/>
      <c r="Q3552" s="24">
        <v>67</v>
      </c>
      <c r="R3552" s="35">
        <f t="shared" si="225"/>
        <v>1218.0900135388354</v>
      </c>
      <c r="S3552" s="35">
        <f t="shared" si="228"/>
        <v>0</v>
      </c>
      <c r="U3552" s="36">
        <f t="shared" si="226"/>
        <v>2.7777777777777679E-2</v>
      </c>
      <c r="V3552" s="36">
        <f t="shared" si="227"/>
        <v>1.8611111111111045</v>
      </c>
      <c r="W3552" s="36"/>
      <c r="X3552" s="37"/>
    </row>
    <row r="3553" spans="1:24" x14ac:dyDescent="0.3">
      <c r="A3553" s="42">
        <v>17133</v>
      </c>
      <c r="B3553" s="24">
        <v>40</v>
      </c>
      <c r="C3553" s="24" t="s">
        <v>1126</v>
      </c>
      <c r="D3553" s="24">
        <v>2</v>
      </c>
      <c r="E3553" s="24">
        <v>14</v>
      </c>
      <c r="F3553" s="24" t="s">
        <v>167</v>
      </c>
      <c r="G3553" s="24" t="s">
        <v>18</v>
      </c>
      <c r="H3553" s="24" t="s">
        <v>15</v>
      </c>
      <c r="J3553" s="24">
        <v>1</v>
      </c>
      <c r="K3553" s="24">
        <v>17133</v>
      </c>
      <c r="L3553" s="32">
        <v>1.0138888888888888</v>
      </c>
      <c r="M3553" s="43">
        <v>1.0416666666666667</v>
      </c>
      <c r="N3553" s="33">
        <v>18.1804479632662</v>
      </c>
      <c r="O3553" s="24"/>
      <c r="P3553" s="24"/>
      <c r="Q3553" s="24">
        <v>12</v>
      </c>
      <c r="R3553" s="35">
        <f t="shared" si="225"/>
        <v>218.16537555919439</v>
      </c>
      <c r="S3553" s="35">
        <f t="shared" si="228"/>
        <v>0</v>
      </c>
      <c r="U3553" s="36">
        <f t="shared" si="226"/>
        <v>2.7777777777777901E-2</v>
      </c>
      <c r="V3553" s="36">
        <f t="shared" si="227"/>
        <v>0.33333333333333481</v>
      </c>
      <c r="W3553" s="36"/>
      <c r="X3553" s="37"/>
    </row>
    <row r="3554" spans="1:24" x14ac:dyDescent="0.3">
      <c r="A3554" s="42">
        <v>17165</v>
      </c>
      <c r="B3554" s="24">
        <v>40</v>
      </c>
      <c r="C3554" s="24" t="s">
        <v>1126</v>
      </c>
      <c r="D3554" s="24">
        <v>2</v>
      </c>
      <c r="E3554" s="24">
        <v>14</v>
      </c>
      <c r="F3554" s="24" t="s">
        <v>167</v>
      </c>
      <c r="G3554" s="24" t="s">
        <v>18</v>
      </c>
      <c r="H3554" s="24" t="s">
        <v>15</v>
      </c>
      <c r="J3554" s="24">
        <v>1</v>
      </c>
      <c r="K3554" s="24">
        <v>17165</v>
      </c>
      <c r="L3554" s="32">
        <v>1.0347222222222221</v>
      </c>
      <c r="M3554" s="43">
        <v>1.0625</v>
      </c>
      <c r="N3554" s="33">
        <v>18.1804479632662</v>
      </c>
      <c r="O3554" s="24"/>
      <c r="P3554" s="24"/>
      <c r="Q3554" s="24">
        <v>12</v>
      </c>
      <c r="R3554" s="35">
        <f t="shared" si="225"/>
        <v>218.16537555919439</v>
      </c>
      <c r="S3554" s="35">
        <f t="shared" si="228"/>
        <v>0</v>
      </c>
      <c r="U3554" s="36">
        <f t="shared" si="226"/>
        <v>2.7777777777777901E-2</v>
      </c>
      <c r="V3554" s="36">
        <f t="shared" si="227"/>
        <v>0.33333333333333481</v>
      </c>
      <c r="W3554" s="36"/>
      <c r="X3554" s="37"/>
    </row>
    <row r="3555" spans="1:24" x14ac:dyDescent="0.3">
      <c r="A3555" s="42">
        <v>16689</v>
      </c>
      <c r="B3555" s="24">
        <v>40</v>
      </c>
      <c r="C3555" s="24" t="s">
        <v>1126</v>
      </c>
      <c r="D3555" s="24">
        <v>2</v>
      </c>
      <c r="E3555" s="24">
        <v>14</v>
      </c>
      <c r="F3555" s="24" t="s">
        <v>167</v>
      </c>
      <c r="G3555" s="24" t="s">
        <v>18</v>
      </c>
      <c r="H3555" s="24" t="s">
        <v>13</v>
      </c>
      <c r="J3555" s="24">
        <v>1</v>
      </c>
      <c r="K3555" s="24">
        <v>16689</v>
      </c>
      <c r="L3555" s="32">
        <v>1.0347222222222221</v>
      </c>
      <c r="M3555" s="43">
        <v>1.0625</v>
      </c>
      <c r="N3555" s="33">
        <v>18.1804479632662</v>
      </c>
      <c r="O3555" s="24"/>
      <c r="P3555" s="24"/>
      <c r="Q3555" s="24">
        <v>67</v>
      </c>
      <c r="R3555" s="35">
        <f t="shared" si="225"/>
        <v>1218.0900135388354</v>
      </c>
      <c r="S3555" s="35">
        <f t="shared" si="228"/>
        <v>0</v>
      </c>
      <c r="U3555" s="36">
        <f t="shared" si="226"/>
        <v>2.7777777777777901E-2</v>
      </c>
      <c r="V3555" s="36">
        <f t="shared" si="227"/>
        <v>1.8611111111111194</v>
      </c>
      <c r="W3555" s="36"/>
      <c r="X3555" s="37"/>
    </row>
    <row r="3556" spans="1:24" x14ac:dyDescent="0.3">
      <c r="A3556" s="42">
        <v>16690</v>
      </c>
      <c r="B3556" s="24">
        <v>40</v>
      </c>
      <c r="C3556" s="24" t="s">
        <v>1126</v>
      </c>
      <c r="D3556" s="24">
        <v>2</v>
      </c>
      <c r="E3556" s="24">
        <v>14</v>
      </c>
      <c r="F3556" s="24" t="s">
        <v>167</v>
      </c>
      <c r="G3556" s="24" t="s">
        <v>18</v>
      </c>
      <c r="H3556" s="24" t="s">
        <v>13</v>
      </c>
      <c r="J3556" s="24">
        <v>1</v>
      </c>
      <c r="K3556" s="24">
        <v>16690</v>
      </c>
      <c r="L3556" s="32">
        <v>1.0555555555555556</v>
      </c>
      <c r="M3556" s="43">
        <v>1.0833333333333333</v>
      </c>
      <c r="N3556" s="33">
        <v>18.1804479632662</v>
      </c>
      <c r="O3556" s="24"/>
      <c r="P3556" s="24"/>
      <c r="Q3556" s="24">
        <v>67</v>
      </c>
      <c r="R3556" s="35">
        <f t="shared" si="225"/>
        <v>1218.0900135388354</v>
      </c>
      <c r="S3556" s="35">
        <f t="shared" si="228"/>
        <v>0</v>
      </c>
      <c r="U3556" s="36">
        <f t="shared" si="226"/>
        <v>2.7777777777777679E-2</v>
      </c>
      <c r="V3556" s="36">
        <f t="shared" si="227"/>
        <v>1.8611111111111045</v>
      </c>
      <c r="W3556" s="36"/>
      <c r="X3556" s="37"/>
    </row>
    <row r="3557" spans="1:24" x14ac:dyDescent="0.3">
      <c r="A3557" s="42">
        <v>14003</v>
      </c>
      <c r="B3557" s="24">
        <v>40</v>
      </c>
      <c r="C3557" s="24" t="s">
        <v>1126</v>
      </c>
      <c r="D3557" s="24">
        <v>2</v>
      </c>
      <c r="E3557" s="24">
        <v>14</v>
      </c>
      <c r="F3557" s="24" t="s">
        <v>167</v>
      </c>
      <c r="G3557" s="24" t="s">
        <v>52</v>
      </c>
      <c r="H3557" s="51" t="s">
        <v>1146</v>
      </c>
      <c r="I3557" s="51"/>
      <c r="J3557" s="24">
        <v>1</v>
      </c>
      <c r="K3557" s="24">
        <v>14003</v>
      </c>
      <c r="L3557" s="32">
        <v>0.40625</v>
      </c>
      <c r="M3557" s="43">
        <v>0.43402777777777773</v>
      </c>
      <c r="N3557" s="33">
        <v>18.1804479632662</v>
      </c>
      <c r="O3557" s="24"/>
      <c r="P3557" s="24"/>
      <c r="Q3557" s="24">
        <v>173</v>
      </c>
      <c r="R3557" s="35">
        <f t="shared" si="225"/>
        <v>3145.2174976450528</v>
      </c>
      <c r="S3557" s="35">
        <f t="shared" si="228"/>
        <v>0</v>
      </c>
      <c r="U3557" s="36">
        <f t="shared" si="226"/>
        <v>2.7777777777777735E-2</v>
      </c>
      <c r="V3557" s="36">
        <f t="shared" si="227"/>
        <v>4.8055555555555483</v>
      </c>
      <c r="W3557" s="36"/>
      <c r="X3557" s="37"/>
    </row>
    <row r="3558" spans="1:24" x14ac:dyDescent="0.3">
      <c r="A3558" s="42">
        <v>9431</v>
      </c>
      <c r="B3558" s="24">
        <v>40</v>
      </c>
      <c r="C3558" s="24" t="s">
        <v>1126</v>
      </c>
      <c r="D3558" s="24">
        <v>2</v>
      </c>
      <c r="E3558" s="24">
        <v>14</v>
      </c>
      <c r="F3558" s="24" t="s">
        <v>167</v>
      </c>
      <c r="G3558" s="24" t="s">
        <v>18</v>
      </c>
      <c r="H3558" s="24" t="s">
        <v>13</v>
      </c>
      <c r="J3558" s="24">
        <v>1</v>
      </c>
      <c r="K3558" s="24">
        <v>5228</v>
      </c>
      <c r="L3558" s="32">
        <v>0.44097222222222227</v>
      </c>
      <c r="M3558" s="43">
        <v>0.46875</v>
      </c>
      <c r="N3558" s="33">
        <v>18.1804479632662</v>
      </c>
      <c r="O3558" s="24"/>
      <c r="P3558" s="24"/>
      <c r="Q3558" s="24">
        <v>67</v>
      </c>
      <c r="R3558" s="35">
        <f t="shared" si="225"/>
        <v>1218.0900135388354</v>
      </c>
      <c r="S3558" s="35">
        <f t="shared" si="228"/>
        <v>0</v>
      </c>
      <c r="U3558" s="36">
        <f t="shared" si="226"/>
        <v>2.7777777777777735E-2</v>
      </c>
      <c r="V3558" s="36">
        <f t="shared" si="227"/>
        <v>1.8611111111111083</v>
      </c>
      <c r="W3558" s="36"/>
      <c r="X3558" s="37"/>
    </row>
    <row r="3559" spans="1:24" x14ac:dyDescent="0.3">
      <c r="A3559" s="42">
        <v>9415</v>
      </c>
      <c r="B3559" s="24">
        <v>40</v>
      </c>
      <c r="C3559" s="24" t="s">
        <v>1126</v>
      </c>
      <c r="D3559" s="24">
        <v>2</v>
      </c>
      <c r="E3559" s="24">
        <v>14</v>
      </c>
      <c r="F3559" s="24" t="s">
        <v>167</v>
      </c>
      <c r="G3559" s="24" t="s">
        <v>19</v>
      </c>
      <c r="H3559" s="24" t="s">
        <v>20</v>
      </c>
      <c r="J3559" s="24">
        <v>1</v>
      </c>
      <c r="K3559" s="24">
        <v>4739</v>
      </c>
      <c r="L3559" s="32">
        <v>0.54166666666666663</v>
      </c>
      <c r="M3559" s="43">
        <v>0.56944444444444442</v>
      </c>
      <c r="N3559" s="33">
        <v>18.1804479632662</v>
      </c>
      <c r="O3559" s="24"/>
      <c r="P3559" s="24"/>
      <c r="Q3559" s="24">
        <v>5</v>
      </c>
      <c r="R3559" s="35">
        <f t="shared" si="225"/>
        <v>90.902239816331004</v>
      </c>
      <c r="S3559" s="35">
        <f t="shared" si="228"/>
        <v>0</v>
      </c>
      <c r="U3559" s="36">
        <f t="shared" si="226"/>
        <v>2.777777777777779E-2</v>
      </c>
      <c r="V3559" s="36">
        <f t="shared" si="227"/>
        <v>0.13888888888888895</v>
      </c>
      <c r="W3559" s="36"/>
      <c r="X3559" s="37"/>
    </row>
    <row r="3560" spans="1:24" x14ac:dyDescent="0.3">
      <c r="A3560" s="42">
        <v>17654</v>
      </c>
      <c r="B3560" s="24">
        <v>40</v>
      </c>
      <c r="C3560" s="24" t="s">
        <v>1126</v>
      </c>
      <c r="D3560" s="24">
        <v>2</v>
      </c>
      <c r="E3560" s="24">
        <v>14</v>
      </c>
      <c r="F3560" s="24" t="s">
        <v>167</v>
      </c>
      <c r="G3560" s="24" t="s">
        <v>19</v>
      </c>
      <c r="H3560" s="24" t="s">
        <v>13</v>
      </c>
      <c r="J3560" s="24">
        <v>1</v>
      </c>
      <c r="K3560" s="24">
        <v>5666</v>
      </c>
      <c r="L3560" s="32">
        <v>0.82291666666666663</v>
      </c>
      <c r="M3560" s="43">
        <v>0.85069444444444453</v>
      </c>
      <c r="N3560" s="33">
        <v>18.1804479632662</v>
      </c>
      <c r="O3560" s="24"/>
      <c r="P3560" s="24"/>
      <c r="Q3560" s="24">
        <v>235</v>
      </c>
      <c r="R3560" s="35">
        <f t="shared" si="225"/>
        <v>4272.4052713675574</v>
      </c>
      <c r="S3560" s="35">
        <f t="shared" si="228"/>
        <v>0</v>
      </c>
      <c r="U3560" s="36">
        <f t="shared" si="226"/>
        <v>2.7777777777777901E-2</v>
      </c>
      <c r="V3560" s="36">
        <f t="shared" si="227"/>
        <v>6.527777777777807</v>
      </c>
      <c r="W3560" s="36"/>
      <c r="X3560" s="37"/>
    </row>
    <row r="3561" spans="1:24" x14ac:dyDescent="0.3">
      <c r="A3561" s="42">
        <v>17152</v>
      </c>
      <c r="B3561" s="24">
        <v>40</v>
      </c>
      <c r="C3561" s="24" t="s">
        <v>1126</v>
      </c>
      <c r="D3561" s="24">
        <v>2</v>
      </c>
      <c r="E3561" s="24">
        <v>14</v>
      </c>
      <c r="F3561" s="24" t="s">
        <v>167</v>
      </c>
      <c r="G3561" s="24" t="s">
        <v>18</v>
      </c>
      <c r="H3561" s="24" t="s">
        <v>15</v>
      </c>
      <c r="J3561" s="24">
        <v>1</v>
      </c>
      <c r="K3561" s="24">
        <v>17152</v>
      </c>
      <c r="L3561" s="32">
        <v>0.875</v>
      </c>
      <c r="M3561" s="43">
        <v>0.90277777777777779</v>
      </c>
      <c r="N3561" s="33">
        <v>18.1804479632662</v>
      </c>
      <c r="O3561" s="24"/>
      <c r="P3561" s="24"/>
      <c r="Q3561" s="24">
        <v>12</v>
      </c>
      <c r="R3561" s="35">
        <f t="shared" si="225"/>
        <v>218.16537555919439</v>
      </c>
      <c r="S3561" s="35">
        <f t="shared" si="228"/>
        <v>0</v>
      </c>
      <c r="U3561" s="36">
        <f t="shared" si="226"/>
        <v>2.777777777777779E-2</v>
      </c>
      <c r="V3561" s="36">
        <f t="shared" si="227"/>
        <v>0.33333333333333348</v>
      </c>
      <c r="W3561" s="36"/>
      <c r="X3561" s="37"/>
    </row>
    <row r="3562" spans="1:24" x14ac:dyDescent="0.3">
      <c r="A3562" s="42">
        <v>9337</v>
      </c>
      <c r="B3562" s="24">
        <v>40</v>
      </c>
      <c r="C3562" s="24" t="s">
        <v>1126</v>
      </c>
      <c r="D3562" s="24">
        <v>2</v>
      </c>
      <c r="E3562" s="24">
        <v>14</v>
      </c>
      <c r="F3562" s="24" t="s">
        <v>167</v>
      </c>
      <c r="G3562" s="24" t="s">
        <v>19</v>
      </c>
      <c r="H3562" s="24" t="s">
        <v>15</v>
      </c>
      <c r="J3562" s="24">
        <v>1</v>
      </c>
      <c r="K3562" s="24">
        <v>2908</v>
      </c>
      <c r="L3562" s="32">
        <v>0.89583333333333337</v>
      </c>
      <c r="M3562" s="43">
        <v>0.92361111111111116</v>
      </c>
      <c r="N3562" s="33">
        <v>18.1804479632662</v>
      </c>
      <c r="O3562" s="24"/>
      <c r="P3562" s="24"/>
      <c r="Q3562" s="24">
        <v>46</v>
      </c>
      <c r="R3562" s="35">
        <f t="shared" si="225"/>
        <v>836.30060631024526</v>
      </c>
      <c r="S3562" s="35">
        <f t="shared" si="228"/>
        <v>0</v>
      </c>
      <c r="U3562" s="36">
        <f t="shared" si="226"/>
        <v>2.777777777777779E-2</v>
      </c>
      <c r="V3562" s="36">
        <f t="shared" si="227"/>
        <v>1.2777777777777783</v>
      </c>
      <c r="W3562" s="36"/>
      <c r="X3562" s="37"/>
    </row>
    <row r="3563" spans="1:24" x14ac:dyDescent="0.3">
      <c r="A3563" s="42">
        <v>16680</v>
      </c>
      <c r="B3563" s="24">
        <v>40</v>
      </c>
      <c r="C3563" s="24" t="s">
        <v>1126</v>
      </c>
      <c r="D3563" s="24">
        <v>2</v>
      </c>
      <c r="E3563" s="24">
        <v>14</v>
      </c>
      <c r="F3563" s="24" t="s">
        <v>167</v>
      </c>
      <c r="G3563" s="24" t="s">
        <v>18</v>
      </c>
      <c r="H3563" s="24" t="s">
        <v>13</v>
      </c>
      <c r="J3563" s="24">
        <v>1</v>
      </c>
      <c r="K3563" s="24">
        <v>16680</v>
      </c>
      <c r="L3563" s="32">
        <v>0.92013888888888884</v>
      </c>
      <c r="M3563" s="43">
        <v>0.94791666666666663</v>
      </c>
      <c r="N3563" s="33">
        <v>18.1804479632662</v>
      </c>
      <c r="O3563" s="24"/>
      <c r="P3563" s="24"/>
      <c r="Q3563" s="24">
        <v>67</v>
      </c>
      <c r="R3563" s="35">
        <f t="shared" si="225"/>
        <v>1218.0900135388354</v>
      </c>
      <c r="S3563" s="35">
        <f t="shared" si="228"/>
        <v>0</v>
      </c>
      <c r="U3563" s="36">
        <f t="shared" si="226"/>
        <v>2.777777777777779E-2</v>
      </c>
      <c r="V3563" s="36">
        <f t="shared" si="227"/>
        <v>1.861111111111112</v>
      </c>
      <c r="W3563" s="36"/>
      <c r="X3563" s="37"/>
    </row>
    <row r="3564" spans="1:24" x14ac:dyDescent="0.3">
      <c r="A3564" s="42">
        <v>18396</v>
      </c>
      <c r="B3564" s="24">
        <v>40</v>
      </c>
      <c r="C3564" s="24" t="s">
        <v>1126</v>
      </c>
      <c r="D3564" s="24">
        <v>2</v>
      </c>
      <c r="E3564" s="24">
        <v>14</v>
      </c>
      <c r="F3564" s="24" t="s">
        <v>167</v>
      </c>
      <c r="G3564" s="24" t="s">
        <v>18</v>
      </c>
      <c r="H3564" s="24" t="s">
        <v>15</v>
      </c>
      <c r="J3564" s="24">
        <v>1</v>
      </c>
      <c r="K3564" s="24">
        <v>18396</v>
      </c>
      <c r="L3564" s="32">
        <v>0.92361111111111116</v>
      </c>
      <c r="M3564" s="43">
        <v>0.95138888888888884</v>
      </c>
      <c r="N3564" s="33">
        <v>18.1804479632662</v>
      </c>
      <c r="O3564" s="24"/>
      <c r="P3564" s="24"/>
      <c r="Q3564" s="24">
        <v>12</v>
      </c>
      <c r="R3564" s="35">
        <f t="shared" si="225"/>
        <v>218.16537555919439</v>
      </c>
      <c r="S3564" s="35">
        <f t="shared" si="228"/>
        <v>0</v>
      </c>
      <c r="U3564" s="36">
        <f t="shared" si="226"/>
        <v>2.7777777777777679E-2</v>
      </c>
      <c r="V3564" s="36">
        <f t="shared" si="227"/>
        <v>0.33333333333333215</v>
      </c>
      <c r="W3564" s="36"/>
      <c r="X3564" s="37"/>
    </row>
    <row r="3565" spans="1:24" x14ac:dyDescent="0.3">
      <c r="A3565" s="42">
        <v>9361</v>
      </c>
      <c r="B3565" s="24">
        <v>40</v>
      </c>
      <c r="C3565" s="24" t="s">
        <v>1126</v>
      </c>
      <c r="D3565" s="24">
        <v>2</v>
      </c>
      <c r="E3565" s="24">
        <v>14</v>
      </c>
      <c r="F3565" s="24" t="s">
        <v>167</v>
      </c>
      <c r="G3565" s="24" t="s">
        <v>19</v>
      </c>
      <c r="H3565" s="24" t="s">
        <v>15</v>
      </c>
      <c r="J3565" s="24">
        <v>1</v>
      </c>
      <c r="K3565" s="24">
        <v>2914</v>
      </c>
      <c r="L3565" s="32">
        <v>0.9375</v>
      </c>
      <c r="M3565" s="43">
        <v>0.96527777777777779</v>
      </c>
      <c r="N3565" s="33">
        <v>18.1804479632662</v>
      </c>
      <c r="O3565" s="24"/>
      <c r="P3565" s="24"/>
      <c r="Q3565" s="24">
        <v>46</v>
      </c>
      <c r="R3565" s="35">
        <f t="shared" si="225"/>
        <v>836.30060631024526</v>
      </c>
      <c r="S3565" s="35">
        <f t="shared" si="228"/>
        <v>0</v>
      </c>
      <c r="U3565" s="36">
        <f t="shared" si="226"/>
        <v>2.777777777777779E-2</v>
      </c>
      <c r="V3565" s="36">
        <f t="shared" si="227"/>
        <v>1.2777777777777783</v>
      </c>
      <c r="W3565" s="36"/>
      <c r="X3565" s="37"/>
    </row>
    <row r="3566" spans="1:24" x14ac:dyDescent="0.3">
      <c r="A3566" s="42">
        <v>16683</v>
      </c>
      <c r="B3566" s="24">
        <v>40</v>
      </c>
      <c r="C3566" s="24" t="s">
        <v>1126</v>
      </c>
      <c r="D3566" s="24">
        <v>2</v>
      </c>
      <c r="E3566" s="24">
        <v>14</v>
      </c>
      <c r="F3566" s="24" t="s">
        <v>167</v>
      </c>
      <c r="G3566" s="24" t="s">
        <v>18</v>
      </c>
      <c r="H3566" s="24" t="s">
        <v>13</v>
      </c>
      <c r="J3566" s="24">
        <v>1</v>
      </c>
      <c r="K3566" s="24">
        <v>16683</v>
      </c>
      <c r="L3566" s="32">
        <v>0.96180555555555547</v>
      </c>
      <c r="M3566" s="43">
        <v>0.98958333333333337</v>
      </c>
      <c r="N3566" s="33">
        <v>18.1804479632662</v>
      </c>
      <c r="O3566" s="24"/>
      <c r="P3566" s="24"/>
      <c r="Q3566" s="24">
        <v>67</v>
      </c>
      <c r="R3566" s="35">
        <f t="shared" si="225"/>
        <v>1218.0900135388354</v>
      </c>
      <c r="S3566" s="35">
        <f t="shared" si="228"/>
        <v>0</v>
      </c>
      <c r="U3566" s="36">
        <f t="shared" si="226"/>
        <v>2.7777777777777901E-2</v>
      </c>
      <c r="V3566" s="36">
        <f t="shared" si="227"/>
        <v>1.8611111111111194</v>
      </c>
      <c r="W3566" s="36"/>
      <c r="X3566" s="37"/>
    </row>
    <row r="3567" spans="1:24" x14ac:dyDescent="0.3">
      <c r="A3567" s="42">
        <v>17148</v>
      </c>
      <c r="B3567" s="24">
        <v>40</v>
      </c>
      <c r="C3567" s="24" t="s">
        <v>1126</v>
      </c>
      <c r="D3567" s="24">
        <v>2</v>
      </c>
      <c r="E3567" s="24">
        <v>14</v>
      </c>
      <c r="F3567" s="24" t="s">
        <v>167</v>
      </c>
      <c r="G3567" s="24" t="s">
        <v>18</v>
      </c>
      <c r="H3567" s="24" t="s">
        <v>15</v>
      </c>
      <c r="J3567" s="24">
        <v>1</v>
      </c>
      <c r="K3567" s="24">
        <v>17148</v>
      </c>
      <c r="L3567" s="32">
        <v>0.96180555555555547</v>
      </c>
      <c r="M3567" s="43">
        <v>0.98958333333333337</v>
      </c>
      <c r="N3567" s="33">
        <v>18.1804479632662</v>
      </c>
      <c r="O3567" s="24"/>
      <c r="P3567" s="24"/>
      <c r="Q3567" s="24">
        <v>12</v>
      </c>
      <c r="R3567" s="35">
        <f t="shared" si="225"/>
        <v>218.16537555919439</v>
      </c>
      <c r="S3567" s="35">
        <f t="shared" si="228"/>
        <v>0</v>
      </c>
      <c r="U3567" s="36">
        <f t="shared" si="226"/>
        <v>2.7777777777777901E-2</v>
      </c>
      <c r="V3567" s="36">
        <f t="shared" si="227"/>
        <v>0.33333333333333481</v>
      </c>
      <c r="W3567" s="36"/>
      <c r="X3567" s="37"/>
    </row>
    <row r="3568" spans="1:24" x14ac:dyDescent="0.3">
      <c r="A3568" s="42">
        <v>17500</v>
      </c>
      <c r="B3568" s="24">
        <v>40</v>
      </c>
      <c r="C3568" s="24" t="s">
        <v>1126</v>
      </c>
      <c r="D3568" s="24">
        <v>1</v>
      </c>
      <c r="E3568" s="24">
        <v>22</v>
      </c>
      <c r="F3568" s="24" t="s">
        <v>162</v>
      </c>
      <c r="G3568" s="24" t="s">
        <v>19</v>
      </c>
      <c r="H3568" s="24" t="s">
        <v>13</v>
      </c>
      <c r="J3568" s="24">
        <v>1</v>
      </c>
      <c r="K3568" s="24">
        <v>2686</v>
      </c>
      <c r="L3568" s="32">
        <v>0.51874999999999993</v>
      </c>
      <c r="M3568" s="43">
        <v>0.57986111111111105</v>
      </c>
      <c r="N3568" s="33">
        <v>39.658283117842103</v>
      </c>
      <c r="O3568" s="24"/>
      <c r="P3568" s="24"/>
      <c r="Q3568" s="24">
        <v>235</v>
      </c>
      <c r="R3568" s="35">
        <f t="shared" si="225"/>
        <v>9319.6965326928948</v>
      </c>
      <c r="S3568" s="35">
        <f t="shared" si="228"/>
        <v>0</v>
      </c>
      <c r="U3568" s="36">
        <f t="shared" si="226"/>
        <v>6.1111111111111116E-2</v>
      </c>
      <c r="V3568" s="36">
        <f t="shared" si="227"/>
        <v>14.361111111111112</v>
      </c>
      <c r="W3568" s="36"/>
      <c r="X3568" s="37"/>
    </row>
    <row r="3569" spans="1:24" x14ac:dyDescent="0.3">
      <c r="A3569" s="42">
        <v>17664</v>
      </c>
      <c r="B3569" s="24">
        <v>40</v>
      </c>
      <c r="C3569" s="24" t="s">
        <v>1126</v>
      </c>
      <c r="D3569" s="24">
        <v>1</v>
      </c>
      <c r="E3569" s="24">
        <v>22</v>
      </c>
      <c r="F3569" s="24" t="s">
        <v>162</v>
      </c>
      <c r="G3569" s="24" t="s">
        <v>19</v>
      </c>
      <c r="H3569" s="24" t="s">
        <v>13</v>
      </c>
      <c r="J3569" s="24">
        <v>1</v>
      </c>
      <c r="K3569" s="24">
        <v>17664</v>
      </c>
      <c r="L3569" s="32">
        <v>0.54305555555555551</v>
      </c>
      <c r="M3569" s="43">
        <v>0.60416666666666663</v>
      </c>
      <c r="N3569" s="33">
        <v>39.658283117842103</v>
      </c>
      <c r="O3569" s="24"/>
      <c r="P3569" s="24"/>
      <c r="Q3569" s="24">
        <v>235</v>
      </c>
      <c r="R3569" s="35">
        <f t="shared" si="225"/>
        <v>9319.6965326928948</v>
      </c>
      <c r="S3569" s="35">
        <f t="shared" si="228"/>
        <v>0</v>
      </c>
      <c r="U3569" s="36">
        <f t="shared" si="226"/>
        <v>6.1111111111111116E-2</v>
      </c>
      <c r="V3569" s="36">
        <f t="shared" si="227"/>
        <v>14.361111111111112</v>
      </c>
      <c r="W3569" s="36"/>
      <c r="X3569" s="37"/>
    </row>
    <row r="3570" spans="1:24" x14ac:dyDescent="0.3">
      <c r="A3570" s="42">
        <v>17871</v>
      </c>
      <c r="B3570" s="24">
        <v>40</v>
      </c>
      <c r="C3570" s="24" t="s">
        <v>1126</v>
      </c>
      <c r="D3570" s="24">
        <v>1</v>
      </c>
      <c r="E3570" s="24">
        <v>22</v>
      </c>
      <c r="F3570" s="24" t="s">
        <v>162</v>
      </c>
      <c r="G3570" s="24" t="s">
        <v>19</v>
      </c>
      <c r="H3570" s="24" t="s">
        <v>13</v>
      </c>
      <c r="J3570" s="24">
        <v>1</v>
      </c>
      <c r="K3570" s="24">
        <v>2689</v>
      </c>
      <c r="L3570" s="32">
        <v>0.57777777777777783</v>
      </c>
      <c r="M3570" s="43">
        <v>0.63888888888888895</v>
      </c>
      <c r="N3570" s="33">
        <v>39.658283117842103</v>
      </c>
      <c r="O3570" s="24"/>
      <c r="P3570" s="24"/>
      <c r="Q3570" s="24">
        <v>235</v>
      </c>
      <c r="R3570" s="35">
        <f t="shared" si="225"/>
        <v>9319.6965326928948</v>
      </c>
      <c r="S3570" s="35">
        <f t="shared" si="228"/>
        <v>0</v>
      </c>
      <c r="U3570" s="36">
        <f t="shared" si="226"/>
        <v>6.1111111111111116E-2</v>
      </c>
      <c r="V3570" s="36">
        <f t="shared" si="227"/>
        <v>14.361111111111112</v>
      </c>
      <c r="W3570" s="36"/>
      <c r="X3570" s="37"/>
    </row>
    <row r="3571" spans="1:24" x14ac:dyDescent="0.3">
      <c r="A3571" s="42">
        <v>9315</v>
      </c>
      <c r="B3571" s="24">
        <v>40</v>
      </c>
      <c r="C3571" s="24" t="s">
        <v>1126</v>
      </c>
      <c r="D3571" s="24">
        <v>1</v>
      </c>
      <c r="E3571" s="24">
        <v>22</v>
      </c>
      <c r="F3571" s="24" t="s">
        <v>162</v>
      </c>
      <c r="G3571" s="24" t="s">
        <v>19</v>
      </c>
      <c r="H3571" s="24" t="s">
        <v>13</v>
      </c>
      <c r="J3571" s="24">
        <v>1</v>
      </c>
      <c r="K3571" s="24">
        <v>2691</v>
      </c>
      <c r="L3571" s="32">
        <v>0.59513888888888888</v>
      </c>
      <c r="M3571" s="43">
        <v>0.65625</v>
      </c>
      <c r="N3571" s="33">
        <v>39.658283117842103</v>
      </c>
      <c r="O3571" s="24"/>
      <c r="P3571" s="24"/>
      <c r="Q3571" s="24">
        <v>235</v>
      </c>
      <c r="R3571" s="35">
        <f t="shared" si="225"/>
        <v>9319.6965326928948</v>
      </c>
      <c r="S3571" s="35">
        <f t="shared" si="228"/>
        <v>0</v>
      </c>
      <c r="U3571" s="36">
        <f t="shared" si="226"/>
        <v>6.1111111111111116E-2</v>
      </c>
      <c r="V3571" s="36">
        <f t="shared" si="227"/>
        <v>14.361111111111112</v>
      </c>
      <c r="W3571" s="36"/>
      <c r="X3571" s="37"/>
    </row>
    <row r="3572" spans="1:24" x14ac:dyDescent="0.3">
      <c r="A3572" s="42">
        <v>17209</v>
      </c>
      <c r="B3572" s="24">
        <v>40</v>
      </c>
      <c r="C3572" s="24" t="s">
        <v>1126</v>
      </c>
      <c r="D3572" s="24">
        <v>1</v>
      </c>
      <c r="E3572" s="24">
        <v>23</v>
      </c>
      <c r="F3572" s="24" t="s">
        <v>161</v>
      </c>
      <c r="G3572" s="24" t="s">
        <v>18</v>
      </c>
      <c r="H3572" s="24" t="s">
        <v>15</v>
      </c>
      <c r="J3572" s="24">
        <v>1</v>
      </c>
      <c r="K3572" s="24">
        <v>17209</v>
      </c>
      <c r="L3572" s="32">
        <v>1.0013888888888889</v>
      </c>
      <c r="M3572" s="43">
        <v>1.0555555555555556</v>
      </c>
      <c r="N3572" s="33">
        <v>37.124710316974799</v>
      </c>
      <c r="O3572" s="24"/>
      <c r="P3572" s="24"/>
      <c r="Q3572" s="24">
        <v>12</v>
      </c>
      <c r="R3572" s="35">
        <f t="shared" si="225"/>
        <v>445.49652380369758</v>
      </c>
      <c r="S3572" s="35">
        <f t="shared" si="228"/>
        <v>0</v>
      </c>
      <c r="U3572" s="36">
        <f t="shared" si="226"/>
        <v>5.4166666666666696E-2</v>
      </c>
      <c r="V3572" s="36">
        <f t="shared" si="227"/>
        <v>0.65000000000000036</v>
      </c>
      <c r="W3572" s="36"/>
      <c r="X3572" s="37"/>
    </row>
    <row r="3573" spans="1:24" x14ac:dyDescent="0.3">
      <c r="A3573" s="42">
        <v>16726</v>
      </c>
      <c r="B3573" s="24">
        <v>40</v>
      </c>
      <c r="C3573" s="24" t="s">
        <v>1126</v>
      </c>
      <c r="D3573" s="24">
        <v>1</v>
      </c>
      <c r="E3573" s="24">
        <v>23</v>
      </c>
      <c r="F3573" s="24" t="s">
        <v>161</v>
      </c>
      <c r="G3573" s="24" t="s">
        <v>18</v>
      </c>
      <c r="H3573" s="24" t="s">
        <v>13</v>
      </c>
      <c r="J3573" s="24">
        <v>1</v>
      </c>
      <c r="K3573" s="24">
        <v>16726</v>
      </c>
      <c r="L3573" s="32">
        <v>1.0013888888888889</v>
      </c>
      <c r="M3573" s="43">
        <v>1.0555555555555556</v>
      </c>
      <c r="N3573" s="33">
        <v>37.124710316974799</v>
      </c>
      <c r="O3573" s="24"/>
      <c r="P3573" s="24"/>
      <c r="Q3573" s="24">
        <v>67</v>
      </c>
      <c r="R3573" s="35">
        <f t="shared" si="225"/>
        <v>2487.3555912373117</v>
      </c>
      <c r="S3573" s="35">
        <f t="shared" si="228"/>
        <v>0</v>
      </c>
      <c r="U3573" s="36">
        <f t="shared" si="226"/>
        <v>5.4166666666666696E-2</v>
      </c>
      <c r="V3573" s="36">
        <f t="shared" si="227"/>
        <v>3.6291666666666687</v>
      </c>
      <c r="W3573" s="36"/>
      <c r="X3573" s="37"/>
    </row>
    <row r="3574" spans="1:24" x14ac:dyDescent="0.3">
      <c r="A3574" s="42">
        <v>9310</v>
      </c>
      <c r="B3574" s="24">
        <v>40</v>
      </c>
      <c r="C3574" s="24" t="s">
        <v>1126</v>
      </c>
      <c r="D3574" s="24">
        <v>1</v>
      </c>
      <c r="E3574" s="24">
        <v>23</v>
      </c>
      <c r="F3574" s="24" t="s">
        <v>161</v>
      </c>
      <c r="G3574" s="24" t="s">
        <v>19</v>
      </c>
      <c r="H3574" s="24" t="s">
        <v>13</v>
      </c>
      <c r="J3574" s="24">
        <v>1</v>
      </c>
      <c r="K3574" s="24">
        <v>2671</v>
      </c>
      <c r="L3574" s="32">
        <v>0.25833333333333336</v>
      </c>
      <c r="M3574" s="43">
        <v>0.3125</v>
      </c>
      <c r="N3574" s="33">
        <v>37.124710316974799</v>
      </c>
      <c r="O3574" s="24"/>
      <c r="P3574" s="24"/>
      <c r="Q3574" s="24">
        <v>235</v>
      </c>
      <c r="R3574" s="35">
        <f t="shared" si="225"/>
        <v>8724.3069244890776</v>
      </c>
      <c r="S3574" s="35">
        <f t="shared" si="228"/>
        <v>0</v>
      </c>
      <c r="U3574" s="36">
        <f t="shared" si="226"/>
        <v>5.4166666666666641E-2</v>
      </c>
      <c r="V3574" s="36">
        <f t="shared" si="227"/>
        <v>12.729166666666661</v>
      </c>
      <c r="W3574" s="36"/>
      <c r="X3574" s="37"/>
    </row>
    <row r="3575" spans="1:24" x14ac:dyDescent="0.3">
      <c r="A3575" s="42">
        <v>9545</v>
      </c>
      <c r="B3575" s="24">
        <v>40</v>
      </c>
      <c r="C3575" s="24" t="s">
        <v>1126</v>
      </c>
      <c r="D3575" s="24">
        <v>1</v>
      </c>
      <c r="E3575" s="24">
        <v>23</v>
      </c>
      <c r="F3575" s="24" t="s">
        <v>161</v>
      </c>
      <c r="G3575" s="24" t="s">
        <v>12</v>
      </c>
      <c r="H3575" s="24" t="s">
        <v>15</v>
      </c>
      <c r="J3575" s="24">
        <v>1</v>
      </c>
      <c r="K3575" s="24">
        <v>5432</v>
      </c>
      <c r="L3575" s="32">
        <v>0.27569444444444446</v>
      </c>
      <c r="M3575" s="43">
        <v>0.3298611111111111</v>
      </c>
      <c r="N3575" s="33">
        <v>37.124710316974799</v>
      </c>
      <c r="O3575" s="24"/>
      <c r="P3575" s="24"/>
      <c r="Q3575" s="24">
        <v>58</v>
      </c>
      <c r="R3575" s="35">
        <f t="shared" si="225"/>
        <v>2153.2331983845384</v>
      </c>
      <c r="S3575" s="35">
        <f t="shared" si="228"/>
        <v>0</v>
      </c>
      <c r="U3575" s="36">
        <f t="shared" si="226"/>
        <v>5.4166666666666641E-2</v>
      </c>
      <c r="V3575" s="36">
        <f t="shared" si="227"/>
        <v>3.1416666666666653</v>
      </c>
      <c r="W3575" s="36"/>
      <c r="X3575" s="37"/>
    </row>
    <row r="3576" spans="1:24" x14ac:dyDescent="0.3">
      <c r="A3576" s="42">
        <v>9311</v>
      </c>
      <c r="B3576" s="24">
        <v>40</v>
      </c>
      <c r="C3576" s="24" t="s">
        <v>1126</v>
      </c>
      <c r="D3576" s="24">
        <v>1</v>
      </c>
      <c r="E3576" s="24">
        <v>23</v>
      </c>
      <c r="F3576" s="24" t="s">
        <v>161</v>
      </c>
      <c r="G3576" s="24" t="s">
        <v>19</v>
      </c>
      <c r="H3576" s="24" t="s">
        <v>13</v>
      </c>
      <c r="J3576" s="24">
        <v>1</v>
      </c>
      <c r="K3576" s="24">
        <v>2673</v>
      </c>
      <c r="L3576" s="32">
        <v>0.28958333333333336</v>
      </c>
      <c r="M3576" s="43">
        <v>0.34375</v>
      </c>
      <c r="N3576" s="33">
        <v>37.124710316974799</v>
      </c>
      <c r="O3576" s="24"/>
      <c r="P3576" s="24"/>
      <c r="Q3576" s="24">
        <v>235</v>
      </c>
      <c r="R3576" s="35">
        <f t="shared" si="225"/>
        <v>8724.3069244890776</v>
      </c>
      <c r="S3576" s="35">
        <f t="shared" si="228"/>
        <v>0</v>
      </c>
      <c r="U3576" s="36">
        <f t="shared" si="226"/>
        <v>5.4166666666666641E-2</v>
      </c>
      <c r="V3576" s="36">
        <f t="shared" si="227"/>
        <v>12.729166666666661</v>
      </c>
      <c r="W3576" s="36"/>
      <c r="X3576" s="37"/>
    </row>
    <row r="3577" spans="1:24" x14ac:dyDescent="0.3">
      <c r="A3577" s="42">
        <v>9711</v>
      </c>
      <c r="B3577" s="24">
        <v>40</v>
      </c>
      <c r="C3577" s="24" t="s">
        <v>1126</v>
      </c>
      <c r="D3577" s="24">
        <v>1</v>
      </c>
      <c r="E3577" s="24">
        <v>23</v>
      </c>
      <c r="F3577" s="24" t="s">
        <v>161</v>
      </c>
      <c r="G3577" s="24" t="s">
        <v>18</v>
      </c>
      <c r="H3577" s="24" t="s">
        <v>13</v>
      </c>
      <c r="J3577" s="24">
        <v>1</v>
      </c>
      <c r="K3577" s="24">
        <v>9147</v>
      </c>
      <c r="L3577" s="32">
        <v>0.29305555555555557</v>
      </c>
      <c r="M3577" s="43">
        <v>0.34722222222222227</v>
      </c>
      <c r="N3577" s="33">
        <v>37.124710316974799</v>
      </c>
      <c r="O3577" s="24"/>
      <c r="P3577" s="24"/>
      <c r="Q3577" s="24">
        <v>67</v>
      </c>
      <c r="R3577" s="35">
        <f t="shared" si="225"/>
        <v>2487.3555912373117</v>
      </c>
      <c r="S3577" s="35">
        <f t="shared" si="228"/>
        <v>0</v>
      </c>
      <c r="U3577" s="36">
        <f t="shared" si="226"/>
        <v>5.4166666666666696E-2</v>
      </c>
      <c r="V3577" s="36">
        <f t="shared" si="227"/>
        <v>3.6291666666666687</v>
      </c>
      <c r="W3577" s="36"/>
      <c r="X3577" s="37"/>
    </row>
    <row r="3578" spans="1:24" x14ac:dyDescent="0.3">
      <c r="A3578" s="42">
        <v>17610</v>
      </c>
      <c r="B3578" s="24">
        <v>40</v>
      </c>
      <c r="C3578" s="24" t="s">
        <v>1126</v>
      </c>
      <c r="D3578" s="24">
        <v>1</v>
      </c>
      <c r="E3578" s="24">
        <v>23</v>
      </c>
      <c r="F3578" s="24" t="s">
        <v>161</v>
      </c>
      <c r="G3578" s="24" t="s">
        <v>19</v>
      </c>
      <c r="H3578" s="24" t="s">
        <v>13</v>
      </c>
      <c r="J3578" s="24">
        <v>1</v>
      </c>
      <c r="K3578" s="24">
        <v>5272</v>
      </c>
      <c r="L3578" s="32">
        <v>0.29652777777777778</v>
      </c>
      <c r="M3578" s="43">
        <v>0.35069444444444442</v>
      </c>
      <c r="N3578" s="33">
        <v>37.124710316974799</v>
      </c>
      <c r="O3578" s="24"/>
      <c r="P3578" s="24"/>
      <c r="Q3578" s="24">
        <v>235</v>
      </c>
      <c r="R3578" s="35">
        <f t="shared" si="225"/>
        <v>8724.3069244890776</v>
      </c>
      <c r="S3578" s="35">
        <f t="shared" si="228"/>
        <v>0</v>
      </c>
      <c r="U3578" s="36">
        <f t="shared" si="226"/>
        <v>5.4166666666666641E-2</v>
      </c>
      <c r="V3578" s="36">
        <f t="shared" si="227"/>
        <v>12.729166666666661</v>
      </c>
      <c r="W3578" s="36"/>
      <c r="X3578" s="37"/>
    </row>
    <row r="3579" spans="1:24" x14ac:dyDescent="0.3">
      <c r="A3579" s="42">
        <v>9384</v>
      </c>
      <c r="B3579" s="24">
        <v>40</v>
      </c>
      <c r="C3579" s="24" t="s">
        <v>1126</v>
      </c>
      <c r="D3579" s="24">
        <v>1</v>
      </c>
      <c r="E3579" s="24">
        <v>23</v>
      </c>
      <c r="F3579" s="24" t="s">
        <v>161</v>
      </c>
      <c r="G3579" s="24" t="s">
        <v>19</v>
      </c>
      <c r="H3579" s="24" t="s">
        <v>20</v>
      </c>
      <c r="J3579" s="24">
        <v>1</v>
      </c>
      <c r="K3579" s="24">
        <v>4595</v>
      </c>
      <c r="L3579" s="32">
        <v>0.29652777777777778</v>
      </c>
      <c r="M3579" s="43">
        <v>0.35069444444444442</v>
      </c>
      <c r="N3579" s="33">
        <v>37.124710316974799</v>
      </c>
      <c r="O3579" s="24"/>
      <c r="P3579" s="24"/>
      <c r="Q3579" s="24">
        <v>5</v>
      </c>
      <c r="R3579" s="35">
        <f t="shared" si="225"/>
        <v>185.62355158487401</v>
      </c>
      <c r="S3579" s="35">
        <f t="shared" si="228"/>
        <v>0</v>
      </c>
      <c r="U3579" s="36">
        <f t="shared" si="226"/>
        <v>5.4166666666666641E-2</v>
      </c>
      <c r="V3579" s="36">
        <f t="shared" si="227"/>
        <v>0.2708333333333332</v>
      </c>
      <c r="W3579" s="36"/>
      <c r="X3579" s="37"/>
    </row>
    <row r="3580" spans="1:24" x14ac:dyDescent="0.3">
      <c r="A3580" s="42">
        <v>9547</v>
      </c>
      <c r="B3580" s="24">
        <v>40</v>
      </c>
      <c r="C3580" s="24" t="s">
        <v>1126</v>
      </c>
      <c r="D3580" s="24">
        <v>1</v>
      </c>
      <c r="E3580" s="24">
        <v>23</v>
      </c>
      <c r="F3580" s="24" t="s">
        <v>161</v>
      </c>
      <c r="G3580" s="24" t="s">
        <v>12</v>
      </c>
      <c r="H3580" s="24" t="s">
        <v>15</v>
      </c>
      <c r="J3580" s="24">
        <v>1</v>
      </c>
      <c r="K3580" s="24">
        <v>5434</v>
      </c>
      <c r="L3580" s="32">
        <v>0.31736111111111115</v>
      </c>
      <c r="M3580" s="43">
        <v>0.37152777777777773</v>
      </c>
      <c r="N3580" s="33">
        <v>37.124710316974799</v>
      </c>
      <c r="O3580" s="24"/>
      <c r="P3580" s="24"/>
      <c r="Q3580" s="24">
        <v>58</v>
      </c>
      <c r="R3580" s="35">
        <f t="shared" si="225"/>
        <v>2153.2331983845384</v>
      </c>
      <c r="S3580" s="35">
        <f t="shared" si="228"/>
        <v>0</v>
      </c>
      <c r="U3580" s="36">
        <f t="shared" si="226"/>
        <v>5.4166666666666585E-2</v>
      </c>
      <c r="V3580" s="36">
        <f t="shared" si="227"/>
        <v>3.1416666666666622</v>
      </c>
      <c r="W3580" s="36"/>
      <c r="X3580" s="37"/>
    </row>
    <row r="3581" spans="1:24" x14ac:dyDescent="0.3">
      <c r="A3581" s="42">
        <v>17484</v>
      </c>
      <c r="B3581" s="24">
        <v>40</v>
      </c>
      <c r="C3581" s="24" t="s">
        <v>1126</v>
      </c>
      <c r="D3581" s="24">
        <v>1</v>
      </c>
      <c r="E3581" s="24">
        <v>23</v>
      </c>
      <c r="F3581" s="24" t="s">
        <v>161</v>
      </c>
      <c r="G3581" s="24" t="s">
        <v>19</v>
      </c>
      <c r="H3581" s="24" t="s">
        <v>13</v>
      </c>
      <c r="J3581" s="24">
        <v>1</v>
      </c>
      <c r="K3581" s="24">
        <v>5274</v>
      </c>
      <c r="L3581" s="32">
        <v>0.3347222222222222</v>
      </c>
      <c r="M3581" s="43">
        <v>0.3888888888888889</v>
      </c>
      <c r="N3581" s="33">
        <v>37.124710316974799</v>
      </c>
      <c r="O3581" s="24"/>
      <c r="P3581" s="24"/>
      <c r="Q3581" s="24">
        <v>235</v>
      </c>
      <c r="R3581" s="35">
        <f t="shared" si="225"/>
        <v>8724.3069244890776</v>
      </c>
      <c r="S3581" s="35">
        <f t="shared" si="228"/>
        <v>0</v>
      </c>
      <c r="U3581" s="36">
        <f t="shared" si="226"/>
        <v>5.4166666666666696E-2</v>
      </c>
      <c r="V3581" s="36">
        <f t="shared" si="227"/>
        <v>12.729166666666673</v>
      </c>
      <c r="W3581" s="36"/>
      <c r="X3581" s="37"/>
    </row>
    <row r="3582" spans="1:24" x14ac:dyDescent="0.3">
      <c r="A3582" s="42">
        <v>15895</v>
      </c>
      <c r="B3582" s="24">
        <v>40</v>
      </c>
      <c r="C3582" s="24" t="s">
        <v>1126</v>
      </c>
      <c r="D3582" s="24">
        <v>1</v>
      </c>
      <c r="E3582" s="24">
        <v>23</v>
      </c>
      <c r="F3582" s="24" t="s">
        <v>161</v>
      </c>
      <c r="G3582" s="24" t="s">
        <v>18</v>
      </c>
      <c r="H3582" s="24" t="s">
        <v>13</v>
      </c>
      <c r="J3582" s="24">
        <v>1</v>
      </c>
      <c r="K3582" s="24">
        <v>15895</v>
      </c>
      <c r="L3582" s="32">
        <v>0.33819444444444446</v>
      </c>
      <c r="M3582" s="43">
        <v>0.3923611111111111</v>
      </c>
      <c r="N3582" s="33">
        <v>37.124710316974799</v>
      </c>
      <c r="O3582" s="24"/>
      <c r="P3582" s="24"/>
      <c r="Q3582" s="24">
        <v>67</v>
      </c>
      <c r="R3582" s="35">
        <f t="shared" si="225"/>
        <v>2487.3555912373117</v>
      </c>
      <c r="S3582" s="35">
        <f t="shared" si="228"/>
        <v>0</v>
      </c>
      <c r="U3582" s="36">
        <f t="shared" si="226"/>
        <v>5.4166666666666641E-2</v>
      </c>
      <c r="V3582" s="36">
        <f t="shared" si="227"/>
        <v>3.6291666666666651</v>
      </c>
      <c r="W3582" s="36"/>
      <c r="X3582" s="37"/>
    </row>
    <row r="3583" spans="1:24" x14ac:dyDescent="0.3">
      <c r="A3583" s="42">
        <v>9390</v>
      </c>
      <c r="B3583" s="24">
        <v>40</v>
      </c>
      <c r="C3583" s="24" t="s">
        <v>1126</v>
      </c>
      <c r="D3583" s="24">
        <v>1</v>
      </c>
      <c r="E3583" s="24">
        <v>23</v>
      </c>
      <c r="F3583" s="24" t="s">
        <v>161</v>
      </c>
      <c r="G3583" s="24" t="s">
        <v>19</v>
      </c>
      <c r="H3583" s="24" t="s">
        <v>20</v>
      </c>
      <c r="J3583" s="24">
        <v>1</v>
      </c>
      <c r="K3583" s="24">
        <v>4608</v>
      </c>
      <c r="L3583" s="32">
        <v>0.33819444444444446</v>
      </c>
      <c r="M3583" s="43">
        <v>0.3923611111111111</v>
      </c>
      <c r="N3583" s="33">
        <v>37.124710316974799</v>
      </c>
      <c r="O3583" s="24"/>
      <c r="P3583" s="24"/>
      <c r="Q3583" s="24">
        <v>5</v>
      </c>
      <c r="R3583" s="35">
        <f t="shared" si="225"/>
        <v>185.62355158487401</v>
      </c>
      <c r="S3583" s="35">
        <f t="shared" si="228"/>
        <v>0</v>
      </c>
      <c r="U3583" s="36">
        <f t="shared" si="226"/>
        <v>5.4166666666666641E-2</v>
      </c>
      <c r="V3583" s="36">
        <f t="shared" si="227"/>
        <v>0.2708333333333332</v>
      </c>
      <c r="W3583" s="36"/>
      <c r="X3583" s="37"/>
    </row>
    <row r="3584" spans="1:24" x14ac:dyDescent="0.3">
      <c r="A3584" s="42">
        <v>17509</v>
      </c>
      <c r="B3584" s="24">
        <v>40</v>
      </c>
      <c r="C3584" s="24" t="s">
        <v>1126</v>
      </c>
      <c r="D3584" s="24">
        <v>1</v>
      </c>
      <c r="E3584" s="24">
        <v>23</v>
      </c>
      <c r="F3584" s="24" t="s">
        <v>161</v>
      </c>
      <c r="G3584" s="24" t="s">
        <v>19</v>
      </c>
      <c r="H3584" s="24" t="s">
        <v>13</v>
      </c>
      <c r="J3584" s="24">
        <v>1</v>
      </c>
      <c r="K3584" s="24">
        <v>5275</v>
      </c>
      <c r="L3584" s="32">
        <v>0.34513888888888888</v>
      </c>
      <c r="M3584" s="43">
        <v>0.39930555555555558</v>
      </c>
      <c r="N3584" s="33">
        <v>37.124710316974799</v>
      </c>
      <c r="O3584" s="24"/>
      <c r="P3584" s="24"/>
      <c r="Q3584" s="24">
        <v>235</v>
      </c>
      <c r="R3584" s="35">
        <f t="shared" si="225"/>
        <v>8724.3069244890776</v>
      </c>
      <c r="S3584" s="35">
        <f t="shared" si="228"/>
        <v>0</v>
      </c>
      <c r="U3584" s="36">
        <f t="shared" si="226"/>
        <v>5.4166666666666696E-2</v>
      </c>
      <c r="V3584" s="36">
        <f t="shared" si="227"/>
        <v>12.729166666666673</v>
      </c>
      <c r="W3584" s="36"/>
      <c r="X3584" s="37"/>
    </row>
    <row r="3585" spans="1:24" x14ac:dyDescent="0.3">
      <c r="A3585" s="42">
        <v>17109</v>
      </c>
      <c r="B3585" s="24">
        <v>40</v>
      </c>
      <c r="C3585" s="24" t="s">
        <v>1126</v>
      </c>
      <c r="D3585" s="24">
        <v>1</v>
      </c>
      <c r="E3585" s="24">
        <v>23</v>
      </c>
      <c r="F3585" s="24" t="s">
        <v>161</v>
      </c>
      <c r="G3585" s="24" t="s">
        <v>18</v>
      </c>
      <c r="H3585" s="24" t="s">
        <v>15</v>
      </c>
      <c r="J3585" s="24">
        <v>1</v>
      </c>
      <c r="K3585" s="24">
        <v>17109</v>
      </c>
      <c r="L3585" s="32">
        <v>0.35555555555555557</v>
      </c>
      <c r="M3585" s="43">
        <v>0.40972222222222227</v>
      </c>
      <c r="N3585" s="33">
        <v>37.124710316974799</v>
      </c>
      <c r="O3585" s="24"/>
      <c r="P3585" s="24"/>
      <c r="Q3585" s="24">
        <v>12</v>
      </c>
      <c r="R3585" s="35">
        <f t="shared" si="225"/>
        <v>445.49652380369758</v>
      </c>
      <c r="S3585" s="35">
        <f t="shared" si="228"/>
        <v>0</v>
      </c>
      <c r="U3585" s="36">
        <f t="shared" si="226"/>
        <v>5.4166666666666696E-2</v>
      </c>
      <c r="V3585" s="36">
        <f t="shared" si="227"/>
        <v>0.65000000000000036</v>
      </c>
      <c r="W3585" s="36"/>
      <c r="X3585" s="37"/>
    </row>
    <row r="3586" spans="1:24" x14ac:dyDescent="0.3">
      <c r="A3586" s="42">
        <v>9471</v>
      </c>
      <c r="B3586" s="24">
        <v>40</v>
      </c>
      <c r="C3586" s="24" t="s">
        <v>1126</v>
      </c>
      <c r="D3586" s="24">
        <v>1</v>
      </c>
      <c r="E3586" s="24">
        <v>23</v>
      </c>
      <c r="F3586" s="24" t="s">
        <v>161</v>
      </c>
      <c r="G3586" s="24" t="s">
        <v>18</v>
      </c>
      <c r="H3586" s="24" t="s">
        <v>13</v>
      </c>
      <c r="J3586" s="24">
        <v>1</v>
      </c>
      <c r="K3586" s="24">
        <v>5276</v>
      </c>
      <c r="L3586" s="32">
        <v>0.36249999999999999</v>
      </c>
      <c r="M3586" s="43">
        <v>0.41666666666666669</v>
      </c>
      <c r="N3586" s="33">
        <v>37.124710316974799</v>
      </c>
      <c r="O3586" s="24"/>
      <c r="P3586" s="24"/>
      <c r="Q3586" s="24">
        <v>67</v>
      </c>
      <c r="R3586" s="35">
        <f t="shared" si="225"/>
        <v>2487.3555912373117</v>
      </c>
      <c r="S3586" s="35">
        <f t="shared" si="228"/>
        <v>0</v>
      </c>
      <c r="U3586" s="36">
        <f t="shared" si="226"/>
        <v>5.4166666666666696E-2</v>
      </c>
      <c r="V3586" s="36">
        <f t="shared" si="227"/>
        <v>3.6291666666666687</v>
      </c>
      <c r="W3586" s="36"/>
      <c r="X3586" s="37"/>
    </row>
    <row r="3587" spans="1:24" x14ac:dyDescent="0.3">
      <c r="A3587" s="42">
        <v>17512</v>
      </c>
      <c r="B3587" s="24">
        <v>40</v>
      </c>
      <c r="C3587" s="24" t="s">
        <v>1126</v>
      </c>
      <c r="D3587" s="24">
        <v>1</v>
      </c>
      <c r="E3587" s="24">
        <v>23</v>
      </c>
      <c r="F3587" s="24" t="s">
        <v>161</v>
      </c>
      <c r="G3587" s="24" t="s">
        <v>19</v>
      </c>
      <c r="H3587" s="24" t="s">
        <v>13</v>
      </c>
      <c r="J3587" s="24">
        <v>1</v>
      </c>
      <c r="K3587" s="24">
        <v>2678</v>
      </c>
      <c r="L3587" s="32">
        <v>0.3659722222222222</v>
      </c>
      <c r="M3587" s="43">
        <v>0.4201388888888889</v>
      </c>
      <c r="N3587" s="33">
        <v>37.124710316974799</v>
      </c>
      <c r="O3587" s="24"/>
      <c r="P3587" s="24"/>
      <c r="Q3587" s="24">
        <v>235</v>
      </c>
      <c r="R3587" s="35">
        <f t="shared" si="225"/>
        <v>8724.3069244890776</v>
      </c>
      <c r="S3587" s="35">
        <f t="shared" si="228"/>
        <v>0</v>
      </c>
      <c r="U3587" s="36">
        <f t="shared" si="226"/>
        <v>5.4166666666666696E-2</v>
      </c>
      <c r="V3587" s="36">
        <f t="shared" si="227"/>
        <v>12.729166666666673</v>
      </c>
      <c r="W3587" s="36"/>
      <c r="X3587" s="37"/>
    </row>
    <row r="3588" spans="1:24" x14ac:dyDescent="0.3">
      <c r="A3588" s="42">
        <v>16691</v>
      </c>
      <c r="B3588" s="24">
        <v>40</v>
      </c>
      <c r="C3588" s="24" t="s">
        <v>1126</v>
      </c>
      <c r="D3588" s="24">
        <v>1</v>
      </c>
      <c r="E3588" s="24">
        <v>23</v>
      </c>
      <c r="F3588" s="24" t="s">
        <v>161</v>
      </c>
      <c r="G3588" s="24" t="s">
        <v>18</v>
      </c>
      <c r="H3588" s="24" t="s">
        <v>13</v>
      </c>
      <c r="J3588" s="24">
        <v>1</v>
      </c>
      <c r="K3588" s="24">
        <v>16691</v>
      </c>
      <c r="L3588" s="32">
        <v>0.37638888888888888</v>
      </c>
      <c r="M3588" s="43">
        <v>0.43055555555555558</v>
      </c>
      <c r="N3588" s="33">
        <v>37.124710316974799</v>
      </c>
      <c r="O3588" s="24"/>
      <c r="P3588" s="24"/>
      <c r="Q3588" s="24">
        <v>67</v>
      </c>
      <c r="R3588" s="35">
        <f t="shared" si="225"/>
        <v>2487.3555912373117</v>
      </c>
      <c r="S3588" s="35">
        <f t="shared" si="228"/>
        <v>0</v>
      </c>
      <c r="U3588" s="36">
        <f t="shared" si="226"/>
        <v>5.4166666666666696E-2</v>
      </c>
      <c r="V3588" s="36">
        <f t="shared" si="227"/>
        <v>3.6291666666666687</v>
      </c>
      <c r="W3588" s="36"/>
      <c r="X3588" s="37"/>
    </row>
    <row r="3589" spans="1:24" x14ac:dyDescent="0.3">
      <c r="A3589" s="42">
        <v>9313</v>
      </c>
      <c r="B3589" s="24">
        <v>40</v>
      </c>
      <c r="C3589" s="24" t="s">
        <v>1126</v>
      </c>
      <c r="D3589" s="24">
        <v>1</v>
      </c>
      <c r="E3589" s="24">
        <v>23</v>
      </c>
      <c r="F3589" s="24" t="s">
        <v>161</v>
      </c>
      <c r="G3589" s="24" t="s">
        <v>19</v>
      </c>
      <c r="H3589" s="24" t="s">
        <v>13</v>
      </c>
      <c r="J3589" s="24">
        <v>1</v>
      </c>
      <c r="K3589" s="24">
        <v>2679</v>
      </c>
      <c r="L3589" s="32">
        <v>0.37986111111111115</v>
      </c>
      <c r="M3589" s="43">
        <v>0.43402777777777773</v>
      </c>
      <c r="N3589" s="33">
        <v>37.124710316974799</v>
      </c>
      <c r="O3589" s="24"/>
      <c r="P3589" s="24"/>
      <c r="Q3589" s="24">
        <v>235</v>
      </c>
      <c r="R3589" s="35">
        <f t="shared" si="225"/>
        <v>8724.3069244890776</v>
      </c>
      <c r="S3589" s="35">
        <f t="shared" si="228"/>
        <v>0</v>
      </c>
      <c r="U3589" s="36">
        <f t="shared" si="226"/>
        <v>5.4166666666666585E-2</v>
      </c>
      <c r="V3589" s="36">
        <f t="shared" si="227"/>
        <v>12.729166666666648</v>
      </c>
      <c r="W3589" s="36"/>
      <c r="X3589" s="37"/>
    </row>
    <row r="3590" spans="1:24" x14ac:dyDescent="0.3">
      <c r="A3590" s="42">
        <v>9393</v>
      </c>
      <c r="B3590" s="24">
        <v>40</v>
      </c>
      <c r="C3590" s="24" t="s">
        <v>1126</v>
      </c>
      <c r="D3590" s="24">
        <v>1</v>
      </c>
      <c r="E3590" s="24">
        <v>23</v>
      </c>
      <c r="F3590" s="24" t="s">
        <v>161</v>
      </c>
      <c r="G3590" s="24" t="s">
        <v>19</v>
      </c>
      <c r="H3590" s="24" t="s">
        <v>20</v>
      </c>
      <c r="J3590" s="24">
        <v>1</v>
      </c>
      <c r="K3590" s="24">
        <v>4615</v>
      </c>
      <c r="L3590" s="32">
        <v>0.37986111111111115</v>
      </c>
      <c r="M3590" s="43">
        <v>0.43402777777777773</v>
      </c>
      <c r="N3590" s="33">
        <v>37.124710316974799</v>
      </c>
      <c r="O3590" s="24"/>
      <c r="P3590" s="24"/>
      <c r="Q3590" s="24">
        <v>5</v>
      </c>
      <c r="R3590" s="35">
        <f t="shared" ref="R3590:R3653" si="229">+N3590*Q3590</f>
        <v>185.62355158487401</v>
      </c>
      <c r="S3590" s="35">
        <f t="shared" si="228"/>
        <v>0</v>
      </c>
      <c r="U3590" s="36">
        <f t="shared" ref="U3590:U3653" si="230">+M3590-L3590</f>
        <v>5.4166666666666585E-2</v>
      </c>
      <c r="V3590" s="36">
        <f t="shared" ref="V3590:V3653" si="231">+U3590*Q3590</f>
        <v>0.27083333333333293</v>
      </c>
      <c r="W3590" s="36"/>
      <c r="X3590" s="37"/>
    </row>
    <row r="3591" spans="1:24" x14ac:dyDescent="0.3">
      <c r="A3591" s="42">
        <v>9329</v>
      </c>
      <c r="B3591" s="24">
        <v>40</v>
      </c>
      <c r="C3591" s="24" t="s">
        <v>1126</v>
      </c>
      <c r="D3591" s="24">
        <v>1</v>
      </c>
      <c r="E3591" s="24">
        <v>23</v>
      </c>
      <c r="F3591" s="24" t="s">
        <v>161</v>
      </c>
      <c r="G3591" s="24" t="s">
        <v>19</v>
      </c>
      <c r="H3591" s="24" t="s">
        <v>15</v>
      </c>
      <c r="J3591" s="24">
        <v>1</v>
      </c>
      <c r="K3591" s="24">
        <v>2793</v>
      </c>
      <c r="L3591" s="32">
        <v>0.37986111111111115</v>
      </c>
      <c r="M3591" s="43">
        <v>0.43402777777777773</v>
      </c>
      <c r="N3591" s="33">
        <v>37.124710316974799</v>
      </c>
      <c r="O3591" s="24"/>
      <c r="P3591" s="24"/>
      <c r="Q3591" s="24">
        <v>46</v>
      </c>
      <c r="R3591" s="35">
        <f t="shared" si="229"/>
        <v>1707.7366745808408</v>
      </c>
      <c r="S3591" s="35">
        <f t="shared" si="228"/>
        <v>0</v>
      </c>
      <c r="U3591" s="36">
        <f t="shared" si="230"/>
        <v>5.4166666666666585E-2</v>
      </c>
      <c r="V3591" s="36">
        <f t="shared" si="231"/>
        <v>2.4916666666666627</v>
      </c>
      <c r="W3591" s="36"/>
      <c r="X3591" s="37"/>
    </row>
    <row r="3592" spans="1:24" x14ac:dyDescent="0.3">
      <c r="A3592" s="42">
        <v>17114</v>
      </c>
      <c r="B3592" s="24">
        <v>40</v>
      </c>
      <c r="C3592" s="24" t="s">
        <v>1126</v>
      </c>
      <c r="D3592" s="24">
        <v>1</v>
      </c>
      <c r="E3592" s="24">
        <v>23</v>
      </c>
      <c r="F3592" s="24" t="s">
        <v>161</v>
      </c>
      <c r="G3592" s="24" t="s">
        <v>18</v>
      </c>
      <c r="H3592" s="24" t="s">
        <v>15</v>
      </c>
      <c r="J3592" s="24">
        <v>1</v>
      </c>
      <c r="K3592" s="24">
        <v>17114</v>
      </c>
      <c r="L3592" s="32">
        <v>0.3972222222222222</v>
      </c>
      <c r="M3592" s="43">
        <v>0.4513888888888889</v>
      </c>
      <c r="N3592" s="33">
        <v>37.124710316974799</v>
      </c>
      <c r="O3592" s="24"/>
      <c r="P3592" s="24"/>
      <c r="Q3592" s="24">
        <v>12</v>
      </c>
      <c r="R3592" s="35">
        <f t="shared" si="229"/>
        <v>445.49652380369758</v>
      </c>
      <c r="S3592" s="35">
        <f t="shared" si="228"/>
        <v>0</v>
      </c>
      <c r="U3592" s="36">
        <f t="shared" si="230"/>
        <v>5.4166666666666696E-2</v>
      </c>
      <c r="V3592" s="36">
        <f t="shared" si="231"/>
        <v>0.65000000000000036</v>
      </c>
      <c r="W3592" s="36"/>
      <c r="X3592" s="37"/>
    </row>
    <row r="3593" spans="1:24" x14ac:dyDescent="0.3">
      <c r="A3593" s="42">
        <v>16692</v>
      </c>
      <c r="B3593" s="24">
        <v>40</v>
      </c>
      <c r="C3593" s="24" t="s">
        <v>1126</v>
      </c>
      <c r="D3593" s="24">
        <v>1</v>
      </c>
      <c r="E3593" s="24">
        <v>23</v>
      </c>
      <c r="F3593" s="24" t="s">
        <v>161</v>
      </c>
      <c r="G3593" s="24" t="s">
        <v>18</v>
      </c>
      <c r="H3593" s="24" t="s">
        <v>13</v>
      </c>
      <c r="J3593" s="24">
        <v>1</v>
      </c>
      <c r="K3593" s="24">
        <v>16692</v>
      </c>
      <c r="L3593" s="32">
        <v>0.3972222222222222</v>
      </c>
      <c r="M3593" s="43">
        <v>0.4513888888888889</v>
      </c>
      <c r="N3593" s="33">
        <v>37.124710316974799</v>
      </c>
      <c r="O3593" s="24"/>
      <c r="P3593" s="24"/>
      <c r="Q3593" s="24">
        <v>67</v>
      </c>
      <c r="R3593" s="35">
        <f t="shared" si="229"/>
        <v>2487.3555912373117</v>
      </c>
      <c r="S3593" s="35">
        <f t="shared" si="228"/>
        <v>0</v>
      </c>
      <c r="U3593" s="36">
        <f t="shared" si="230"/>
        <v>5.4166666666666696E-2</v>
      </c>
      <c r="V3593" s="36">
        <f t="shared" si="231"/>
        <v>3.6291666666666687</v>
      </c>
      <c r="W3593" s="36"/>
      <c r="X3593" s="37"/>
    </row>
    <row r="3594" spans="1:24" x14ac:dyDescent="0.3">
      <c r="A3594" s="42">
        <v>9326</v>
      </c>
      <c r="B3594" s="24">
        <v>40</v>
      </c>
      <c r="C3594" s="24" t="s">
        <v>1126</v>
      </c>
      <c r="D3594" s="24">
        <v>1</v>
      </c>
      <c r="E3594" s="24">
        <v>23</v>
      </c>
      <c r="F3594" s="24" t="s">
        <v>161</v>
      </c>
      <c r="G3594" s="24" t="s">
        <v>19</v>
      </c>
      <c r="H3594" s="24" t="s">
        <v>15</v>
      </c>
      <c r="J3594" s="24">
        <v>1</v>
      </c>
      <c r="K3594" s="24">
        <v>2764</v>
      </c>
      <c r="L3594" s="32">
        <v>0.40069444444444446</v>
      </c>
      <c r="M3594" s="43">
        <v>0.4548611111111111</v>
      </c>
      <c r="N3594" s="33">
        <v>37.124710316974799</v>
      </c>
      <c r="O3594" s="24"/>
      <c r="P3594" s="24"/>
      <c r="Q3594" s="24">
        <v>46</v>
      </c>
      <c r="R3594" s="35">
        <f t="shared" si="229"/>
        <v>1707.7366745808408</v>
      </c>
      <c r="S3594" s="35">
        <f t="shared" si="228"/>
        <v>0</v>
      </c>
      <c r="U3594" s="36">
        <f t="shared" si="230"/>
        <v>5.4166666666666641E-2</v>
      </c>
      <c r="V3594" s="36">
        <f t="shared" si="231"/>
        <v>2.4916666666666654</v>
      </c>
      <c r="W3594" s="36"/>
      <c r="X3594" s="37"/>
    </row>
    <row r="3595" spans="1:24" x14ac:dyDescent="0.3">
      <c r="A3595" s="42">
        <v>9590</v>
      </c>
      <c r="B3595" s="24">
        <v>40</v>
      </c>
      <c r="C3595" s="24" t="s">
        <v>1126</v>
      </c>
      <c r="D3595" s="24">
        <v>1</v>
      </c>
      <c r="E3595" s="24">
        <v>23</v>
      </c>
      <c r="F3595" s="24" t="s">
        <v>161</v>
      </c>
      <c r="G3595" s="24" t="s">
        <v>19</v>
      </c>
      <c r="H3595" s="24" t="s">
        <v>13</v>
      </c>
      <c r="J3595" s="24">
        <v>1</v>
      </c>
      <c r="K3595" s="24">
        <v>5643</v>
      </c>
      <c r="L3595" s="32">
        <v>0.40069444444444446</v>
      </c>
      <c r="M3595" s="43">
        <v>0.4548611111111111</v>
      </c>
      <c r="N3595" s="33">
        <v>37.124710316974799</v>
      </c>
      <c r="O3595" s="24"/>
      <c r="P3595" s="24"/>
      <c r="Q3595" s="24">
        <v>235</v>
      </c>
      <c r="R3595" s="35">
        <f t="shared" si="229"/>
        <v>8724.3069244890776</v>
      </c>
      <c r="S3595" s="35">
        <f t="shared" si="228"/>
        <v>0</v>
      </c>
      <c r="U3595" s="36">
        <f t="shared" si="230"/>
        <v>5.4166666666666641E-2</v>
      </c>
      <c r="V3595" s="36">
        <f t="shared" si="231"/>
        <v>12.729166666666661</v>
      </c>
      <c r="W3595" s="36"/>
      <c r="X3595" s="37"/>
    </row>
    <row r="3596" spans="1:24" x14ac:dyDescent="0.3">
      <c r="A3596" s="42">
        <v>17080</v>
      </c>
      <c r="B3596" s="24">
        <v>40</v>
      </c>
      <c r="C3596" s="24" t="s">
        <v>1126</v>
      </c>
      <c r="D3596" s="24">
        <v>1</v>
      </c>
      <c r="E3596" s="24">
        <v>23</v>
      </c>
      <c r="F3596" s="24" t="s">
        <v>161</v>
      </c>
      <c r="G3596" s="24" t="s">
        <v>18</v>
      </c>
      <c r="H3596" s="24" t="s">
        <v>15</v>
      </c>
      <c r="J3596" s="24">
        <v>1</v>
      </c>
      <c r="K3596" s="24">
        <v>17080</v>
      </c>
      <c r="L3596" s="32">
        <v>0.41805555555555557</v>
      </c>
      <c r="M3596" s="43">
        <v>0.47222222222222227</v>
      </c>
      <c r="N3596" s="33">
        <v>37.124710316974799</v>
      </c>
      <c r="O3596" s="24"/>
      <c r="P3596" s="24"/>
      <c r="Q3596" s="24">
        <v>12</v>
      </c>
      <c r="R3596" s="35">
        <f t="shared" si="229"/>
        <v>445.49652380369758</v>
      </c>
      <c r="S3596" s="35">
        <f t="shared" si="228"/>
        <v>0</v>
      </c>
      <c r="U3596" s="36">
        <f t="shared" si="230"/>
        <v>5.4166666666666696E-2</v>
      </c>
      <c r="V3596" s="36">
        <f t="shared" si="231"/>
        <v>0.65000000000000036</v>
      </c>
      <c r="W3596" s="36"/>
      <c r="X3596" s="37"/>
    </row>
    <row r="3597" spans="1:24" x14ac:dyDescent="0.3">
      <c r="A3597" s="42">
        <v>16693</v>
      </c>
      <c r="B3597" s="24">
        <v>40</v>
      </c>
      <c r="C3597" s="24" t="s">
        <v>1126</v>
      </c>
      <c r="D3597" s="24">
        <v>1</v>
      </c>
      <c r="E3597" s="24">
        <v>23</v>
      </c>
      <c r="F3597" s="24" t="s">
        <v>161</v>
      </c>
      <c r="G3597" s="24" t="s">
        <v>18</v>
      </c>
      <c r="H3597" s="24" t="s">
        <v>13</v>
      </c>
      <c r="J3597" s="24">
        <v>1</v>
      </c>
      <c r="K3597" s="24">
        <v>16693</v>
      </c>
      <c r="L3597" s="32">
        <v>0.41805555555555557</v>
      </c>
      <c r="M3597" s="43">
        <v>0.47222222222222227</v>
      </c>
      <c r="N3597" s="33">
        <v>37.124710316974799</v>
      </c>
      <c r="O3597" s="24"/>
      <c r="P3597" s="24"/>
      <c r="Q3597" s="24">
        <v>67</v>
      </c>
      <c r="R3597" s="35">
        <f t="shared" si="229"/>
        <v>2487.3555912373117</v>
      </c>
      <c r="S3597" s="35">
        <f t="shared" si="228"/>
        <v>0</v>
      </c>
      <c r="U3597" s="36">
        <f t="shared" si="230"/>
        <v>5.4166666666666696E-2</v>
      </c>
      <c r="V3597" s="36">
        <f t="shared" si="231"/>
        <v>3.6291666666666687</v>
      </c>
      <c r="W3597" s="36"/>
      <c r="X3597" s="37"/>
    </row>
    <row r="3598" spans="1:24" x14ac:dyDescent="0.3">
      <c r="A3598" s="42">
        <v>9328</v>
      </c>
      <c r="B3598" s="24">
        <v>40</v>
      </c>
      <c r="C3598" s="24" t="s">
        <v>1126</v>
      </c>
      <c r="D3598" s="24">
        <v>1</v>
      </c>
      <c r="E3598" s="24">
        <v>23</v>
      </c>
      <c r="F3598" s="24" t="s">
        <v>161</v>
      </c>
      <c r="G3598" s="24" t="s">
        <v>19</v>
      </c>
      <c r="H3598" s="24" t="s">
        <v>15</v>
      </c>
      <c r="J3598" s="24">
        <v>1</v>
      </c>
      <c r="K3598" s="24">
        <v>2780</v>
      </c>
      <c r="L3598" s="32">
        <v>0.42152777777777778</v>
      </c>
      <c r="M3598" s="43">
        <v>0.47569444444444442</v>
      </c>
      <c r="N3598" s="33">
        <v>37.124710316974799</v>
      </c>
      <c r="O3598" s="24"/>
      <c r="P3598" s="24"/>
      <c r="Q3598" s="24">
        <v>46</v>
      </c>
      <c r="R3598" s="35">
        <f t="shared" si="229"/>
        <v>1707.7366745808408</v>
      </c>
      <c r="S3598" s="35">
        <f t="shared" si="228"/>
        <v>0</v>
      </c>
      <c r="U3598" s="36">
        <f t="shared" si="230"/>
        <v>5.4166666666666641E-2</v>
      </c>
      <c r="V3598" s="36">
        <f t="shared" si="231"/>
        <v>2.4916666666666654</v>
      </c>
      <c r="W3598" s="36"/>
      <c r="X3598" s="37"/>
    </row>
    <row r="3599" spans="1:24" x14ac:dyDescent="0.3">
      <c r="A3599" s="42">
        <v>9613</v>
      </c>
      <c r="B3599" s="24">
        <v>40</v>
      </c>
      <c r="C3599" s="24" t="s">
        <v>1126</v>
      </c>
      <c r="D3599" s="24">
        <v>1</v>
      </c>
      <c r="E3599" s="24">
        <v>23</v>
      </c>
      <c r="F3599" s="24" t="s">
        <v>161</v>
      </c>
      <c r="G3599" s="24" t="s">
        <v>19</v>
      </c>
      <c r="H3599" s="24" t="s">
        <v>13</v>
      </c>
      <c r="J3599" s="24">
        <v>1</v>
      </c>
      <c r="K3599" s="24">
        <v>5670</v>
      </c>
      <c r="L3599" s="32">
        <v>0.42152777777777778</v>
      </c>
      <c r="M3599" s="43">
        <v>0.47569444444444442</v>
      </c>
      <c r="N3599" s="33">
        <v>37.124710316974799</v>
      </c>
      <c r="O3599" s="24"/>
      <c r="P3599" s="24"/>
      <c r="Q3599" s="24">
        <v>235</v>
      </c>
      <c r="R3599" s="35">
        <f t="shared" si="229"/>
        <v>8724.3069244890776</v>
      </c>
      <c r="S3599" s="35">
        <f t="shared" si="228"/>
        <v>0</v>
      </c>
      <c r="U3599" s="36">
        <f t="shared" si="230"/>
        <v>5.4166666666666641E-2</v>
      </c>
      <c r="V3599" s="36">
        <f t="shared" si="231"/>
        <v>12.729166666666661</v>
      </c>
      <c r="W3599" s="36"/>
      <c r="X3599" s="37"/>
    </row>
    <row r="3600" spans="1:24" x14ac:dyDescent="0.3">
      <c r="A3600" s="42">
        <v>9398</v>
      </c>
      <c r="B3600" s="24">
        <v>40</v>
      </c>
      <c r="C3600" s="24" t="s">
        <v>1126</v>
      </c>
      <c r="D3600" s="24">
        <v>1</v>
      </c>
      <c r="E3600" s="24">
        <v>23</v>
      </c>
      <c r="F3600" s="24" t="s">
        <v>161</v>
      </c>
      <c r="G3600" s="24" t="s">
        <v>19</v>
      </c>
      <c r="H3600" s="24" t="s">
        <v>20</v>
      </c>
      <c r="J3600" s="24">
        <v>1</v>
      </c>
      <c r="K3600" s="24">
        <v>4640</v>
      </c>
      <c r="L3600" s="32">
        <v>0.42152777777777778</v>
      </c>
      <c r="M3600" s="43">
        <v>0.47569444444444442</v>
      </c>
      <c r="N3600" s="33">
        <v>37.124710316974799</v>
      </c>
      <c r="O3600" s="24"/>
      <c r="P3600" s="24"/>
      <c r="Q3600" s="24">
        <v>5</v>
      </c>
      <c r="R3600" s="35">
        <f t="shared" si="229"/>
        <v>185.62355158487401</v>
      </c>
      <c r="S3600" s="35">
        <f t="shared" si="228"/>
        <v>0</v>
      </c>
      <c r="U3600" s="36">
        <f t="shared" si="230"/>
        <v>5.4166666666666641E-2</v>
      </c>
      <c r="V3600" s="36">
        <f t="shared" si="231"/>
        <v>0.2708333333333332</v>
      </c>
      <c r="W3600" s="36"/>
      <c r="X3600" s="37"/>
    </row>
    <row r="3601" spans="1:24" x14ac:dyDescent="0.3">
      <c r="A3601" s="42">
        <v>17872</v>
      </c>
      <c r="B3601" s="24">
        <v>40</v>
      </c>
      <c r="C3601" s="24" t="s">
        <v>1126</v>
      </c>
      <c r="D3601" s="24">
        <v>1</v>
      </c>
      <c r="E3601" s="24">
        <v>23</v>
      </c>
      <c r="F3601" s="24" t="s">
        <v>161</v>
      </c>
      <c r="G3601" s="24" t="s">
        <v>19</v>
      </c>
      <c r="H3601" s="24" t="s">
        <v>15</v>
      </c>
      <c r="J3601" s="24">
        <v>1</v>
      </c>
      <c r="K3601" s="24">
        <v>5732</v>
      </c>
      <c r="L3601" s="32">
        <v>0.44236111111111115</v>
      </c>
      <c r="M3601" s="43">
        <v>0.49652777777777773</v>
      </c>
      <c r="N3601" s="33">
        <v>37.124710316974799</v>
      </c>
      <c r="O3601" s="24"/>
      <c r="P3601" s="24"/>
      <c r="Q3601" s="24">
        <v>46</v>
      </c>
      <c r="R3601" s="35">
        <f t="shared" si="229"/>
        <v>1707.7366745808408</v>
      </c>
      <c r="S3601" s="35">
        <f t="shared" ref="S3601:S3664" si="232">+O3601*Q3601</f>
        <v>0</v>
      </c>
      <c r="U3601" s="36">
        <f t="shared" si="230"/>
        <v>5.4166666666666585E-2</v>
      </c>
      <c r="V3601" s="36">
        <f t="shared" si="231"/>
        <v>2.4916666666666627</v>
      </c>
      <c r="W3601" s="36"/>
      <c r="X3601" s="37"/>
    </row>
    <row r="3602" spans="1:24" x14ac:dyDescent="0.3">
      <c r="A3602" s="42">
        <v>17118</v>
      </c>
      <c r="B3602" s="24">
        <v>40</v>
      </c>
      <c r="C3602" s="24" t="s">
        <v>1126</v>
      </c>
      <c r="D3602" s="24">
        <v>1</v>
      </c>
      <c r="E3602" s="24">
        <v>23</v>
      </c>
      <c r="F3602" s="24" t="s">
        <v>161</v>
      </c>
      <c r="G3602" s="24" t="s">
        <v>18</v>
      </c>
      <c r="H3602" s="24" t="s">
        <v>15</v>
      </c>
      <c r="J3602" s="24">
        <v>1</v>
      </c>
      <c r="K3602" s="24">
        <v>17118</v>
      </c>
      <c r="L3602" s="32">
        <v>0.4597222222222222</v>
      </c>
      <c r="M3602" s="43">
        <v>0.51388888888888895</v>
      </c>
      <c r="N3602" s="33">
        <v>37.124710316974799</v>
      </c>
      <c r="O3602" s="24"/>
      <c r="P3602" s="24"/>
      <c r="Q3602" s="24">
        <v>12</v>
      </c>
      <c r="R3602" s="35">
        <f t="shared" si="229"/>
        <v>445.49652380369758</v>
      </c>
      <c r="S3602" s="35">
        <f t="shared" si="232"/>
        <v>0</v>
      </c>
      <c r="U3602" s="36">
        <f t="shared" si="230"/>
        <v>5.4166666666666752E-2</v>
      </c>
      <c r="V3602" s="36">
        <f t="shared" si="231"/>
        <v>0.65000000000000102</v>
      </c>
      <c r="W3602" s="36"/>
      <c r="X3602" s="37"/>
    </row>
    <row r="3603" spans="1:24" x14ac:dyDescent="0.3">
      <c r="A3603" s="42">
        <v>16695</v>
      </c>
      <c r="B3603" s="24">
        <v>40</v>
      </c>
      <c r="C3603" s="24" t="s">
        <v>1126</v>
      </c>
      <c r="D3603" s="24">
        <v>1</v>
      </c>
      <c r="E3603" s="24">
        <v>23</v>
      </c>
      <c r="F3603" s="24" t="s">
        <v>161</v>
      </c>
      <c r="G3603" s="24" t="s">
        <v>18</v>
      </c>
      <c r="H3603" s="24" t="s">
        <v>13</v>
      </c>
      <c r="J3603" s="24">
        <v>1</v>
      </c>
      <c r="K3603" s="24">
        <v>16695</v>
      </c>
      <c r="L3603" s="32">
        <v>0.4597222222222222</v>
      </c>
      <c r="M3603" s="43">
        <v>0.51388888888888895</v>
      </c>
      <c r="N3603" s="33">
        <v>37.124710316974799</v>
      </c>
      <c r="O3603" s="24"/>
      <c r="P3603" s="24"/>
      <c r="Q3603" s="24">
        <v>67</v>
      </c>
      <c r="R3603" s="35">
        <f t="shared" si="229"/>
        <v>2487.3555912373117</v>
      </c>
      <c r="S3603" s="35">
        <f t="shared" si="232"/>
        <v>0</v>
      </c>
      <c r="U3603" s="36">
        <f t="shared" si="230"/>
        <v>5.4166666666666752E-2</v>
      </c>
      <c r="V3603" s="36">
        <f t="shared" si="231"/>
        <v>3.6291666666666722</v>
      </c>
      <c r="W3603" s="36"/>
      <c r="X3603" s="37"/>
    </row>
    <row r="3604" spans="1:24" x14ac:dyDescent="0.3">
      <c r="A3604" s="42">
        <v>9646</v>
      </c>
      <c r="B3604" s="24">
        <v>40</v>
      </c>
      <c r="C3604" s="24" t="s">
        <v>1126</v>
      </c>
      <c r="D3604" s="24">
        <v>1</v>
      </c>
      <c r="E3604" s="24">
        <v>23</v>
      </c>
      <c r="F3604" s="24" t="s">
        <v>161</v>
      </c>
      <c r="G3604" s="24" t="s">
        <v>19</v>
      </c>
      <c r="H3604" s="24" t="s">
        <v>15</v>
      </c>
      <c r="J3604" s="24">
        <v>1</v>
      </c>
      <c r="K3604" s="24">
        <v>5733</v>
      </c>
      <c r="L3604" s="32">
        <v>0.46319444444444446</v>
      </c>
      <c r="M3604" s="43">
        <v>0.51736111111111105</v>
      </c>
      <c r="N3604" s="33">
        <v>37.124710316974799</v>
      </c>
      <c r="O3604" s="24"/>
      <c r="P3604" s="24"/>
      <c r="Q3604" s="24">
        <v>46</v>
      </c>
      <c r="R3604" s="35">
        <f t="shared" si="229"/>
        <v>1707.7366745808408</v>
      </c>
      <c r="S3604" s="35">
        <f t="shared" si="232"/>
        <v>0</v>
      </c>
      <c r="U3604" s="36">
        <f t="shared" si="230"/>
        <v>5.4166666666666585E-2</v>
      </c>
      <c r="V3604" s="36">
        <f t="shared" si="231"/>
        <v>2.4916666666666627</v>
      </c>
      <c r="W3604" s="36"/>
      <c r="X3604" s="37"/>
    </row>
    <row r="3605" spans="1:24" x14ac:dyDescent="0.3">
      <c r="A3605" s="42">
        <v>9615</v>
      </c>
      <c r="B3605" s="24">
        <v>40</v>
      </c>
      <c r="C3605" s="24" t="s">
        <v>1126</v>
      </c>
      <c r="D3605" s="24">
        <v>1</v>
      </c>
      <c r="E3605" s="24">
        <v>23</v>
      </c>
      <c r="F3605" s="24" t="s">
        <v>161</v>
      </c>
      <c r="G3605" s="24" t="s">
        <v>19</v>
      </c>
      <c r="H3605" s="24" t="s">
        <v>13</v>
      </c>
      <c r="J3605" s="24">
        <v>1</v>
      </c>
      <c r="K3605" s="24">
        <v>5672</v>
      </c>
      <c r="L3605" s="32">
        <v>0.46319444444444446</v>
      </c>
      <c r="M3605" s="43">
        <v>0.51736111111111105</v>
      </c>
      <c r="N3605" s="33">
        <v>37.124710316974799</v>
      </c>
      <c r="O3605" s="24"/>
      <c r="P3605" s="24"/>
      <c r="Q3605" s="24">
        <v>235</v>
      </c>
      <c r="R3605" s="35">
        <f t="shared" si="229"/>
        <v>8724.3069244890776</v>
      </c>
      <c r="S3605" s="35">
        <f t="shared" si="232"/>
        <v>0</v>
      </c>
      <c r="U3605" s="36">
        <f t="shared" si="230"/>
        <v>5.4166666666666585E-2</v>
      </c>
      <c r="V3605" s="36">
        <f t="shared" si="231"/>
        <v>12.729166666666648</v>
      </c>
      <c r="W3605" s="36"/>
      <c r="X3605" s="37"/>
    </row>
    <row r="3606" spans="1:24" x14ac:dyDescent="0.3">
      <c r="A3606" s="42">
        <v>17078</v>
      </c>
      <c r="B3606" s="24">
        <v>40</v>
      </c>
      <c r="C3606" s="24" t="s">
        <v>1126</v>
      </c>
      <c r="D3606" s="24">
        <v>1</v>
      </c>
      <c r="E3606" s="24">
        <v>23</v>
      </c>
      <c r="F3606" s="24" t="s">
        <v>161</v>
      </c>
      <c r="G3606" s="24" t="s">
        <v>18</v>
      </c>
      <c r="H3606" s="24" t="s">
        <v>15</v>
      </c>
      <c r="J3606" s="24">
        <v>1</v>
      </c>
      <c r="K3606" s="24">
        <v>17078</v>
      </c>
      <c r="L3606" s="32">
        <v>0.48055555555555557</v>
      </c>
      <c r="M3606" s="43">
        <v>0.53472222222222221</v>
      </c>
      <c r="N3606" s="33">
        <v>37.124710316974799</v>
      </c>
      <c r="O3606" s="24"/>
      <c r="P3606" s="24"/>
      <c r="Q3606" s="24">
        <v>12</v>
      </c>
      <c r="R3606" s="35">
        <f t="shared" si="229"/>
        <v>445.49652380369758</v>
      </c>
      <c r="S3606" s="35">
        <f t="shared" si="232"/>
        <v>0</v>
      </c>
      <c r="U3606" s="36">
        <f t="shared" si="230"/>
        <v>5.4166666666666641E-2</v>
      </c>
      <c r="V3606" s="36">
        <f t="shared" si="231"/>
        <v>0.64999999999999969</v>
      </c>
      <c r="W3606" s="36"/>
      <c r="X3606" s="37"/>
    </row>
    <row r="3607" spans="1:24" x14ac:dyDescent="0.3">
      <c r="A3607" s="42">
        <v>17656</v>
      </c>
      <c r="B3607" s="24">
        <v>40</v>
      </c>
      <c r="C3607" s="24" t="s">
        <v>1126</v>
      </c>
      <c r="D3607" s="24">
        <v>1</v>
      </c>
      <c r="E3607" s="24">
        <v>23</v>
      </c>
      <c r="F3607" s="24" t="s">
        <v>161</v>
      </c>
      <c r="G3607" s="24" t="s">
        <v>19</v>
      </c>
      <c r="H3607" s="24" t="s">
        <v>13</v>
      </c>
      <c r="J3607" s="24">
        <v>1</v>
      </c>
      <c r="K3607" s="24">
        <v>5673</v>
      </c>
      <c r="L3607" s="32">
        <v>0.48402777777777778</v>
      </c>
      <c r="M3607" s="43">
        <v>0.53819444444444442</v>
      </c>
      <c r="N3607" s="33">
        <v>37.124710316974799</v>
      </c>
      <c r="O3607" s="24"/>
      <c r="P3607" s="24"/>
      <c r="Q3607" s="24">
        <v>235</v>
      </c>
      <c r="R3607" s="35">
        <f t="shared" si="229"/>
        <v>8724.3069244890776</v>
      </c>
      <c r="S3607" s="35">
        <f t="shared" si="232"/>
        <v>0</v>
      </c>
      <c r="U3607" s="36">
        <f t="shared" si="230"/>
        <v>5.4166666666666641E-2</v>
      </c>
      <c r="V3607" s="36">
        <f t="shared" si="231"/>
        <v>12.729166666666661</v>
      </c>
      <c r="W3607" s="36"/>
      <c r="X3607" s="37"/>
    </row>
    <row r="3608" spans="1:24" x14ac:dyDescent="0.3">
      <c r="A3608" s="42">
        <v>9647</v>
      </c>
      <c r="B3608" s="24">
        <v>40</v>
      </c>
      <c r="C3608" s="24" t="s">
        <v>1126</v>
      </c>
      <c r="D3608" s="24">
        <v>1</v>
      </c>
      <c r="E3608" s="24">
        <v>23</v>
      </c>
      <c r="F3608" s="24" t="s">
        <v>161</v>
      </c>
      <c r="G3608" s="24" t="s">
        <v>19</v>
      </c>
      <c r="H3608" s="24" t="s">
        <v>15</v>
      </c>
      <c r="J3608" s="24">
        <v>1</v>
      </c>
      <c r="K3608" s="24">
        <v>5735</v>
      </c>
      <c r="L3608" s="32">
        <v>0.48402777777777778</v>
      </c>
      <c r="M3608" s="43">
        <v>0.53819444444444442</v>
      </c>
      <c r="N3608" s="33">
        <v>37.124710316974799</v>
      </c>
      <c r="O3608" s="24"/>
      <c r="P3608" s="24"/>
      <c r="Q3608" s="24">
        <v>46</v>
      </c>
      <c r="R3608" s="35">
        <f t="shared" si="229"/>
        <v>1707.7366745808408</v>
      </c>
      <c r="S3608" s="35">
        <f t="shared" si="232"/>
        <v>0</v>
      </c>
      <c r="U3608" s="36">
        <f t="shared" si="230"/>
        <v>5.4166666666666641E-2</v>
      </c>
      <c r="V3608" s="36">
        <f t="shared" si="231"/>
        <v>2.4916666666666654</v>
      </c>
      <c r="W3608" s="36"/>
      <c r="X3608" s="37"/>
    </row>
    <row r="3609" spans="1:24" x14ac:dyDescent="0.3">
      <c r="A3609" s="42">
        <v>9406</v>
      </c>
      <c r="B3609" s="24">
        <v>40</v>
      </c>
      <c r="C3609" s="24" t="s">
        <v>1126</v>
      </c>
      <c r="D3609" s="24">
        <v>1</v>
      </c>
      <c r="E3609" s="24">
        <v>23</v>
      </c>
      <c r="F3609" s="24" t="s">
        <v>161</v>
      </c>
      <c r="G3609" s="24" t="s">
        <v>19</v>
      </c>
      <c r="H3609" s="24" t="s">
        <v>20</v>
      </c>
      <c r="J3609" s="24">
        <v>1</v>
      </c>
      <c r="K3609" s="24">
        <v>4609</v>
      </c>
      <c r="L3609" s="32">
        <v>0.48402777777777778</v>
      </c>
      <c r="M3609" s="43">
        <v>0.53819444444444442</v>
      </c>
      <c r="N3609" s="33">
        <v>37.124710316974799</v>
      </c>
      <c r="O3609" s="24"/>
      <c r="P3609" s="24"/>
      <c r="Q3609" s="24">
        <v>5</v>
      </c>
      <c r="R3609" s="35">
        <f t="shared" si="229"/>
        <v>185.62355158487401</v>
      </c>
      <c r="S3609" s="35">
        <f t="shared" si="232"/>
        <v>0</v>
      </c>
      <c r="U3609" s="36">
        <f t="shared" si="230"/>
        <v>5.4166666666666641E-2</v>
      </c>
      <c r="V3609" s="36">
        <f t="shared" si="231"/>
        <v>0.2708333333333332</v>
      </c>
      <c r="W3609" s="36"/>
      <c r="X3609" s="37"/>
    </row>
    <row r="3610" spans="1:24" x14ac:dyDescent="0.3">
      <c r="A3610" s="42">
        <v>17135</v>
      </c>
      <c r="B3610" s="24">
        <v>40</v>
      </c>
      <c r="C3610" s="24" t="s">
        <v>1126</v>
      </c>
      <c r="D3610" s="24">
        <v>1</v>
      </c>
      <c r="E3610" s="24">
        <v>23</v>
      </c>
      <c r="F3610" s="24" t="s">
        <v>161</v>
      </c>
      <c r="G3610" s="24" t="s">
        <v>18</v>
      </c>
      <c r="H3610" s="24" t="s">
        <v>15</v>
      </c>
      <c r="J3610" s="24">
        <v>1</v>
      </c>
      <c r="K3610" s="24">
        <v>17135</v>
      </c>
      <c r="L3610" s="32">
        <v>0.50138888888888888</v>
      </c>
      <c r="M3610" s="43">
        <v>0.55555555555555558</v>
      </c>
      <c r="N3610" s="33">
        <v>37.124710316974799</v>
      </c>
      <c r="O3610" s="24"/>
      <c r="P3610" s="24"/>
      <c r="Q3610" s="24">
        <v>12</v>
      </c>
      <c r="R3610" s="35">
        <f t="shared" si="229"/>
        <v>445.49652380369758</v>
      </c>
      <c r="S3610" s="35">
        <f t="shared" si="232"/>
        <v>0</v>
      </c>
      <c r="U3610" s="36">
        <f t="shared" si="230"/>
        <v>5.4166666666666696E-2</v>
      </c>
      <c r="V3610" s="36">
        <f t="shared" si="231"/>
        <v>0.65000000000000036</v>
      </c>
      <c r="W3610" s="36"/>
      <c r="X3610" s="37"/>
    </row>
    <row r="3611" spans="1:24" x14ac:dyDescent="0.3">
      <c r="A3611" s="42">
        <v>16697</v>
      </c>
      <c r="B3611" s="24">
        <v>40</v>
      </c>
      <c r="C3611" s="24" t="s">
        <v>1126</v>
      </c>
      <c r="D3611" s="24">
        <v>1</v>
      </c>
      <c r="E3611" s="24">
        <v>23</v>
      </c>
      <c r="F3611" s="24" t="s">
        <v>161</v>
      </c>
      <c r="G3611" s="24" t="s">
        <v>18</v>
      </c>
      <c r="H3611" s="24" t="s">
        <v>13</v>
      </c>
      <c r="J3611" s="24">
        <v>1</v>
      </c>
      <c r="K3611" s="24">
        <v>16697</v>
      </c>
      <c r="L3611" s="32">
        <v>0.50138888888888888</v>
      </c>
      <c r="M3611" s="43">
        <v>0.55555555555555558</v>
      </c>
      <c r="N3611" s="33">
        <v>37.124710316974799</v>
      </c>
      <c r="O3611" s="24"/>
      <c r="P3611" s="24"/>
      <c r="Q3611" s="24">
        <v>67</v>
      </c>
      <c r="R3611" s="35">
        <f t="shared" si="229"/>
        <v>2487.3555912373117</v>
      </c>
      <c r="S3611" s="35">
        <f t="shared" si="232"/>
        <v>0</v>
      </c>
      <c r="U3611" s="36">
        <f t="shared" si="230"/>
        <v>5.4166666666666696E-2</v>
      </c>
      <c r="V3611" s="36">
        <f t="shared" si="231"/>
        <v>3.6291666666666687</v>
      </c>
      <c r="W3611" s="36"/>
      <c r="X3611" s="37"/>
    </row>
    <row r="3612" spans="1:24" x14ac:dyDescent="0.3">
      <c r="A3612" s="42">
        <v>9617</v>
      </c>
      <c r="B3612" s="24">
        <v>40</v>
      </c>
      <c r="C3612" s="24" t="s">
        <v>1126</v>
      </c>
      <c r="D3612" s="24">
        <v>1</v>
      </c>
      <c r="E3612" s="24">
        <v>23</v>
      </c>
      <c r="F3612" s="24" t="s">
        <v>161</v>
      </c>
      <c r="G3612" s="24" t="s">
        <v>19</v>
      </c>
      <c r="H3612" s="24" t="s">
        <v>13</v>
      </c>
      <c r="J3612" s="24">
        <v>1</v>
      </c>
      <c r="K3612" s="24">
        <v>5674</v>
      </c>
      <c r="L3612" s="32">
        <v>0.5083333333333333</v>
      </c>
      <c r="M3612" s="43">
        <v>0.5625</v>
      </c>
      <c r="N3612" s="33">
        <v>37.124710316974799</v>
      </c>
      <c r="O3612" s="24"/>
      <c r="P3612" s="24"/>
      <c r="Q3612" s="24">
        <v>235</v>
      </c>
      <c r="R3612" s="35">
        <f t="shared" si="229"/>
        <v>8724.3069244890776</v>
      </c>
      <c r="S3612" s="35">
        <f t="shared" si="232"/>
        <v>0</v>
      </c>
      <c r="U3612" s="36">
        <f t="shared" si="230"/>
        <v>5.4166666666666696E-2</v>
      </c>
      <c r="V3612" s="36">
        <f t="shared" si="231"/>
        <v>12.729166666666673</v>
      </c>
      <c r="W3612" s="36"/>
      <c r="X3612" s="37"/>
    </row>
    <row r="3613" spans="1:24" x14ac:dyDescent="0.3">
      <c r="A3613" s="42">
        <v>9649</v>
      </c>
      <c r="B3613" s="24">
        <v>40</v>
      </c>
      <c r="C3613" s="24" t="s">
        <v>1126</v>
      </c>
      <c r="D3613" s="24">
        <v>1</v>
      </c>
      <c r="E3613" s="24">
        <v>23</v>
      </c>
      <c r="F3613" s="24" t="s">
        <v>161</v>
      </c>
      <c r="G3613" s="24" t="s">
        <v>19</v>
      </c>
      <c r="H3613" s="24" t="s">
        <v>15</v>
      </c>
      <c r="J3613" s="24">
        <v>1</v>
      </c>
      <c r="K3613" s="24">
        <v>5737</v>
      </c>
      <c r="L3613" s="32">
        <v>0.52569444444444446</v>
      </c>
      <c r="M3613" s="43">
        <v>0.57986111111111105</v>
      </c>
      <c r="N3613" s="33">
        <v>37.124710316974799</v>
      </c>
      <c r="O3613" s="24"/>
      <c r="P3613" s="24"/>
      <c r="Q3613" s="24">
        <v>46</v>
      </c>
      <c r="R3613" s="35">
        <f t="shared" si="229"/>
        <v>1707.7366745808408</v>
      </c>
      <c r="S3613" s="35">
        <f t="shared" si="232"/>
        <v>0</v>
      </c>
      <c r="U3613" s="36">
        <f t="shared" si="230"/>
        <v>5.4166666666666585E-2</v>
      </c>
      <c r="V3613" s="36">
        <f t="shared" si="231"/>
        <v>2.4916666666666627</v>
      </c>
      <c r="W3613" s="36"/>
      <c r="X3613" s="37"/>
    </row>
    <row r="3614" spans="1:24" x14ac:dyDescent="0.3">
      <c r="A3614" s="42">
        <v>16699</v>
      </c>
      <c r="B3614" s="24">
        <v>40</v>
      </c>
      <c r="C3614" s="24" t="s">
        <v>1126</v>
      </c>
      <c r="D3614" s="24">
        <v>1</v>
      </c>
      <c r="E3614" s="24">
        <v>23</v>
      </c>
      <c r="F3614" s="24" t="s">
        <v>161</v>
      </c>
      <c r="G3614" s="24" t="s">
        <v>18</v>
      </c>
      <c r="H3614" s="24" t="s">
        <v>13</v>
      </c>
      <c r="J3614" s="24">
        <v>1</v>
      </c>
      <c r="K3614" s="24">
        <v>16699</v>
      </c>
      <c r="L3614" s="32">
        <v>0.54305555555555551</v>
      </c>
      <c r="M3614" s="43">
        <v>0.59722222222222221</v>
      </c>
      <c r="N3614" s="33">
        <v>37.124710316974799</v>
      </c>
      <c r="O3614" s="24"/>
      <c r="P3614" s="24"/>
      <c r="Q3614" s="24">
        <v>67</v>
      </c>
      <c r="R3614" s="35">
        <f t="shared" si="229"/>
        <v>2487.3555912373117</v>
      </c>
      <c r="S3614" s="35">
        <f t="shared" si="232"/>
        <v>0</v>
      </c>
      <c r="U3614" s="36">
        <f t="shared" si="230"/>
        <v>5.4166666666666696E-2</v>
      </c>
      <c r="V3614" s="36">
        <f t="shared" si="231"/>
        <v>3.6291666666666687</v>
      </c>
      <c r="W3614" s="36"/>
      <c r="X3614" s="37"/>
    </row>
    <row r="3615" spans="1:24" x14ac:dyDescent="0.3">
      <c r="A3615" s="42">
        <v>9650</v>
      </c>
      <c r="B3615" s="24">
        <v>40</v>
      </c>
      <c r="C3615" s="24" t="s">
        <v>1126</v>
      </c>
      <c r="D3615" s="24">
        <v>1</v>
      </c>
      <c r="E3615" s="24">
        <v>23</v>
      </c>
      <c r="F3615" s="24" t="s">
        <v>161</v>
      </c>
      <c r="G3615" s="24" t="s">
        <v>19</v>
      </c>
      <c r="H3615" s="24" t="s">
        <v>15</v>
      </c>
      <c r="J3615" s="24">
        <v>1</v>
      </c>
      <c r="K3615" s="24">
        <v>5738</v>
      </c>
      <c r="L3615" s="32">
        <v>0.54652777777777783</v>
      </c>
      <c r="M3615" s="43">
        <v>0.60069444444444442</v>
      </c>
      <c r="N3615" s="33">
        <v>37.124710316974799</v>
      </c>
      <c r="O3615" s="24"/>
      <c r="P3615" s="24"/>
      <c r="Q3615" s="24">
        <v>46</v>
      </c>
      <c r="R3615" s="35">
        <f t="shared" si="229"/>
        <v>1707.7366745808408</v>
      </c>
      <c r="S3615" s="35">
        <f t="shared" si="232"/>
        <v>0</v>
      </c>
      <c r="U3615" s="36">
        <f t="shared" si="230"/>
        <v>5.4166666666666585E-2</v>
      </c>
      <c r="V3615" s="36">
        <f t="shared" si="231"/>
        <v>2.4916666666666627</v>
      </c>
      <c r="W3615" s="36"/>
      <c r="X3615" s="37"/>
    </row>
    <row r="3616" spans="1:24" x14ac:dyDescent="0.3">
      <c r="A3616" s="42">
        <v>9407</v>
      </c>
      <c r="B3616" s="24">
        <v>40</v>
      </c>
      <c r="C3616" s="24" t="s">
        <v>1126</v>
      </c>
      <c r="D3616" s="24">
        <v>1</v>
      </c>
      <c r="E3616" s="24">
        <v>23</v>
      </c>
      <c r="F3616" s="24" t="s">
        <v>161</v>
      </c>
      <c r="G3616" s="24" t="s">
        <v>19</v>
      </c>
      <c r="H3616" s="24" t="s">
        <v>20</v>
      </c>
      <c r="J3616" s="24">
        <v>1</v>
      </c>
      <c r="K3616" s="24">
        <v>4681</v>
      </c>
      <c r="L3616" s="32">
        <v>0.54652777777777783</v>
      </c>
      <c r="M3616" s="43">
        <v>0.60069444444444442</v>
      </c>
      <c r="N3616" s="33">
        <v>37.124710316974799</v>
      </c>
      <c r="O3616" s="24"/>
      <c r="P3616" s="24"/>
      <c r="Q3616" s="24">
        <v>5</v>
      </c>
      <c r="R3616" s="35">
        <f t="shared" si="229"/>
        <v>185.62355158487401</v>
      </c>
      <c r="S3616" s="35">
        <f t="shared" si="232"/>
        <v>0</v>
      </c>
      <c r="U3616" s="36">
        <f t="shared" si="230"/>
        <v>5.4166666666666585E-2</v>
      </c>
      <c r="V3616" s="36">
        <f t="shared" si="231"/>
        <v>0.27083333333333293</v>
      </c>
      <c r="W3616" s="36"/>
      <c r="X3616" s="37"/>
    </row>
    <row r="3617" spans="1:24" x14ac:dyDescent="0.3">
      <c r="A3617" s="42">
        <v>17092</v>
      </c>
      <c r="B3617" s="24">
        <v>40</v>
      </c>
      <c r="C3617" s="24" t="s">
        <v>1126</v>
      </c>
      <c r="D3617" s="24">
        <v>1</v>
      </c>
      <c r="E3617" s="24">
        <v>23</v>
      </c>
      <c r="F3617" s="24" t="s">
        <v>161</v>
      </c>
      <c r="G3617" s="24" t="s">
        <v>18</v>
      </c>
      <c r="H3617" s="24" t="s">
        <v>15</v>
      </c>
      <c r="J3617" s="24">
        <v>1</v>
      </c>
      <c r="K3617" s="24">
        <v>17092</v>
      </c>
      <c r="L3617" s="32">
        <v>0.56388888888888888</v>
      </c>
      <c r="M3617" s="43">
        <v>0.61805555555555558</v>
      </c>
      <c r="N3617" s="33">
        <v>37.124710316974799</v>
      </c>
      <c r="O3617" s="24"/>
      <c r="P3617" s="24"/>
      <c r="Q3617" s="24">
        <v>12</v>
      </c>
      <c r="R3617" s="35">
        <f t="shared" si="229"/>
        <v>445.49652380369758</v>
      </c>
      <c r="S3617" s="35">
        <f t="shared" si="232"/>
        <v>0</v>
      </c>
      <c r="U3617" s="36">
        <f t="shared" si="230"/>
        <v>5.4166666666666696E-2</v>
      </c>
      <c r="V3617" s="36">
        <f t="shared" si="231"/>
        <v>0.65000000000000036</v>
      </c>
      <c r="W3617" s="36"/>
      <c r="X3617" s="37"/>
    </row>
    <row r="3618" spans="1:24" x14ac:dyDescent="0.3">
      <c r="A3618" s="42">
        <v>9651</v>
      </c>
      <c r="B3618" s="24">
        <v>40</v>
      </c>
      <c r="C3618" s="24" t="s">
        <v>1126</v>
      </c>
      <c r="D3618" s="24">
        <v>1</v>
      </c>
      <c r="E3618" s="24">
        <v>23</v>
      </c>
      <c r="F3618" s="24" t="s">
        <v>161</v>
      </c>
      <c r="G3618" s="24" t="s">
        <v>19</v>
      </c>
      <c r="H3618" s="24" t="s">
        <v>15</v>
      </c>
      <c r="J3618" s="24">
        <v>1</v>
      </c>
      <c r="K3618" s="24">
        <v>5739</v>
      </c>
      <c r="L3618" s="32">
        <v>0.56736111111111109</v>
      </c>
      <c r="M3618" s="43">
        <v>0.62152777777777779</v>
      </c>
      <c r="N3618" s="33">
        <v>37.124710316974799</v>
      </c>
      <c r="O3618" s="24"/>
      <c r="P3618" s="24"/>
      <c r="Q3618" s="24">
        <v>46</v>
      </c>
      <c r="R3618" s="35">
        <f t="shared" si="229"/>
        <v>1707.7366745808408</v>
      </c>
      <c r="S3618" s="35">
        <f t="shared" si="232"/>
        <v>0</v>
      </c>
      <c r="U3618" s="36">
        <f t="shared" si="230"/>
        <v>5.4166666666666696E-2</v>
      </c>
      <c r="V3618" s="36">
        <f t="shared" si="231"/>
        <v>2.491666666666668</v>
      </c>
      <c r="W3618" s="36"/>
      <c r="X3618" s="37"/>
    </row>
    <row r="3619" spans="1:24" x14ac:dyDescent="0.3">
      <c r="A3619" s="42">
        <v>16701</v>
      </c>
      <c r="B3619" s="24">
        <v>40</v>
      </c>
      <c r="C3619" s="24" t="s">
        <v>1126</v>
      </c>
      <c r="D3619" s="24">
        <v>1</v>
      </c>
      <c r="E3619" s="24">
        <v>23</v>
      </c>
      <c r="F3619" s="24" t="s">
        <v>161</v>
      </c>
      <c r="G3619" s="24" t="s">
        <v>18</v>
      </c>
      <c r="H3619" s="24" t="s">
        <v>13</v>
      </c>
      <c r="J3619" s="24">
        <v>1</v>
      </c>
      <c r="K3619" s="24">
        <v>16701</v>
      </c>
      <c r="L3619" s="32">
        <v>0.58472222222222225</v>
      </c>
      <c r="M3619" s="43">
        <v>0.63888888888888895</v>
      </c>
      <c r="N3619" s="33">
        <v>37.124710316974799</v>
      </c>
      <c r="O3619" s="24"/>
      <c r="P3619" s="24"/>
      <c r="Q3619" s="24">
        <v>67</v>
      </c>
      <c r="R3619" s="35">
        <f t="shared" si="229"/>
        <v>2487.3555912373117</v>
      </c>
      <c r="S3619" s="35">
        <f t="shared" si="232"/>
        <v>0</v>
      </c>
      <c r="U3619" s="36">
        <f t="shared" si="230"/>
        <v>5.4166666666666696E-2</v>
      </c>
      <c r="V3619" s="36">
        <f t="shared" si="231"/>
        <v>3.6291666666666687</v>
      </c>
      <c r="W3619" s="36"/>
      <c r="X3619" s="37"/>
    </row>
    <row r="3620" spans="1:24" x14ac:dyDescent="0.3">
      <c r="A3620" s="42">
        <v>9652</v>
      </c>
      <c r="B3620" s="24">
        <v>40</v>
      </c>
      <c r="C3620" s="24" t="s">
        <v>1126</v>
      </c>
      <c r="D3620" s="24">
        <v>1</v>
      </c>
      <c r="E3620" s="24">
        <v>23</v>
      </c>
      <c r="F3620" s="24" t="s">
        <v>161</v>
      </c>
      <c r="G3620" s="24" t="s">
        <v>19</v>
      </c>
      <c r="H3620" s="24" t="s">
        <v>15</v>
      </c>
      <c r="J3620" s="24">
        <v>1</v>
      </c>
      <c r="K3620" s="24">
        <v>5745</v>
      </c>
      <c r="L3620" s="32">
        <v>0.58819444444444446</v>
      </c>
      <c r="M3620" s="43">
        <v>0.64236111111111105</v>
      </c>
      <c r="N3620" s="33">
        <v>37.124710316974799</v>
      </c>
      <c r="O3620" s="24"/>
      <c r="P3620" s="24"/>
      <c r="Q3620" s="24">
        <v>46</v>
      </c>
      <c r="R3620" s="35">
        <f t="shared" si="229"/>
        <v>1707.7366745808408</v>
      </c>
      <c r="S3620" s="35">
        <f t="shared" si="232"/>
        <v>0</v>
      </c>
      <c r="U3620" s="36">
        <f t="shared" si="230"/>
        <v>5.4166666666666585E-2</v>
      </c>
      <c r="V3620" s="36">
        <f t="shared" si="231"/>
        <v>2.4916666666666627</v>
      </c>
      <c r="W3620" s="36"/>
      <c r="X3620" s="37"/>
    </row>
    <row r="3621" spans="1:24" x14ac:dyDescent="0.3">
      <c r="A3621" s="42">
        <v>9653</v>
      </c>
      <c r="B3621" s="24">
        <v>40</v>
      </c>
      <c r="C3621" s="24" t="s">
        <v>1126</v>
      </c>
      <c r="D3621" s="24">
        <v>1</v>
      </c>
      <c r="E3621" s="24">
        <v>23</v>
      </c>
      <c r="F3621" s="24" t="s">
        <v>161</v>
      </c>
      <c r="G3621" s="24" t="s">
        <v>19</v>
      </c>
      <c r="H3621" s="24" t="s">
        <v>15</v>
      </c>
      <c r="J3621" s="24">
        <v>1</v>
      </c>
      <c r="K3621" s="24">
        <v>5747</v>
      </c>
      <c r="L3621" s="32">
        <v>0.60902777777777783</v>
      </c>
      <c r="M3621" s="43">
        <v>0.66319444444444442</v>
      </c>
      <c r="N3621" s="33">
        <v>37.124710316974799</v>
      </c>
      <c r="O3621" s="24"/>
      <c r="P3621" s="24"/>
      <c r="Q3621" s="24">
        <v>46</v>
      </c>
      <c r="R3621" s="35">
        <f t="shared" si="229"/>
        <v>1707.7366745808408</v>
      </c>
      <c r="S3621" s="35">
        <f t="shared" si="232"/>
        <v>0</v>
      </c>
      <c r="U3621" s="36">
        <f t="shared" si="230"/>
        <v>5.4166666666666585E-2</v>
      </c>
      <c r="V3621" s="36">
        <f t="shared" si="231"/>
        <v>2.4916666666666627</v>
      </c>
      <c r="W3621" s="36"/>
      <c r="X3621" s="37"/>
    </row>
    <row r="3622" spans="1:24" x14ac:dyDescent="0.3">
      <c r="A3622" s="42">
        <v>9409</v>
      </c>
      <c r="B3622" s="24">
        <v>40</v>
      </c>
      <c r="C3622" s="24" t="s">
        <v>1126</v>
      </c>
      <c r="D3622" s="24">
        <v>1</v>
      </c>
      <c r="E3622" s="24">
        <v>23</v>
      </c>
      <c r="F3622" s="24" t="s">
        <v>161</v>
      </c>
      <c r="G3622" s="24" t="s">
        <v>19</v>
      </c>
      <c r="H3622" s="24" t="s">
        <v>20</v>
      </c>
      <c r="J3622" s="24">
        <v>1</v>
      </c>
      <c r="K3622" s="24">
        <v>4593</v>
      </c>
      <c r="L3622" s="32">
        <v>0.60902777777777783</v>
      </c>
      <c r="M3622" s="43">
        <v>0.66319444444444442</v>
      </c>
      <c r="N3622" s="33">
        <v>37.124710316974799</v>
      </c>
      <c r="O3622" s="24"/>
      <c r="P3622" s="24"/>
      <c r="Q3622" s="24">
        <v>5</v>
      </c>
      <c r="R3622" s="35">
        <f t="shared" si="229"/>
        <v>185.62355158487401</v>
      </c>
      <c r="S3622" s="35">
        <f t="shared" si="232"/>
        <v>0</v>
      </c>
      <c r="U3622" s="36">
        <f t="shared" si="230"/>
        <v>5.4166666666666585E-2</v>
      </c>
      <c r="V3622" s="36">
        <f t="shared" si="231"/>
        <v>0.27083333333333293</v>
      </c>
      <c r="W3622" s="36"/>
      <c r="X3622" s="37"/>
    </row>
    <row r="3623" spans="1:24" x14ac:dyDescent="0.3">
      <c r="A3623" s="42">
        <v>17124</v>
      </c>
      <c r="B3623" s="24">
        <v>40</v>
      </c>
      <c r="C3623" s="24" t="s">
        <v>1126</v>
      </c>
      <c r="D3623" s="24">
        <v>1</v>
      </c>
      <c r="E3623" s="24">
        <v>23</v>
      </c>
      <c r="F3623" s="24" t="s">
        <v>161</v>
      </c>
      <c r="G3623" s="24" t="s">
        <v>18</v>
      </c>
      <c r="H3623" s="24" t="s">
        <v>15</v>
      </c>
      <c r="J3623" s="24">
        <v>1</v>
      </c>
      <c r="K3623" s="24">
        <v>17124</v>
      </c>
      <c r="L3623" s="32">
        <v>0.62638888888888888</v>
      </c>
      <c r="M3623" s="43">
        <v>0.68055555555555547</v>
      </c>
      <c r="N3623" s="33">
        <v>37.124710316974799</v>
      </c>
      <c r="O3623" s="24"/>
      <c r="P3623" s="24"/>
      <c r="Q3623" s="24">
        <v>12</v>
      </c>
      <c r="R3623" s="35">
        <f t="shared" si="229"/>
        <v>445.49652380369758</v>
      </c>
      <c r="S3623" s="35">
        <f t="shared" si="232"/>
        <v>0</v>
      </c>
      <c r="U3623" s="36">
        <f t="shared" si="230"/>
        <v>5.4166666666666585E-2</v>
      </c>
      <c r="V3623" s="36">
        <f t="shared" si="231"/>
        <v>0.64999999999999902</v>
      </c>
      <c r="W3623" s="36"/>
      <c r="X3623" s="37"/>
    </row>
    <row r="3624" spans="1:24" x14ac:dyDescent="0.3">
      <c r="A3624" s="42">
        <v>16703</v>
      </c>
      <c r="B3624" s="24">
        <v>40</v>
      </c>
      <c r="C3624" s="24" t="s">
        <v>1126</v>
      </c>
      <c r="D3624" s="24">
        <v>1</v>
      </c>
      <c r="E3624" s="24">
        <v>23</v>
      </c>
      <c r="F3624" s="24" t="s">
        <v>161</v>
      </c>
      <c r="G3624" s="24" t="s">
        <v>18</v>
      </c>
      <c r="H3624" s="24" t="s">
        <v>13</v>
      </c>
      <c r="J3624" s="24">
        <v>1</v>
      </c>
      <c r="K3624" s="24">
        <v>16703</v>
      </c>
      <c r="L3624" s="32">
        <v>0.62638888888888888</v>
      </c>
      <c r="M3624" s="43">
        <v>0.68055555555555547</v>
      </c>
      <c r="N3624" s="33">
        <v>37.124710316974799</v>
      </c>
      <c r="O3624" s="24"/>
      <c r="P3624" s="24"/>
      <c r="Q3624" s="24">
        <v>67</v>
      </c>
      <c r="R3624" s="35">
        <f t="shared" si="229"/>
        <v>2487.3555912373117</v>
      </c>
      <c r="S3624" s="35">
        <f t="shared" si="232"/>
        <v>0</v>
      </c>
      <c r="U3624" s="36">
        <f t="shared" si="230"/>
        <v>5.4166666666666585E-2</v>
      </c>
      <c r="V3624" s="36">
        <f t="shared" si="231"/>
        <v>3.6291666666666611</v>
      </c>
      <c r="W3624" s="36"/>
      <c r="X3624" s="37"/>
    </row>
    <row r="3625" spans="1:24" x14ac:dyDescent="0.3">
      <c r="A3625" s="42">
        <v>9654</v>
      </c>
      <c r="B3625" s="24">
        <v>40</v>
      </c>
      <c r="C3625" s="24" t="s">
        <v>1126</v>
      </c>
      <c r="D3625" s="24">
        <v>1</v>
      </c>
      <c r="E3625" s="24">
        <v>23</v>
      </c>
      <c r="F3625" s="24" t="s">
        <v>161</v>
      </c>
      <c r="G3625" s="24" t="s">
        <v>19</v>
      </c>
      <c r="H3625" s="24" t="s">
        <v>15</v>
      </c>
      <c r="J3625" s="24">
        <v>1</v>
      </c>
      <c r="K3625" s="24">
        <v>5749</v>
      </c>
      <c r="L3625" s="32">
        <v>0.62986111111111109</v>
      </c>
      <c r="M3625" s="43">
        <v>0.68402777777777779</v>
      </c>
      <c r="N3625" s="33">
        <v>37.124710316974799</v>
      </c>
      <c r="O3625" s="24"/>
      <c r="P3625" s="24"/>
      <c r="Q3625" s="24">
        <v>46</v>
      </c>
      <c r="R3625" s="35">
        <f t="shared" si="229"/>
        <v>1707.7366745808408</v>
      </c>
      <c r="S3625" s="35">
        <f t="shared" si="232"/>
        <v>0</v>
      </c>
      <c r="U3625" s="36">
        <f t="shared" si="230"/>
        <v>5.4166666666666696E-2</v>
      </c>
      <c r="V3625" s="36">
        <f t="shared" si="231"/>
        <v>2.491666666666668</v>
      </c>
      <c r="W3625" s="36"/>
      <c r="X3625" s="37"/>
    </row>
    <row r="3626" spans="1:24" x14ac:dyDescent="0.3">
      <c r="A3626" s="42">
        <v>17149</v>
      </c>
      <c r="B3626" s="24">
        <v>40</v>
      </c>
      <c r="C3626" s="24" t="s">
        <v>1126</v>
      </c>
      <c r="D3626" s="24">
        <v>1</v>
      </c>
      <c r="E3626" s="24">
        <v>23</v>
      </c>
      <c r="F3626" s="24" t="s">
        <v>161</v>
      </c>
      <c r="G3626" s="24" t="s">
        <v>18</v>
      </c>
      <c r="H3626" s="24" t="s">
        <v>15</v>
      </c>
      <c r="J3626" s="24">
        <v>1</v>
      </c>
      <c r="K3626" s="24">
        <v>17149</v>
      </c>
      <c r="L3626" s="32">
        <v>0.64722222222222225</v>
      </c>
      <c r="M3626" s="43">
        <v>0.70138888888888884</v>
      </c>
      <c r="N3626" s="33">
        <v>37.124710316974799</v>
      </c>
      <c r="O3626" s="24"/>
      <c r="P3626" s="24"/>
      <c r="Q3626" s="24">
        <v>12</v>
      </c>
      <c r="R3626" s="35">
        <f t="shared" si="229"/>
        <v>445.49652380369758</v>
      </c>
      <c r="S3626" s="35">
        <f t="shared" si="232"/>
        <v>0</v>
      </c>
      <c r="U3626" s="36">
        <f t="shared" si="230"/>
        <v>5.4166666666666585E-2</v>
      </c>
      <c r="V3626" s="36">
        <f t="shared" si="231"/>
        <v>0.64999999999999902</v>
      </c>
      <c r="W3626" s="36"/>
      <c r="X3626" s="37"/>
    </row>
    <row r="3627" spans="1:24" x14ac:dyDescent="0.3">
      <c r="A3627" s="42">
        <v>16704</v>
      </c>
      <c r="B3627" s="24">
        <v>40</v>
      </c>
      <c r="C3627" s="24" t="s">
        <v>1126</v>
      </c>
      <c r="D3627" s="24">
        <v>1</v>
      </c>
      <c r="E3627" s="24">
        <v>23</v>
      </c>
      <c r="F3627" s="24" t="s">
        <v>161</v>
      </c>
      <c r="G3627" s="24" t="s">
        <v>18</v>
      </c>
      <c r="H3627" s="24" t="s">
        <v>13</v>
      </c>
      <c r="J3627" s="24">
        <v>1</v>
      </c>
      <c r="K3627" s="24">
        <v>16704</v>
      </c>
      <c r="L3627" s="32">
        <v>0.64722222222222225</v>
      </c>
      <c r="M3627" s="43">
        <v>0.70138888888888884</v>
      </c>
      <c r="N3627" s="33">
        <v>37.124710316974799</v>
      </c>
      <c r="O3627" s="24"/>
      <c r="P3627" s="24"/>
      <c r="Q3627" s="24">
        <v>67</v>
      </c>
      <c r="R3627" s="35">
        <f t="shared" si="229"/>
        <v>2487.3555912373117</v>
      </c>
      <c r="S3627" s="35">
        <f t="shared" si="232"/>
        <v>0</v>
      </c>
      <c r="U3627" s="36">
        <f t="shared" si="230"/>
        <v>5.4166666666666585E-2</v>
      </c>
      <c r="V3627" s="36">
        <f t="shared" si="231"/>
        <v>3.6291666666666611</v>
      </c>
      <c r="W3627" s="36"/>
      <c r="X3627" s="37"/>
    </row>
    <row r="3628" spans="1:24" x14ac:dyDescent="0.3">
      <c r="A3628" s="42">
        <v>9410</v>
      </c>
      <c r="B3628" s="24">
        <v>40</v>
      </c>
      <c r="C3628" s="24" t="s">
        <v>1126</v>
      </c>
      <c r="D3628" s="24">
        <v>1</v>
      </c>
      <c r="E3628" s="24">
        <v>23</v>
      </c>
      <c r="F3628" s="24" t="s">
        <v>161</v>
      </c>
      <c r="G3628" s="24" t="s">
        <v>19</v>
      </c>
      <c r="H3628" s="24" t="s">
        <v>20</v>
      </c>
      <c r="J3628" s="24">
        <v>1</v>
      </c>
      <c r="K3628" s="24">
        <v>4600</v>
      </c>
      <c r="L3628" s="32">
        <v>0.65069444444444446</v>
      </c>
      <c r="M3628" s="43">
        <v>0.70486111111111116</v>
      </c>
      <c r="N3628" s="33">
        <v>37.124710316974799</v>
      </c>
      <c r="O3628" s="24"/>
      <c r="P3628" s="24"/>
      <c r="Q3628" s="24">
        <v>5</v>
      </c>
      <c r="R3628" s="35">
        <f t="shared" si="229"/>
        <v>185.62355158487401</v>
      </c>
      <c r="S3628" s="35">
        <f t="shared" si="232"/>
        <v>0</v>
      </c>
      <c r="U3628" s="36">
        <f t="shared" si="230"/>
        <v>5.4166666666666696E-2</v>
      </c>
      <c r="V3628" s="36">
        <f t="shared" si="231"/>
        <v>0.27083333333333348</v>
      </c>
      <c r="W3628" s="36"/>
      <c r="X3628" s="37"/>
    </row>
    <row r="3629" spans="1:24" x14ac:dyDescent="0.3">
      <c r="A3629" s="42">
        <v>9341</v>
      </c>
      <c r="B3629" s="24">
        <v>40</v>
      </c>
      <c r="C3629" s="24" t="s">
        <v>1126</v>
      </c>
      <c r="D3629" s="24">
        <v>1</v>
      </c>
      <c r="E3629" s="24">
        <v>23</v>
      </c>
      <c r="F3629" s="24" t="s">
        <v>161</v>
      </c>
      <c r="G3629" s="24" t="s">
        <v>19</v>
      </c>
      <c r="H3629" s="24" t="s">
        <v>15</v>
      </c>
      <c r="J3629" s="24">
        <v>1</v>
      </c>
      <c r="K3629" s="24">
        <v>2924</v>
      </c>
      <c r="L3629" s="32">
        <v>0.65069444444444446</v>
      </c>
      <c r="M3629" s="43">
        <v>0.70486111111111116</v>
      </c>
      <c r="N3629" s="33">
        <v>37.124710316974799</v>
      </c>
      <c r="O3629" s="24"/>
      <c r="P3629" s="24"/>
      <c r="Q3629" s="24">
        <v>46</v>
      </c>
      <c r="R3629" s="35">
        <f t="shared" si="229"/>
        <v>1707.7366745808408</v>
      </c>
      <c r="S3629" s="35">
        <f t="shared" si="232"/>
        <v>0</v>
      </c>
      <c r="U3629" s="36">
        <f t="shared" si="230"/>
        <v>5.4166666666666696E-2</v>
      </c>
      <c r="V3629" s="36">
        <f t="shared" si="231"/>
        <v>2.491666666666668</v>
      </c>
      <c r="W3629" s="36"/>
      <c r="X3629" s="37"/>
    </row>
    <row r="3630" spans="1:24" x14ac:dyDescent="0.3">
      <c r="A3630" s="42">
        <v>17143</v>
      </c>
      <c r="B3630" s="24">
        <v>40</v>
      </c>
      <c r="C3630" s="24" t="s">
        <v>1126</v>
      </c>
      <c r="D3630" s="24">
        <v>1</v>
      </c>
      <c r="E3630" s="24">
        <v>23</v>
      </c>
      <c r="F3630" s="24" t="s">
        <v>161</v>
      </c>
      <c r="G3630" s="24" t="s">
        <v>18</v>
      </c>
      <c r="H3630" s="24" t="s">
        <v>15</v>
      </c>
      <c r="J3630" s="24">
        <v>1</v>
      </c>
      <c r="K3630" s="24">
        <v>17143</v>
      </c>
      <c r="L3630" s="32">
        <v>0.66805555555555562</v>
      </c>
      <c r="M3630" s="43">
        <v>0.72222222222222221</v>
      </c>
      <c r="N3630" s="33">
        <v>37.124710316974799</v>
      </c>
      <c r="O3630" s="24"/>
      <c r="P3630" s="24"/>
      <c r="Q3630" s="24">
        <v>12</v>
      </c>
      <c r="R3630" s="35">
        <f t="shared" si="229"/>
        <v>445.49652380369758</v>
      </c>
      <c r="S3630" s="35">
        <f t="shared" si="232"/>
        <v>0</v>
      </c>
      <c r="U3630" s="36">
        <f t="shared" si="230"/>
        <v>5.4166666666666585E-2</v>
      </c>
      <c r="V3630" s="36">
        <f t="shared" si="231"/>
        <v>0.64999999999999902</v>
      </c>
      <c r="W3630" s="36"/>
      <c r="X3630" s="37"/>
    </row>
    <row r="3631" spans="1:24" x14ac:dyDescent="0.3">
      <c r="A3631" s="42">
        <v>16705</v>
      </c>
      <c r="B3631" s="24">
        <v>40</v>
      </c>
      <c r="C3631" s="24" t="s">
        <v>1126</v>
      </c>
      <c r="D3631" s="24">
        <v>1</v>
      </c>
      <c r="E3631" s="24">
        <v>23</v>
      </c>
      <c r="F3631" s="24" t="s">
        <v>161</v>
      </c>
      <c r="G3631" s="24" t="s">
        <v>18</v>
      </c>
      <c r="H3631" s="24" t="s">
        <v>13</v>
      </c>
      <c r="J3631" s="24">
        <v>1</v>
      </c>
      <c r="K3631" s="24">
        <v>16705</v>
      </c>
      <c r="L3631" s="32">
        <v>0.66805555555555562</v>
      </c>
      <c r="M3631" s="43">
        <v>0.72222222222222221</v>
      </c>
      <c r="N3631" s="33">
        <v>37.124710316974799</v>
      </c>
      <c r="O3631" s="24"/>
      <c r="P3631" s="24"/>
      <c r="Q3631" s="24">
        <v>67</v>
      </c>
      <c r="R3631" s="35">
        <f t="shared" si="229"/>
        <v>2487.3555912373117</v>
      </c>
      <c r="S3631" s="35">
        <f t="shared" si="232"/>
        <v>0</v>
      </c>
      <c r="U3631" s="36">
        <f t="shared" si="230"/>
        <v>5.4166666666666585E-2</v>
      </c>
      <c r="V3631" s="36">
        <f t="shared" si="231"/>
        <v>3.6291666666666611</v>
      </c>
      <c r="W3631" s="36"/>
      <c r="X3631" s="37"/>
    </row>
    <row r="3632" spans="1:24" x14ac:dyDescent="0.3">
      <c r="A3632" s="42">
        <v>9655</v>
      </c>
      <c r="B3632" s="24">
        <v>40</v>
      </c>
      <c r="C3632" s="24" t="s">
        <v>1126</v>
      </c>
      <c r="D3632" s="24">
        <v>1</v>
      </c>
      <c r="E3632" s="24">
        <v>23</v>
      </c>
      <c r="F3632" s="24" t="s">
        <v>161</v>
      </c>
      <c r="G3632" s="24" t="s">
        <v>19</v>
      </c>
      <c r="H3632" s="24" t="s">
        <v>15</v>
      </c>
      <c r="J3632" s="24">
        <v>1</v>
      </c>
      <c r="K3632" s="24">
        <v>5758</v>
      </c>
      <c r="L3632" s="32">
        <v>0.67152777777777783</v>
      </c>
      <c r="M3632" s="43">
        <v>0.72569444444444453</v>
      </c>
      <c r="N3632" s="33">
        <v>37.124710316974799</v>
      </c>
      <c r="O3632" s="24"/>
      <c r="P3632" s="24"/>
      <c r="Q3632" s="24">
        <v>46</v>
      </c>
      <c r="R3632" s="35">
        <f t="shared" si="229"/>
        <v>1707.7366745808408</v>
      </c>
      <c r="S3632" s="35">
        <f t="shared" si="232"/>
        <v>0</v>
      </c>
      <c r="U3632" s="36">
        <f t="shared" si="230"/>
        <v>5.4166666666666696E-2</v>
      </c>
      <c r="V3632" s="36">
        <f t="shared" si="231"/>
        <v>2.491666666666668</v>
      </c>
      <c r="W3632" s="36"/>
      <c r="X3632" s="37"/>
    </row>
    <row r="3633" spans="1:24" x14ac:dyDescent="0.3">
      <c r="A3633" s="42">
        <v>17121</v>
      </c>
      <c r="B3633" s="24">
        <v>40</v>
      </c>
      <c r="C3633" s="24" t="s">
        <v>1126</v>
      </c>
      <c r="D3633" s="24">
        <v>1</v>
      </c>
      <c r="E3633" s="24">
        <v>23</v>
      </c>
      <c r="F3633" s="24" t="s">
        <v>161</v>
      </c>
      <c r="G3633" s="24" t="s">
        <v>18</v>
      </c>
      <c r="H3633" s="24" t="s">
        <v>15</v>
      </c>
      <c r="J3633" s="24">
        <v>1</v>
      </c>
      <c r="K3633" s="24">
        <v>17121</v>
      </c>
      <c r="L3633" s="32">
        <v>0.68888888888888899</v>
      </c>
      <c r="M3633" s="43">
        <v>0.74305555555555547</v>
      </c>
      <c r="N3633" s="33">
        <v>37.124710316974799</v>
      </c>
      <c r="O3633" s="24"/>
      <c r="P3633" s="24"/>
      <c r="Q3633" s="24">
        <v>12</v>
      </c>
      <c r="R3633" s="35">
        <f t="shared" si="229"/>
        <v>445.49652380369758</v>
      </c>
      <c r="S3633" s="35">
        <f t="shared" si="232"/>
        <v>0</v>
      </c>
      <c r="U3633" s="36">
        <f t="shared" si="230"/>
        <v>5.4166666666666474E-2</v>
      </c>
      <c r="V3633" s="36">
        <f t="shared" si="231"/>
        <v>0.64999999999999769</v>
      </c>
      <c r="W3633" s="36"/>
      <c r="X3633" s="37"/>
    </row>
    <row r="3634" spans="1:24" x14ac:dyDescent="0.3">
      <c r="A3634" s="42">
        <v>16706</v>
      </c>
      <c r="B3634" s="24">
        <v>40</v>
      </c>
      <c r="C3634" s="24" t="s">
        <v>1126</v>
      </c>
      <c r="D3634" s="24">
        <v>1</v>
      </c>
      <c r="E3634" s="24">
        <v>23</v>
      </c>
      <c r="F3634" s="24" t="s">
        <v>161</v>
      </c>
      <c r="G3634" s="24" t="s">
        <v>18</v>
      </c>
      <c r="H3634" s="24" t="s">
        <v>13</v>
      </c>
      <c r="J3634" s="24">
        <v>1</v>
      </c>
      <c r="K3634" s="24">
        <v>16706</v>
      </c>
      <c r="L3634" s="32">
        <v>0.68888888888888899</v>
      </c>
      <c r="M3634" s="43">
        <v>0.74305555555555547</v>
      </c>
      <c r="N3634" s="33">
        <v>37.124710316974799</v>
      </c>
      <c r="O3634" s="24"/>
      <c r="P3634" s="24"/>
      <c r="Q3634" s="24">
        <v>67</v>
      </c>
      <c r="R3634" s="35">
        <f t="shared" si="229"/>
        <v>2487.3555912373117</v>
      </c>
      <c r="S3634" s="35">
        <f t="shared" si="232"/>
        <v>0</v>
      </c>
      <c r="U3634" s="36">
        <f t="shared" si="230"/>
        <v>5.4166666666666474E-2</v>
      </c>
      <c r="V3634" s="36">
        <f t="shared" si="231"/>
        <v>3.629166666666654</v>
      </c>
      <c r="W3634" s="36"/>
      <c r="X3634" s="37"/>
    </row>
    <row r="3635" spans="1:24" x14ac:dyDescent="0.3">
      <c r="A3635" s="42">
        <v>17505</v>
      </c>
      <c r="B3635" s="24">
        <v>40</v>
      </c>
      <c r="C3635" s="24" t="s">
        <v>1126</v>
      </c>
      <c r="D3635" s="24">
        <v>1</v>
      </c>
      <c r="E3635" s="24">
        <v>23</v>
      </c>
      <c r="F3635" s="24" t="s">
        <v>161</v>
      </c>
      <c r="G3635" s="24" t="s">
        <v>19</v>
      </c>
      <c r="H3635" s="24" t="s">
        <v>13</v>
      </c>
      <c r="J3635" s="24">
        <v>1</v>
      </c>
      <c r="K3635" s="24">
        <v>5679</v>
      </c>
      <c r="L3635" s="32">
        <v>0.69236111111111109</v>
      </c>
      <c r="M3635" s="43">
        <v>0.74652777777777779</v>
      </c>
      <c r="N3635" s="33">
        <v>37.124710316974799</v>
      </c>
      <c r="O3635" s="24"/>
      <c r="P3635" s="24"/>
      <c r="Q3635" s="24">
        <v>235</v>
      </c>
      <c r="R3635" s="35">
        <f t="shared" si="229"/>
        <v>8724.3069244890776</v>
      </c>
      <c r="S3635" s="35">
        <f t="shared" si="232"/>
        <v>0</v>
      </c>
      <c r="U3635" s="36">
        <f t="shared" si="230"/>
        <v>5.4166666666666696E-2</v>
      </c>
      <c r="V3635" s="36">
        <f t="shared" si="231"/>
        <v>12.729166666666673</v>
      </c>
      <c r="W3635" s="36"/>
      <c r="X3635" s="37"/>
    </row>
    <row r="3636" spans="1:24" x14ac:dyDescent="0.3">
      <c r="A3636" s="42">
        <v>9656</v>
      </c>
      <c r="B3636" s="24">
        <v>40</v>
      </c>
      <c r="C3636" s="24" t="s">
        <v>1126</v>
      </c>
      <c r="D3636" s="24">
        <v>1</v>
      </c>
      <c r="E3636" s="24">
        <v>23</v>
      </c>
      <c r="F3636" s="24" t="s">
        <v>161</v>
      </c>
      <c r="G3636" s="24" t="s">
        <v>19</v>
      </c>
      <c r="H3636" s="24" t="s">
        <v>15</v>
      </c>
      <c r="J3636" s="24">
        <v>1</v>
      </c>
      <c r="K3636" s="24">
        <v>5760</v>
      </c>
      <c r="L3636" s="32">
        <v>0.69236111111111109</v>
      </c>
      <c r="M3636" s="43">
        <v>0.74652777777777779</v>
      </c>
      <c r="N3636" s="33">
        <v>37.124710316974799</v>
      </c>
      <c r="O3636" s="24"/>
      <c r="P3636" s="24"/>
      <c r="Q3636" s="24">
        <v>46</v>
      </c>
      <c r="R3636" s="35">
        <f t="shared" si="229"/>
        <v>1707.7366745808408</v>
      </c>
      <c r="S3636" s="35">
        <f t="shared" si="232"/>
        <v>0</v>
      </c>
      <c r="U3636" s="36">
        <f t="shared" si="230"/>
        <v>5.4166666666666696E-2</v>
      </c>
      <c r="V3636" s="36">
        <f t="shared" si="231"/>
        <v>2.491666666666668</v>
      </c>
      <c r="W3636" s="36"/>
      <c r="X3636" s="37"/>
    </row>
    <row r="3637" spans="1:24" x14ac:dyDescent="0.3">
      <c r="A3637" s="42">
        <v>9411</v>
      </c>
      <c r="B3637" s="24">
        <v>40</v>
      </c>
      <c r="C3637" s="24" t="s">
        <v>1126</v>
      </c>
      <c r="D3637" s="24">
        <v>1</v>
      </c>
      <c r="E3637" s="24">
        <v>23</v>
      </c>
      <c r="F3637" s="24" t="s">
        <v>161</v>
      </c>
      <c r="G3637" s="24" t="s">
        <v>19</v>
      </c>
      <c r="H3637" s="24" t="s">
        <v>20</v>
      </c>
      <c r="J3637" s="24">
        <v>1</v>
      </c>
      <c r="K3637" s="24">
        <v>4606</v>
      </c>
      <c r="L3637" s="32">
        <v>0.69236111111111109</v>
      </c>
      <c r="M3637" s="43">
        <v>0.74652777777777779</v>
      </c>
      <c r="N3637" s="33">
        <v>37.124710316974799</v>
      </c>
      <c r="O3637" s="24"/>
      <c r="P3637" s="24"/>
      <c r="Q3637" s="24">
        <v>5</v>
      </c>
      <c r="R3637" s="35">
        <f t="shared" si="229"/>
        <v>185.62355158487401</v>
      </c>
      <c r="S3637" s="35">
        <f t="shared" si="232"/>
        <v>0</v>
      </c>
      <c r="U3637" s="36">
        <f t="shared" si="230"/>
        <v>5.4166666666666696E-2</v>
      </c>
      <c r="V3637" s="36">
        <f t="shared" si="231"/>
        <v>0.27083333333333348</v>
      </c>
      <c r="W3637" s="36"/>
      <c r="X3637" s="37"/>
    </row>
    <row r="3638" spans="1:24" x14ac:dyDescent="0.3">
      <c r="A3638" s="42">
        <v>17094</v>
      </c>
      <c r="B3638" s="24">
        <v>40</v>
      </c>
      <c r="C3638" s="24" t="s">
        <v>1126</v>
      </c>
      <c r="D3638" s="24">
        <v>1</v>
      </c>
      <c r="E3638" s="24">
        <v>23</v>
      </c>
      <c r="F3638" s="24" t="s">
        <v>161</v>
      </c>
      <c r="G3638" s="24" t="s">
        <v>18</v>
      </c>
      <c r="H3638" s="24" t="s">
        <v>15</v>
      </c>
      <c r="J3638" s="24">
        <v>1</v>
      </c>
      <c r="K3638" s="24">
        <v>17094</v>
      </c>
      <c r="L3638" s="32">
        <v>0.70277777777777783</v>
      </c>
      <c r="M3638" s="43">
        <v>0.75694444444444453</v>
      </c>
      <c r="N3638" s="33">
        <v>37.124710316974799</v>
      </c>
      <c r="O3638" s="24"/>
      <c r="P3638" s="24"/>
      <c r="Q3638" s="24">
        <v>12</v>
      </c>
      <c r="R3638" s="35">
        <f t="shared" si="229"/>
        <v>445.49652380369758</v>
      </c>
      <c r="S3638" s="35">
        <f t="shared" si="232"/>
        <v>0</v>
      </c>
      <c r="U3638" s="36">
        <f t="shared" si="230"/>
        <v>5.4166666666666696E-2</v>
      </c>
      <c r="V3638" s="36">
        <f t="shared" si="231"/>
        <v>0.65000000000000036</v>
      </c>
      <c r="W3638" s="36"/>
      <c r="X3638" s="37"/>
    </row>
    <row r="3639" spans="1:24" x14ac:dyDescent="0.3">
      <c r="A3639" s="42">
        <v>9487</v>
      </c>
      <c r="B3639" s="24">
        <v>40</v>
      </c>
      <c r="C3639" s="24" t="s">
        <v>1126</v>
      </c>
      <c r="D3639" s="24">
        <v>1</v>
      </c>
      <c r="E3639" s="24">
        <v>23</v>
      </c>
      <c r="F3639" s="24" t="s">
        <v>161</v>
      </c>
      <c r="G3639" s="24" t="s">
        <v>18</v>
      </c>
      <c r="H3639" s="24" t="s">
        <v>13</v>
      </c>
      <c r="J3639" s="24">
        <v>1</v>
      </c>
      <c r="K3639" s="24">
        <v>5293</v>
      </c>
      <c r="L3639" s="32">
        <v>0.70277777777777783</v>
      </c>
      <c r="M3639" s="43">
        <v>0.75694444444444453</v>
      </c>
      <c r="N3639" s="33">
        <v>37.124710316974799</v>
      </c>
      <c r="O3639" s="24"/>
      <c r="P3639" s="24"/>
      <c r="Q3639" s="24">
        <v>67</v>
      </c>
      <c r="R3639" s="35">
        <f t="shared" si="229"/>
        <v>2487.3555912373117</v>
      </c>
      <c r="S3639" s="35">
        <f t="shared" si="232"/>
        <v>0</v>
      </c>
      <c r="U3639" s="36">
        <f t="shared" si="230"/>
        <v>5.4166666666666696E-2</v>
      </c>
      <c r="V3639" s="36">
        <f t="shared" si="231"/>
        <v>3.6291666666666687</v>
      </c>
      <c r="W3639" s="36"/>
      <c r="X3639" s="37"/>
    </row>
    <row r="3640" spans="1:24" x14ac:dyDescent="0.3">
      <c r="A3640" s="42">
        <v>9657</v>
      </c>
      <c r="B3640" s="24">
        <v>40</v>
      </c>
      <c r="C3640" s="24" t="s">
        <v>1126</v>
      </c>
      <c r="D3640" s="24">
        <v>1</v>
      </c>
      <c r="E3640" s="24">
        <v>23</v>
      </c>
      <c r="F3640" s="24" t="s">
        <v>161</v>
      </c>
      <c r="G3640" s="24" t="s">
        <v>19</v>
      </c>
      <c r="H3640" s="24" t="s">
        <v>15</v>
      </c>
      <c r="J3640" s="24">
        <v>1</v>
      </c>
      <c r="K3640" s="24">
        <v>5762</v>
      </c>
      <c r="L3640" s="32">
        <v>0.71319444444444446</v>
      </c>
      <c r="M3640" s="43">
        <v>0.76736111111111116</v>
      </c>
      <c r="N3640" s="33">
        <v>37.124710316974799</v>
      </c>
      <c r="O3640" s="24"/>
      <c r="P3640" s="24"/>
      <c r="Q3640" s="24">
        <v>46</v>
      </c>
      <c r="R3640" s="35">
        <f t="shared" si="229"/>
        <v>1707.7366745808408</v>
      </c>
      <c r="S3640" s="35">
        <f t="shared" si="232"/>
        <v>0</v>
      </c>
      <c r="U3640" s="36">
        <f t="shared" si="230"/>
        <v>5.4166666666666696E-2</v>
      </c>
      <c r="V3640" s="36">
        <f t="shared" si="231"/>
        <v>2.491666666666668</v>
      </c>
      <c r="W3640" s="36"/>
      <c r="X3640" s="37"/>
    </row>
    <row r="3641" spans="1:24" x14ac:dyDescent="0.3">
      <c r="A3641" s="42">
        <v>9622</v>
      </c>
      <c r="B3641" s="24">
        <v>40</v>
      </c>
      <c r="C3641" s="24" t="s">
        <v>1126</v>
      </c>
      <c r="D3641" s="24">
        <v>1</v>
      </c>
      <c r="E3641" s="24">
        <v>23</v>
      </c>
      <c r="F3641" s="24" t="s">
        <v>161</v>
      </c>
      <c r="G3641" s="24" t="s">
        <v>19</v>
      </c>
      <c r="H3641" s="24" t="s">
        <v>13</v>
      </c>
      <c r="J3641" s="24">
        <v>1</v>
      </c>
      <c r="K3641" s="24">
        <v>5680</v>
      </c>
      <c r="L3641" s="32">
        <v>0.71319444444444446</v>
      </c>
      <c r="M3641" s="43">
        <v>0.76736111111111116</v>
      </c>
      <c r="N3641" s="33">
        <v>37.124710316974799</v>
      </c>
      <c r="O3641" s="24"/>
      <c r="P3641" s="24"/>
      <c r="Q3641" s="24">
        <v>235</v>
      </c>
      <c r="R3641" s="35">
        <f t="shared" si="229"/>
        <v>8724.3069244890776</v>
      </c>
      <c r="S3641" s="35">
        <f t="shared" si="232"/>
        <v>0</v>
      </c>
      <c r="U3641" s="36">
        <f t="shared" si="230"/>
        <v>5.4166666666666696E-2</v>
      </c>
      <c r="V3641" s="36">
        <f t="shared" si="231"/>
        <v>12.729166666666673</v>
      </c>
      <c r="W3641" s="36"/>
      <c r="X3641" s="37"/>
    </row>
    <row r="3642" spans="1:24" x14ac:dyDescent="0.3">
      <c r="A3642" s="42">
        <v>17159</v>
      </c>
      <c r="B3642" s="24">
        <v>40</v>
      </c>
      <c r="C3642" s="24" t="s">
        <v>1126</v>
      </c>
      <c r="D3642" s="24">
        <v>1</v>
      </c>
      <c r="E3642" s="24">
        <v>23</v>
      </c>
      <c r="F3642" s="24" t="s">
        <v>161</v>
      </c>
      <c r="G3642" s="24" t="s">
        <v>18</v>
      </c>
      <c r="H3642" s="24" t="s">
        <v>15</v>
      </c>
      <c r="J3642" s="24">
        <v>1</v>
      </c>
      <c r="K3642" s="24">
        <v>17159</v>
      </c>
      <c r="L3642" s="32">
        <v>0.71666666666666667</v>
      </c>
      <c r="M3642" s="43">
        <v>0.77083333333333337</v>
      </c>
      <c r="N3642" s="33">
        <v>37.124710316974799</v>
      </c>
      <c r="O3642" s="24"/>
      <c r="P3642" s="24"/>
      <c r="Q3642" s="24">
        <v>12</v>
      </c>
      <c r="R3642" s="35">
        <f t="shared" si="229"/>
        <v>445.49652380369758</v>
      </c>
      <c r="S3642" s="35">
        <f t="shared" si="232"/>
        <v>0</v>
      </c>
      <c r="U3642" s="36">
        <f t="shared" si="230"/>
        <v>5.4166666666666696E-2</v>
      </c>
      <c r="V3642" s="36">
        <f t="shared" si="231"/>
        <v>0.65000000000000036</v>
      </c>
      <c r="W3642" s="36"/>
      <c r="X3642" s="37"/>
    </row>
    <row r="3643" spans="1:24" x14ac:dyDescent="0.3">
      <c r="A3643" s="42">
        <v>16708</v>
      </c>
      <c r="B3643" s="24">
        <v>40</v>
      </c>
      <c r="C3643" s="24" t="s">
        <v>1126</v>
      </c>
      <c r="D3643" s="24">
        <v>1</v>
      </c>
      <c r="E3643" s="24">
        <v>23</v>
      </c>
      <c r="F3643" s="24" t="s">
        <v>161</v>
      </c>
      <c r="G3643" s="24" t="s">
        <v>18</v>
      </c>
      <c r="H3643" s="24" t="s">
        <v>13</v>
      </c>
      <c r="J3643" s="24">
        <v>1</v>
      </c>
      <c r="K3643" s="24">
        <v>16708</v>
      </c>
      <c r="L3643" s="32">
        <v>0.71666666666666667</v>
      </c>
      <c r="M3643" s="43">
        <v>0.77083333333333337</v>
      </c>
      <c r="N3643" s="33">
        <v>37.124710316974799</v>
      </c>
      <c r="O3643" s="24"/>
      <c r="P3643" s="24"/>
      <c r="Q3643" s="24">
        <v>67</v>
      </c>
      <c r="R3643" s="35">
        <f t="shared" si="229"/>
        <v>2487.3555912373117</v>
      </c>
      <c r="S3643" s="35">
        <f t="shared" si="232"/>
        <v>0</v>
      </c>
      <c r="U3643" s="36">
        <f t="shared" si="230"/>
        <v>5.4166666666666696E-2</v>
      </c>
      <c r="V3643" s="36">
        <f t="shared" si="231"/>
        <v>3.6291666666666687</v>
      </c>
      <c r="W3643" s="36"/>
      <c r="X3643" s="37"/>
    </row>
    <row r="3644" spans="1:24" x14ac:dyDescent="0.3">
      <c r="A3644" s="42">
        <v>9658</v>
      </c>
      <c r="B3644" s="24">
        <v>40</v>
      </c>
      <c r="C3644" s="24" t="s">
        <v>1126</v>
      </c>
      <c r="D3644" s="24">
        <v>1</v>
      </c>
      <c r="E3644" s="24">
        <v>23</v>
      </c>
      <c r="F3644" s="24" t="s">
        <v>161</v>
      </c>
      <c r="G3644" s="24" t="s">
        <v>19</v>
      </c>
      <c r="H3644" s="24" t="s">
        <v>15</v>
      </c>
      <c r="J3644" s="24">
        <v>1</v>
      </c>
      <c r="K3644" s="24">
        <v>5763</v>
      </c>
      <c r="L3644" s="32">
        <v>0.72361111111111109</v>
      </c>
      <c r="M3644" s="43">
        <v>0.77777777777777779</v>
      </c>
      <c r="N3644" s="33">
        <v>37.124710316974799</v>
      </c>
      <c r="O3644" s="24"/>
      <c r="P3644" s="24"/>
      <c r="Q3644" s="24">
        <v>46</v>
      </c>
      <c r="R3644" s="35">
        <f t="shared" si="229"/>
        <v>1707.7366745808408</v>
      </c>
      <c r="S3644" s="35">
        <f t="shared" si="232"/>
        <v>0</v>
      </c>
      <c r="U3644" s="36">
        <f t="shared" si="230"/>
        <v>5.4166666666666696E-2</v>
      </c>
      <c r="V3644" s="36">
        <f t="shared" si="231"/>
        <v>2.491666666666668</v>
      </c>
      <c r="W3644" s="36"/>
      <c r="X3644" s="37"/>
    </row>
    <row r="3645" spans="1:24" x14ac:dyDescent="0.3">
      <c r="A3645" s="42">
        <v>9412</v>
      </c>
      <c r="B3645" s="24">
        <v>40</v>
      </c>
      <c r="C3645" s="24" t="s">
        <v>1126</v>
      </c>
      <c r="D3645" s="24">
        <v>1</v>
      </c>
      <c r="E3645" s="24">
        <v>23</v>
      </c>
      <c r="F3645" s="24" t="s">
        <v>161</v>
      </c>
      <c r="G3645" s="24" t="s">
        <v>19</v>
      </c>
      <c r="H3645" s="24" t="s">
        <v>20</v>
      </c>
      <c r="J3645" s="24">
        <v>1</v>
      </c>
      <c r="K3645" s="24">
        <v>4644</v>
      </c>
      <c r="L3645" s="32">
        <v>0.73402777777777783</v>
      </c>
      <c r="M3645" s="43">
        <v>0.78819444444444453</v>
      </c>
      <c r="N3645" s="33">
        <v>37.124710316974799</v>
      </c>
      <c r="O3645" s="24"/>
      <c r="P3645" s="24"/>
      <c r="Q3645" s="24">
        <v>5</v>
      </c>
      <c r="R3645" s="35">
        <f t="shared" si="229"/>
        <v>185.62355158487401</v>
      </c>
      <c r="S3645" s="35">
        <f t="shared" si="232"/>
        <v>0</v>
      </c>
      <c r="U3645" s="36">
        <f t="shared" si="230"/>
        <v>5.4166666666666696E-2</v>
      </c>
      <c r="V3645" s="36">
        <f t="shared" si="231"/>
        <v>0.27083333333333348</v>
      </c>
      <c r="W3645" s="36"/>
      <c r="X3645" s="37"/>
    </row>
    <row r="3646" spans="1:24" x14ac:dyDescent="0.3">
      <c r="A3646" s="42">
        <v>17139</v>
      </c>
      <c r="B3646" s="24">
        <v>40</v>
      </c>
      <c r="C3646" s="24" t="s">
        <v>1126</v>
      </c>
      <c r="D3646" s="24">
        <v>1</v>
      </c>
      <c r="E3646" s="24">
        <v>23</v>
      </c>
      <c r="F3646" s="24" t="s">
        <v>161</v>
      </c>
      <c r="G3646" s="24" t="s">
        <v>18</v>
      </c>
      <c r="H3646" s="24" t="s">
        <v>15</v>
      </c>
      <c r="J3646" s="24">
        <v>1</v>
      </c>
      <c r="K3646" s="24">
        <v>17139</v>
      </c>
      <c r="L3646" s="32">
        <v>0.74444444444444446</v>
      </c>
      <c r="M3646" s="43">
        <v>0.79861111111111116</v>
      </c>
      <c r="N3646" s="33">
        <v>37.124710316974799</v>
      </c>
      <c r="O3646" s="24"/>
      <c r="P3646" s="24"/>
      <c r="Q3646" s="24">
        <v>12</v>
      </c>
      <c r="R3646" s="35">
        <f t="shared" si="229"/>
        <v>445.49652380369758</v>
      </c>
      <c r="S3646" s="35">
        <f t="shared" si="232"/>
        <v>0</v>
      </c>
      <c r="U3646" s="36">
        <f t="shared" si="230"/>
        <v>5.4166666666666696E-2</v>
      </c>
      <c r="V3646" s="36">
        <f t="shared" si="231"/>
        <v>0.65000000000000036</v>
      </c>
      <c r="W3646" s="36"/>
      <c r="X3646" s="37"/>
    </row>
    <row r="3647" spans="1:24" x14ac:dyDescent="0.3">
      <c r="A3647" s="42">
        <v>16710</v>
      </c>
      <c r="B3647" s="24">
        <v>40</v>
      </c>
      <c r="C3647" s="24" t="s">
        <v>1126</v>
      </c>
      <c r="D3647" s="24">
        <v>1</v>
      </c>
      <c r="E3647" s="24">
        <v>23</v>
      </c>
      <c r="F3647" s="24" t="s">
        <v>161</v>
      </c>
      <c r="G3647" s="24" t="s">
        <v>18</v>
      </c>
      <c r="H3647" s="24" t="s">
        <v>13</v>
      </c>
      <c r="J3647" s="24">
        <v>1</v>
      </c>
      <c r="K3647" s="24">
        <v>16710</v>
      </c>
      <c r="L3647" s="32">
        <v>0.74444444444444446</v>
      </c>
      <c r="M3647" s="43">
        <v>0.79861111111111116</v>
      </c>
      <c r="N3647" s="33">
        <v>37.124710316974799</v>
      </c>
      <c r="O3647" s="24"/>
      <c r="P3647" s="24"/>
      <c r="Q3647" s="24">
        <v>67</v>
      </c>
      <c r="R3647" s="35">
        <f t="shared" si="229"/>
        <v>2487.3555912373117</v>
      </c>
      <c r="S3647" s="35">
        <f t="shared" si="232"/>
        <v>0</v>
      </c>
      <c r="U3647" s="36">
        <f t="shared" si="230"/>
        <v>5.4166666666666696E-2</v>
      </c>
      <c r="V3647" s="36">
        <f t="shared" si="231"/>
        <v>3.6291666666666687</v>
      </c>
      <c r="W3647" s="36"/>
      <c r="X3647" s="37"/>
    </row>
    <row r="3648" spans="1:24" x14ac:dyDescent="0.3">
      <c r="A3648" s="42">
        <v>17650</v>
      </c>
      <c r="B3648" s="24">
        <v>40</v>
      </c>
      <c r="C3648" s="24" t="s">
        <v>1126</v>
      </c>
      <c r="D3648" s="24">
        <v>1</v>
      </c>
      <c r="E3648" s="24">
        <v>23</v>
      </c>
      <c r="F3648" s="24" t="s">
        <v>161</v>
      </c>
      <c r="G3648" s="24" t="s">
        <v>19</v>
      </c>
      <c r="H3648" s="24" t="s">
        <v>13</v>
      </c>
      <c r="J3648" s="24">
        <v>1</v>
      </c>
      <c r="K3648" s="24">
        <v>5682</v>
      </c>
      <c r="L3648" s="32">
        <v>0.75486111111111109</v>
      </c>
      <c r="M3648" s="43">
        <v>0.80902777777777779</v>
      </c>
      <c r="N3648" s="33">
        <v>37.124710316974799</v>
      </c>
      <c r="O3648" s="24"/>
      <c r="P3648" s="24"/>
      <c r="Q3648" s="24">
        <v>235</v>
      </c>
      <c r="R3648" s="35">
        <f t="shared" si="229"/>
        <v>8724.3069244890776</v>
      </c>
      <c r="S3648" s="35">
        <f t="shared" si="232"/>
        <v>0</v>
      </c>
      <c r="U3648" s="36">
        <f t="shared" si="230"/>
        <v>5.4166666666666696E-2</v>
      </c>
      <c r="V3648" s="36">
        <f t="shared" si="231"/>
        <v>12.729166666666673</v>
      </c>
      <c r="W3648" s="36"/>
      <c r="X3648" s="37"/>
    </row>
    <row r="3649" spans="1:24" x14ac:dyDescent="0.3">
      <c r="A3649" s="42">
        <v>17130</v>
      </c>
      <c r="B3649" s="24">
        <v>40</v>
      </c>
      <c r="C3649" s="24" t="s">
        <v>1126</v>
      </c>
      <c r="D3649" s="24">
        <v>1</v>
      </c>
      <c r="E3649" s="24">
        <v>23</v>
      </c>
      <c r="F3649" s="24" t="s">
        <v>161</v>
      </c>
      <c r="G3649" s="24" t="s">
        <v>18</v>
      </c>
      <c r="H3649" s="24" t="s">
        <v>15</v>
      </c>
      <c r="J3649" s="24">
        <v>1</v>
      </c>
      <c r="K3649" s="24">
        <v>17130</v>
      </c>
      <c r="L3649" s="32">
        <v>0.77222222222222225</v>
      </c>
      <c r="M3649" s="43">
        <v>0.82638888888888884</v>
      </c>
      <c r="N3649" s="33">
        <v>37.124710316974799</v>
      </c>
      <c r="O3649" s="24"/>
      <c r="P3649" s="24"/>
      <c r="Q3649" s="24">
        <v>12</v>
      </c>
      <c r="R3649" s="35">
        <f t="shared" si="229"/>
        <v>445.49652380369758</v>
      </c>
      <c r="S3649" s="35">
        <f t="shared" si="232"/>
        <v>0</v>
      </c>
      <c r="U3649" s="36">
        <f t="shared" si="230"/>
        <v>5.4166666666666585E-2</v>
      </c>
      <c r="V3649" s="36">
        <f t="shared" si="231"/>
        <v>0.64999999999999902</v>
      </c>
      <c r="W3649" s="36"/>
      <c r="X3649" s="37"/>
    </row>
    <row r="3650" spans="1:24" x14ac:dyDescent="0.3">
      <c r="A3650" s="42">
        <v>9625</v>
      </c>
      <c r="B3650" s="24">
        <v>40</v>
      </c>
      <c r="C3650" s="24" t="s">
        <v>1126</v>
      </c>
      <c r="D3650" s="24">
        <v>1</v>
      </c>
      <c r="E3650" s="24">
        <v>23</v>
      </c>
      <c r="F3650" s="24" t="s">
        <v>161</v>
      </c>
      <c r="G3650" s="24" t="s">
        <v>19</v>
      </c>
      <c r="H3650" s="24" t="s">
        <v>13</v>
      </c>
      <c r="J3650" s="24">
        <v>1</v>
      </c>
      <c r="K3650" s="24">
        <v>5683</v>
      </c>
      <c r="L3650" s="32">
        <v>0.77569444444444446</v>
      </c>
      <c r="M3650" s="43">
        <v>0.82986111111111116</v>
      </c>
      <c r="N3650" s="33">
        <v>37.124710316974799</v>
      </c>
      <c r="O3650" s="24"/>
      <c r="P3650" s="24"/>
      <c r="Q3650" s="24">
        <v>235</v>
      </c>
      <c r="R3650" s="35">
        <f t="shared" si="229"/>
        <v>8724.3069244890776</v>
      </c>
      <c r="S3650" s="35">
        <f t="shared" si="232"/>
        <v>0</v>
      </c>
      <c r="U3650" s="36">
        <f t="shared" si="230"/>
        <v>5.4166666666666696E-2</v>
      </c>
      <c r="V3650" s="36">
        <f t="shared" si="231"/>
        <v>12.729166666666673</v>
      </c>
      <c r="W3650" s="36"/>
      <c r="X3650" s="37"/>
    </row>
    <row r="3651" spans="1:24" x14ac:dyDescent="0.3">
      <c r="A3651" s="42">
        <v>17084</v>
      </c>
      <c r="B3651" s="24">
        <v>40</v>
      </c>
      <c r="C3651" s="24" t="s">
        <v>1126</v>
      </c>
      <c r="D3651" s="24">
        <v>1</v>
      </c>
      <c r="E3651" s="24">
        <v>23</v>
      </c>
      <c r="F3651" s="24" t="s">
        <v>161</v>
      </c>
      <c r="G3651" s="24" t="s">
        <v>18</v>
      </c>
      <c r="H3651" s="24" t="s">
        <v>15</v>
      </c>
      <c r="J3651" s="24">
        <v>1</v>
      </c>
      <c r="K3651" s="24">
        <v>17084</v>
      </c>
      <c r="L3651" s="32">
        <v>0.79305555555555562</v>
      </c>
      <c r="M3651" s="43">
        <v>0.84722222222222221</v>
      </c>
      <c r="N3651" s="33">
        <v>37.124710316974799</v>
      </c>
      <c r="O3651" s="24"/>
      <c r="P3651" s="24"/>
      <c r="Q3651" s="24">
        <v>12</v>
      </c>
      <c r="R3651" s="35">
        <f t="shared" si="229"/>
        <v>445.49652380369758</v>
      </c>
      <c r="S3651" s="35">
        <f t="shared" si="232"/>
        <v>0</v>
      </c>
      <c r="U3651" s="36">
        <f t="shared" si="230"/>
        <v>5.4166666666666585E-2</v>
      </c>
      <c r="V3651" s="36">
        <f t="shared" si="231"/>
        <v>0.64999999999999902</v>
      </c>
      <c r="W3651" s="36"/>
      <c r="X3651" s="37"/>
    </row>
    <row r="3652" spans="1:24" x14ac:dyDescent="0.3">
      <c r="A3652" s="42">
        <v>16713</v>
      </c>
      <c r="B3652" s="24">
        <v>40</v>
      </c>
      <c r="C3652" s="24" t="s">
        <v>1126</v>
      </c>
      <c r="D3652" s="24">
        <v>1</v>
      </c>
      <c r="E3652" s="24">
        <v>23</v>
      </c>
      <c r="F3652" s="24" t="s">
        <v>161</v>
      </c>
      <c r="G3652" s="24" t="s">
        <v>18</v>
      </c>
      <c r="H3652" s="24" t="s">
        <v>13</v>
      </c>
      <c r="J3652" s="24">
        <v>1</v>
      </c>
      <c r="K3652" s="24">
        <v>16713</v>
      </c>
      <c r="L3652" s="32">
        <v>0.79305555555555562</v>
      </c>
      <c r="M3652" s="43">
        <v>0.84722222222222221</v>
      </c>
      <c r="N3652" s="33">
        <v>37.124710316974799</v>
      </c>
      <c r="O3652" s="24"/>
      <c r="P3652" s="24"/>
      <c r="Q3652" s="24">
        <v>67</v>
      </c>
      <c r="R3652" s="35">
        <f t="shared" si="229"/>
        <v>2487.3555912373117</v>
      </c>
      <c r="S3652" s="35">
        <f t="shared" si="232"/>
        <v>0</v>
      </c>
      <c r="U3652" s="36">
        <f t="shared" si="230"/>
        <v>5.4166666666666585E-2</v>
      </c>
      <c r="V3652" s="36">
        <f t="shared" si="231"/>
        <v>3.6291666666666611</v>
      </c>
      <c r="W3652" s="36"/>
      <c r="X3652" s="37"/>
    </row>
    <row r="3653" spans="1:24" x14ac:dyDescent="0.3">
      <c r="A3653" s="42">
        <v>9386</v>
      </c>
      <c r="B3653" s="24">
        <v>40</v>
      </c>
      <c r="C3653" s="24" t="s">
        <v>1126</v>
      </c>
      <c r="D3653" s="24">
        <v>1</v>
      </c>
      <c r="E3653" s="24">
        <v>23</v>
      </c>
      <c r="F3653" s="24" t="s">
        <v>161</v>
      </c>
      <c r="G3653" s="24" t="s">
        <v>19</v>
      </c>
      <c r="H3653" s="24" t="s">
        <v>20</v>
      </c>
      <c r="J3653" s="24">
        <v>1</v>
      </c>
      <c r="K3653" s="24">
        <v>4601</v>
      </c>
      <c r="L3653" s="32">
        <v>0.79652777777777783</v>
      </c>
      <c r="M3653" s="43">
        <v>0.85069444444444453</v>
      </c>
      <c r="N3653" s="33">
        <v>37.124710316974799</v>
      </c>
      <c r="O3653" s="24"/>
      <c r="P3653" s="24"/>
      <c r="Q3653" s="24">
        <v>5</v>
      </c>
      <c r="R3653" s="35">
        <f t="shared" si="229"/>
        <v>185.62355158487401</v>
      </c>
      <c r="S3653" s="35">
        <f t="shared" si="232"/>
        <v>0</v>
      </c>
      <c r="U3653" s="36">
        <f t="shared" si="230"/>
        <v>5.4166666666666696E-2</v>
      </c>
      <c r="V3653" s="36">
        <f t="shared" si="231"/>
        <v>0.27083333333333348</v>
      </c>
      <c r="W3653" s="36"/>
      <c r="X3653" s="37"/>
    </row>
    <row r="3654" spans="1:24" x14ac:dyDescent="0.3">
      <c r="A3654" s="42">
        <v>9332</v>
      </c>
      <c r="B3654" s="24">
        <v>40</v>
      </c>
      <c r="C3654" s="24" t="s">
        <v>1126</v>
      </c>
      <c r="D3654" s="24">
        <v>1</v>
      </c>
      <c r="E3654" s="24">
        <v>23</v>
      </c>
      <c r="F3654" s="24" t="s">
        <v>161</v>
      </c>
      <c r="G3654" s="24" t="s">
        <v>19</v>
      </c>
      <c r="H3654" s="24" t="s">
        <v>15</v>
      </c>
      <c r="J3654" s="24">
        <v>1</v>
      </c>
      <c r="K3654" s="24">
        <v>2840</v>
      </c>
      <c r="L3654" s="32">
        <v>0.79652777777777783</v>
      </c>
      <c r="M3654" s="43">
        <v>0.85069444444444453</v>
      </c>
      <c r="N3654" s="33">
        <v>37.124710316974799</v>
      </c>
      <c r="O3654" s="24"/>
      <c r="P3654" s="24"/>
      <c r="Q3654" s="24">
        <v>46</v>
      </c>
      <c r="R3654" s="35">
        <f t="shared" ref="R3654:R3717" si="233">+N3654*Q3654</f>
        <v>1707.7366745808408</v>
      </c>
      <c r="S3654" s="35">
        <f t="shared" si="232"/>
        <v>0</v>
      </c>
      <c r="U3654" s="36">
        <f t="shared" ref="U3654:U3717" si="234">+M3654-L3654</f>
        <v>5.4166666666666696E-2</v>
      </c>
      <c r="V3654" s="36">
        <f t="shared" ref="V3654:V3717" si="235">+U3654*Q3654</f>
        <v>2.491666666666668</v>
      </c>
      <c r="W3654" s="36"/>
      <c r="X3654" s="37"/>
    </row>
    <row r="3655" spans="1:24" x14ac:dyDescent="0.3">
      <c r="A3655" s="42">
        <v>17151</v>
      </c>
      <c r="B3655" s="24">
        <v>40</v>
      </c>
      <c r="C3655" s="24" t="s">
        <v>1126</v>
      </c>
      <c r="D3655" s="24">
        <v>1</v>
      </c>
      <c r="E3655" s="24">
        <v>23</v>
      </c>
      <c r="F3655" s="24" t="s">
        <v>161</v>
      </c>
      <c r="G3655" s="24" t="s">
        <v>18</v>
      </c>
      <c r="H3655" s="24" t="s">
        <v>15</v>
      </c>
      <c r="J3655" s="24">
        <v>1</v>
      </c>
      <c r="K3655" s="24">
        <v>17151</v>
      </c>
      <c r="L3655" s="32">
        <v>0.81388888888888899</v>
      </c>
      <c r="M3655" s="43">
        <v>0.86805555555555547</v>
      </c>
      <c r="N3655" s="33">
        <v>37.124710316974799</v>
      </c>
      <c r="O3655" s="24"/>
      <c r="P3655" s="24"/>
      <c r="Q3655" s="24">
        <v>12</v>
      </c>
      <c r="R3655" s="35">
        <f t="shared" si="233"/>
        <v>445.49652380369758</v>
      </c>
      <c r="S3655" s="35">
        <f t="shared" si="232"/>
        <v>0</v>
      </c>
      <c r="U3655" s="36">
        <f t="shared" si="234"/>
        <v>5.4166666666666474E-2</v>
      </c>
      <c r="V3655" s="36">
        <f t="shared" si="235"/>
        <v>0.64999999999999769</v>
      </c>
      <c r="W3655" s="36"/>
      <c r="X3655" s="37"/>
    </row>
    <row r="3656" spans="1:24" x14ac:dyDescent="0.3">
      <c r="A3656" s="42">
        <v>9342</v>
      </c>
      <c r="B3656" s="24">
        <v>40</v>
      </c>
      <c r="C3656" s="24" t="s">
        <v>1126</v>
      </c>
      <c r="D3656" s="24">
        <v>1</v>
      </c>
      <c r="E3656" s="24">
        <v>23</v>
      </c>
      <c r="F3656" s="24" t="s">
        <v>161</v>
      </c>
      <c r="G3656" s="24" t="s">
        <v>19</v>
      </c>
      <c r="H3656" s="24" t="s">
        <v>15</v>
      </c>
      <c r="J3656" s="24">
        <v>1</v>
      </c>
      <c r="K3656" s="24">
        <v>2928</v>
      </c>
      <c r="L3656" s="32">
        <v>0.81736111111111109</v>
      </c>
      <c r="M3656" s="43">
        <v>0.87152777777777779</v>
      </c>
      <c r="N3656" s="33">
        <v>37.124710316974799</v>
      </c>
      <c r="O3656" s="24"/>
      <c r="P3656" s="24"/>
      <c r="Q3656" s="24">
        <v>46</v>
      </c>
      <c r="R3656" s="35">
        <f t="shared" si="233"/>
        <v>1707.7366745808408</v>
      </c>
      <c r="S3656" s="35">
        <f t="shared" si="232"/>
        <v>0</v>
      </c>
      <c r="U3656" s="36">
        <f t="shared" si="234"/>
        <v>5.4166666666666696E-2</v>
      </c>
      <c r="V3656" s="36">
        <f t="shared" si="235"/>
        <v>2.491666666666668</v>
      </c>
      <c r="W3656" s="36"/>
      <c r="X3656" s="37"/>
    </row>
    <row r="3657" spans="1:24" x14ac:dyDescent="0.3">
      <c r="A3657" s="42">
        <v>17162</v>
      </c>
      <c r="B3657" s="24">
        <v>40</v>
      </c>
      <c r="C3657" s="24" t="s">
        <v>1126</v>
      </c>
      <c r="D3657" s="24">
        <v>1</v>
      </c>
      <c r="E3657" s="24">
        <v>23</v>
      </c>
      <c r="F3657" s="24" t="s">
        <v>161</v>
      </c>
      <c r="G3657" s="24" t="s">
        <v>18</v>
      </c>
      <c r="H3657" s="24" t="s">
        <v>15</v>
      </c>
      <c r="J3657" s="24">
        <v>1</v>
      </c>
      <c r="K3657" s="24">
        <v>17162</v>
      </c>
      <c r="L3657" s="32">
        <v>0.83472222222222225</v>
      </c>
      <c r="M3657" s="43">
        <v>0.88888888888888884</v>
      </c>
      <c r="N3657" s="33">
        <v>37.124710316974799</v>
      </c>
      <c r="O3657" s="24"/>
      <c r="P3657" s="24"/>
      <c r="Q3657" s="24">
        <v>12</v>
      </c>
      <c r="R3657" s="35">
        <f t="shared" si="233"/>
        <v>445.49652380369758</v>
      </c>
      <c r="S3657" s="35">
        <f t="shared" si="232"/>
        <v>0</v>
      </c>
      <c r="U3657" s="36">
        <f t="shared" si="234"/>
        <v>5.4166666666666585E-2</v>
      </c>
      <c r="V3657" s="36">
        <f t="shared" si="235"/>
        <v>0.64999999999999902</v>
      </c>
      <c r="W3657" s="36"/>
      <c r="X3657" s="37"/>
    </row>
    <row r="3658" spans="1:24" x14ac:dyDescent="0.3">
      <c r="A3658" s="42">
        <v>9495</v>
      </c>
      <c r="B3658" s="24">
        <v>40</v>
      </c>
      <c r="C3658" s="24" t="s">
        <v>1126</v>
      </c>
      <c r="D3658" s="24">
        <v>1</v>
      </c>
      <c r="E3658" s="24">
        <v>23</v>
      </c>
      <c r="F3658" s="24" t="s">
        <v>161</v>
      </c>
      <c r="G3658" s="24" t="s">
        <v>18</v>
      </c>
      <c r="H3658" s="24" t="s">
        <v>13</v>
      </c>
      <c r="J3658" s="24">
        <v>1</v>
      </c>
      <c r="K3658" s="24">
        <v>5302</v>
      </c>
      <c r="L3658" s="32">
        <v>0.84861111111111109</v>
      </c>
      <c r="M3658" s="43">
        <v>0.90277777777777779</v>
      </c>
      <c r="N3658" s="33">
        <v>37.124710316974799</v>
      </c>
      <c r="O3658" s="24"/>
      <c r="P3658" s="24"/>
      <c r="Q3658" s="24">
        <v>67</v>
      </c>
      <c r="R3658" s="35">
        <f t="shared" si="233"/>
        <v>2487.3555912373117</v>
      </c>
      <c r="S3658" s="35">
        <f t="shared" si="232"/>
        <v>0</v>
      </c>
      <c r="U3658" s="36">
        <f t="shared" si="234"/>
        <v>5.4166666666666696E-2</v>
      </c>
      <c r="V3658" s="36">
        <f t="shared" si="235"/>
        <v>3.6291666666666687</v>
      </c>
      <c r="W3658" s="36"/>
      <c r="X3658" s="37"/>
    </row>
    <row r="3659" spans="1:24" x14ac:dyDescent="0.3">
      <c r="A3659" s="42">
        <v>17160</v>
      </c>
      <c r="B3659" s="24">
        <v>40</v>
      </c>
      <c r="C3659" s="24" t="s">
        <v>1126</v>
      </c>
      <c r="D3659" s="24">
        <v>1</v>
      </c>
      <c r="E3659" s="24">
        <v>23</v>
      </c>
      <c r="F3659" s="24" t="s">
        <v>161</v>
      </c>
      <c r="G3659" s="24" t="s">
        <v>18</v>
      </c>
      <c r="H3659" s="24" t="s">
        <v>15</v>
      </c>
      <c r="J3659" s="24">
        <v>1</v>
      </c>
      <c r="K3659" s="24">
        <v>17160</v>
      </c>
      <c r="L3659" s="32">
        <v>0.85555555555555562</v>
      </c>
      <c r="M3659" s="43">
        <v>0.90972222222222221</v>
      </c>
      <c r="N3659" s="33">
        <v>37.124710316974799</v>
      </c>
      <c r="O3659" s="24"/>
      <c r="P3659" s="24"/>
      <c r="Q3659" s="24">
        <v>12</v>
      </c>
      <c r="R3659" s="35">
        <f t="shared" si="233"/>
        <v>445.49652380369758</v>
      </c>
      <c r="S3659" s="35">
        <f t="shared" si="232"/>
        <v>0</v>
      </c>
      <c r="U3659" s="36">
        <f t="shared" si="234"/>
        <v>5.4166666666666585E-2</v>
      </c>
      <c r="V3659" s="36">
        <f t="shared" si="235"/>
        <v>0.64999999999999902</v>
      </c>
      <c r="W3659" s="36"/>
      <c r="X3659" s="37"/>
    </row>
    <row r="3660" spans="1:24" x14ac:dyDescent="0.3">
      <c r="A3660" s="42">
        <v>9413</v>
      </c>
      <c r="B3660" s="24">
        <v>40</v>
      </c>
      <c r="C3660" s="24" t="s">
        <v>1126</v>
      </c>
      <c r="D3660" s="24">
        <v>1</v>
      </c>
      <c r="E3660" s="24">
        <v>23</v>
      </c>
      <c r="F3660" s="24" t="s">
        <v>161</v>
      </c>
      <c r="G3660" s="24" t="s">
        <v>19</v>
      </c>
      <c r="H3660" s="24" t="s">
        <v>20</v>
      </c>
      <c r="J3660" s="24">
        <v>1</v>
      </c>
      <c r="K3660" s="24">
        <v>4626</v>
      </c>
      <c r="L3660" s="32">
        <v>0.85902777777777783</v>
      </c>
      <c r="M3660" s="43">
        <v>0.91319444444444453</v>
      </c>
      <c r="N3660" s="33">
        <v>37.124710316974799</v>
      </c>
      <c r="O3660" s="24"/>
      <c r="P3660" s="24"/>
      <c r="Q3660" s="24">
        <v>5</v>
      </c>
      <c r="R3660" s="35">
        <f t="shared" si="233"/>
        <v>185.62355158487401</v>
      </c>
      <c r="S3660" s="35">
        <f t="shared" si="232"/>
        <v>0</v>
      </c>
      <c r="U3660" s="36">
        <f t="shared" si="234"/>
        <v>5.4166666666666696E-2</v>
      </c>
      <c r="V3660" s="36">
        <f t="shared" si="235"/>
        <v>0.27083333333333348</v>
      </c>
      <c r="W3660" s="36"/>
      <c r="X3660" s="37"/>
    </row>
    <row r="3661" spans="1:24" x14ac:dyDescent="0.3">
      <c r="A3661" s="42">
        <v>16717</v>
      </c>
      <c r="B3661" s="24">
        <v>40</v>
      </c>
      <c r="C3661" s="24" t="s">
        <v>1126</v>
      </c>
      <c r="D3661" s="24">
        <v>1</v>
      </c>
      <c r="E3661" s="24">
        <v>23</v>
      </c>
      <c r="F3661" s="24" t="s">
        <v>161</v>
      </c>
      <c r="G3661" s="24" t="s">
        <v>18</v>
      </c>
      <c r="H3661" s="24" t="s">
        <v>13</v>
      </c>
      <c r="J3661" s="24">
        <v>1</v>
      </c>
      <c r="K3661" s="24">
        <v>16717</v>
      </c>
      <c r="L3661" s="32">
        <v>0.86249999999999993</v>
      </c>
      <c r="M3661" s="43">
        <v>0.91666666666666663</v>
      </c>
      <c r="N3661" s="33">
        <v>37.124710316974799</v>
      </c>
      <c r="O3661" s="24"/>
      <c r="P3661" s="24"/>
      <c r="Q3661" s="24">
        <v>67</v>
      </c>
      <c r="R3661" s="35">
        <f t="shared" si="233"/>
        <v>2487.3555912373117</v>
      </c>
      <c r="S3661" s="35">
        <f t="shared" si="232"/>
        <v>0</v>
      </c>
      <c r="U3661" s="36">
        <f t="shared" si="234"/>
        <v>5.4166666666666696E-2</v>
      </c>
      <c r="V3661" s="36">
        <f t="shared" si="235"/>
        <v>3.6291666666666687</v>
      </c>
      <c r="W3661" s="36"/>
      <c r="X3661" s="37"/>
    </row>
    <row r="3662" spans="1:24" x14ac:dyDescent="0.3">
      <c r="A3662" s="42">
        <v>17207</v>
      </c>
      <c r="B3662" s="24">
        <v>40</v>
      </c>
      <c r="C3662" s="24" t="s">
        <v>1126</v>
      </c>
      <c r="D3662" s="24">
        <v>1</v>
      </c>
      <c r="E3662" s="24">
        <v>23</v>
      </c>
      <c r="F3662" s="24" t="s">
        <v>161</v>
      </c>
      <c r="G3662" s="24" t="s">
        <v>18</v>
      </c>
      <c r="H3662" s="24" t="s">
        <v>15</v>
      </c>
      <c r="J3662" s="24">
        <v>1</v>
      </c>
      <c r="K3662" s="24">
        <v>17207</v>
      </c>
      <c r="L3662" s="32">
        <v>0.86944444444444446</v>
      </c>
      <c r="M3662" s="43">
        <v>0.92361111111111116</v>
      </c>
      <c r="N3662" s="33">
        <v>37.124710316974799</v>
      </c>
      <c r="O3662" s="24"/>
      <c r="P3662" s="24"/>
      <c r="Q3662" s="24">
        <v>12</v>
      </c>
      <c r="R3662" s="35">
        <f t="shared" si="233"/>
        <v>445.49652380369758</v>
      </c>
      <c r="S3662" s="35">
        <f t="shared" si="232"/>
        <v>0</v>
      </c>
      <c r="U3662" s="36">
        <f t="shared" si="234"/>
        <v>5.4166666666666696E-2</v>
      </c>
      <c r="V3662" s="36">
        <f t="shared" si="235"/>
        <v>0.65000000000000036</v>
      </c>
      <c r="W3662" s="36"/>
      <c r="X3662" s="37"/>
    </row>
    <row r="3663" spans="1:24" x14ac:dyDescent="0.3">
      <c r="A3663" s="42">
        <v>9497</v>
      </c>
      <c r="B3663" s="24">
        <v>40</v>
      </c>
      <c r="C3663" s="24" t="s">
        <v>1126</v>
      </c>
      <c r="D3663" s="24">
        <v>1</v>
      </c>
      <c r="E3663" s="24">
        <v>23</v>
      </c>
      <c r="F3663" s="24" t="s">
        <v>161</v>
      </c>
      <c r="G3663" s="24" t="s">
        <v>18</v>
      </c>
      <c r="H3663" s="24" t="s">
        <v>13</v>
      </c>
      <c r="J3663" s="24">
        <v>1</v>
      </c>
      <c r="K3663" s="24">
        <v>5304</v>
      </c>
      <c r="L3663" s="32">
        <v>0.87638888888888899</v>
      </c>
      <c r="M3663" s="43">
        <v>0.93055555555555547</v>
      </c>
      <c r="N3663" s="33">
        <v>37.124710316974799</v>
      </c>
      <c r="O3663" s="24"/>
      <c r="P3663" s="24"/>
      <c r="Q3663" s="24">
        <v>67</v>
      </c>
      <c r="R3663" s="35">
        <f t="shared" si="233"/>
        <v>2487.3555912373117</v>
      </c>
      <c r="S3663" s="35">
        <f t="shared" si="232"/>
        <v>0</v>
      </c>
      <c r="U3663" s="36">
        <f t="shared" si="234"/>
        <v>5.4166666666666474E-2</v>
      </c>
      <c r="V3663" s="36">
        <f t="shared" si="235"/>
        <v>3.629166666666654</v>
      </c>
      <c r="W3663" s="36"/>
      <c r="X3663" s="37"/>
    </row>
    <row r="3664" spans="1:24" x14ac:dyDescent="0.3">
      <c r="A3664" s="42">
        <v>9319</v>
      </c>
      <c r="B3664" s="24">
        <v>40</v>
      </c>
      <c r="C3664" s="24" t="s">
        <v>1126</v>
      </c>
      <c r="D3664" s="24">
        <v>1</v>
      </c>
      <c r="E3664" s="24">
        <v>23</v>
      </c>
      <c r="F3664" s="24" t="s">
        <v>161</v>
      </c>
      <c r="G3664" s="24" t="s">
        <v>19</v>
      </c>
      <c r="H3664" s="24" t="s">
        <v>13</v>
      </c>
      <c r="J3664" s="24">
        <v>1</v>
      </c>
      <c r="K3664" s="24">
        <v>2706</v>
      </c>
      <c r="L3664" s="32">
        <v>0.87986111111111109</v>
      </c>
      <c r="M3664" s="43">
        <v>0.93402777777777779</v>
      </c>
      <c r="N3664" s="33">
        <v>37.124710316974799</v>
      </c>
      <c r="O3664" s="24"/>
      <c r="P3664" s="24"/>
      <c r="Q3664" s="24">
        <v>235</v>
      </c>
      <c r="R3664" s="35">
        <f t="shared" si="233"/>
        <v>8724.3069244890776</v>
      </c>
      <c r="S3664" s="35">
        <f t="shared" si="232"/>
        <v>0</v>
      </c>
      <c r="U3664" s="36">
        <f t="shared" si="234"/>
        <v>5.4166666666666696E-2</v>
      </c>
      <c r="V3664" s="36">
        <f t="shared" si="235"/>
        <v>12.729166666666673</v>
      </c>
      <c r="W3664" s="36"/>
      <c r="X3664" s="37"/>
    </row>
    <row r="3665" spans="1:24" x14ac:dyDescent="0.3">
      <c r="A3665" s="42">
        <v>9339</v>
      </c>
      <c r="B3665" s="24">
        <v>40</v>
      </c>
      <c r="C3665" s="24" t="s">
        <v>1126</v>
      </c>
      <c r="D3665" s="24">
        <v>1</v>
      </c>
      <c r="E3665" s="24">
        <v>23</v>
      </c>
      <c r="F3665" s="24" t="s">
        <v>161</v>
      </c>
      <c r="G3665" s="24" t="s">
        <v>19</v>
      </c>
      <c r="H3665" s="24" t="s">
        <v>15</v>
      </c>
      <c r="J3665" s="24">
        <v>1</v>
      </c>
      <c r="K3665" s="24">
        <v>2913</v>
      </c>
      <c r="L3665" s="32">
        <v>0.87986111111111109</v>
      </c>
      <c r="M3665" s="43">
        <v>0.93402777777777779</v>
      </c>
      <c r="N3665" s="33">
        <v>37.124710316974799</v>
      </c>
      <c r="O3665" s="24"/>
      <c r="P3665" s="24"/>
      <c r="Q3665" s="24">
        <v>46</v>
      </c>
      <c r="R3665" s="35">
        <f t="shared" si="233"/>
        <v>1707.7366745808408</v>
      </c>
      <c r="S3665" s="35">
        <f t="shared" ref="S3665:S3728" si="236">+O3665*Q3665</f>
        <v>0</v>
      </c>
      <c r="U3665" s="36">
        <f t="shared" si="234"/>
        <v>5.4166666666666696E-2</v>
      </c>
      <c r="V3665" s="36">
        <f t="shared" si="235"/>
        <v>2.491666666666668</v>
      </c>
      <c r="W3665" s="36"/>
      <c r="X3665" s="37"/>
    </row>
    <row r="3666" spans="1:24" x14ac:dyDescent="0.3">
      <c r="A3666" s="42">
        <v>17081</v>
      </c>
      <c r="B3666" s="24">
        <v>40</v>
      </c>
      <c r="C3666" s="24" t="s">
        <v>1126</v>
      </c>
      <c r="D3666" s="24">
        <v>1</v>
      </c>
      <c r="E3666" s="24">
        <v>23</v>
      </c>
      <c r="F3666" s="24" t="s">
        <v>161</v>
      </c>
      <c r="G3666" s="24" t="s">
        <v>18</v>
      </c>
      <c r="H3666" s="24" t="s">
        <v>15</v>
      </c>
      <c r="J3666" s="24">
        <v>1</v>
      </c>
      <c r="K3666" s="24">
        <v>17081</v>
      </c>
      <c r="L3666" s="32">
        <v>0.8833333333333333</v>
      </c>
      <c r="M3666" s="43">
        <v>0.9375</v>
      </c>
      <c r="N3666" s="33">
        <v>37.124710316974799</v>
      </c>
      <c r="O3666" s="24"/>
      <c r="P3666" s="24"/>
      <c r="Q3666" s="24">
        <v>12</v>
      </c>
      <c r="R3666" s="35">
        <f t="shared" si="233"/>
        <v>445.49652380369758</v>
      </c>
      <c r="S3666" s="35">
        <f t="shared" si="236"/>
        <v>0</v>
      </c>
      <c r="U3666" s="36">
        <f t="shared" si="234"/>
        <v>5.4166666666666696E-2</v>
      </c>
      <c r="V3666" s="36">
        <f t="shared" si="235"/>
        <v>0.65000000000000036</v>
      </c>
      <c r="W3666" s="36"/>
      <c r="X3666" s="37"/>
    </row>
    <row r="3667" spans="1:24" x14ac:dyDescent="0.3">
      <c r="A3667" s="42">
        <v>16719</v>
      </c>
      <c r="B3667" s="24">
        <v>40</v>
      </c>
      <c r="C3667" s="24" t="s">
        <v>1126</v>
      </c>
      <c r="D3667" s="24">
        <v>1</v>
      </c>
      <c r="E3667" s="24">
        <v>23</v>
      </c>
      <c r="F3667" s="24" t="s">
        <v>161</v>
      </c>
      <c r="G3667" s="24" t="s">
        <v>18</v>
      </c>
      <c r="H3667" s="24" t="s">
        <v>13</v>
      </c>
      <c r="J3667" s="24">
        <v>1</v>
      </c>
      <c r="K3667" s="24">
        <v>16719</v>
      </c>
      <c r="L3667" s="32">
        <v>0.89027777777777783</v>
      </c>
      <c r="M3667" s="43">
        <v>0.94444444444444453</v>
      </c>
      <c r="N3667" s="33">
        <v>37.124710316974799</v>
      </c>
      <c r="O3667" s="24"/>
      <c r="P3667" s="24"/>
      <c r="Q3667" s="24">
        <v>67</v>
      </c>
      <c r="R3667" s="35">
        <f t="shared" si="233"/>
        <v>2487.3555912373117</v>
      </c>
      <c r="S3667" s="35">
        <f t="shared" si="236"/>
        <v>0</v>
      </c>
      <c r="U3667" s="36">
        <f t="shared" si="234"/>
        <v>5.4166666666666696E-2</v>
      </c>
      <c r="V3667" s="36">
        <f t="shared" si="235"/>
        <v>3.6291666666666687</v>
      </c>
      <c r="W3667" s="36"/>
      <c r="X3667" s="37"/>
    </row>
    <row r="3668" spans="1:24" x14ac:dyDescent="0.3">
      <c r="A3668" s="42">
        <v>17147</v>
      </c>
      <c r="B3668" s="24">
        <v>40</v>
      </c>
      <c r="C3668" s="24" t="s">
        <v>1126</v>
      </c>
      <c r="D3668" s="24">
        <v>1</v>
      </c>
      <c r="E3668" s="24">
        <v>23</v>
      </c>
      <c r="F3668" s="24" t="s">
        <v>161</v>
      </c>
      <c r="G3668" s="24" t="s">
        <v>18</v>
      </c>
      <c r="H3668" s="24" t="s">
        <v>15</v>
      </c>
      <c r="J3668" s="24">
        <v>1</v>
      </c>
      <c r="K3668" s="24">
        <v>17147</v>
      </c>
      <c r="L3668" s="32">
        <v>0.89722222222222225</v>
      </c>
      <c r="M3668" s="43">
        <v>0.95138888888888884</v>
      </c>
      <c r="N3668" s="33">
        <v>37.124710316974799</v>
      </c>
      <c r="O3668" s="24"/>
      <c r="P3668" s="24"/>
      <c r="Q3668" s="24">
        <v>12</v>
      </c>
      <c r="R3668" s="35">
        <f t="shared" si="233"/>
        <v>445.49652380369758</v>
      </c>
      <c r="S3668" s="35">
        <f t="shared" si="236"/>
        <v>0</v>
      </c>
      <c r="U3668" s="36">
        <f t="shared" si="234"/>
        <v>5.4166666666666585E-2</v>
      </c>
      <c r="V3668" s="36">
        <f t="shared" si="235"/>
        <v>0.64999999999999902</v>
      </c>
      <c r="W3668" s="36"/>
      <c r="X3668" s="37"/>
    </row>
    <row r="3669" spans="1:24" x14ac:dyDescent="0.3">
      <c r="A3669" s="42">
        <v>16720</v>
      </c>
      <c r="B3669" s="24">
        <v>40</v>
      </c>
      <c r="C3669" s="24" t="s">
        <v>1126</v>
      </c>
      <c r="D3669" s="24">
        <v>1</v>
      </c>
      <c r="E3669" s="24">
        <v>23</v>
      </c>
      <c r="F3669" s="24" t="s">
        <v>161</v>
      </c>
      <c r="G3669" s="24" t="s">
        <v>18</v>
      </c>
      <c r="H3669" s="24" t="s">
        <v>13</v>
      </c>
      <c r="J3669" s="24">
        <v>1</v>
      </c>
      <c r="K3669" s="24">
        <v>16720</v>
      </c>
      <c r="L3669" s="32">
        <v>0.90416666666666667</v>
      </c>
      <c r="M3669" s="43">
        <v>0.95833333333333337</v>
      </c>
      <c r="N3669" s="33">
        <v>37.124710316974799</v>
      </c>
      <c r="O3669" s="24"/>
      <c r="P3669" s="24"/>
      <c r="Q3669" s="24">
        <v>67</v>
      </c>
      <c r="R3669" s="35">
        <f t="shared" si="233"/>
        <v>2487.3555912373117</v>
      </c>
      <c r="S3669" s="35">
        <f t="shared" si="236"/>
        <v>0</v>
      </c>
      <c r="U3669" s="36">
        <f t="shared" si="234"/>
        <v>5.4166666666666696E-2</v>
      </c>
      <c r="V3669" s="36">
        <f t="shared" si="235"/>
        <v>3.6291666666666687</v>
      </c>
      <c r="W3669" s="36"/>
      <c r="X3669" s="37"/>
    </row>
    <row r="3670" spans="1:24" x14ac:dyDescent="0.3">
      <c r="A3670" s="42">
        <v>17223</v>
      </c>
      <c r="B3670" s="24">
        <v>40</v>
      </c>
      <c r="C3670" s="24" t="s">
        <v>1126</v>
      </c>
      <c r="D3670" s="24">
        <v>1</v>
      </c>
      <c r="E3670" s="24">
        <v>23</v>
      </c>
      <c r="F3670" s="24" t="s">
        <v>161</v>
      </c>
      <c r="G3670" s="24" t="s">
        <v>18</v>
      </c>
      <c r="H3670" s="24" t="s">
        <v>15</v>
      </c>
      <c r="J3670" s="24">
        <v>1</v>
      </c>
      <c r="K3670" s="24">
        <v>17223</v>
      </c>
      <c r="L3670" s="32">
        <v>0.91111111111111109</v>
      </c>
      <c r="M3670" s="43">
        <v>0.96527777777777779</v>
      </c>
      <c r="N3670" s="33">
        <v>37.124710316974799</v>
      </c>
      <c r="O3670" s="24"/>
      <c r="P3670" s="24"/>
      <c r="Q3670" s="24">
        <v>12</v>
      </c>
      <c r="R3670" s="35">
        <f t="shared" si="233"/>
        <v>445.49652380369758</v>
      </c>
      <c r="S3670" s="35">
        <f t="shared" si="236"/>
        <v>0</v>
      </c>
      <c r="U3670" s="36">
        <f t="shared" si="234"/>
        <v>5.4166666666666696E-2</v>
      </c>
      <c r="V3670" s="36">
        <f t="shared" si="235"/>
        <v>0.65000000000000036</v>
      </c>
      <c r="W3670" s="36"/>
      <c r="X3670" s="37"/>
    </row>
    <row r="3671" spans="1:24" x14ac:dyDescent="0.3">
      <c r="A3671" s="42">
        <v>9500</v>
      </c>
      <c r="B3671" s="24">
        <v>40</v>
      </c>
      <c r="C3671" s="24" t="s">
        <v>1126</v>
      </c>
      <c r="D3671" s="24">
        <v>1</v>
      </c>
      <c r="E3671" s="24">
        <v>23</v>
      </c>
      <c r="F3671" s="24" t="s">
        <v>161</v>
      </c>
      <c r="G3671" s="24" t="s">
        <v>18</v>
      </c>
      <c r="H3671" s="24" t="s">
        <v>13</v>
      </c>
      <c r="J3671" s="24">
        <v>1</v>
      </c>
      <c r="K3671" s="24">
        <v>5308</v>
      </c>
      <c r="L3671" s="32">
        <v>0.91805555555555562</v>
      </c>
      <c r="M3671" s="43">
        <v>0.97222222222222221</v>
      </c>
      <c r="N3671" s="33">
        <v>37.124710316974799</v>
      </c>
      <c r="O3671" s="24"/>
      <c r="P3671" s="24"/>
      <c r="Q3671" s="24">
        <v>67</v>
      </c>
      <c r="R3671" s="35">
        <f t="shared" si="233"/>
        <v>2487.3555912373117</v>
      </c>
      <c r="S3671" s="35">
        <f t="shared" si="236"/>
        <v>0</v>
      </c>
      <c r="U3671" s="36">
        <f t="shared" si="234"/>
        <v>5.4166666666666585E-2</v>
      </c>
      <c r="V3671" s="36">
        <f t="shared" si="235"/>
        <v>3.6291666666666611</v>
      </c>
      <c r="W3671" s="36"/>
      <c r="X3671" s="37"/>
    </row>
    <row r="3672" spans="1:24" x14ac:dyDescent="0.3">
      <c r="A3672" s="42">
        <v>17086</v>
      </c>
      <c r="B3672" s="24">
        <v>40</v>
      </c>
      <c r="C3672" s="24" t="s">
        <v>1126</v>
      </c>
      <c r="D3672" s="24">
        <v>1</v>
      </c>
      <c r="E3672" s="24">
        <v>23</v>
      </c>
      <c r="F3672" s="24" t="s">
        <v>161</v>
      </c>
      <c r="G3672" s="24" t="s">
        <v>18</v>
      </c>
      <c r="H3672" s="24" t="s">
        <v>15</v>
      </c>
      <c r="J3672" s="24">
        <v>1</v>
      </c>
      <c r="K3672" s="24">
        <v>17086</v>
      </c>
      <c r="L3672" s="32">
        <v>0.92499999999999993</v>
      </c>
      <c r="M3672" s="43">
        <v>0.97916666666666663</v>
      </c>
      <c r="N3672" s="33">
        <v>37.124710316974799</v>
      </c>
      <c r="O3672" s="24"/>
      <c r="P3672" s="24"/>
      <c r="Q3672" s="24">
        <v>12</v>
      </c>
      <c r="R3672" s="35">
        <f t="shared" si="233"/>
        <v>445.49652380369758</v>
      </c>
      <c r="S3672" s="35">
        <f t="shared" si="236"/>
        <v>0</v>
      </c>
      <c r="U3672" s="36">
        <f t="shared" si="234"/>
        <v>5.4166666666666696E-2</v>
      </c>
      <c r="V3672" s="36">
        <f t="shared" si="235"/>
        <v>0.65000000000000036</v>
      </c>
      <c r="W3672" s="36"/>
      <c r="X3672" s="37"/>
    </row>
    <row r="3673" spans="1:24" x14ac:dyDescent="0.3">
      <c r="A3673" s="42">
        <v>17156</v>
      </c>
      <c r="B3673" s="24">
        <v>40</v>
      </c>
      <c r="C3673" s="24" t="s">
        <v>1126</v>
      </c>
      <c r="D3673" s="24">
        <v>1</v>
      </c>
      <c r="E3673" s="24">
        <v>23</v>
      </c>
      <c r="F3673" s="24" t="s">
        <v>161</v>
      </c>
      <c r="G3673" s="24" t="s">
        <v>18</v>
      </c>
      <c r="H3673" s="24" t="s">
        <v>15</v>
      </c>
      <c r="J3673" s="24">
        <v>1</v>
      </c>
      <c r="K3673" s="24">
        <v>17156</v>
      </c>
      <c r="L3673" s="32">
        <v>0.93888888888888899</v>
      </c>
      <c r="M3673" s="43">
        <v>0.99305555555555547</v>
      </c>
      <c r="N3673" s="33">
        <v>37.124710316974799</v>
      </c>
      <c r="O3673" s="24"/>
      <c r="P3673" s="24"/>
      <c r="Q3673" s="24">
        <v>12</v>
      </c>
      <c r="R3673" s="35">
        <f t="shared" si="233"/>
        <v>445.49652380369758</v>
      </c>
      <c r="S3673" s="35">
        <f t="shared" si="236"/>
        <v>0</v>
      </c>
      <c r="U3673" s="36">
        <f t="shared" si="234"/>
        <v>5.4166666666666474E-2</v>
      </c>
      <c r="V3673" s="36">
        <f t="shared" si="235"/>
        <v>0.64999999999999769</v>
      </c>
      <c r="W3673" s="36"/>
      <c r="X3673" s="37"/>
    </row>
    <row r="3674" spans="1:24" x14ac:dyDescent="0.3">
      <c r="A3674" s="42">
        <v>16722</v>
      </c>
      <c r="B3674" s="24">
        <v>40</v>
      </c>
      <c r="C3674" s="24" t="s">
        <v>1126</v>
      </c>
      <c r="D3674" s="24">
        <v>1</v>
      </c>
      <c r="E3674" s="24">
        <v>23</v>
      </c>
      <c r="F3674" s="24" t="s">
        <v>161</v>
      </c>
      <c r="G3674" s="24" t="s">
        <v>18</v>
      </c>
      <c r="H3674" s="24" t="s">
        <v>13</v>
      </c>
      <c r="J3674" s="24">
        <v>1</v>
      </c>
      <c r="K3674" s="24">
        <v>16722</v>
      </c>
      <c r="L3674" s="32">
        <v>0.93888888888888899</v>
      </c>
      <c r="M3674" s="43">
        <v>0.99305555555555547</v>
      </c>
      <c r="N3674" s="33">
        <v>37.124710316974799</v>
      </c>
      <c r="O3674" s="24"/>
      <c r="P3674" s="24"/>
      <c r="Q3674" s="24">
        <v>67</v>
      </c>
      <c r="R3674" s="35">
        <f t="shared" si="233"/>
        <v>2487.3555912373117</v>
      </c>
      <c r="S3674" s="35">
        <f t="shared" si="236"/>
        <v>0</v>
      </c>
      <c r="U3674" s="36">
        <f t="shared" si="234"/>
        <v>5.4166666666666474E-2</v>
      </c>
      <c r="V3674" s="36">
        <f t="shared" si="235"/>
        <v>3.629166666666654</v>
      </c>
      <c r="W3674" s="36"/>
      <c r="X3674" s="37"/>
    </row>
    <row r="3675" spans="1:24" x14ac:dyDescent="0.3">
      <c r="A3675" s="42">
        <v>17132</v>
      </c>
      <c r="B3675" s="24">
        <v>40</v>
      </c>
      <c r="C3675" s="24" t="s">
        <v>1126</v>
      </c>
      <c r="D3675" s="24">
        <v>1</v>
      </c>
      <c r="E3675" s="24">
        <v>23</v>
      </c>
      <c r="F3675" s="24" t="s">
        <v>161</v>
      </c>
      <c r="G3675" s="24" t="s">
        <v>18</v>
      </c>
      <c r="H3675" s="24" t="s">
        <v>15</v>
      </c>
      <c r="J3675" s="24">
        <v>1</v>
      </c>
      <c r="K3675" s="24">
        <v>17132</v>
      </c>
      <c r="L3675" s="32">
        <v>0.95972222222222225</v>
      </c>
      <c r="M3675" s="43">
        <v>1.0138888888888888</v>
      </c>
      <c r="N3675" s="33">
        <v>37.124710316974799</v>
      </c>
      <c r="O3675" s="24"/>
      <c r="P3675" s="24"/>
      <c r="Q3675" s="24">
        <v>12</v>
      </c>
      <c r="R3675" s="35">
        <f t="shared" si="233"/>
        <v>445.49652380369758</v>
      </c>
      <c r="S3675" s="35">
        <f t="shared" si="236"/>
        <v>0</v>
      </c>
      <c r="U3675" s="36">
        <f t="shared" si="234"/>
        <v>5.4166666666666585E-2</v>
      </c>
      <c r="V3675" s="36">
        <f t="shared" si="235"/>
        <v>0.64999999999999902</v>
      </c>
      <c r="W3675" s="36"/>
      <c r="X3675" s="37"/>
    </row>
    <row r="3676" spans="1:24" x14ac:dyDescent="0.3">
      <c r="A3676" s="42">
        <v>16724</v>
      </c>
      <c r="B3676" s="24">
        <v>40</v>
      </c>
      <c r="C3676" s="24" t="s">
        <v>1126</v>
      </c>
      <c r="D3676" s="24">
        <v>1</v>
      </c>
      <c r="E3676" s="24">
        <v>23</v>
      </c>
      <c r="F3676" s="24" t="s">
        <v>161</v>
      </c>
      <c r="G3676" s="24" t="s">
        <v>18</v>
      </c>
      <c r="H3676" s="24" t="s">
        <v>13</v>
      </c>
      <c r="J3676" s="24">
        <v>1</v>
      </c>
      <c r="K3676" s="24">
        <v>16724</v>
      </c>
      <c r="L3676" s="32">
        <v>0.95972222222222225</v>
      </c>
      <c r="M3676" s="43">
        <v>1.0138888888888888</v>
      </c>
      <c r="N3676" s="33">
        <v>37.124710316974799</v>
      </c>
      <c r="O3676" s="24"/>
      <c r="P3676" s="24"/>
      <c r="Q3676" s="24">
        <v>67</v>
      </c>
      <c r="R3676" s="35">
        <f t="shared" si="233"/>
        <v>2487.3555912373117</v>
      </c>
      <c r="S3676" s="35">
        <f t="shared" si="236"/>
        <v>0</v>
      </c>
      <c r="U3676" s="36">
        <f t="shared" si="234"/>
        <v>5.4166666666666585E-2</v>
      </c>
      <c r="V3676" s="36">
        <f t="shared" si="235"/>
        <v>3.6291666666666611</v>
      </c>
      <c r="W3676" s="36"/>
      <c r="X3676" s="37"/>
    </row>
    <row r="3677" spans="1:24" x14ac:dyDescent="0.3">
      <c r="A3677" s="42">
        <v>17164</v>
      </c>
      <c r="B3677" s="24">
        <v>40</v>
      </c>
      <c r="C3677" s="24" t="s">
        <v>1126</v>
      </c>
      <c r="D3677" s="24">
        <v>1</v>
      </c>
      <c r="E3677" s="24">
        <v>23</v>
      </c>
      <c r="F3677" s="24" t="s">
        <v>161</v>
      </c>
      <c r="G3677" s="24" t="s">
        <v>18</v>
      </c>
      <c r="H3677" s="24" t="s">
        <v>15</v>
      </c>
      <c r="J3677" s="24">
        <v>1</v>
      </c>
      <c r="K3677" s="24">
        <v>17164</v>
      </c>
      <c r="L3677" s="32">
        <v>0.98055555555555562</v>
      </c>
      <c r="M3677" s="43">
        <v>1.0347222222222221</v>
      </c>
      <c r="N3677" s="33">
        <v>37.124710316974799</v>
      </c>
      <c r="O3677" s="24"/>
      <c r="P3677" s="24"/>
      <c r="Q3677" s="24">
        <v>12</v>
      </c>
      <c r="R3677" s="35">
        <f t="shared" si="233"/>
        <v>445.49652380369758</v>
      </c>
      <c r="S3677" s="35">
        <f t="shared" si="236"/>
        <v>0</v>
      </c>
      <c r="U3677" s="36">
        <f t="shared" si="234"/>
        <v>5.4166666666666474E-2</v>
      </c>
      <c r="V3677" s="36">
        <f t="shared" si="235"/>
        <v>0.64999999999999769</v>
      </c>
      <c r="W3677" s="36"/>
      <c r="X3677" s="37"/>
    </row>
    <row r="3678" spans="1:24" x14ac:dyDescent="0.3">
      <c r="A3678" s="42">
        <v>16725</v>
      </c>
      <c r="B3678" s="24">
        <v>40</v>
      </c>
      <c r="C3678" s="24" t="s">
        <v>1126</v>
      </c>
      <c r="D3678" s="24">
        <v>1</v>
      </c>
      <c r="E3678" s="24">
        <v>23</v>
      </c>
      <c r="F3678" s="24" t="s">
        <v>161</v>
      </c>
      <c r="G3678" s="24" t="s">
        <v>18</v>
      </c>
      <c r="H3678" s="24" t="s">
        <v>13</v>
      </c>
      <c r="J3678" s="24">
        <v>1</v>
      </c>
      <c r="K3678" s="24">
        <v>16725</v>
      </c>
      <c r="L3678" s="32">
        <v>0.98055555555555562</v>
      </c>
      <c r="M3678" s="43">
        <v>1.0347222222222221</v>
      </c>
      <c r="N3678" s="33">
        <v>37.124710316974799</v>
      </c>
      <c r="O3678" s="24"/>
      <c r="P3678" s="24"/>
      <c r="Q3678" s="24">
        <v>67</v>
      </c>
      <c r="R3678" s="35">
        <f t="shared" si="233"/>
        <v>2487.3555912373117</v>
      </c>
      <c r="S3678" s="35">
        <f t="shared" si="236"/>
        <v>0</v>
      </c>
      <c r="U3678" s="36">
        <f t="shared" si="234"/>
        <v>5.4166666666666474E-2</v>
      </c>
      <c r="V3678" s="36">
        <f t="shared" si="235"/>
        <v>3.629166666666654</v>
      </c>
      <c r="W3678" s="36"/>
      <c r="X3678" s="37"/>
    </row>
    <row r="3679" spans="1:24" x14ac:dyDescent="0.3">
      <c r="A3679" s="42">
        <v>9467</v>
      </c>
      <c r="B3679" s="24">
        <v>40</v>
      </c>
      <c r="C3679" s="24" t="s">
        <v>1126</v>
      </c>
      <c r="D3679" s="24">
        <v>1</v>
      </c>
      <c r="E3679" s="24">
        <v>24</v>
      </c>
      <c r="F3679" s="24" t="s">
        <v>186</v>
      </c>
      <c r="G3679" s="24" t="s">
        <v>12</v>
      </c>
      <c r="H3679" s="24" t="s">
        <v>13</v>
      </c>
      <c r="J3679" s="24">
        <v>1</v>
      </c>
      <c r="K3679" s="24">
        <v>5271</v>
      </c>
      <c r="L3679" s="32">
        <v>0.2722222222222222</v>
      </c>
      <c r="M3679" s="43">
        <v>0.3298611111111111</v>
      </c>
      <c r="N3679" s="33">
        <v>40.045019271581502</v>
      </c>
      <c r="O3679" s="24"/>
      <c r="P3679" s="24"/>
      <c r="Q3679" s="24">
        <v>302</v>
      </c>
      <c r="R3679" s="35">
        <f t="shared" si="233"/>
        <v>12093.595820017614</v>
      </c>
      <c r="S3679" s="35">
        <f t="shared" si="236"/>
        <v>0</v>
      </c>
      <c r="U3679" s="36">
        <f t="shared" si="234"/>
        <v>5.7638888888888906E-2</v>
      </c>
      <c r="V3679" s="36">
        <f t="shared" si="235"/>
        <v>17.406944444444449</v>
      </c>
      <c r="W3679" s="36"/>
      <c r="X3679" s="37"/>
    </row>
    <row r="3680" spans="1:24" x14ac:dyDescent="0.3">
      <c r="A3680" s="42">
        <v>16711</v>
      </c>
      <c r="B3680" s="24">
        <v>40</v>
      </c>
      <c r="C3680" s="24" t="s">
        <v>1126</v>
      </c>
      <c r="D3680" s="24">
        <v>1</v>
      </c>
      <c r="E3680" s="24">
        <v>24</v>
      </c>
      <c r="F3680" s="24" t="s">
        <v>186</v>
      </c>
      <c r="G3680" s="24" t="s">
        <v>18</v>
      </c>
      <c r="H3680" s="24" t="s">
        <v>13</v>
      </c>
      <c r="J3680" s="24">
        <v>1</v>
      </c>
      <c r="K3680" s="24">
        <v>16711</v>
      </c>
      <c r="L3680" s="32">
        <v>0.7583333333333333</v>
      </c>
      <c r="M3680" s="43">
        <v>0.81597222222222221</v>
      </c>
      <c r="N3680" s="33">
        <v>40.045019271581502</v>
      </c>
      <c r="O3680" s="24"/>
      <c r="P3680" s="24"/>
      <c r="Q3680" s="24">
        <v>67</v>
      </c>
      <c r="R3680" s="35">
        <f t="shared" si="233"/>
        <v>2683.0162911959605</v>
      </c>
      <c r="S3680" s="35">
        <f t="shared" si="236"/>
        <v>0</v>
      </c>
      <c r="U3680" s="36">
        <f t="shared" si="234"/>
        <v>5.7638888888888906E-2</v>
      </c>
      <c r="V3680" s="36">
        <f t="shared" si="235"/>
        <v>3.8618055555555566</v>
      </c>
      <c r="W3680" s="36"/>
      <c r="X3680" s="37"/>
    </row>
    <row r="3681" spans="1:24" x14ac:dyDescent="0.3">
      <c r="A3681" s="42">
        <v>16714</v>
      </c>
      <c r="B3681" s="24">
        <v>40</v>
      </c>
      <c r="C3681" s="24" t="s">
        <v>1126</v>
      </c>
      <c r="D3681" s="24">
        <v>1</v>
      </c>
      <c r="E3681" s="24">
        <v>24</v>
      </c>
      <c r="F3681" s="24" t="s">
        <v>186</v>
      </c>
      <c r="G3681" s="24" t="s">
        <v>18</v>
      </c>
      <c r="H3681" s="24" t="s">
        <v>13</v>
      </c>
      <c r="J3681" s="24">
        <v>1</v>
      </c>
      <c r="K3681" s="24">
        <v>16714</v>
      </c>
      <c r="L3681" s="32">
        <v>0.81388888888888899</v>
      </c>
      <c r="M3681" s="43">
        <v>0.87152777777777779</v>
      </c>
      <c r="N3681" s="33">
        <v>40.045019271581502</v>
      </c>
      <c r="O3681" s="24"/>
      <c r="P3681" s="24"/>
      <c r="Q3681" s="24">
        <v>67</v>
      </c>
      <c r="R3681" s="35">
        <f t="shared" si="233"/>
        <v>2683.0162911959605</v>
      </c>
      <c r="S3681" s="35">
        <f t="shared" si="236"/>
        <v>0</v>
      </c>
      <c r="U3681" s="36">
        <f t="shared" si="234"/>
        <v>5.7638888888888795E-2</v>
      </c>
      <c r="V3681" s="36">
        <f t="shared" si="235"/>
        <v>3.8618055555555495</v>
      </c>
      <c r="W3681" s="36"/>
      <c r="X3681" s="37"/>
    </row>
    <row r="3682" spans="1:24" x14ac:dyDescent="0.3">
      <c r="A3682" s="42">
        <v>9626</v>
      </c>
      <c r="B3682" s="24">
        <v>40</v>
      </c>
      <c r="C3682" s="24" t="s">
        <v>1126</v>
      </c>
      <c r="D3682" s="24">
        <v>1</v>
      </c>
      <c r="E3682" s="24">
        <v>24</v>
      </c>
      <c r="F3682" s="24" t="s">
        <v>186</v>
      </c>
      <c r="G3682" s="24" t="s">
        <v>19</v>
      </c>
      <c r="H3682" s="24" t="s">
        <v>13</v>
      </c>
      <c r="J3682" s="24">
        <v>1</v>
      </c>
      <c r="K3682" s="24">
        <v>5684</v>
      </c>
      <c r="L3682" s="32">
        <v>0.81736111111111109</v>
      </c>
      <c r="M3682" s="43">
        <v>0.875</v>
      </c>
      <c r="N3682" s="33">
        <v>40.045019271581502</v>
      </c>
      <c r="O3682" s="24"/>
      <c r="P3682" s="24"/>
      <c r="Q3682" s="24">
        <v>235</v>
      </c>
      <c r="R3682" s="35">
        <f t="shared" si="233"/>
        <v>9410.5795288216523</v>
      </c>
      <c r="S3682" s="35">
        <f t="shared" si="236"/>
        <v>0</v>
      </c>
      <c r="U3682" s="36">
        <f t="shared" si="234"/>
        <v>5.7638888888888906E-2</v>
      </c>
      <c r="V3682" s="36">
        <f t="shared" si="235"/>
        <v>13.545138888888893</v>
      </c>
      <c r="W3682" s="36"/>
      <c r="X3682" s="37"/>
    </row>
    <row r="3683" spans="1:24" x14ac:dyDescent="0.3">
      <c r="A3683" s="42">
        <v>16727</v>
      </c>
      <c r="B3683" s="24">
        <v>40</v>
      </c>
      <c r="C3683" s="24" t="s">
        <v>1126</v>
      </c>
      <c r="D3683" s="24">
        <v>1</v>
      </c>
      <c r="E3683" s="24">
        <v>25</v>
      </c>
      <c r="F3683" s="24" t="s">
        <v>163</v>
      </c>
      <c r="G3683" s="24" t="s">
        <v>18</v>
      </c>
      <c r="H3683" s="24" t="s">
        <v>13</v>
      </c>
      <c r="J3683" s="24">
        <v>1</v>
      </c>
      <c r="K3683" s="24">
        <v>16727</v>
      </c>
      <c r="L3683" s="32">
        <v>1.0222222222222224</v>
      </c>
      <c r="M3683" s="43">
        <v>1.0527777777777778</v>
      </c>
      <c r="N3683" s="33">
        <v>20.893100147900899</v>
      </c>
      <c r="O3683" s="24"/>
      <c r="P3683" s="24"/>
      <c r="Q3683" s="24">
        <v>67</v>
      </c>
      <c r="R3683" s="35">
        <f t="shared" si="233"/>
        <v>1399.8377099093602</v>
      </c>
      <c r="S3683" s="35">
        <f t="shared" si="236"/>
        <v>0</v>
      </c>
      <c r="U3683" s="36">
        <f t="shared" si="234"/>
        <v>3.0555555555555447E-2</v>
      </c>
      <c r="V3683" s="36">
        <f t="shared" si="235"/>
        <v>2.0472222222222149</v>
      </c>
      <c r="W3683" s="36"/>
      <c r="X3683" s="37"/>
    </row>
    <row r="3684" spans="1:24" x14ac:dyDescent="0.3">
      <c r="A3684" s="42">
        <v>17083</v>
      </c>
      <c r="B3684" s="24">
        <v>40</v>
      </c>
      <c r="C3684" s="24" t="s">
        <v>1126</v>
      </c>
      <c r="D3684" s="24">
        <v>1</v>
      </c>
      <c r="E3684" s="24">
        <v>25</v>
      </c>
      <c r="F3684" s="24" t="s">
        <v>163</v>
      </c>
      <c r="G3684" s="24" t="s">
        <v>18</v>
      </c>
      <c r="H3684" s="24" t="s">
        <v>15</v>
      </c>
      <c r="J3684" s="24">
        <v>1</v>
      </c>
      <c r="K3684" s="24">
        <v>17083</v>
      </c>
      <c r="L3684" s="32">
        <v>1.0222222222222224</v>
      </c>
      <c r="M3684" s="43">
        <v>1.0527777777777778</v>
      </c>
      <c r="N3684" s="33">
        <v>20.893100147900899</v>
      </c>
      <c r="O3684" s="24"/>
      <c r="P3684" s="24"/>
      <c r="Q3684" s="24">
        <v>12</v>
      </c>
      <c r="R3684" s="35">
        <f t="shared" si="233"/>
        <v>250.7172017748108</v>
      </c>
      <c r="S3684" s="35">
        <f t="shared" si="236"/>
        <v>0</v>
      </c>
      <c r="U3684" s="36">
        <f t="shared" si="234"/>
        <v>3.0555555555555447E-2</v>
      </c>
      <c r="V3684" s="36">
        <f t="shared" si="235"/>
        <v>0.36666666666666536</v>
      </c>
      <c r="W3684" s="36"/>
      <c r="X3684" s="37"/>
    </row>
    <row r="3685" spans="1:24" x14ac:dyDescent="0.3">
      <c r="A3685" s="42">
        <v>16728</v>
      </c>
      <c r="B3685" s="24">
        <v>40</v>
      </c>
      <c r="C3685" s="24" t="s">
        <v>1126</v>
      </c>
      <c r="D3685" s="24">
        <v>1</v>
      </c>
      <c r="E3685" s="24">
        <v>25</v>
      </c>
      <c r="F3685" s="24" t="s">
        <v>163</v>
      </c>
      <c r="G3685" s="24" t="s">
        <v>18</v>
      </c>
      <c r="H3685" s="24" t="s">
        <v>13</v>
      </c>
      <c r="J3685" s="24">
        <v>1</v>
      </c>
      <c r="K3685" s="24">
        <v>16728</v>
      </c>
      <c r="L3685" s="32">
        <v>1.0472222222222223</v>
      </c>
      <c r="M3685" s="43">
        <v>1.0777777777777777</v>
      </c>
      <c r="N3685" s="33">
        <v>20.893100147900899</v>
      </c>
      <c r="O3685" s="24"/>
      <c r="P3685" s="24"/>
      <c r="Q3685" s="24">
        <v>67</v>
      </c>
      <c r="R3685" s="35">
        <f t="shared" si="233"/>
        <v>1399.8377099093602</v>
      </c>
      <c r="S3685" s="35">
        <f t="shared" si="236"/>
        <v>0</v>
      </c>
      <c r="U3685" s="36">
        <f t="shared" si="234"/>
        <v>3.0555555555555447E-2</v>
      </c>
      <c r="V3685" s="36">
        <f t="shared" si="235"/>
        <v>2.0472222222222149</v>
      </c>
      <c r="W3685" s="36"/>
      <c r="X3685" s="37"/>
    </row>
    <row r="3686" spans="1:24" x14ac:dyDescent="0.3">
      <c r="A3686" s="42">
        <v>17088</v>
      </c>
      <c r="B3686" s="24">
        <v>40</v>
      </c>
      <c r="C3686" s="24" t="s">
        <v>1126</v>
      </c>
      <c r="D3686" s="24">
        <v>1</v>
      </c>
      <c r="E3686" s="24">
        <v>25</v>
      </c>
      <c r="F3686" s="24" t="s">
        <v>163</v>
      </c>
      <c r="G3686" s="24" t="s">
        <v>18</v>
      </c>
      <c r="H3686" s="24" t="s">
        <v>15</v>
      </c>
      <c r="J3686" s="24">
        <v>1</v>
      </c>
      <c r="K3686" s="24">
        <v>17088</v>
      </c>
      <c r="L3686" s="32">
        <v>1.0569444444444445</v>
      </c>
      <c r="M3686" s="43">
        <v>1.0875000000000001</v>
      </c>
      <c r="N3686" s="33">
        <v>20.893100147900899</v>
      </c>
      <c r="O3686" s="24"/>
      <c r="P3686" s="24"/>
      <c r="Q3686" s="24">
        <v>12</v>
      </c>
      <c r="R3686" s="35">
        <f t="shared" si="233"/>
        <v>250.7172017748108</v>
      </c>
      <c r="S3686" s="35">
        <f t="shared" si="236"/>
        <v>0</v>
      </c>
      <c r="U3686" s="36">
        <f t="shared" si="234"/>
        <v>3.0555555555555669E-2</v>
      </c>
      <c r="V3686" s="36">
        <f t="shared" si="235"/>
        <v>0.36666666666666803</v>
      </c>
      <c r="W3686" s="36"/>
      <c r="X3686" s="37"/>
    </row>
    <row r="3687" spans="1:24" x14ac:dyDescent="0.3">
      <c r="A3687" s="42">
        <v>18361</v>
      </c>
      <c r="B3687" s="24">
        <v>40</v>
      </c>
      <c r="C3687" s="24" t="s">
        <v>1126</v>
      </c>
      <c r="D3687" s="24">
        <v>1</v>
      </c>
      <c r="E3687" s="24">
        <v>25</v>
      </c>
      <c r="F3687" s="24" t="s">
        <v>163</v>
      </c>
      <c r="G3687" s="24" t="s">
        <v>18</v>
      </c>
      <c r="H3687" s="24" t="s">
        <v>13</v>
      </c>
      <c r="J3687" s="24">
        <v>1</v>
      </c>
      <c r="K3687" s="24">
        <v>18361</v>
      </c>
      <c r="L3687" s="32">
        <v>1.0680555555555555</v>
      </c>
      <c r="M3687" s="43">
        <v>1.0986111111111112</v>
      </c>
      <c r="N3687" s="33">
        <v>20.893100147900899</v>
      </c>
      <c r="O3687" s="24"/>
      <c r="P3687" s="24"/>
      <c r="Q3687" s="24">
        <v>67</v>
      </c>
      <c r="R3687" s="35">
        <f t="shared" si="233"/>
        <v>1399.8377099093602</v>
      </c>
      <c r="S3687" s="35">
        <f t="shared" si="236"/>
        <v>0</v>
      </c>
      <c r="U3687" s="36">
        <f t="shared" si="234"/>
        <v>3.0555555555555669E-2</v>
      </c>
      <c r="V3687" s="36">
        <f t="shared" si="235"/>
        <v>2.0472222222222296</v>
      </c>
      <c r="W3687" s="36"/>
      <c r="X3687" s="37"/>
    </row>
    <row r="3688" spans="1:24" x14ac:dyDescent="0.3">
      <c r="A3688" s="42">
        <v>9394</v>
      </c>
      <c r="B3688" s="24">
        <v>40</v>
      </c>
      <c r="C3688" s="24" t="s">
        <v>1126</v>
      </c>
      <c r="D3688" s="24">
        <v>1</v>
      </c>
      <c r="E3688" s="24">
        <v>25</v>
      </c>
      <c r="F3688" s="24" t="s">
        <v>163</v>
      </c>
      <c r="G3688" s="24" t="s">
        <v>19</v>
      </c>
      <c r="H3688" s="24" t="s">
        <v>20</v>
      </c>
      <c r="J3688" s="24">
        <v>1</v>
      </c>
      <c r="K3688" s="24">
        <v>4616</v>
      </c>
      <c r="L3688" s="32">
        <v>0.50486111111111109</v>
      </c>
      <c r="M3688" s="43">
        <v>0.53541666666666665</v>
      </c>
      <c r="N3688" s="33">
        <v>20.893100147900899</v>
      </c>
      <c r="O3688" s="24"/>
      <c r="P3688" s="24"/>
      <c r="Q3688" s="24">
        <v>5</v>
      </c>
      <c r="R3688" s="35">
        <f t="shared" si="233"/>
        <v>104.46550073950449</v>
      </c>
      <c r="S3688" s="35">
        <f t="shared" si="236"/>
        <v>0</v>
      </c>
      <c r="U3688" s="36">
        <f t="shared" si="234"/>
        <v>3.0555555555555558E-2</v>
      </c>
      <c r="V3688" s="36">
        <f t="shared" si="235"/>
        <v>0.15277777777777779</v>
      </c>
      <c r="W3688" s="36"/>
      <c r="X3688" s="37"/>
    </row>
    <row r="3689" spans="1:24" x14ac:dyDescent="0.3">
      <c r="A3689" s="42">
        <v>18354</v>
      </c>
      <c r="B3689" s="24">
        <v>40</v>
      </c>
      <c r="C3689" s="24" t="s">
        <v>1126</v>
      </c>
      <c r="D3689" s="24">
        <v>1</v>
      </c>
      <c r="E3689" s="24">
        <v>25</v>
      </c>
      <c r="F3689" s="24" t="s">
        <v>163</v>
      </c>
      <c r="G3689" s="24" t="s">
        <v>18</v>
      </c>
      <c r="H3689" s="24" t="s">
        <v>13</v>
      </c>
      <c r="J3689" s="24">
        <v>1</v>
      </c>
      <c r="K3689" s="24">
        <v>18354</v>
      </c>
      <c r="L3689" s="32">
        <v>0.77569444444444446</v>
      </c>
      <c r="M3689" s="43">
        <v>0.80625000000000002</v>
      </c>
      <c r="N3689" s="33">
        <v>20.893100147900899</v>
      </c>
      <c r="O3689" s="24"/>
      <c r="P3689" s="24"/>
      <c r="Q3689" s="24">
        <v>67</v>
      </c>
      <c r="R3689" s="35">
        <f t="shared" si="233"/>
        <v>1399.8377099093602</v>
      </c>
      <c r="S3689" s="35">
        <f t="shared" si="236"/>
        <v>0</v>
      </c>
      <c r="U3689" s="36">
        <f t="shared" si="234"/>
        <v>3.0555555555555558E-2</v>
      </c>
      <c r="V3689" s="36">
        <f t="shared" si="235"/>
        <v>2.0472222222222225</v>
      </c>
      <c r="W3689" s="36"/>
      <c r="X3689" s="37"/>
    </row>
    <row r="3690" spans="1:24" x14ac:dyDescent="0.3">
      <c r="A3690" s="42">
        <v>9588</v>
      </c>
      <c r="B3690" s="24">
        <v>40</v>
      </c>
      <c r="C3690" s="24" t="s">
        <v>1126</v>
      </c>
      <c r="D3690" s="24">
        <v>1</v>
      </c>
      <c r="E3690" s="24">
        <v>25</v>
      </c>
      <c r="F3690" s="24" t="s">
        <v>163</v>
      </c>
      <c r="G3690" s="24" t="s">
        <v>19</v>
      </c>
      <c r="H3690" s="24" t="s">
        <v>20</v>
      </c>
      <c r="J3690" s="24">
        <v>1</v>
      </c>
      <c r="K3690" s="24">
        <v>4607</v>
      </c>
      <c r="L3690" s="32">
        <v>0.83819444444444446</v>
      </c>
      <c r="M3690" s="43">
        <v>0.86875000000000002</v>
      </c>
      <c r="N3690" s="33">
        <v>20.893100147900899</v>
      </c>
      <c r="O3690" s="24"/>
      <c r="P3690" s="24"/>
      <c r="Q3690" s="24">
        <v>5</v>
      </c>
      <c r="R3690" s="35">
        <f t="shared" si="233"/>
        <v>104.46550073950449</v>
      </c>
      <c r="S3690" s="35">
        <f t="shared" si="236"/>
        <v>0</v>
      </c>
      <c r="U3690" s="36">
        <f t="shared" si="234"/>
        <v>3.0555555555555558E-2</v>
      </c>
      <c r="V3690" s="36">
        <f t="shared" si="235"/>
        <v>0.15277777777777779</v>
      </c>
      <c r="W3690" s="36"/>
      <c r="X3690" s="37"/>
    </row>
    <row r="3691" spans="1:24" x14ac:dyDescent="0.3">
      <c r="A3691" s="42">
        <v>9416</v>
      </c>
      <c r="B3691" s="24">
        <v>40</v>
      </c>
      <c r="C3691" s="24" t="s">
        <v>1126</v>
      </c>
      <c r="D3691" s="24">
        <v>1</v>
      </c>
      <c r="E3691" s="24">
        <v>25</v>
      </c>
      <c r="F3691" s="24" t="s">
        <v>163</v>
      </c>
      <c r="G3691" s="24" t="s">
        <v>19</v>
      </c>
      <c r="H3691" s="24" t="s">
        <v>20</v>
      </c>
      <c r="J3691" s="24">
        <v>1</v>
      </c>
      <c r="K3691" s="24">
        <v>4742</v>
      </c>
      <c r="L3691" s="32">
        <v>0.90069444444444446</v>
      </c>
      <c r="M3691" s="43">
        <v>0.93125000000000002</v>
      </c>
      <c r="N3691" s="33">
        <v>20.893100147900899</v>
      </c>
      <c r="O3691" s="24"/>
      <c r="P3691" s="24"/>
      <c r="Q3691" s="24">
        <v>5</v>
      </c>
      <c r="R3691" s="35">
        <f t="shared" si="233"/>
        <v>104.46550073950449</v>
      </c>
      <c r="S3691" s="35">
        <f t="shared" si="236"/>
        <v>0</v>
      </c>
      <c r="U3691" s="36">
        <f t="shared" si="234"/>
        <v>3.0555555555555558E-2</v>
      </c>
      <c r="V3691" s="36">
        <f t="shared" si="235"/>
        <v>0.15277777777777779</v>
      </c>
      <c r="W3691" s="36"/>
      <c r="X3691" s="37"/>
    </row>
    <row r="3692" spans="1:24" x14ac:dyDescent="0.3">
      <c r="A3692" s="42">
        <v>9320</v>
      </c>
      <c r="B3692" s="24">
        <v>40</v>
      </c>
      <c r="C3692" s="24" t="s">
        <v>1126</v>
      </c>
      <c r="D3692" s="24">
        <v>1</v>
      </c>
      <c r="E3692" s="24">
        <v>25</v>
      </c>
      <c r="F3692" s="24" t="s">
        <v>163</v>
      </c>
      <c r="G3692" s="24" t="s">
        <v>19</v>
      </c>
      <c r="H3692" s="24" t="s">
        <v>13</v>
      </c>
      <c r="J3692" s="24">
        <v>1</v>
      </c>
      <c r="K3692" s="24">
        <v>2707</v>
      </c>
      <c r="L3692" s="32">
        <v>0.92152777777777783</v>
      </c>
      <c r="M3692" s="43">
        <v>0.95208333333333339</v>
      </c>
      <c r="N3692" s="33">
        <v>20.893100147900899</v>
      </c>
      <c r="O3692" s="24"/>
      <c r="P3692" s="24"/>
      <c r="Q3692" s="24">
        <v>235</v>
      </c>
      <c r="R3692" s="35">
        <f t="shared" si="233"/>
        <v>4909.8785347567109</v>
      </c>
      <c r="S3692" s="35">
        <f t="shared" si="236"/>
        <v>0</v>
      </c>
      <c r="U3692" s="36">
        <f t="shared" si="234"/>
        <v>3.0555555555555558E-2</v>
      </c>
      <c r="V3692" s="36">
        <f t="shared" si="235"/>
        <v>7.1805555555555562</v>
      </c>
      <c r="W3692" s="36"/>
      <c r="X3692" s="37"/>
    </row>
    <row r="3693" spans="1:24" x14ac:dyDescent="0.3">
      <c r="A3693" s="42">
        <v>9335</v>
      </c>
      <c r="B3693" s="24">
        <v>40</v>
      </c>
      <c r="C3693" s="24" t="s">
        <v>1126</v>
      </c>
      <c r="D3693" s="24">
        <v>1</v>
      </c>
      <c r="E3693" s="24">
        <v>25</v>
      </c>
      <c r="F3693" s="24" t="s">
        <v>163</v>
      </c>
      <c r="G3693" s="24" t="s">
        <v>19</v>
      </c>
      <c r="H3693" s="24" t="s">
        <v>15</v>
      </c>
      <c r="J3693" s="24">
        <v>1</v>
      </c>
      <c r="K3693" s="24">
        <v>2902</v>
      </c>
      <c r="L3693" s="32">
        <v>0.92152777777777783</v>
      </c>
      <c r="M3693" s="43">
        <v>0.95208333333333339</v>
      </c>
      <c r="N3693" s="33">
        <v>20.893100147900899</v>
      </c>
      <c r="O3693" s="24"/>
      <c r="P3693" s="24"/>
      <c r="Q3693" s="24">
        <v>46</v>
      </c>
      <c r="R3693" s="35">
        <f t="shared" si="233"/>
        <v>961.08260680344131</v>
      </c>
      <c r="S3693" s="35">
        <f t="shared" si="236"/>
        <v>0</v>
      </c>
      <c r="U3693" s="36">
        <f t="shared" si="234"/>
        <v>3.0555555555555558E-2</v>
      </c>
      <c r="V3693" s="36">
        <f t="shared" si="235"/>
        <v>1.4055555555555557</v>
      </c>
      <c r="W3693" s="36"/>
      <c r="X3693" s="37"/>
    </row>
    <row r="3694" spans="1:24" x14ac:dyDescent="0.3">
      <c r="A3694" s="42">
        <v>9344</v>
      </c>
      <c r="B3694" s="24">
        <v>40</v>
      </c>
      <c r="C3694" s="24" t="s">
        <v>1126</v>
      </c>
      <c r="D3694" s="24">
        <v>1</v>
      </c>
      <c r="E3694" s="24">
        <v>25</v>
      </c>
      <c r="F3694" s="24" t="s">
        <v>163</v>
      </c>
      <c r="G3694" s="24" t="s">
        <v>19</v>
      </c>
      <c r="H3694" s="24" t="s">
        <v>15</v>
      </c>
      <c r="J3694" s="24">
        <v>1</v>
      </c>
      <c r="K3694" s="24">
        <v>2930</v>
      </c>
      <c r="L3694" s="32">
        <v>0.94236111111111109</v>
      </c>
      <c r="M3694" s="43">
        <v>0.97291666666666676</v>
      </c>
      <c r="N3694" s="33">
        <v>20.893100147900899</v>
      </c>
      <c r="O3694" s="24"/>
      <c r="P3694" s="24"/>
      <c r="Q3694" s="24">
        <v>46</v>
      </c>
      <c r="R3694" s="35">
        <f t="shared" si="233"/>
        <v>961.08260680344131</v>
      </c>
      <c r="S3694" s="35">
        <f t="shared" si="236"/>
        <v>0</v>
      </c>
      <c r="U3694" s="36">
        <f t="shared" si="234"/>
        <v>3.0555555555555669E-2</v>
      </c>
      <c r="V3694" s="36">
        <f t="shared" si="235"/>
        <v>1.4055555555555608</v>
      </c>
      <c r="W3694" s="36"/>
      <c r="X3694" s="37"/>
    </row>
    <row r="3695" spans="1:24" x14ac:dyDescent="0.3">
      <c r="A3695" s="42">
        <v>9667</v>
      </c>
      <c r="B3695" s="24">
        <v>40</v>
      </c>
      <c r="C3695" s="24" t="s">
        <v>1126</v>
      </c>
      <c r="D3695" s="24">
        <v>1</v>
      </c>
      <c r="E3695" s="24">
        <v>25</v>
      </c>
      <c r="F3695" s="24" t="s">
        <v>163</v>
      </c>
      <c r="G3695" s="24" t="s">
        <v>19</v>
      </c>
      <c r="H3695" s="24" t="s">
        <v>13</v>
      </c>
      <c r="J3695" s="24">
        <v>1</v>
      </c>
      <c r="K3695" s="24">
        <v>5784</v>
      </c>
      <c r="L3695" s="32">
        <v>0.95972222222222225</v>
      </c>
      <c r="M3695" s="43">
        <v>0.9902777777777777</v>
      </c>
      <c r="N3695" s="33">
        <v>20.893100147900899</v>
      </c>
      <c r="O3695" s="24"/>
      <c r="P3695" s="24"/>
      <c r="Q3695" s="24">
        <v>235</v>
      </c>
      <c r="R3695" s="35">
        <f t="shared" si="233"/>
        <v>4909.8785347567109</v>
      </c>
      <c r="S3695" s="35">
        <f t="shared" si="236"/>
        <v>0</v>
      </c>
      <c r="U3695" s="36">
        <f t="shared" si="234"/>
        <v>3.0555555555555447E-2</v>
      </c>
      <c r="V3695" s="36">
        <f t="shared" si="235"/>
        <v>7.1805555555555305</v>
      </c>
      <c r="W3695" s="36"/>
      <c r="X3695" s="37"/>
    </row>
    <row r="3696" spans="1:24" x14ac:dyDescent="0.3">
      <c r="A3696" s="42">
        <v>9681</v>
      </c>
      <c r="B3696" s="24">
        <v>40</v>
      </c>
      <c r="C3696" s="24" t="s">
        <v>1126</v>
      </c>
      <c r="D3696" s="24">
        <v>2</v>
      </c>
      <c r="E3696" s="24">
        <v>121</v>
      </c>
      <c r="F3696" s="24" t="s">
        <v>194</v>
      </c>
      <c r="G3696" s="24" t="s">
        <v>19</v>
      </c>
      <c r="H3696" s="24">
        <v>6</v>
      </c>
      <c r="J3696" s="24">
        <v>1</v>
      </c>
      <c r="K3696" s="24">
        <v>6030</v>
      </c>
      <c r="L3696" s="32">
        <v>0.97083333333333333</v>
      </c>
      <c r="M3696" s="43">
        <v>0.99861111111111101</v>
      </c>
      <c r="N3696" s="33">
        <v>17.033914047101899</v>
      </c>
      <c r="O3696" s="24"/>
      <c r="P3696" s="24"/>
      <c r="Q3696" s="24">
        <v>41</v>
      </c>
      <c r="R3696" s="35">
        <f t="shared" si="233"/>
        <v>698.39047593117789</v>
      </c>
      <c r="S3696" s="35">
        <f t="shared" si="236"/>
        <v>0</v>
      </c>
      <c r="U3696" s="36">
        <f t="shared" si="234"/>
        <v>2.7777777777777679E-2</v>
      </c>
      <c r="V3696" s="36">
        <f t="shared" si="235"/>
        <v>1.1388888888888848</v>
      </c>
      <c r="W3696" s="36"/>
      <c r="X3696" s="37"/>
    </row>
    <row r="3697" spans="1:24" x14ac:dyDescent="0.3">
      <c r="A3697" s="42">
        <v>11471</v>
      </c>
      <c r="B3697" s="24">
        <v>40</v>
      </c>
      <c r="C3697" s="24" t="s">
        <v>1126</v>
      </c>
      <c r="D3697" s="24">
        <v>1</v>
      </c>
      <c r="E3697" s="24">
        <v>143</v>
      </c>
      <c r="F3697" s="24" t="s">
        <v>639</v>
      </c>
      <c r="G3697" s="24" t="s">
        <v>19</v>
      </c>
      <c r="H3697" s="24" t="s">
        <v>13</v>
      </c>
      <c r="J3697" s="24">
        <v>1</v>
      </c>
      <c r="K3697" s="24">
        <v>2688</v>
      </c>
      <c r="L3697" s="32">
        <v>0.54999999999999993</v>
      </c>
      <c r="M3697" s="43">
        <v>0.61458333333333337</v>
      </c>
      <c r="N3697" s="33">
        <v>40.828283117842098</v>
      </c>
      <c r="O3697" s="24">
        <v>1.17</v>
      </c>
      <c r="P3697" s="24"/>
      <c r="Q3697" s="24">
        <v>235</v>
      </c>
      <c r="R3697" s="35">
        <f t="shared" si="233"/>
        <v>9594.6465326928937</v>
      </c>
      <c r="S3697" s="35">
        <f t="shared" si="236"/>
        <v>274.95</v>
      </c>
      <c r="U3697" s="36">
        <f t="shared" si="234"/>
        <v>6.4583333333333437E-2</v>
      </c>
      <c r="V3697" s="36">
        <f t="shared" si="235"/>
        <v>15.177083333333357</v>
      </c>
      <c r="W3697" s="36" t="s">
        <v>1205</v>
      </c>
      <c r="X3697" s="37"/>
    </row>
    <row r="3698" spans="1:24" x14ac:dyDescent="0.3">
      <c r="A3698" s="42">
        <v>12413</v>
      </c>
      <c r="B3698" s="24">
        <v>40</v>
      </c>
      <c r="C3698" s="24" t="s">
        <v>1126</v>
      </c>
      <c r="D3698" s="24">
        <v>1</v>
      </c>
      <c r="E3698" s="24">
        <v>145</v>
      </c>
      <c r="F3698" s="24" t="s">
        <v>638</v>
      </c>
      <c r="G3698" s="24" t="s">
        <v>18</v>
      </c>
      <c r="H3698" s="24" t="s">
        <v>13</v>
      </c>
      <c r="J3698" s="24">
        <v>1</v>
      </c>
      <c r="K3698" s="24">
        <v>5270</v>
      </c>
      <c r="L3698" s="32">
        <v>0.24791666666666667</v>
      </c>
      <c r="M3698" s="43">
        <v>0.30555555555555552</v>
      </c>
      <c r="N3698" s="33">
        <v>38.2947103169748</v>
      </c>
      <c r="O3698" s="24">
        <v>1.17</v>
      </c>
      <c r="P3698" s="24"/>
      <c r="Q3698" s="24">
        <v>67</v>
      </c>
      <c r="R3698" s="35">
        <f t="shared" si="233"/>
        <v>2565.7455912373116</v>
      </c>
      <c r="S3698" s="35">
        <f t="shared" si="236"/>
        <v>78.39</v>
      </c>
      <c r="U3698" s="36">
        <f t="shared" si="234"/>
        <v>5.7638888888888851E-2</v>
      </c>
      <c r="V3698" s="36">
        <f t="shared" si="235"/>
        <v>3.861805555555553</v>
      </c>
      <c r="W3698" s="36" t="s">
        <v>1205</v>
      </c>
      <c r="X3698" s="37"/>
    </row>
    <row r="3699" spans="1:24" x14ac:dyDescent="0.3">
      <c r="A3699" s="42">
        <v>11492</v>
      </c>
      <c r="B3699" s="24">
        <v>40</v>
      </c>
      <c r="C3699" s="24" t="s">
        <v>1126</v>
      </c>
      <c r="D3699" s="24">
        <v>1</v>
      </c>
      <c r="E3699" s="24">
        <v>145</v>
      </c>
      <c r="F3699" s="24" t="s">
        <v>638</v>
      </c>
      <c r="G3699" s="24" t="s">
        <v>19</v>
      </c>
      <c r="H3699" s="24" t="s">
        <v>15</v>
      </c>
      <c r="J3699" s="24">
        <v>1</v>
      </c>
      <c r="K3699" s="24">
        <v>5433</v>
      </c>
      <c r="L3699" s="32">
        <v>0.29305555555555557</v>
      </c>
      <c r="M3699" s="43">
        <v>0.35069444444444442</v>
      </c>
      <c r="N3699" s="33">
        <v>38.2947103169748</v>
      </c>
      <c r="O3699" s="24">
        <v>1.17</v>
      </c>
      <c r="P3699" s="24"/>
      <c r="Q3699" s="24">
        <v>46</v>
      </c>
      <c r="R3699" s="35">
        <f t="shared" si="233"/>
        <v>1761.5566745808408</v>
      </c>
      <c r="S3699" s="35">
        <f t="shared" si="236"/>
        <v>53.819999999999993</v>
      </c>
      <c r="U3699" s="36">
        <f t="shared" si="234"/>
        <v>5.7638888888888851E-2</v>
      </c>
      <c r="V3699" s="36">
        <f t="shared" si="235"/>
        <v>2.6513888888888872</v>
      </c>
      <c r="W3699" s="36" t="s">
        <v>1205</v>
      </c>
      <c r="X3699" s="37"/>
    </row>
    <row r="3700" spans="1:24" x14ac:dyDescent="0.3">
      <c r="A3700" s="42">
        <v>17089</v>
      </c>
      <c r="B3700" s="24">
        <v>40</v>
      </c>
      <c r="C3700" s="24" t="s">
        <v>1126</v>
      </c>
      <c r="D3700" s="24">
        <v>1</v>
      </c>
      <c r="E3700" s="24">
        <v>145</v>
      </c>
      <c r="F3700" s="24" t="s">
        <v>638</v>
      </c>
      <c r="G3700" s="24" t="s">
        <v>18</v>
      </c>
      <c r="H3700" s="24" t="s">
        <v>15</v>
      </c>
      <c r="J3700" s="24">
        <v>1</v>
      </c>
      <c r="K3700" s="24">
        <v>17089</v>
      </c>
      <c r="L3700" s="32">
        <v>0.29652777777777778</v>
      </c>
      <c r="M3700" s="43">
        <v>0.35416666666666669</v>
      </c>
      <c r="N3700" s="33">
        <v>38.2947103169748</v>
      </c>
      <c r="O3700" s="24">
        <v>1.17</v>
      </c>
      <c r="P3700" s="24"/>
      <c r="Q3700" s="24">
        <v>12</v>
      </c>
      <c r="R3700" s="35">
        <f t="shared" si="233"/>
        <v>459.53652380369761</v>
      </c>
      <c r="S3700" s="35">
        <f t="shared" si="236"/>
        <v>14.04</v>
      </c>
      <c r="U3700" s="36">
        <f t="shared" si="234"/>
        <v>5.7638888888888906E-2</v>
      </c>
      <c r="V3700" s="36">
        <f t="shared" si="235"/>
        <v>0.69166666666666687</v>
      </c>
      <c r="W3700" s="36" t="s">
        <v>1205</v>
      </c>
      <c r="X3700" s="37"/>
    </row>
    <row r="3701" spans="1:24" x14ac:dyDescent="0.3">
      <c r="A3701" s="42">
        <v>17870</v>
      </c>
      <c r="B3701" s="24">
        <v>40</v>
      </c>
      <c r="C3701" s="24" t="s">
        <v>1126</v>
      </c>
      <c r="D3701" s="24">
        <v>1</v>
      </c>
      <c r="E3701" s="24">
        <v>145</v>
      </c>
      <c r="F3701" s="24" t="s">
        <v>638</v>
      </c>
      <c r="G3701" s="24" t="s">
        <v>19</v>
      </c>
      <c r="H3701" s="24" t="s">
        <v>13</v>
      </c>
      <c r="J3701" s="24">
        <v>1</v>
      </c>
      <c r="K3701" s="24">
        <v>5273</v>
      </c>
      <c r="L3701" s="32">
        <v>0.30902777777777779</v>
      </c>
      <c r="M3701" s="43">
        <v>0.3666666666666667</v>
      </c>
      <c r="N3701" s="33">
        <v>38.2947103169748</v>
      </c>
      <c r="O3701" s="24">
        <v>1.17</v>
      </c>
      <c r="P3701" s="24"/>
      <c r="Q3701" s="24">
        <v>235</v>
      </c>
      <c r="R3701" s="35">
        <f t="shared" si="233"/>
        <v>8999.2569244890783</v>
      </c>
      <c r="S3701" s="35">
        <f t="shared" si="236"/>
        <v>274.95</v>
      </c>
      <c r="U3701" s="36">
        <f t="shared" si="234"/>
        <v>5.7638888888888906E-2</v>
      </c>
      <c r="V3701" s="36">
        <f t="shared" si="235"/>
        <v>13.545138888888893</v>
      </c>
      <c r="W3701" s="36" t="s">
        <v>1205</v>
      </c>
      <c r="X3701" s="37"/>
    </row>
    <row r="3702" spans="1:24" x14ac:dyDescent="0.3">
      <c r="A3702" s="42">
        <v>15919</v>
      </c>
      <c r="B3702" s="24">
        <v>40</v>
      </c>
      <c r="C3702" s="24" t="s">
        <v>1126</v>
      </c>
      <c r="D3702" s="24">
        <v>1</v>
      </c>
      <c r="E3702" s="24">
        <v>145</v>
      </c>
      <c r="F3702" s="24" t="s">
        <v>638</v>
      </c>
      <c r="G3702" s="24" t="s">
        <v>18</v>
      </c>
      <c r="H3702" s="24" t="s">
        <v>13</v>
      </c>
      <c r="J3702" s="24">
        <v>1</v>
      </c>
      <c r="K3702" s="24">
        <v>15919</v>
      </c>
      <c r="L3702" s="32">
        <v>0.31736111111111115</v>
      </c>
      <c r="M3702" s="43">
        <v>0.375</v>
      </c>
      <c r="N3702" s="33">
        <v>38.2947103169748</v>
      </c>
      <c r="O3702" s="24">
        <v>1.17</v>
      </c>
      <c r="P3702" s="24"/>
      <c r="Q3702" s="24">
        <v>67</v>
      </c>
      <c r="R3702" s="35">
        <f t="shared" si="233"/>
        <v>2565.7455912373116</v>
      </c>
      <c r="S3702" s="35">
        <f t="shared" si="236"/>
        <v>78.39</v>
      </c>
      <c r="U3702" s="36">
        <f t="shared" si="234"/>
        <v>5.7638888888888851E-2</v>
      </c>
      <c r="V3702" s="36">
        <f t="shared" si="235"/>
        <v>3.861805555555553</v>
      </c>
      <c r="W3702" s="36" t="s">
        <v>1205</v>
      </c>
      <c r="X3702" s="37"/>
    </row>
    <row r="3703" spans="1:24" x14ac:dyDescent="0.3">
      <c r="A3703" s="42">
        <v>17076</v>
      </c>
      <c r="B3703" s="24">
        <v>40</v>
      </c>
      <c r="C3703" s="24" t="s">
        <v>1126</v>
      </c>
      <c r="D3703" s="24">
        <v>1</v>
      </c>
      <c r="E3703" s="24">
        <v>145</v>
      </c>
      <c r="F3703" s="24" t="s">
        <v>638</v>
      </c>
      <c r="G3703" s="24" t="s">
        <v>18</v>
      </c>
      <c r="H3703" s="24" t="s">
        <v>15</v>
      </c>
      <c r="J3703" s="24">
        <v>1</v>
      </c>
      <c r="K3703" s="24">
        <v>17076</v>
      </c>
      <c r="L3703" s="32">
        <v>0.3347222222222222</v>
      </c>
      <c r="M3703" s="43">
        <v>0.3923611111111111</v>
      </c>
      <c r="N3703" s="33">
        <v>38.2947103169748</v>
      </c>
      <c r="O3703" s="24">
        <v>1.17</v>
      </c>
      <c r="P3703" s="24"/>
      <c r="Q3703" s="24">
        <v>12</v>
      </c>
      <c r="R3703" s="35">
        <f t="shared" si="233"/>
        <v>459.53652380369761</v>
      </c>
      <c r="S3703" s="35">
        <f t="shared" si="236"/>
        <v>14.04</v>
      </c>
      <c r="U3703" s="36">
        <f t="shared" si="234"/>
        <v>5.7638888888888906E-2</v>
      </c>
      <c r="V3703" s="36">
        <f t="shared" si="235"/>
        <v>0.69166666666666687</v>
      </c>
      <c r="W3703" s="36" t="s">
        <v>1205</v>
      </c>
      <c r="X3703" s="37"/>
    </row>
    <row r="3704" spans="1:24" x14ac:dyDescent="0.3">
      <c r="A3704" s="42">
        <v>11493</v>
      </c>
      <c r="B3704" s="24">
        <v>40</v>
      </c>
      <c r="C3704" s="24" t="s">
        <v>1126</v>
      </c>
      <c r="D3704" s="24">
        <v>1</v>
      </c>
      <c r="E3704" s="24">
        <v>145</v>
      </c>
      <c r="F3704" s="24" t="s">
        <v>638</v>
      </c>
      <c r="G3704" s="24" t="s">
        <v>19</v>
      </c>
      <c r="H3704" s="24" t="s">
        <v>15</v>
      </c>
      <c r="J3704" s="24">
        <v>1</v>
      </c>
      <c r="K3704" s="24">
        <v>2800</v>
      </c>
      <c r="L3704" s="32">
        <v>0.33819444444444446</v>
      </c>
      <c r="M3704" s="43">
        <v>0.39583333333333331</v>
      </c>
      <c r="N3704" s="33">
        <v>38.2947103169748</v>
      </c>
      <c r="O3704" s="24">
        <v>1.17</v>
      </c>
      <c r="P3704" s="24"/>
      <c r="Q3704" s="24">
        <v>46</v>
      </c>
      <c r="R3704" s="35">
        <f t="shared" si="233"/>
        <v>1761.5566745808408</v>
      </c>
      <c r="S3704" s="35">
        <f t="shared" si="236"/>
        <v>53.819999999999993</v>
      </c>
      <c r="U3704" s="36">
        <f t="shared" si="234"/>
        <v>5.7638888888888851E-2</v>
      </c>
      <c r="V3704" s="36">
        <f t="shared" si="235"/>
        <v>2.6513888888888872</v>
      </c>
      <c r="W3704" s="36" t="s">
        <v>1205</v>
      </c>
      <c r="X3704" s="37"/>
    </row>
    <row r="3705" spans="1:24" x14ac:dyDescent="0.3">
      <c r="A3705" s="42">
        <v>12414</v>
      </c>
      <c r="B3705" s="24">
        <v>40</v>
      </c>
      <c r="C3705" s="24" t="s">
        <v>1126</v>
      </c>
      <c r="D3705" s="24">
        <v>1</v>
      </c>
      <c r="E3705" s="24">
        <v>145</v>
      </c>
      <c r="F3705" s="24" t="s">
        <v>638</v>
      </c>
      <c r="G3705" s="24" t="s">
        <v>18</v>
      </c>
      <c r="H3705" s="24" t="s">
        <v>13</v>
      </c>
      <c r="J3705" s="24">
        <v>1</v>
      </c>
      <c r="K3705" s="24">
        <v>12414</v>
      </c>
      <c r="L3705" s="32">
        <v>0.3520833333333333</v>
      </c>
      <c r="M3705" s="43">
        <v>0.40972222222222227</v>
      </c>
      <c r="N3705" s="33">
        <v>38.2947103169748</v>
      </c>
      <c r="O3705" s="24">
        <v>1.17</v>
      </c>
      <c r="P3705" s="24"/>
      <c r="Q3705" s="24">
        <v>67</v>
      </c>
      <c r="R3705" s="35">
        <f t="shared" si="233"/>
        <v>2565.7455912373116</v>
      </c>
      <c r="S3705" s="35">
        <f t="shared" si="236"/>
        <v>78.39</v>
      </c>
      <c r="U3705" s="36">
        <f t="shared" si="234"/>
        <v>5.7638888888888962E-2</v>
      </c>
      <c r="V3705" s="36">
        <f t="shared" si="235"/>
        <v>3.8618055555555606</v>
      </c>
      <c r="W3705" s="36" t="s">
        <v>1205</v>
      </c>
      <c r="X3705" s="37"/>
    </row>
    <row r="3706" spans="1:24" x14ac:dyDescent="0.3">
      <c r="A3706" s="42">
        <v>11494</v>
      </c>
      <c r="B3706" s="24">
        <v>40</v>
      </c>
      <c r="C3706" s="24" t="s">
        <v>1126</v>
      </c>
      <c r="D3706" s="24">
        <v>1</v>
      </c>
      <c r="E3706" s="24">
        <v>145</v>
      </c>
      <c r="F3706" s="24" t="s">
        <v>638</v>
      </c>
      <c r="G3706" s="24" t="s">
        <v>19</v>
      </c>
      <c r="H3706" s="24" t="s">
        <v>15</v>
      </c>
      <c r="J3706" s="24">
        <v>1</v>
      </c>
      <c r="K3706" s="24">
        <v>2757</v>
      </c>
      <c r="L3706" s="32">
        <v>0.35902777777777778</v>
      </c>
      <c r="M3706" s="43">
        <v>0.41666666666666669</v>
      </c>
      <c r="N3706" s="33">
        <v>38.2947103169748</v>
      </c>
      <c r="O3706" s="24">
        <v>1.17</v>
      </c>
      <c r="P3706" s="24"/>
      <c r="Q3706" s="24">
        <v>46</v>
      </c>
      <c r="R3706" s="35">
        <f t="shared" si="233"/>
        <v>1761.5566745808408</v>
      </c>
      <c r="S3706" s="35">
        <f t="shared" si="236"/>
        <v>53.819999999999993</v>
      </c>
      <c r="U3706" s="36">
        <f t="shared" si="234"/>
        <v>5.7638888888888906E-2</v>
      </c>
      <c r="V3706" s="36">
        <f t="shared" si="235"/>
        <v>2.6513888888888895</v>
      </c>
      <c r="W3706" s="36" t="s">
        <v>1205</v>
      </c>
      <c r="X3706" s="37"/>
    </row>
    <row r="3707" spans="1:24" x14ac:dyDescent="0.3">
      <c r="A3707" s="42">
        <v>17097</v>
      </c>
      <c r="B3707" s="24">
        <v>40</v>
      </c>
      <c r="C3707" s="24" t="s">
        <v>1126</v>
      </c>
      <c r="D3707" s="24">
        <v>1</v>
      </c>
      <c r="E3707" s="24">
        <v>145</v>
      </c>
      <c r="F3707" s="24" t="s">
        <v>638</v>
      </c>
      <c r="G3707" s="24" t="s">
        <v>18</v>
      </c>
      <c r="H3707" s="24" t="s">
        <v>15</v>
      </c>
      <c r="J3707" s="24">
        <v>1</v>
      </c>
      <c r="K3707" s="24">
        <v>17097</v>
      </c>
      <c r="L3707" s="32">
        <v>0.37638888888888888</v>
      </c>
      <c r="M3707" s="43">
        <v>0.43402777777777773</v>
      </c>
      <c r="N3707" s="33">
        <v>38.2947103169748</v>
      </c>
      <c r="O3707" s="24">
        <v>1.17</v>
      </c>
      <c r="P3707" s="24"/>
      <c r="Q3707" s="24">
        <v>12</v>
      </c>
      <c r="R3707" s="35">
        <f t="shared" si="233"/>
        <v>459.53652380369761</v>
      </c>
      <c r="S3707" s="35">
        <f t="shared" si="236"/>
        <v>14.04</v>
      </c>
      <c r="U3707" s="36">
        <f t="shared" si="234"/>
        <v>5.7638888888888851E-2</v>
      </c>
      <c r="V3707" s="36">
        <f t="shared" si="235"/>
        <v>0.69166666666666621</v>
      </c>
      <c r="W3707" s="36" t="s">
        <v>1205</v>
      </c>
      <c r="X3707" s="37"/>
    </row>
    <row r="3708" spans="1:24" x14ac:dyDescent="0.3">
      <c r="A3708" s="42">
        <v>17184</v>
      </c>
      <c r="B3708" s="24">
        <v>40</v>
      </c>
      <c r="C3708" s="24" t="s">
        <v>1126</v>
      </c>
      <c r="D3708" s="24">
        <v>1</v>
      </c>
      <c r="E3708" s="24">
        <v>145</v>
      </c>
      <c r="F3708" s="24" t="s">
        <v>638</v>
      </c>
      <c r="G3708" s="24" t="s">
        <v>18</v>
      </c>
      <c r="H3708" s="24" t="s">
        <v>15</v>
      </c>
      <c r="J3708" s="24">
        <v>1</v>
      </c>
      <c r="K3708" s="24">
        <v>17184</v>
      </c>
      <c r="L3708" s="32">
        <v>0.43888888888888888</v>
      </c>
      <c r="M3708" s="43">
        <v>0.49652777777777773</v>
      </c>
      <c r="N3708" s="33">
        <v>38.2947103169748</v>
      </c>
      <c r="O3708" s="24">
        <v>1.17</v>
      </c>
      <c r="P3708" s="24"/>
      <c r="Q3708" s="24">
        <v>12</v>
      </c>
      <c r="R3708" s="35">
        <f t="shared" si="233"/>
        <v>459.53652380369761</v>
      </c>
      <c r="S3708" s="35">
        <f t="shared" si="236"/>
        <v>14.04</v>
      </c>
      <c r="U3708" s="36">
        <f t="shared" si="234"/>
        <v>5.7638888888888851E-2</v>
      </c>
      <c r="V3708" s="36">
        <f t="shared" si="235"/>
        <v>0.69166666666666621</v>
      </c>
      <c r="W3708" s="36" t="s">
        <v>1205</v>
      </c>
      <c r="X3708" s="37"/>
    </row>
    <row r="3709" spans="1:24" x14ac:dyDescent="0.3">
      <c r="A3709" s="42">
        <v>16694</v>
      </c>
      <c r="B3709" s="24">
        <v>40</v>
      </c>
      <c r="C3709" s="24" t="s">
        <v>1126</v>
      </c>
      <c r="D3709" s="24">
        <v>1</v>
      </c>
      <c r="E3709" s="24">
        <v>145</v>
      </c>
      <c r="F3709" s="24" t="s">
        <v>638</v>
      </c>
      <c r="G3709" s="24" t="s">
        <v>18</v>
      </c>
      <c r="H3709" s="24" t="s">
        <v>13</v>
      </c>
      <c r="J3709" s="24">
        <v>1</v>
      </c>
      <c r="K3709" s="24">
        <v>16694</v>
      </c>
      <c r="L3709" s="32">
        <v>0.43888888888888888</v>
      </c>
      <c r="M3709" s="43">
        <v>0.49652777777777773</v>
      </c>
      <c r="N3709" s="33">
        <v>38.2947103169748</v>
      </c>
      <c r="O3709" s="24">
        <v>1.17</v>
      </c>
      <c r="P3709" s="24"/>
      <c r="Q3709" s="24">
        <v>67</v>
      </c>
      <c r="R3709" s="35">
        <f t="shared" si="233"/>
        <v>2565.7455912373116</v>
      </c>
      <c r="S3709" s="35">
        <f t="shared" si="236"/>
        <v>78.39</v>
      </c>
      <c r="U3709" s="36">
        <f t="shared" si="234"/>
        <v>5.7638888888888851E-2</v>
      </c>
      <c r="V3709" s="36">
        <f t="shared" si="235"/>
        <v>3.861805555555553</v>
      </c>
      <c r="W3709" s="36" t="s">
        <v>1205</v>
      </c>
      <c r="X3709" s="37"/>
    </row>
    <row r="3710" spans="1:24" x14ac:dyDescent="0.3">
      <c r="A3710" s="42">
        <v>11470</v>
      </c>
      <c r="B3710" s="24">
        <v>40</v>
      </c>
      <c r="C3710" s="24" t="s">
        <v>1126</v>
      </c>
      <c r="D3710" s="24">
        <v>1</v>
      </c>
      <c r="E3710" s="24">
        <v>145</v>
      </c>
      <c r="F3710" s="24" t="s">
        <v>638</v>
      </c>
      <c r="G3710" s="24" t="s">
        <v>19</v>
      </c>
      <c r="H3710" s="24" t="s">
        <v>13</v>
      </c>
      <c r="J3710" s="24">
        <v>1</v>
      </c>
      <c r="K3710" s="24">
        <v>5671</v>
      </c>
      <c r="L3710" s="32">
        <v>0.44236111111111115</v>
      </c>
      <c r="M3710" s="43">
        <v>0.5</v>
      </c>
      <c r="N3710" s="33">
        <v>38.2947103169748</v>
      </c>
      <c r="O3710" s="24">
        <v>1.17</v>
      </c>
      <c r="P3710" s="24"/>
      <c r="Q3710" s="24">
        <v>235</v>
      </c>
      <c r="R3710" s="35">
        <f t="shared" si="233"/>
        <v>8999.2569244890783</v>
      </c>
      <c r="S3710" s="35">
        <f t="shared" si="236"/>
        <v>274.95</v>
      </c>
      <c r="U3710" s="36">
        <f t="shared" si="234"/>
        <v>5.7638888888888851E-2</v>
      </c>
      <c r="V3710" s="36">
        <f t="shared" si="235"/>
        <v>13.54513888888888</v>
      </c>
      <c r="W3710" s="36" t="s">
        <v>1205</v>
      </c>
      <c r="X3710" s="37"/>
    </row>
    <row r="3711" spans="1:24" x14ac:dyDescent="0.3">
      <c r="A3711" s="42">
        <v>16696</v>
      </c>
      <c r="B3711" s="24">
        <v>40</v>
      </c>
      <c r="C3711" s="24" t="s">
        <v>1126</v>
      </c>
      <c r="D3711" s="24">
        <v>1</v>
      </c>
      <c r="E3711" s="24">
        <v>145</v>
      </c>
      <c r="F3711" s="24" t="s">
        <v>638</v>
      </c>
      <c r="G3711" s="24" t="s">
        <v>18</v>
      </c>
      <c r="H3711" s="24" t="s">
        <v>13</v>
      </c>
      <c r="J3711" s="24">
        <v>1</v>
      </c>
      <c r="K3711" s="24">
        <v>16696</v>
      </c>
      <c r="L3711" s="32">
        <v>0.48055555555555557</v>
      </c>
      <c r="M3711" s="43">
        <v>0.53819444444444442</v>
      </c>
      <c r="N3711" s="33">
        <v>38.2947103169748</v>
      </c>
      <c r="O3711" s="24">
        <v>1.17</v>
      </c>
      <c r="P3711" s="24"/>
      <c r="Q3711" s="24">
        <v>67</v>
      </c>
      <c r="R3711" s="35">
        <f t="shared" si="233"/>
        <v>2565.7455912373116</v>
      </c>
      <c r="S3711" s="35">
        <f t="shared" si="236"/>
        <v>78.39</v>
      </c>
      <c r="U3711" s="36">
        <f t="shared" si="234"/>
        <v>5.7638888888888851E-2</v>
      </c>
      <c r="V3711" s="36">
        <f t="shared" si="235"/>
        <v>3.861805555555553</v>
      </c>
      <c r="W3711" s="36" t="s">
        <v>1205</v>
      </c>
      <c r="X3711" s="37"/>
    </row>
    <row r="3712" spans="1:24" x14ac:dyDescent="0.3">
      <c r="A3712" s="42">
        <v>11495</v>
      </c>
      <c r="B3712" s="24">
        <v>40</v>
      </c>
      <c r="C3712" s="24" t="s">
        <v>1126</v>
      </c>
      <c r="D3712" s="24">
        <v>1</v>
      </c>
      <c r="E3712" s="24">
        <v>145</v>
      </c>
      <c r="F3712" s="24" t="s">
        <v>638</v>
      </c>
      <c r="G3712" s="24" t="s">
        <v>19</v>
      </c>
      <c r="H3712" s="24" t="s">
        <v>15</v>
      </c>
      <c r="J3712" s="24">
        <v>1</v>
      </c>
      <c r="K3712" s="24">
        <v>5736</v>
      </c>
      <c r="L3712" s="32">
        <v>0.50138888888888888</v>
      </c>
      <c r="M3712" s="43">
        <v>0.55902777777777779</v>
      </c>
      <c r="N3712" s="33">
        <v>38.2947103169748</v>
      </c>
      <c r="O3712" s="24">
        <v>1.17</v>
      </c>
      <c r="P3712" s="24"/>
      <c r="Q3712" s="24">
        <v>46</v>
      </c>
      <c r="R3712" s="35">
        <f t="shared" si="233"/>
        <v>1761.5566745808408</v>
      </c>
      <c r="S3712" s="35">
        <f t="shared" si="236"/>
        <v>53.819999999999993</v>
      </c>
      <c r="U3712" s="36">
        <f t="shared" si="234"/>
        <v>5.7638888888888906E-2</v>
      </c>
      <c r="V3712" s="36">
        <f t="shared" si="235"/>
        <v>2.6513888888888895</v>
      </c>
      <c r="W3712" s="36" t="s">
        <v>1205</v>
      </c>
      <c r="X3712" s="37"/>
    </row>
    <row r="3713" spans="1:24" x14ac:dyDescent="0.3">
      <c r="A3713" s="42">
        <v>17099</v>
      </c>
      <c r="B3713" s="24">
        <v>40</v>
      </c>
      <c r="C3713" s="24" t="s">
        <v>1126</v>
      </c>
      <c r="D3713" s="24">
        <v>1</v>
      </c>
      <c r="E3713" s="24">
        <v>145</v>
      </c>
      <c r="F3713" s="24" t="s">
        <v>638</v>
      </c>
      <c r="G3713" s="24" t="s">
        <v>18</v>
      </c>
      <c r="H3713" s="24" t="s">
        <v>15</v>
      </c>
      <c r="J3713" s="24">
        <v>1</v>
      </c>
      <c r="K3713" s="24">
        <v>17099</v>
      </c>
      <c r="L3713" s="32">
        <v>0.52222222222222225</v>
      </c>
      <c r="M3713" s="43">
        <v>0.57986111111111105</v>
      </c>
      <c r="N3713" s="33">
        <v>38.2947103169748</v>
      </c>
      <c r="O3713" s="24">
        <v>1.17</v>
      </c>
      <c r="P3713" s="24"/>
      <c r="Q3713" s="24">
        <v>12</v>
      </c>
      <c r="R3713" s="35">
        <f t="shared" si="233"/>
        <v>459.53652380369761</v>
      </c>
      <c r="S3713" s="35">
        <f t="shared" si="236"/>
        <v>14.04</v>
      </c>
      <c r="U3713" s="36">
        <f t="shared" si="234"/>
        <v>5.7638888888888795E-2</v>
      </c>
      <c r="V3713" s="36">
        <f t="shared" si="235"/>
        <v>0.69166666666666554</v>
      </c>
      <c r="W3713" s="36" t="s">
        <v>1205</v>
      </c>
      <c r="X3713" s="37"/>
    </row>
    <row r="3714" spans="1:24" x14ac:dyDescent="0.3">
      <c r="A3714" s="42">
        <v>16698</v>
      </c>
      <c r="B3714" s="24">
        <v>40</v>
      </c>
      <c r="C3714" s="24" t="s">
        <v>1126</v>
      </c>
      <c r="D3714" s="24">
        <v>1</v>
      </c>
      <c r="E3714" s="24">
        <v>145</v>
      </c>
      <c r="F3714" s="24" t="s">
        <v>638</v>
      </c>
      <c r="G3714" s="24" t="s">
        <v>18</v>
      </c>
      <c r="H3714" s="24" t="s">
        <v>13</v>
      </c>
      <c r="J3714" s="24">
        <v>1</v>
      </c>
      <c r="K3714" s="24">
        <v>16698</v>
      </c>
      <c r="L3714" s="32">
        <v>0.52222222222222225</v>
      </c>
      <c r="M3714" s="43">
        <v>0.57986111111111105</v>
      </c>
      <c r="N3714" s="33">
        <v>38.2947103169748</v>
      </c>
      <c r="O3714" s="24">
        <v>1.17</v>
      </c>
      <c r="P3714" s="24"/>
      <c r="Q3714" s="24">
        <v>67</v>
      </c>
      <c r="R3714" s="35">
        <f t="shared" si="233"/>
        <v>2565.7455912373116</v>
      </c>
      <c r="S3714" s="35">
        <f t="shared" si="236"/>
        <v>78.39</v>
      </c>
      <c r="U3714" s="36">
        <f t="shared" si="234"/>
        <v>5.7638888888888795E-2</v>
      </c>
      <c r="V3714" s="36">
        <f t="shared" si="235"/>
        <v>3.8618055555555495</v>
      </c>
      <c r="W3714" s="36" t="s">
        <v>1205</v>
      </c>
      <c r="X3714" s="37"/>
    </row>
    <row r="3715" spans="1:24" x14ac:dyDescent="0.3">
      <c r="A3715" s="42">
        <v>17116</v>
      </c>
      <c r="B3715" s="24">
        <v>40</v>
      </c>
      <c r="C3715" s="24" t="s">
        <v>1126</v>
      </c>
      <c r="D3715" s="24">
        <v>1</v>
      </c>
      <c r="E3715" s="24">
        <v>145</v>
      </c>
      <c r="F3715" s="24" t="s">
        <v>638</v>
      </c>
      <c r="G3715" s="24" t="s">
        <v>18</v>
      </c>
      <c r="H3715" s="24" t="s">
        <v>15</v>
      </c>
      <c r="J3715" s="24">
        <v>1</v>
      </c>
      <c r="K3715" s="24">
        <v>17116</v>
      </c>
      <c r="L3715" s="32">
        <v>0.54305555555555551</v>
      </c>
      <c r="M3715" s="43">
        <v>0.60069444444444442</v>
      </c>
      <c r="N3715" s="33">
        <v>38.2947103169748</v>
      </c>
      <c r="O3715" s="24">
        <v>1.17</v>
      </c>
      <c r="P3715" s="24"/>
      <c r="Q3715" s="24">
        <v>12</v>
      </c>
      <c r="R3715" s="35">
        <f t="shared" si="233"/>
        <v>459.53652380369761</v>
      </c>
      <c r="S3715" s="35">
        <f t="shared" si="236"/>
        <v>14.04</v>
      </c>
      <c r="U3715" s="36">
        <f t="shared" si="234"/>
        <v>5.7638888888888906E-2</v>
      </c>
      <c r="V3715" s="36">
        <f t="shared" si="235"/>
        <v>0.69166666666666687</v>
      </c>
      <c r="W3715" s="36" t="s">
        <v>1205</v>
      </c>
      <c r="X3715" s="37"/>
    </row>
    <row r="3716" spans="1:24" x14ac:dyDescent="0.3">
      <c r="A3716" s="42">
        <v>16700</v>
      </c>
      <c r="B3716" s="24">
        <v>40</v>
      </c>
      <c r="C3716" s="24" t="s">
        <v>1126</v>
      </c>
      <c r="D3716" s="24">
        <v>1</v>
      </c>
      <c r="E3716" s="24">
        <v>145</v>
      </c>
      <c r="F3716" s="24" t="s">
        <v>638</v>
      </c>
      <c r="G3716" s="24" t="s">
        <v>18</v>
      </c>
      <c r="H3716" s="24" t="s">
        <v>13</v>
      </c>
      <c r="J3716" s="24">
        <v>1</v>
      </c>
      <c r="K3716" s="24">
        <v>16700</v>
      </c>
      <c r="L3716" s="32">
        <v>0.56388888888888888</v>
      </c>
      <c r="M3716" s="43">
        <v>0.62152777777777779</v>
      </c>
      <c r="N3716" s="33">
        <v>38.2947103169748</v>
      </c>
      <c r="O3716" s="24">
        <v>1.17</v>
      </c>
      <c r="P3716" s="24"/>
      <c r="Q3716" s="24">
        <v>67</v>
      </c>
      <c r="R3716" s="35">
        <f t="shared" si="233"/>
        <v>2565.7455912373116</v>
      </c>
      <c r="S3716" s="35">
        <f t="shared" si="236"/>
        <v>78.39</v>
      </c>
      <c r="U3716" s="36">
        <f t="shared" si="234"/>
        <v>5.7638888888888906E-2</v>
      </c>
      <c r="V3716" s="36">
        <f t="shared" si="235"/>
        <v>3.8618055555555566</v>
      </c>
      <c r="W3716" s="36" t="s">
        <v>1205</v>
      </c>
      <c r="X3716" s="37"/>
    </row>
    <row r="3717" spans="1:24" x14ac:dyDescent="0.3">
      <c r="A3717" s="42">
        <v>17217</v>
      </c>
      <c r="B3717" s="24">
        <v>40</v>
      </c>
      <c r="C3717" s="24" t="s">
        <v>1126</v>
      </c>
      <c r="D3717" s="24">
        <v>1</v>
      </c>
      <c r="E3717" s="24">
        <v>145</v>
      </c>
      <c r="F3717" s="24" t="s">
        <v>638</v>
      </c>
      <c r="G3717" s="24" t="s">
        <v>18</v>
      </c>
      <c r="H3717" s="24" t="s">
        <v>15</v>
      </c>
      <c r="J3717" s="24">
        <v>1</v>
      </c>
      <c r="K3717" s="24">
        <v>17217</v>
      </c>
      <c r="L3717" s="32">
        <v>0.58472222222222225</v>
      </c>
      <c r="M3717" s="43">
        <v>0.64236111111111105</v>
      </c>
      <c r="N3717" s="33">
        <v>38.2947103169748</v>
      </c>
      <c r="O3717" s="24">
        <v>1.17</v>
      </c>
      <c r="P3717" s="24"/>
      <c r="Q3717" s="24">
        <v>12</v>
      </c>
      <c r="R3717" s="35">
        <f t="shared" si="233"/>
        <v>459.53652380369761</v>
      </c>
      <c r="S3717" s="35">
        <f t="shared" si="236"/>
        <v>14.04</v>
      </c>
      <c r="U3717" s="36">
        <f t="shared" si="234"/>
        <v>5.7638888888888795E-2</v>
      </c>
      <c r="V3717" s="36">
        <f t="shared" si="235"/>
        <v>0.69166666666666554</v>
      </c>
      <c r="W3717" s="36" t="s">
        <v>1205</v>
      </c>
      <c r="X3717" s="37"/>
    </row>
    <row r="3718" spans="1:24" x14ac:dyDescent="0.3">
      <c r="A3718" s="42">
        <v>17137</v>
      </c>
      <c r="B3718" s="24">
        <v>40</v>
      </c>
      <c r="C3718" s="24" t="s">
        <v>1126</v>
      </c>
      <c r="D3718" s="24">
        <v>1</v>
      </c>
      <c r="E3718" s="24">
        <v>145</v>
      </c>
      <c r="F3718" s="24" t="s">
        <v>638</v>
      </c>
      <c r="G3718" s="24" t="s">
        <v>18</v>
      </c>
      <c r="H3718" s="24" t="s">
        <v>15</v>
      </c>
      <c r="J3718" s="24">
        <v>1</v>
      </c>
      <c r="K3718" s="24">
        <v>17137</v>
      </c>
      <c r="L3718" s="32">
        <v>0.60555555555555551</v>
      </c>
      <c r="M3718" s="43">
        <v>0.66319444444444442</v>
      </c>
      <c r="N3718" s="33">
        <v>38.2947103169748</v>
      </c>
      <c r="O3718" s="24">
        <v>1.17</v>
      </c>
      <c r="P3718" s="24"/>
      <c r="Q3718" s="24">
        <v>12</v>
      </c>
      <c r="R3718" s="35">
        <f t="shared" ref="R3718:R3781" si="237">+N3718*Q3718</f>
        <v>459.53652380369761</v>
      </c>
      <c r="S3718" s="35">
        <f t="shared" si="236"/>
        <v>14.04</v>
      </c>
      <c r="U3718" s="36">
        <f t="shared" ref="U3718:U3781" si="238">+M3718-L3718</f>
        <v>5.7638888888888906E-2</v>
      </c>
      <c r="V3718" s="36">
        <f t="shared" ref="V3718:V3781" si="239">+U3718*Q3718</f>
        <v>0.69166666666666687</v>
      </c>
      <c r="W3718" s="36" t="s">
        <v>1205</v>
      </c>
      <c r="X3718" s="37"/>
    </row>
    <row r="3719" spans="1:24" x14ac:dyDescent="0.3">
      <c r="A3719" s="42">
        <v>16702</v>
      </c>
      <c r="B3719" s="24">
        <v>40</v>
      </c>
      <c r="C3719" s="24" t="s">
        <v>1126</v>
      </c>
      <c r="D3719" s="24">
        <v>1</v>
      </c>
      <c r="E3719" s="24">
        <v>145</v>
      </c>
      <c r="F3719" s="24" t="s">
        <v>638</v>
      </c>
      <c r="G3719" s="24" t="s">
        <v>18</v>
      </c>
      <c r="H3719" s="24" t="s">
        <v>13</v>
      </c>
      <c r="J3719" s="24">
        <v>1</v>
      </c>
      <c r="K3719" s="24">
        <v>16702</v>
      </c>
      <c r="L3719" s="32">
        <v>0.60555555555555551</v>
      </c>
      <c r="M3719" s="43">
        <v>0.66319444444444442</v>
      </c>
      <c r="N3719" s="33">
        <v>38.2947103169748</v>
      </c>
      <c r="O3719" s="24">
        <v>1.17</v>
      </c>
      <c r="P3719" s="24"/>
      <c r="Q3719" s="24">
        <v>67</v>
      </c>
      <c r="R3719" s="35">
        <f t="shared" si="237"/>
        <v>2565.7455912373116</v>
      </c>
      <c r="S3719" s="35">
        <f t="shared" si="236"/>
        <v>78.39</v>
      </c>
      <c r="U3719" s="36">
        <f t="shared" si="238"/>
        <v>5.7638888888888906E-2</v>
      </c>
      <c r="V3719" s="36">
        <f t="shared" si="239"/>
        <v>3.8618055555555566</v>
      </c>
      <c r="W3719" s="36" t="s">
        <v>1205</v>
      </c>
      <c r="X3719" s="37"/>
    </row>
    <row r="3720" spans="1:24" x14ac:dyDescent="0.3">
      <c r="A3720" s="42">
        <v>11472</v>
      </c>
      <c r="B3720" s="24">
        <v>40</v>
      </c>
      <c r="C3720" s="24" t="s">
        <v>1126</v>
      </c>
      <c r="D3720" s="24">
        <v>1</v>
      </c>
      <c r="E3720" s="24">
        <v>145</v>
      </c>
      <c r="F3720" s="24" t="s">
        <v>638</v>
      </c>
      <c r="G3720" s="24" t="s">
        <v>19</v>
      </c>
      <c r="H3720" s="24" t="s">
        <v>13</v>
      </c>
      <c r="J3720" s="24">
        <v>1</v>
      </c>
      <c r="K3720" s="24">
        <v>2692</v>
      </c>
      <c r="L3720" s="32">
        <v>0.60902777777777783</v>
      </c>
      <c r="M3720" s="43">
        <v>0.66666666666666663</v>
      </c>
      <c r="N3720" s="33">
        <v>38.2947103169748</v>
      </c>
      <c r="O3720" s="24">
        <v>1.17</v>
      </c>
      <c r="P3720" s="24"/>
      <c r="Q3720" s="24">
        <v>235</v>
      </c>
      <c r="R3720" s="35">
        <f t="shared" si="237"/>
        <v>8999.2569244890783</v>
      </c>
      <c r="S3720" s="35">
        <f t="shared" si="236"/>
        <v>274.95</v>
      </c>
      <c r="U3720" s="36">
        <f t="shared" si="238"/>
        <v>5.7638888888888795E-2</v>
      </c>
      <c r="V3720" s="36">
        <f t="shared" si="239"/>
        <v>13.545138888888866</v>
      </c>
      <c r="W3720" s="36" t="s">
        <v>1205</v>
      </c>
      <c r="X3720" s="37"/>
    </row>
    <row r="3721" spans="1:24" x14ac:dyDescent="0.3">
      <c r="A3721" s="42">
        <v>11473</v>
      </c>
      <c r="B3721" s="24">
        <v>40</v>
      </c>
      <c r="C3721" s="24" t="s">
        <v>1126</v>
      </c>
      <c r="D3721" s="24">
        <v>1</v>
      </c>
      <c r="E3721" s="24">
        <v>145</v>
      </c>
      <c r="F3721" s="24" t="s">
        <v>638</v>
      </c>
      <c r="G3721" s="24" t="s">
        <v>19</v>
      </c>
      <c r="H3721" s="24" t="s">
        <v>13</v>
      </c>
      <c r="J3721" s="24">
        <v>1</v>
      </c>
      <c r="K3721" s="24">
        <v>5678</v>
      </c>
      <c r="L3721" s="32">
        <v>0.62986111111111109</v>
      </c>
      <c r="M3721" s="43">
        <v>0.6875</v>
      </c>
      <c r="N3721" s="33">
        <v>38.2947103169748</v>
      </c>
      <c r="O3721" s="24">
        <v>1.17</v>
      </c>
      <c r="P3721" s="24"/>
      <c r="Q3721" s="24">
        <v>235</v>
      </c>
      <c r="R3721" s="35">
        <f t="shared" si="237"/>
        <v>8999.2569244890783</v>
      </c>
      <c r="S3721" s="35">
        <f t="shared" si="236"/>
        <v>274.95</v>
      </c>
      <c r="U3721" s="36">
        <f t="shared" si="238"/>
        <v>5.7638888888888906E-2</v>
      </c>
      <c r="V3721" s="36">
        <f t="shared" si="239"/>
        <v>13.545138888888893</v>
      </c>
      <c r="W3721" s="36" t="s">
        <v>1205</v>
      </c>
      <c r="X3721" s="37"/>
    </row>
    <row r="3722" spans="1:24" x14ac:dyDescent="0.3">
      <c r="A3722" s="42">
        <v>11474</v>
      </c>
      <c r="B3722" s="24">
        <v>40</v>
      </c>
      <c r="C3722" s="24" t="s">
        <v>1126</v>
      </c>
      <c r="D3722" s="24">
        <v>1</v>
      </c>
      <c r="E3722" s="24">
        <v>145</v>
      </c>
      <c r="F3722" s="24" t="s">
        <v>638</v>
      </c>
      <c r="G3722" s="24" t="s">
        <v>19</v>
      </c>
      <c r="H3722" s="24" t="s">
        <v>13</v>
      </c>
      <c r="J3722" s="24">
        <v>1</v>
      </c>
      <c r="K3722" s="24">
        <v>5676</v>
      </c>
      <c r="L3722" s="32">
        <v>0.65416666666666667</v>
      </c>
      <c r="M3722" s="43">
        <v>0.71180555555555547</v>
      </c>
      <c r="N3722" s="33">
        <v>38.2947103169748</v>
      </c>
      <c r="O3722" s="24">
        <v>1.17</v>
      </c>
      <c r="P3722" s="24"/>
      <c r="Q3722" s="24">
        <v>235</v>
      </c>
      <c r="R3722" s="35">
        <f t="shared" si="237"/>
        <v>8999.2569244890783</v>
      </c>
      <c r="S3722" s="35">
        <f t="shared" si="236"/>
        <v>274.95</v>
      </c>
      <c r="U3722" s="36">
        <f t="shared" si="238"/>
        <v>5.7638888888888795E-2</v>
      </c>
      <c r="V3722" s="36">
        <f t="shared" si="239"/>
        <v>13.545138888888866</v>
      </c>
      <c r="W3722" s="36" t="s">
        <v>1205</v>
      </c>
      <c r="X3722" s="37"/>
    </row>
    <row r="3723" spans="1:24" x14ac:dyDescent="0.3">
      <c r="A3723" s="42">
        <v>17514</v>
      </c>
      <c r="B3723" s="24">
        <v>40</v>
      </c>
      <c r="C3723" s="24" t="s">
        <v>1126</v>
      </c>
      <c r="D3723" s="24">
        <v>1</v>
      </c>
      <c r="E3723" s="24">
        <v>145</v>
      </c>
      <c r="F3723" s="24" t="s">
        <v>638</v>
      </c>
      <c r="G3723" s="24" t="s">
        <v>19</v>
      </c>
      <c r="H3723" s="24" t="s">
        <v>13</v>
      </c>
      <c r="J3723" s="24">
        <v>1</v>
      </c>
      <c r="K3723" s="24">
        <v>5677</v>
      </c>
      <c r="L3723" s="32">
        <v>0.67499999999999993</v>
      </c>
      <c r="M3723" s="43">
        <v>0.73263888888888884</v>
      </c>
      <c r="N3723" s="33">
        <v>38.2947103169748</v>
      </c>
      <c r="O3723" s="24">
        <v>1.17</v>
      </c>
      <c r="P3723" s="24"/>
      <c r="Q3723" s="24">
        <v>235</v>
      </c>
      <c r="R3723" s="35">
        <f t="shared" si="237"/>
        <v>8999.2569244890783</v>
      </c>
      <c r="S3723" s="35">
        <f t="shared" si="236"/>
        <v>274.95</v>
      </c>
      <c r="U3723" s="36">
        <f t="shared" si="238"/>
        <v>5.7638888888888906E-2</v>
      </c>
      <c r="V3723" s="36">
        <f t="shared" si="239"/>
        <v>13.545138888888893</v>
      </c>
      <c r="W3723" s="36" t="s">
        <v>1205</v>
      </c>
      <c r="X3723" s="37"/>
    </row>
    <row r="3724" spans="1:24" x14ac:dyDescent="0.3">
      <c r="A3724" s="42">
        <v>18384</v>
      </c>
      <c r="B3724" s="24">
        <v>40</v>
      </c>
      <c r="C3724" s="24" t="s">
        <v>1126</v>
      </c>
      <c r="D3724" s="24">
        <v>1</v>
      </c>
      <c r="E3724" s="24">
        <v>145</v>
      </c>
      <c r="F3724" s="24" t="s">
        <v>638</v>
      </c>
      <c r="G3724" s="24" t="s">
        <v>18</v>
      </c>
      <c r="H3724" s="24" t="s">
        <v>15</v>
      </c>
      <c r="J3724" s="24">
        <v>1</v>
      </c>
      <c r="K3724" s="24">
        <v>17219</v>
      </c>
      <c r="L3724" s="32">
        <v>0.73055555555555562</v>
      </c>
      <c r="M3724" s="43">
        <v>0.78819444444444453</v>
      </c>
      <c r="N3724" s="33">
        <v>38.2947103169748</v>
      </c>
      <c r="O3724" s="24">
        <v>1.17</v>
      </c>
      <c r="P3724" s="24"/>
      <c r="Q3724" s="24">
        <v>12</v>
      </c>
      <c r="R3724" s="35">
        <f t="shared" si="237"/>
        <v>459.53652380369761</v>
      </c>
      <c r="S3724" s="35">
        <f t="shared" si="236"/>
        <v>14.04</v>
      </c>
      <c r="U3724" s="36">
        <f t="shared" si="238"/>
        <v>5.7638888888888906E-2</v>
      </c>
      <c r="V3724" s="36">
        <f t="shared" si="239"/>
        <v>0.69166666666666687</v>
      </c>
      <c r="W3724" s="36" t="s">
        <v>1205</v>
      </c>
      <c r="X3724" s="37"/>
    </row>
    <row r="3725" spans="1:24" x14ac:dyDescent="0.3">
      <c r="A3725" s="42">
        <v>16709</v>
      </c>
      <c r="B3725" s="24">
        <v>40</v>
      </c>
      <c r="C3725" s="24" t="s">
        <v>1126</v>
      </c>
      <c r="D3725" s="24">
        <v>1</v>
      </c>
      <c r="E3725" s="24">
        <v>145</v>
      </c>
      <c r="F3725" s="24" t="s">
        <v>638</v>
      </c>
      <c r="G3725" s="24" t="s">
        <v>18</v>
      </c>
      <c r="H3725" s="24" t="s">
        <v>13</v>
      </c>
      <c r="J3725" s="24">
        <v>1</v>
      </c>
      <c r="K3725" s="24">
        <v>16709</v>
      </c>
      <c r="L3725" s="32">
        <v>0.73055555555555562</v>
      </c>
      <c r="M3725" s="43">
        <v>0.78819444444444453</v>
      </c>
      <c r="N3725" s="33">
        <v>38.2947103169748</v>
      </c>
      <c r="O3725" s="24">
        <v>1.17</v>
      </c>
      <c r="P3725" s="24"/>
      <c r="Q3725" s="24">
        <v>67</v>
      </c>
      <c r="R3725" s="35">
        <f t="shared" si="237"/>
        <v>2565.7455912373116</v>
      </c>
      <c r="S3725" s="35">
        <f t="shared" si="236"/>
        <v>78.39</v>
      </c>
      <c r="U3725" s="36">
        <f t="shared" si="238"/>
        <v>5.7638888888888906E-2</v>
      </c>
      <c r="V3725" s="36">
        <f t="shared" si="239"/>
        <v>3.8618055555555566</v>
      </c>
      <c r="W3725" s="36" t="s">
        <v>1205</v>
      </c>
      <c r="X3725" s="37"/>
    </row>
    <row r="3726" spans="1:24" x14ac:dyDescent="0.3">
      <c r="A3726" s="42">
        <v>11496</v>
      </c>
      <c r="B3726" s="24">
        <v>40</v>
      </c>
      <c r="C3726" s="24" t="s">
        <v>1126</v>
      </c>
      <c r="D3726" s="24">
        <v>1</v>
      </c>
      <c r="E3726" s="24">
        <v>145</v>
      </c>
      <c r="F3726" s="24" t="s">
        <v>638</v>
      </c>
      <c r="G3726" s="24" t="s">
        <v>19</v>
      </c>
      <c r="H3726" s="24" t="s">
        <v>15</v>
      </c>
      <c r="J3726" s="24">
        <v>1</v>
      </c>
      <c r="K3726" s="24">
        <v>5764</v>
      </c>
      <c r="L3726" s="32">
        <v>0.73402777777777783</v>
      </c>
      <c r="M3726" s="43">
        <v>0.79166666666666663</v>
      </c>
      <c r="N3726" s="33">
        <v>38.2947103169748</v>
      </c>
      <c r="O3726" s="24">
        <v>1.17</v>
      </c>
      <c r="P3726" s="24"/>
      <c r="Q3726" s="24">
        <v>46</v>
      </c>
      <c r="R3726" s="35">
        <f t="shared" si="237"/>
        <v>1761.5566745808408</v>
      </c>
      <c r="S3726" s="35">
        <f t="shared" si="236"/>
        <v>53.819999999999993</v>
      </c>
      <c r="U3726" s="36">
        <f t="shared" si="238"/>
        <v>5.7638888888888795E-2</v>
      </c>
      <c r="V3726" s="36">
        <f t="shared" si="239"/>
        <v>2.6513888888888846</v>
      </c>
      <c r="W3726" s="36" t="s">
        <v>1205</v>
      </c>
      <c r="X3726" s="37"/>
    </row>
    <row r="3727" spans="1:24" x14ac:dyDescent="0.3">
      <c r="A3727" s="42">
        <v>11497</v>
      </c>
      <c r="B3727" s="24">
        <v>40</v>
      </c>
      <c r="C3727" s="24" t="s">
        <v>1126</v>
      </c>
      <c r="D3727" s="24">
        <v>1</v>
      </c>
      <c r="E3727" s="24">
        <v>145</v>
      </c>
      <c r="F3727" s="24" t="s">
        <v>638</v>
      </c>
      <c r="G3727" s="24" t="s">
        <v>19</v>
      </c>
      <c r="H3727" s="24" t="s">
        <v>15</v>
      </c>
      <c r="J3727" s="24">
        <v>1</v>
      </c>
      <c r="K3727" s="24">
        <v>5766</v>
      </c>
      <c r="L3727" s="32">
        <v>0.75486111111111109</v>
      </c>
      <c r="M3727" s="43">
        <v>0.8125</v>
      </c>
      <c r="N3727" s="33">
        <v>38.2947103169748</v>
      </c>
      <c r="O3727" s="24">
        <v>1.17</v>
      </c>
      <c r="P3727" s="24"/>
      <c r="Q3727" s="24">
        <v>46</v>
      </c>
      <c r="R3727" s="35">
        <f t="shared" si="237"/>
        <v>1761.5566745808408</v>
      </c>
      <c r="S3727" s="35">
        <f t="shared" si="236"/>
        <v>53.819999999999993</v>
      </c>
      <c r="U3727" s="36">
        <f t="shared" si="238"/>
        <v>5.7638888888888906E-2</v>
      </c>
      <c r="V3727" s="36">
        <f t="shared" si="239"/>
        <v>2.6513888888888895</v>
      </c>
      <c r="W3727" s="36" t="s">
        <v>1205</v>
      </c>
      <c r="X3727" s="37"/>
    </row>
    <row r="3728" spans="1:24" x14ac:dyDescent="0.3">
      <c r="A3728" s="42">
        <v>17145</v>
      </c>
      <c r="B3728" s="24">
        <v>40</v>
      </c>
      <c r="C3728" s="24" t="s">
        <v>1126</v>
      </c>
      <c r="D3728" s="24">
        <v>1</v>
      </c>
      <c r="E3728" s="24">
        <v>145</v>
      </c>
      <c r="F3728" s="24" t="s">
        <v>638</v>
      </c>
      <c r="G3728" s="24" t="s">
        <v>18</v>
      </c>
      <c r="H3728" s="24" t="s">
        <v>15</v>
      </c>
      <c r="J3728" s="24">
        <v>1</v>
      </c>
      <c r="K3728" s="24">
        <v>17145</v>
      </c>
      <c r="L3728" s="32">
        <v>0.7583333333333333</v>
      </c>
      <c r="M3728" s="43">
        <v>0.81597222222222221</v>
      </c>
      <c r="N3728" s="33">
        <v>38.2947103169748</v>
      </c>
      <c r="O3728" s="24">
        <v>1.17</v>
      </c>
      <c r="P3728" s="24"/>
      <c r="Q3728" s="24">
        <v>12</v>
      </c>
      <c r="R3728" s="35">
        <f t="shared" si="237"/>
        <v>459.53652380369761</v>
      </c>
      <c r="S3728" s="35">
        <f t="shared" si="236"/>
        <v>14.04</v>
      </c>
      <c r="U3728" s="36">
        <f t="shared" si="238"/>
        <v>5.7638888888888906E-2</v>
      </c>
      <c r="V3728" s="36">
        <f t="shared" si="239"/>
        <v>0.69166666666666687</v>
      </c>
      <c r="W3728" s="36" t="s">
        <v>1205</v>
      </c>
      <c r="X3728" s="37"/>
    </row>
    <row r="3729" spans="1:24" x14ac:dyDescent="0.3">
      <c r="A3729" s="42">
        <v>18359</v>
      </c>
      <c r="B3729" s="24">
        <v>40</v>
      </c>
      <c r="C3729" s="24" t="s">
        <v>1126</v>
      </c>
      <c r="D3729" s="24">
        <v>1</v>
      </c>
      <c r="E3729" s="24">
        <v>145</v>
      </c>
      <c r="F3729" s="24" t="s">
        <v>638</v>
      </c>
      <c r="G3729" s="24" t="s">
        <v>18</v>
      </c>
      <c r="H3729" s="24" t="s">
        <v>13</v>
      </c>
      <c r="J3729" s="24">
        <v>1</v>
      </c>
      <c r="K3729" s="24">
        <v>18359</v>
      </c>
      <c r="L3729" s="32">
        <v>0.77569444444444446</v>
      </c>
      <c r="M3729" s="43">
        <v>0.83333333333333337</v>
      </c>
      <c r="N3729" s="33">
        <v>38.2947103169748</v>
      </c>
      <c r="O3729" s="24">
        <v>1.17</v>
      </c>
      <c r="P3729" s="24"/>
      <c r="Q3729" s="24">
        <v>67</v>
      </c>
      <c r="R3729" s="35">
        <f t="shared" si="237"/>
        <v>2565.7455912373116</v>
      </c>
      <c r="S3729" s="35">
        <f t="shared" ref="S3729:S3792" si="240">+O3729*Q3729</f>
        <v>78.39</v>
      </c>
      <c r="U3729" s="36">
        <f t="shared" si="238"/>
        <v>5.7638888888888906E-2</v>
      </c>
      <c r="V3729" s="36">
        <f t="shared" si="239"/>
        <v>3.8618055555555566</v>
      </c>
      <c r="W3729" s="36" t="s">
        <v>1205</v>
      </c>
      <c r="X3729" s="37"/>
    </row>
    <row r="3730" spans="1:24" x14ac:dyDescent="0.3">
      <c r="A3730" s="42">
        <v>11498</v>
      </c>
      <c r="B3730" s="24">
        <v>40</v>
      </c>
      <c r="C3730" s="24" t="s">
        <v>1126</v>
      </c>
      <c r="D3730" s="24">
        <v>1</v>
      </c>
      <c r="E3730" s="24">
        <v>145</v>
      </c>
      <c r="F3730" s="24" t="s">
        <v>638</v>
      </c>
      <c r="G3730" s="24" t="s">
        <v>19</v>
      </c>
      <c r="H3730" s="24" t="s">
        <v>15</v>
      </c>
      <c r="J3730" s="24">
        <v>1</v>
      </c>
      <c r="K3730" s="24">
        <v>5768</v>
      </c>
      <c r="L3730" s="32">
        <v>0.77569444444444446</v>
      </c>
      <c r="M3730" s="43">
        <v>0.83333333333333337</v>
      </c>
      <c r="N3730" s="33">
        <v>38.2947103169748</v>
      </c>
      <c r="O3730" s="24">
        <v>1.17</v>
      </c>
      <c r="P3730" s="24"/>
      <c r="Q3730" s="24">
        <v>46</v>
      </c>
      <c r="R3730" s="35">
        <f t="shared" si="237"/>
        <v>1761.5566745808408</v>
      </c>
      <c r="S3730" s="35">
        <f t="shared" si="240"/>
        <v>53.819999999999993</v>
      </c>
      <c r="U3730" s="36">
        <f t="shared" si="238"/>
        <v>5.7638888888888906E-2</v>
      </c>
      <c r="V3730" s="36">
        <f t="shared" si="239"/>
        <v>2.6513888888888895</v>
      </c>
      <c r="W3730" s="36" t="s">
        <v>1205</v>
      </c>
      <c r="X3730" s="37"/>
    </row>
    <row r="3731" spans="1:24" x14ac:dyDescent="0.3">
      <c r="A3731" s="42">
        <v>11478</v>
      </c>
      <c r="B3731" s="24">
        <v>40</v>
      </c>
      <c r="C3731" s="24" t="s">
        <v>1126</v>
      </c>
      <c r="D3731" s="24">
        <v>1</v>
      </c>
      <c r="E3731" s="24">
        <v>145</v>
      </c>
      <c r="F3731" s="24" t="s">
        <v>638</v>
      </c>
      <c r="G3731" s="24" t="s">
        <v>19</v>
      </c>
      <c r="H3731" s="24" t="s">
        <v>13</v>
      </c>
      <c r="J3731" s="24">
        <v>1</v>
      </c>
      <c r="K3731" s="24">
        <v>2702</v>
      </c>
      <c r="L3731" s="32">
        <v>0.79652777777777783</v>
      </c>
      <c r="M3731" s="43">
        <v>0.85416666666666663</v>
      </c>
      <c r="N3731" s="33">
        <v>38.2947103169748</v>
      </c>
      <c r="O3731" s="24">
        <v>1.17</v>
      </c>
      <c r="P3731" s="24"/>
      <c r="Q3731" s="24">
        <v>235</v>
      </c>
      <c r="R3731" s="35">
        <f t="shared" si="237"/>
        <v>8999.2569244890783</v>
      </c>
      <c r="S3731" s="35">
        <f t="shared" si="240"/>
        <v>274.95</v>
      </c>
      <c r="U3731" s="36">
        <f t="shared" si="238"/>
        <v>5.7638888888888795E-2</v>
      </c>
      <c r="V3731" s="36">
        <f t="shared" si="239"/>
        <v>13.545138888888866</v>
      </c>
      <c r="W3731" s="36" t="s">
        <v>1205</v>
      </c>
      <c r="X3731" s="37"/>
    </row>
    <row r="3732" spans="1:24" x14ac:dyDescent="0.3">
      <c r="A3732" s="42">
        <v>16715</v>
      </c>
      <c r="B3732" s="24">
        <v>40</v>
      </c>
      <c r="C3732" s="24" t="s">
        <v>1126</v>
      </c>
      <c r="D3732" s="24">
        <v>1</v>
      </c>
      <c r="E3732" s="24">
        <v>145</v>
      </c>
      <c r="F3732" s="24" t="s">
        <v>638</v>
      </c>
      <c r="G3732" s="24" t="s">
        <v>18</v>
      </c>
      <c r="H3732" s="24" t="s">
        <v>13</v>
      </c>
      <c r="J3732" s="24">
        <v>1</v>
      </c>
      <c r="K3732" s="24">
        <v>16715</v>
      </c>
      <c r="L3732" s="32">
        <v>0.83472222222222225</v>
      </c>
      <c r="M3732" s="43">
        <v>0.89236111111111116</v>
      </c>
      <c r="N3732" s="33">
        <v>38.2947103169748</v>
      </c>
      <c r="O3732" s="24">
        <v>1.17</v>
      </c>
      <c r="P3732" s="24"/>
      <c r="Q3732" s="24">
        <v>67</v>
      </c>
      <c r="R3732" s="35">
        <f t="shared" si="237"/>
        <v>2565.7455912373116</v>
      </c>
      <c r="S3732" s="35">
        <f t="shared" si="240"/>
        <v>78.39</v>
      </c>
      <c r="U3732" s="36">
        <f t="shared" si="238"/>
        <v>5.7638888888888906E-2</v>
      </c>
      <c r="V3732" s="36">
        <f t="shared" si="239"/>
        <v>3.8618055555555566</v>
      </c>
      <c r="W3732" s="36" t="s">
        <v>1205</v>
      </c>
      <c r="X3732" s="37"/>
    </row>
    <row r="3733" spans="1:24" x14ac:dyDescent="0.3">
      <c r="A3733" s="42">
        <v>11479</v>
      </c>
      <c r="B3733" s="24">
        <v>40</v>
      </c>
      <c r="C3733" s="24" t="s">
        <v>1126</v>
      </c>
      <c r="D3733" s="24">
        <v>1</v>
      </c>
      <c r="E3733" s="24">
        <v>145</v>
      </c>
      <c r="F3733" s="24" t="s">
        <v>638</v>
      </c>
      <c r="G3733" s="24" t="s">
        <v>19</v>
      </c>
      <c r="H3733" s="24" t="s">
        <v>13</v>
      </c>
      <c r="J3733" s="24">
        <v>1</v>
      </c>
      <c r="K3733" s="24">
        <v>2704</v>
      </c>
      <c r="L3733" s="32">
        <v>0.83819444444444446</v>
      </c>
      <c r="M3733" s="43">
        <v>0.89583333333333337</v>
      </c>
      <c r="N3733" s="33">
        <v>38.2947103169748</v>
      </c>
      <c r="O3733" s="24">
        <v>1.17</v>
      </c>
      <c r="P3733" s="24"/>
      <c r="Q3733" s="24">
        <v>235</v>
      </c>
      <c r="R3733" s="35">
        <f t="shared" si="237"/>
        <v>8999.2569244890783</v>
      </c>
      <c r="S3733" s="35">
        <f t="shared" si="240"/>
        <v>274.95</v>
      </c>
      <c r="U3733" s="36">
        <f t="shared" si="238"/>
        <v>5.7638888888888906E-2</v>
      </c>
      <c r="V3733" s="36">
        <f t="shared" si="239"/>
        <v>13.545138888888893</v>
      </c>
      <c r="W3733" s="36" t="s">
        <v>1205</v>
      </c>
      <c r="X3733" s="37"/>
    </row>
    <row r="3734" spans="1:24" x14ac:dyDescent="0.3">
      <c r="A3734" s="42">
        <v>11499</v>
      </c>
      <c r="B3734" s="24">
        <v>40</v>
      </c>
      <c r="C3734" s="24" t="s">
        <v>1126</v>
      </c>
      <c r="D3734" s="24">
        <v>1</v>
      </c>
      <c r="E3734" s="24">
        <v>145</v>
      </c>
      <c r="F3734" s="24" t="s">
        <v>638</v>
      </c>
      <c r="G3734" s="24" t="s">
        <v>19</v>
      </c>
      <c r="H3734" s="24" t="s">
        <v>15</v>
      </c>
      <c r="J3734" s="24">
        <v>1</v>
      </c>
      <c r="K3734" s="24">
        <v>5774</v>
      </c>
      <c r="L3734" s="32">
        <v>0.84861111111111109</v>
      </c>
      <c r="M3734" s="43">
        <v>0.90625</v>
      </c>
      <c r="N3734" s="33">
        <v>38.2947103169748</v>
      </c>
      <c r="O3734" s="24">
        <v>1.17</v>
      </c>
      <c r="P3734" s="24"/>
      <c r="Q3734" s="24">
        <v>46</v>
      </c>
      <c r="R3734" s="35">
        <f t="shared" si="237"/>
        <v>1761.5566745808408</v>
      </c>
      <c r="S3734" s="35">
        <f t="shared" si="240"/>
        <v>53.819999999999993</v>
      </c>
      <c r="U3734" s="36">
        <f t="shared" si="238"/>
        <v>5.7638888888888906E-2</v>
      </c>
      <c r="V3734" s="36">
        <f t="shared" si="239"/>
        <v>2.6513888888888895</v>
      </c>
      <c r="W3734" s="36" t="s">
        <v>1205</v>
      </c>
      <c r="X3734" s="37"/>
    </row>
    <row r="3735" spans="1:24" x14ac:dyDescent="0.3">
      <c r="A3735" s="42">
        <v>17649</v>
      </c>
      <c r="B3735" s="24">
        <v>40</v>
      </c>
      <c r="C3735" s="24" t="s">
        <v>1126</v>
      </c>
      <c r="D3735" s="24">
        <v>1</v>
      </c>
      <c r="E3735" s="24">
        <v>163</v>
      </c>
      <c r="F3735" s="24" t="s">
        <v>640</v>
      </c>
      <c r="G3735" s="24" t="s">
        <v>19</v>
      </c>
      <c r="H3735" s="24" t="s">
        <v>13</v>
      </c>
      <c r="J3735" s="24">
        <v>1</v>
      </c>
      <c r="K3735" s="24">
        <v>5681</v>
      </c>
      <c r="L3735" s="32">
        <v>0.73402777777777783</v>
      </c>
      <c r="M3735" s="43">
        <v>0.79513888888888884</v>
      </c>
      <c r="N3735" s="33">
        <v>41.215019271581497</v>
      </c>
      <c r="O3735" s="24">
        <v>1.17</v>
      </c>
      <c r="P3735" s="24"/>
      <c r="Q3735" s="24">
        <v>235</v>
      </c>
      <c r="R3735" s="35">
        <f t="shared" si="237"/>
        <v>9685.5295288216512</v>
      </c>
      <c r="S3735" s="35">
        <f t="shared" si="240"/>
        <v>274.95</v>
      </c>
      <c r="U3735" s="36">
        <f t="shared" si="238"/>
        <v>6.1111111111111005E-2</v>
      </c>
      <c r="V3735" s="36">
        <f t="shared" si="239"/>
        <v>14.361111111111086</v>
      </c>
      <c r="W3735" s="36" t="s">
        <v>1205</v>
      </c>
      <c r="X3735" s="37"/>
    </row>
    <row r="3736" spans="1:24" x14ac:dyDescent="0.3">
      <c r="A3736" s="42">
        <v>11480</v>
      </c>
      <c r="B3736" s="24">
        <v>40</v>
      </c>
      <c r="C3736" s="24" t="s">
        <v>1126</v>
      </c>
      <c r="D3736" s="24">
        <v>2</v>
      </c>
      <c r="E3736" s="24">
        <v>174</v>
      </c>
      <c r="F3736" s="24" t="s">
        <v>636</v>
      </c>
      <c r="G3736" s="24" t="s">
        <v>19</v>
      </c>
      <c r="H3736" s="24" t="s">
        <v>15</v>
      </c>
      <c r="J3736" s="24">
        <v>1</v>
      </c>
      <c r="K3736" s="24">
        <v>5317</v>
      </c>
      <c r="L3736" s="32">
        <v>0.28819444444444448</v>
      </c>
      <c r="M3736" s="43">
        <v>0.34583333333333338</v>
      </c>
      <c r="N3736" s="33">
        <v>37.5268040594434</v>
      </c>
      <c r="O3736" s="24">
        <v>1.17</v>
      </c>
      <c r="P3736" s="24"/>
      <c r="Q3736" s="24">
        <v>46</v>
      </c>
      <c r="R3736" s="35">
        <f t="shared" si="237"/>
        <v>1726.2329867343965</v>
      </c>
      <c r="S3736" s="35">
        <f t="shared" si="240"/>
        <v>53.819999999999993</v>
      </c>
      <c r="U3736" s="36">
        <f t="shared" si="238"/>
        <v>5.7638888888888906E-2</v>
      </c>
      <c r="V3736" s="36">
        <f t="shared" si="239"/>
        <v>2.6513888888888895</v>
      </c>
      <c r="W3736" s="36" t="s">
        <v>1205</v>
      </c>
      <c r="X3736" s="37"/>
    </row>
    <row r="3737" spans="1:24" x14ac:dyDescent="0.3">
      <c r="A3737" s="42">
        <v>11481</v>
      </c>
      <c r="B3737" s="24">
        <v>40</v>
      </c>
      <c r="C3737" s="24" t="s">
        <v>1126</v>
      </c>
      <c r="D3737" s="24">
        <v>2</v>
      </c>
      <c r="E3737" s="24">
        <v>174</v>
      </c>
      <c r="F3737" s="24" t="s">
        <v>636</v>
      </c>
      <c r="G3737" s="24" t="s">
        <v>19</v>
      </c>
      <c r="H3737" s="24" t="s">
        <v>15</v>
      </c>
      <c r="J3737" s="24">
        <v>1</v>
      </c>
      <c r="K3737" s="24">
        <v>5318</v>
      </c>
      <c r="L3737" s="32">
        <v>0.30902777777777779</v>
      </c>
      <c r="M3737" s="43">
        <v>0.3666666666666667</v>
      </c>
      <c r="N3737" s="33">
        <v>37.5268040594434</v>
      </c>
      <c r="O3737" s="24">
        <v>1.17</v>
      </c>
      <c r="P3737" s="24"/>
      <c r="Q3737" s="24">
        <v>46</v>
      </c>
      <c r="R3737" s="35">
        <f t="shared" si="237"/>
        <v>1726.2329867343965</v>
      </c>
      <c r="S3737" s="35">
        <f t="shared" si="240"/>
        <v>53.819999999999993</v>
      </c>
      <c r="U3737" s="36">
        <f t="shared" si="238"/>
        <v>5.7638888888888906E-2</v>
      </c>
      <c r="V3737" s="36">
        <f t="shared" si="239"/>
        <v>2.6513888888888895</v>
      </c>
      <c r="W3737" s="36" t="s">
        <v>1205</v>
      </c>
      <c r="X3737" s="37"/>
    </row>
    <row r="3738" spans="1:24" x14ac:dyDescent="0.3">
      <c r="A3738" s="42">
        <v>13935</v>
      </c>
      <c r="B3738" s="24">
        <v>40</v>
      </c>
      <c r="C3738" s="24" t="s">
        <v>1126</v>
      </c>
      <c r="D3738" s="24">
        <v>2</v>
      </c>
      <c r="E3738" s="24">
        <v>174</v>
      </c>
      <c r="F3738" s="24" t="s">
        <v>636</v>
      </c>
      <c r="G3738" s="24" t="s">
        <v>18</v>
      </c>
      <c r="H3738" s="24" t="s">
        <v>13</v>
      </c>
      <c r="J3738" s="24">
        <v>1</v>
      </c>
      <c r="K3738" s="24">
        <v>12377</v>
      </c>
      <c r="L3738" s="32">
        <v>0.3125</v>
      </c>
      <c r="M3738" s="43">
        <v>0.37013888888888885</v>
      </c>
      <c r="N3738" s="33">
        <v>37.5268040594434</v>
      </c>
      <c r="O3738" s="24">
        <v>1.17</v>
      </c>
      <c r="P3738" s="24"/>
      <c r="Q3738" s="24">
        <v>67</v>
      </c>
      <c r="R3738" s="35">
        <f t="shared" si="237"/>
        <v>2514.2958719827079</v>
      </c>
      <c r="S3738" s="35">
        <f t="shared" si="240"/>
        <v>78.39</v>
      </c>
      <c r="U3738" s="36">
        <f t="shared" si="238"/>
        <v>5.7638888888888851E-2</v>
      </c>
      <c r="V3738" s="36">
        <f t="shared" si="239"/>
        <v>3.861805555555553</v>
      </c>
      <c r="W3738" s="36" t="s">
        <v>1205</v>
      </c>
      <c r="X3738" s="37"/>
    </row>
    <row r="3739" spans="1:24" x14ac:dyDescent="0.3">
      <c r="A3739" s="42">
        <v>11482</v>
      </c>
      <c r="B3739" s="24">
        <v>40</v>
      </c>
      <c r="C3739" s="24" t="s">
        <v>1126</v>
      </c>
      <c r="D3739" s="24">
        <v>2</v>
      </c>
      <c r="E3739" s="24">
        <v>174</v>
      </c>
      <c r="F3739" s="24" t="s">
        <v>636</v>
      </c>
      <c r="G3739" s="24" t="s">
        <v>19</v>
      </c>
      <c r="H3739" s="24" t="s">
        <v>15</v>
      </c>
      <c r="J3739" s="24">
        <v>1</v>
      </c>
      <c r="K3739" s="24">
        <v>5704</v>
      </c>
      <c r="L3739" s="32">
        <v>0.35416666666666669</v>
      </c>
      <c r="M3739" s="43">
        <v>0.41180555555555554</v>
      </c>
      <c r="N3739" s="33">
        <v>37.5268040594434</v>
      </c>
      <c r="O3739" s="24">
        <v>1.17</v>
      </c>
      <c r="P3739" s="24"/>
      <c r="Q3739" s="24">
        <v>46</v>
      </c>
      <c r="R3739" s="35">
        <f t="shared" si="237"/>
        <v>1726.2329867343965</v>
      </c>
      <c r="S3739" s="35">
        <f t="shared" si="240"/>
        <v>53.819999999999993</v>
      </c>
      <c r="U3739" s="36">
        <f t="shared" si="238"/>
        <v>5.7638888888888851E-2</v>
      </c>
      <c r="V3739" s="36">
        <f t="shared" si="239"/>
        <v>2.6513888888888872</v>
      </c>
      <c r="W3739" s="36" t="s">
        <v>1205</v>
      </c>
      <c r="X3739" s="37"/>
    </row>
    <row r="3740" spans="1:24" x14ac:dyDescent="0.3">
      <c r="A3740" s="42">
        <v>17090</v>
      </c>
      <c r="B3740" s="24">
        <v>40</v>
      </c>
      <c r="C3740" s="24" t="s">
        <v>1126</v>
      </c>
      <c r="D3740" s="24">
        <v>2</v>
      </c>
      <c r="E3740" s="24">
        <v>174</v>
      </c>
      <c r="F3740" s="24" t="s">
        <v>636</v>
      </c>
      <c r="G3740" s="24" t="s">
        <v>18</v>
      </c>
      <c r="H3740" s="24" t="s">
        <v>15</v>
      </c>
      <c r="J3740" s="24">
        <v>1</v>
      </c>
      <c r="K3740" s="24">
        <v>17090</v>
      </c>
      <c r="L3740" s="32">
        <v>0.36458333333333331</v>
      </c>
      <c r="M3740" s="43">
        <v>0.42222222222222222</v>
      </c>
      <c r="N3740" s="33">
        <v>37.5268040594434</v>
      </c>
      <c r="O3740" s="24">
        <v>1.17</v>
      </c>
      <c r="P3740" s="24"/>
      <c r="Q3740" s="24">
        <v>12</v>
      </c>
      <c r="R3740" s="35">
        <f t="shared" si="237"/>
        <v>450.32164871332077</v>
      </c>
      <c r="S3740" s="35">
        <f t="shared" si="240"/>
        <v>14.04</v>
      </c>
      <c r="U3740" s="36">
        <f t="shared" si="238"/>
        <v>5.7638888888888906E-2</v>
      </c>
      <c r="V3740" s="36">
        <f t="shared" si="239"/>
        <v>0.69166666666666687</v>
      </c>
      <c r="W3740" s="36" t="s">
        <v>1205</v>
      </c>
      <c r="X3740" s="37"/>
    </row>
    <row r="3741" spans="1:24" x14ac:dyDescent="0.3">
      <c r="A3741" s="42">
        <v>16652</v>
      </c>
      <c r="B3741" s="24">
        <v>40</v>
      </c>
      <c r="C3741" s="24" t="s">
        <v>1126</v>
      </c>
      <c r="D3741" s="24">
        <v>2</v>
      </c>
      <c r="E3741" s="24">
        <v>174</v>
      </c>
      <c r="F3741" s="24" t="s">
        <v>636</v>
      </c>
      <c r="G3741" s="24" t="s">
        <v>18</v>
      </c>
      <c r="H3741" s="24" t="s">
        <v>13</v>
      </c>
      <c r="J3741" s="24">
        <v>1</v>
      </c>
      <c r="K3741" s="24">
        <v>16652</v>
      </c>
      <c r="L3741" s="32">
        <v>0.38541666666666669</v>
      </c>
      <c r="M3741" s="43">
        <v>0.44305555555555554</v>
      </c>
      <c r="N3741" s="33">
        <v>37.5268040594434</v>
      </c>
      <c r="O3741" s="24">
        <v>1.17</v>
      </c>
      <c r="P3741" s="24"/>
      <c r="Q3741" s="24">
        <v>67</v>
      </c>
      <c r="R3741" s="35">
        <f t="shared" si="237"/>
        <v>2514.2958719827079</v>
      </c>
      <c r="S3741" s="35">
        <f t="shared" si="240"/>
        <v>78.39</v>
      </c>
      <c r="U3741" s="36">
        <f t="shared" si="238"/>
        <v>5.7638888888888851E-2</v>
      </c>
      <c r="V3741" s="36">
        <f t="shared" si="239"/>
        <v>3.861805555555553</v>
      </c>
      <c r="W3741" s="36" t="s">
        <v>1205</v>
      </c>
      <c r="X3741" s="37"/>
    </row>
    <row r="3742" spans="1:24" x14ac:dyDescent="0.3">
      <c r="A3742" s="42">
        <v>11458</v>
      </c>
      <c r="B3742" s="24">
        <v>40</v>
      </c>
      <c r="C3742" s="24" t="s">
        <v>1126</v>
      </c>
      <c r="D3742" s="24">
        <v>2</v>
      </c>
      <c r="E3742" s="24">
        <v>174</v>
      </c>
      <c r="F3742" s="24" t="s">
        <v>636</v>
      </c>
      <c r="G3742" s="24" t="s">
        <v>19</v>
      </c>
      <c r="H3742" s="24" t="s">
        <v>13</v>
      </c>
      <c r="J3742" s="24">
        <v>1</v>
      </c>
      <c r="K3742" s="24">
        <v>5651</v>
      </c>
      <c r="L3742" s="32">
        <v>0.3923611111111111</v>
      </c>
      <c r="M3742" s="43">
        <v>0.45</v>
      </c>
      <c r="N3742" s="33">
        <v>37.5268040594434</v>
      </c>
      <c r="O3742" s="24">
        <v>1.17</v>
      </c>
      <c r="P3742" s="24"/>
      <c r="Q3742" s="24">
        <v>235</v>
      </c>
      <c r="R3742" s="35">
        <f t="shared" si="237"/>
        <v>8818.7989539691989</v>
      </c>
      <c r="S3742" s="35">
        <f t="shared" si="240"/>
        <v>274.95</v>
      </c>
      <c r="U3742" s="36">
        <f t="shared" si="238"/>
        <v>5.7638888888888906E-2</v>
      </c>
      <c r="V3742" s="36">
        <f t="shared" si="239"/>
        <v>13.545138888888893</v>
      </c>
      <c r="W3742" s="36" t="s">
        <v>1205</v>
      </c>
      <c r="X3742" s="37"/>
    </row>
    <row r="3743" spans="1:24" x14ac:dyDescent="0.3">
      <c r="A3743" s="42">
        <v>17077</v>
      </c>
      <c r="B3743" s="24">
        <v>40</v>
      </c>
      <c r="C3743" s="24" t="s">
        <v>1126</v>
      </c>
      <c r="D3743" s="24">
        <v>2</v>
      </c>
      <c r="E3743" s="24">
        <v>174</v>
      </c>
      <c r="F3743" s="24" t="s">
        <v>636</v>
      </c>
      <c r="G3743" s="24" t="s">
        <v>18</v>
      </c>
      <c r="H3743" s="24" t="s">
        <v>15</v>
      </c>
      <c r="J3743" s="24">
        <v>1</v>
      </c>
      <c r="K3743" s="24">
        <v>17077</v>
      </c>
      <c r="L3743" s="32">
        <v>0.40625</v>
      </c>
      <c r="M3743" s="43">
        <v>0.46388888888888885</v>
      </c>
      <c r="N3743" s="33">
        <v>37.5268040594434</v>
      </c>
      <c r="O3743" s="24">
        <v>1.17</v>
      </c>
      <c r="P3743" s="24"/>
      <c r="Q3743" s="24">
        <v>12</v>
      </c>
      <c r="R3743" s="35">
        <f t="shared" si="237"/>
        <v>450.32164871332077</v>
      </c>
      <c r="S3743" s="35">
        <f t="shared" si="240"/>
        <v>14.04</v>
      </c>
      <c r="U3743" s="36">
        <f t="shared" si="238"/>
        <v>5.7638888888888851E-2</v>
      </c>
      <c r="V3743" s="36">
        <f t="shared" si="239"/>
        <v>0.69166666666666621</v>
      </c>
      <c r="W3743" s="36" t="s">
        <v>1205</v>
      </c>
      <c r="X3743" s="37"/>
    </row>
    <row r="3744" spans="1:24" x14ac:dyDescent="0.3">
      <c r="A3744" s="42">
        <v>11483</v>
      </c>
      <c r="B3744" s="24">
        <v>40</v>
      </c>
      <c r="C3744" s="24" t="s">
        <v>1126</v>
      </c>
      <c r="D3744" s="24">
        <v>2</v>
      </c>
      <c r="E3744" s="24">
        <v>174</v>
      </c>
      <c r="F3744" s="24" t="s">
        <v>636</v>
      </c>
      <c r="G3744" s="24" t="s">
        <v>19</v>
      </c>
      <c r="H3744" s="24" t="s">
        <v>15</v>
      </c>
      <c r="J3744" s="24">
        <v>1</v>
      </c>
      <c r="K3744" s="24">
        <v>5710</v>
      </c>
      <c r="L3744" s="32">
        <v>0.41319444444444442</v>
      </c>
      <c r="M3744" s="43">
        <v>0.47083333333333338</v>
      </c>
      <c r="N3744" s="33">
        <v>37.5268040594434</v>
      </c>
      <c r="O3744" s="24">
        <v>1.17</v>
      </c>
      <c r="P3744" s="24"/>
      <c r="Q3744" s="24">
        <v>46</v>
      </c>
      <c r="R3744" s="35">
        <f t="shared" si="237"/>
        <v>1726.2329867343965</v>
      </c>
      <c r="S3744" s="35">
        <f t="shared" si="240"/>
        <v>53.819999999999993</v>
      </c>
      <c r="U3744" s="36">
        <f t="shared" si="238"/>
        <v>5.7638888888888962E-2</v>
      </c>
      <c r="V3744" s="36">
        <f t="shared" si="239"/>
        <v>2.6513888888888921</v>
      </c>
      <c r="W3744" s="36" t="s">
        <v>1205</v>
      </c>
      <c r="X3744" s="37"/>
    </row>
    <row r="3745" spans="1:24" x14ac:dyDescent="0.3">
      <c r="A3745" s="42">
        <v>16654</v>
      </c>
      <c r="B3745" s="24">
        <v>40</v>
      </c>
      <c r="C3745" s="24" t="s">
        <v>1126</v>
      </c>
      <c r="D3745" s="24">
        <v>2</v>
      </c>
      <c r="E3745" s="24">
        <v>174</v>
      </c>
      <c r="F3745" s="24" t="s">
        <v>636</v>
      </c>
      <c r="G3745" s="24" t="s">
        <v>18</v>
      </c>
      <c r="H3745" s="24" t="s">
        <v>13</v>
      </c>
      <c r="J3745" s="24">
        <v>1</v>
      </c>
      <c r="K3745" s="24">
        <v>16654</v>
      </c>
      <c r="L3745" s="32">
        <v>0.42708333333333331</v>
      </c>
      <c r="M3745" s="43">
        <v>0.48472222222222222</v>
      </c>
      <c r="N3745" s="33">
        <v>37.5268040594434</v>
      </c>
      <c r="O3745" s="24">
        <v>1.17</v>
      </c>
      <c r="P3745" s="24"/>
      <c r="Q3745" s="24">
        <v>67</v>
      </c>
      <c r="R3745" s="35">
        <f t="shared" si="237"/>
        <v>2514.2958719827079</v>
      </c>
      <c r="S3745" s="35">
        <f t="shared" si="240"/>
        <v>78.39</v>
      </c>
      <c r="U3745" s="36">
        <f t="shared" si="238"/>
        <v>5.7638888888888906E-2</v>
      </c>
      <c r="V3745" s="36">
        <f t="shared" si="239"/>
        <v>3.8618055555555566</v>
      </c>
      <c r="W3745" s="36" t="s">
        <v>1205</v>
      </c>
      <c r="X3745" s="37"/>
    </row>
    <row r="3746" spans="1:24" x14ac:dyDescent="0.3">
      <c r="A3746" s="42">
        <v>17098</v>
      </c>
      <c r="B3746" s="24">
        <v>40</v>
      </c>
      <c r="C3746" s="24" t="s">
        <v>1126</v>
      </c>
      <c r="D3746" s="24">
        <v>2</v>
      </c>
      <c r="E3746" s="24">
        <v>174</v>
      </c>
      <c r="F3746" s="24" t="s">
        <v>636</v>
      </c>
      <c r="G3746" s="24" t="s">
        <v>18</v>
      </c>
      <c r="H3746" s="24" t="s">
        <v>15</v>
      </c>
      <c r="J3746" s="24">
        <v>1</v>
      </c>
      <c r="K3746" s="24">
        <v>17098</v>
      </c>
      <c r="L3746" s="32">
        <v>0.44791666666666669</v>
      </c>
      <c r="M3746" s="43">
        <v>0.50555555555555554</v>
      </c>
      <c r="N3746" s="33">
        <v>37.5268040594434</v>
      </c>
      <c r="O3746" s="24">
        <v>1.17</v>
      </c>
      <c r="P3746" s="24"/>
      <c r="Q3746" s="24">
        <v>12</v>
      </c>
      <c r="R3746" s="35">
        <f t="shared" si="237"/>
        <v>450.32164871332077</v>
      </c>
      <c r="S3746" s="35">
        <f t="shared" si="240"/>
        <v>14.04</v>
      </c>
      <c r="U3746" s="36">
        <f t="shared" si="238"/>
        <v>5.7638888888888851E-2</v>
      </c>
      <c r="V3746" s="36">
        <f t="shared" si="239"/>
        <v>0.69166666666666621</v>
      </c>
      <c r="W3746" s="36" t="s">
        <v>1205</v>
      </c>
      <c r="X3746" s="37"/>
    </row>
    <row r="3747" spans="1:24" x14ac:dyDescent="0.3">
      <c r="A3747" s="42">
        <v>17185</v>
      </c>
      <c r="B3747" s="24">
        <v>40</v>
      </c>
      <c r="C3747" s="24" t="s">
        <v>1126</v>
      </c>
      <c r="D3747" s="24">
        <v>2</v>
      </c>
      <c r="E3747" s="24">
        <v>174</v>
      </c>
      <c r="F3747" s="24" t="s">
        <v>636</v>
      </c>
      <c r="G3747" s="24" t="s">
        <v>18</v>
      </c>
      <c r="H3747" s="24" t="s">
        <v>15</v>
      </c>
      <c r="J3747" s="24">
        <v>1</v>
      </c>
      <c r="K3747" s="24">
        <v>17185</v>
      </c>
      <c r="L3747" s="32">
        <v>0.51041666666666663</v>
      </c>
      <c r="M3747" s="43">
        <v>0.56805555555555554</v>
      </c>
      <c r="N3747" s="33">
        <v>37.5268040594434</v>
      </c>
      <c r="O3747" s="24">
        <v>1.17</v>
      </c>
      <c r="P3747" s="24"/>
      <c r="Q3747" s="24">
        <v>12</v>
      </c>
      <c r="R3747" s="35">
        <f t="shared" si="237"/>
        <v>450.32164871332077</v>
      </c>
      <c r="S3747" s="35">
        <f t="shared" si="240"/>
        <v>14.04</v>
      </c>
      <c r="U3747" s="36">
        <f t="shared" si="238"/>
        <v>5.7638888888888906E-2</v>
      </c>
      <c r="V3747" s="36">
        <f t="shared" si="239"/>
        <v>0.69166666666666687</v>
      </c>
      <c r="W3747" s="36" t="s">
        <v>1205</v>
      </c>
      <c r="X3747" s="37"/>
    </row>
    <row r="3748" spans="1:24" x14ac:dyDescent="0.3">
      <c r="A3748" s="42">
        <v>16658</v>
      </c>
      <c r="B3748" s="24">
        <v>40</v>
      </c>
      <c r="C3748" s="24" t="s">
        <v>1126</v>
      </c>
      <c r="D3748" s="24">
        <v>2</v>
      </c>
      <c r="E3748" s="24">
        <v>174</v>
      </c>
      <c r="F3748" s="24" t="s">
        <v>636</v>
      </c>
      <c r="G3748" s="24" t="s">
        <v>18</v>
      </c>
      <c r="H3748" s="24" t="s">
        <v>13</v>
      </c>
      <c r="J3748" s="24">
        <v>1</v>
      </c>
      <c r="K3748" s="24">
        <v>16658</v>
      </c>
      <c r="L3748" s="32">
        <v>0.51041666666666663</v>
      </c>
      <c r="M3748" s="43">
        <v>0.56805555555555554</v>
      </c>
      <c r="N3748" s="33">
        <v>37.5268040594434</v>
      </c>
      <c r="O3748" s="24">
        <v>1.17</v>
      </c>
      <c r="P3748" s="24"/>
      <c r="Q3748" s="24">
        <v>67</v>
      </c>
      <c r="R3748" s="35">
        <f t="shared" si="237"/>
        <v>2514.2958719827079</v>
      </c>
      <c r="S3748" s="35">
        <f t="shared" si="240"/>
        <v>78.39</v>
      </c>
      <c r="U3748" s="36">
        <f t="shared" si="238"/>
        <v>5.7638888888888906E-2</v>
      </c>
      <c r="V3748" s="36">
        <f t="shared" si="239"/>
        <v>3.8618055555555566</v>
      </c>
      <c r="W3748" s="36" t="s">
        <v>1205</v>
      </c>
      <c r="X3748" s="37"/>
    </row>
    <row r="3749" spans="1:24" x14ac:dyDescent="0.3">
      <c r="A3749" s="42">
        <v>11459</v>
      </c>
      <c r="B3749" s="24">
        <v>40</v>
      </c>
      <c r="C3749" s="24" t="s">
        <v>1126</v>
      </c>
      <c r="D3749" s="24">
        <v>2</v>
      </c>
      <c r="E3749" s="24">
        <v>174</v>
      </c>
      <c r="F3749" s="24" t="s">
        <v>636</v>
      </c>
      <c r="G3749" s="24" t="s">
        <v>19</v>
      </c>
      <c r="H3749" s="24" t="s">
        <v>13</v>
      </c>
      <c r="J3749" s="24">
        <v>1</v>
      </c>
      <c r="K3749" s="24">
        <v>2644</v>
      </c>
      <c r="L3749" s="32">
        <v>0.51388888888888895</v>
      </c>
      <c r="M3749" s="43">
        <v>0.57152777777777775</v>
      </c>
      <c r="N3749" s="33">
        <v>37.5268040594434</v>
      </c>
      <c r="O3749" s="24">
        <v>1.17</v>
      </c>
      <c r="P3749" s="24"/>
      <c r="Q3749" s="24">
        <v>235</v>
      </c>
      <c r="R3749" s="35">
        <f t="shared" si="237"/>
        <v>8818.7989539691989</v>
      </c>
      <c r="S3749" s="35">
        <f t="shared" si="240"/>
        <v>274.95</v>
      </c>
      <c r="U3749" s="36">
        <f t="shared" si="238"/>
        <v>5.7638888888888795E-2</v>
      </c>
      <c r="V3749" s="36">
        <f t="shared" si="239"/>
        <v>13.545138888888866</v>
      </c>
      <c r="W3749" s="36" t="s">
        <v>1205</v>
      </c>
      <c r="X3749" s="37"/>
    </row>
    <row r="3750" spans="1:24" x14ac:dyDescent="0.3">
      <c r="A3750" s="42">
        <v>16660</v>
      </c>
      <c r="B3750" s="24">
        <v>40</v>
      </c>
      <c r="C3750" s="24" t="s">
        <v>1126</v>
      </c>
      <c r="D3750" s="24">
        <v>2</v>
      </c>
      <c r="E3750" s="24">
        <v>174</v>
      </c>
      <c r="F3750" s="24" t="s">
        <v>636</v>
      </c>
      <c r="G3750" s="24" t="s">
        <v>18</v>
      </c>
      <c r="H3750" s="24" t="s">
        <v>13</v>
      </c>
      <c r="J3750" s="24">
        <v>1</v>
      </c>
      <c r="K3750" s="24">
        <v>16660</v>
      </c>
      <c r="L3750" s="32">
        <v>0.55208333333333337</v>
      </c>
      <c r="M3750" s="43">
        <v>0.60972222222222217</v>
      </c>
      <c r="N3750" s="33">
        <v>37.5268040594434</v>
      </c>
      <c r="O3750" s="24">
        <v>1.17</v>
      </c>
      <c r="P3750" s="24"/>
      <c r="Q3750" s="24">
        <v>67</v>
      </c>
      <c r="R3750" s="35">
        <f t="shared" si="237"/>
        <v>2514.2958719827079</v>
      </c>
      <c r="S3750" s="35">
        <f t="shared" si="240"/>
        <v>78.39</v>
      </c>
      <c r="U3750" s="36">
        <f t="shared" si="238"/>
        <v>5.7638888888888795E-2</v>
      </c>
      <c r="V3750" s="36">
        <f t="shared" si="239"/>
        <v>3.8618055555555495</v>
      </c>
      <c r="W3750" s="36" t="s">
        <v>1205</v>
      </c>
      <c r="X3750" s="37"/>
    </row>
    <row r="3751" spans="1:24" x14ac:dyDescent="0.3">
      <c r="A3751" s="42">
        <v>11485</v>
      </c>
      <c r="B3751" s="24">
        <v>40</v>
      </c>
      <c r="C3751" s="24" t="s">
        <v>1126</v>
      </c>
      <c r="D3751" s="24">
        <v>2</v>
      </c>
      <c r="E3751" s="24">
        <v>174</v>
      </c>
      <c r="F3751" s="24" t="s">
        <v>636</v>
      </c>
      <c r="G3751" s="24" t="s">
        <v>19</v>
      </c>
      <c r="H3751" s="24" t="s">
        <v>15</v>
      </c>
      <c r="J3751" s="24">
        <v>1</v>
      </c>
      <c r="K3751" s="24">
        <v>5720</v>
      </c>
      <c r="L3751" s="32">
        <v>0.5625</v>
      </c>
      <c r="M3751" s="43">
        <v>0.62013888888888891</v>
      </c>
      <c r="N3751" s="33">
        <v>37.5268040594434</v>
      </c>
      <c r="O3751" s="24">
        <v>1.17</v>
      </c>
      <c r="P3751" s="24"/>
      <c r="Q3751" s="24">
        <v>46</v>
      </c>
      <c r="R3751" s="35">
        <f t="shared" si="237"/>
        <v>1726.2329867343965</v>
      </c>
      <c r="S3751" s="35">
        <f t="shared" si="240"/>
        <v>53.819999999999993</v>
      </c>
      <c r="U3751" s="36">
        <f t="shared" si="238"/>
        <v>5.7638888888888906E-2</v>
      </c>
      <c r="V3751" s="36">
        <f t="shared" si="239"/>
        <v>2.6513888888888895</v>
      </c>
      <c r="W3751" s="36" t="s">
        <v>1205</v>
      </c>
      <c r="X3751" s="37"/>
    </row>
    <row r="3752" spans="1:24" x14ac:dyDescent="0.3">
      <c r="A3752" s="42">
        <v>17142</v>
      </c>
      <c r="B3752" s="24">
        <v>40</v>
      </c>
      <c r="C3752" s="24" t="s">
        <v>1126</v>
      </c>
      <c r="D3752" s="24">
        <v>2</v>
      </c>
      <c r="E3752" s="24">
        <v>174</v>
      </c>
      <c r="F3752" s="24" t="s">
        <v>636</v>
      </c>
      <c r="G3752" s="24" t="s">
        <v>18</v>
      </c>
      <c r="H3752" s="24" t="s">
        <v>15</v>
      </c>
      <c r="J3752" s="24">
        <v>1</v>
      </c>
      <c r="K3752" s="24">
        <v>17142</v>
      </c>
      <c r="L3752" s="32">
        <v>0.59375</v>
      </c>
      <c r="M3752" s="43">
        <v>0.65138888888888891</v>
      </c>
      <c r="N3752" s="33">
        <v>37.5268040594434</v>
      </c>
      <c r="O3752" s="24">
        <v>1.17</v>
      </c>
      <c r="P3752" s="24"/>
      <c r="Q3752" s="24">
        <v>12</v>
      </c>
      <c r="R3752" s="35">
        <f t="shared" si="237"/>
        <v>450.32164871332077</v>
      </c>
      <c r="S3752" s="35">
        <f t="shared" si="240"/>
        <v>14.04</v>
      </c>
      <c r="U3752" s="36">
        <f t="shared" si="238"/>
        <v>5.7638888888888906E-2</v>
      </c>
      <c r="V3752" s="36">
        <f t="shared" si="239"/>
        <v>0.69166666666666687</v>
      </c>
      <c r="W3752" s="36" t="s">
        <v>1205</v>
      </c>
      <c r="X3752" s="37"/>
    </row>
    <row r="3753" spans="1:24" x14ac:dyDescent="0.3">
      <c r="A3753" s="42">
        <v>16662</v>
      </c>
      <c r="B3753" s="24">
        <v>40</v>
      </c>
      <c r="C3753" s="24" t="s">
        <v>1126</v>
      </c>
      <c r="D3753" s="24">
        <v>2</v>
      </c>
      <c r="E3753" s="24">
        <v>174</v>
      </c>
      <c r="F3753" s="24" t="s">
        <v>636</v>
      </c>
      <c r="G3753" s="24" t="s">
        <v>18</v>
      </c>
      <c r="H3753" s="24" t="s">
        <v>13</v>
      </c>
      <c r="J3753" s="24">
        <v>1</v>
      </c>
      <c r="K3753" s="24">
        <v>16662</v>
      </c>
      <c r="L3753" s="32">
        <v>0.59375</v>
      </c>
      <c r="M3753" s="43">
        <v>0.65138888888888891</v>
      </c>
      <c r="N3753" s="33">
        <v>37.5268040594434</v>
      </c>
      <c r="O3753" s="24">
        <v>1.17</v>
      </c>
      <c r="P3753" s="24"/>
      <c r="Q3753" s="24">
        <v>67</v>
      </c>
      <c r="R3753" s="35">
        <f t="shared" si="237"/>
        <v>2514.2958719827079</v>
      </c>
      <c r="S3753" s="35">
        <f t="shared" si="240"/>
        <v>78.39</v>
      </c>
      <c r="U3753" s="36">
        <f t="shared" si="238"/>
        <v>5.7638888888888906E-2</v>
      </c>
      <c r="V3753" s="36">
        <f t="shared" si="239"/>
        <v>3.8618055555555566</v>
      </c>
      <c r="W3753" s="36" t="s">
        <v>1205</v>
      </c>
      <c r="X3753" s="37"/>
    </row>
    <row r="3754" spans="1:24" x14ac:dyDescent="0.3">
      <c r="A3754" s="42">
        <v>18389</v>
      </c>
      <c r="B3754" s="24">
        <v>40</v>
      </c>
      <c r="C3754" s="24" t="s">
        <v>1126</v>
      </c>
      <c r="D3754" s="24">
        <v>2</v>
      </c>
      <c r="E3754" s="24">
        <v>174</v>
      </c>
      <c r="F3754" s="24" t="s">
        <v>636</v>
      </c>
      <c r="G3754" s="24" t="s">
        <v>18</v>
      </c>
      <c r="H3754" s="24" t="s">
        <v>15</v>
      </c>
      <c r="J3754" s="24">
        <v>1</v>
      </c>
      <c r="K3754" s="24">
        <v>17120</v>
      </c>
      <c r="L3754" s="32">
        <v>0.61458333333333337</v>
      </c>
      <c r="M3754" s="43">
        <v>0.67222222222222217</v>
      </c>
      <c r="N3754" s="33">
        <v>37.5268040594434</v>
      </c>
      <c r="O3754" s="24">
        <v>1.17</v>
      </c>
      <c r="P3754" s="24"/>
      <c r="Q3754" s="24">
        <v>12</v>
      </c>
      <c r="R3754" s="35">
        <f t="shared" si="237"/>
        <v>450.32164871332077</v>
      </c>
      <c r="S3754" s="35">
        <f t="shared" si="240"/>
        <v>14.04</v>
      </c>
      <c r="U3754" s="36">
        <f t="shared" si="238"/>
        <v>5.7638888888888795E-2</v>
      </c>
      <c r="V3754" s="36">
        <f t="shared" si="239"/>
        <v>0.69166666666666554</v>
      </c>
      <c r="W3754" s="36" t="s">
        <v>1205</v>
      </c>
      <c r="X3754" s="37"/>
    </row>
    <row r="3755" spans="1:24" x14ac:dyDescent="0.3">
      <c r="A3755" s="42">
        <v>11460</v>
      </c>
      <c r="B3755" s="24">
        <v>40</v>
      </c>
      <c r="C3755" s="24" t="s">
        <v>1126</v>
      </c>
      <c r="D3755" s="24">
        <v>2</v>
      </c>
      <c r="E3755" s="24">
        <v>174</v>
      </c>
      <c r="F3755" s="24" t="s">
        <v>636</v>
      </c>
      <c r="G3755" s="24" t="s">
        <v>19</v>
      </c>
      <c r="H3755" s="24" t="s">
        <v>13</v>
      </c>
      <c r="J3755" s="24">
        <v>1</v>
      </c>
      <c r="K3755" s="24">
        <v>5657</v>
      </c>
      <c r="L3755" s="32">
        <v>0.62152777777777779</v>
      </c>
      <c r="M3755" s="43">
        <v>0.6791666666666667</v>
      </c>
      <c r="N3755" s="33">
        <v>37.5268040594434</v>
      </c>
      <c r="O3755" s="24">
        <v>1.17</v>
      </c>
      <c r="P3755" s="24"/>
      <c r="Q3755" s="24">
        <v>235</v>
      </c>
      <c r="R3755" s="35">
        <f t="shared" si="237"/>
        <v>8818.7989539691989</v>
      </c>
      <c r="S3755" s="35">
        <f t="shared" si="240"/>
        <v>274.95</v>
      </c>
      <c r="U3755" s="36">
        <f t="shared" si="238"/>
        <v>5.7638888888888906E-2</v>
      </c>
      <c r="V3755" s="36">
        <f t="shared" si="239"/>
        <v>13.545138888888893</v>
      </c>
      <c r="W3755" s="36" t="s">
        <v>1205</v>
      </c>
      <c r="X3755" s="37"/>
    </row>
    <row r="3756" spans="1:24" x14ac:dyDescent="0.3">
      <c r="A3756" s="42">
        <v>16664</v>
      </c>
      <c r="B3756" s="24">
        <v>40</v>
      </c>
      <c r="C3756" s="24" t="s">
        <v>1126</v>
      </c>
      <c r="D3756" s="24">
        <v>2</v>
      </c>
      <c r="E3756" s="24">
        <v>174</v>
      </c>
      <c r="F3756" s="24" t="s">
        <v>636</v>
      </c>
      <c r="G3756" s="24" t="s">
        <v>18</v>
      </c>
      <c r="H3756" s="24" t="s">
        <v>13</v>
      </c>
      <c r="J3756" s="24">
        <v>1</v>
      </c>
      <c r="K3756" s="24">
        <v>16664</v>
      </c>
      <c r="L3756" s="32">
        <v>0.63541666666666663</v>
      </c>
      <c r="M3756" s="43">
        <v>0.69305555555555554</v>
      </c>
      <c r="N3756" s="33">
        <v>37.5268040594434</v>
      </c>
      <c r="O3756" s="24">
        <v>1.17</v>
      </c>
      <c r="P3756" s="24"/>
      <c r="Q3756" s="24">
        <v>67</v>
      </c>
      <c r="R3756" s="35">
        <f t="shared" si="237"/>
        <v>2514.2958719827079</v>
      </c>
      <c r="S3756" s="35">
        <f t="shared" si="240"/>
        <v>78.39</v>
      </c>
      <c r="U3756" s="36">
        <f t="shared" si="238"/>
        <v>5.7638888888888906E-2</v>
      </c>
      <c r="V3756" s="36">
        <f t="shared" si="239"/>
        <v>3.8618055555555566</v>
      </c>
      <c r="W3756" s="36" t="s">
        <v>1205</v>
      </c>
      <c r="X3756" s="37"/>
    </row>
    <row r="3757" spans="1:24" x14ac:dyDescent="0.3">
      <c r="A3757" s="42">
        <v>17218</v>
      </c>
      <c r="B3757" s="24">
        <v>40</v>
      </c>
      <c r="C3757" s="24" t="s">
        <v>1126</v>
      </c>
      <c r="D3757" s="24">
        <v>2</v>
      </c>
      <c r="E3757" s="24">
        <v>174</v>
      </c>
      <c r="F3757" s="24" t="s">
        <v>636</v>
      </c>
      <c r="G3757" s="24" t="s">
        <v>18</v>
      </c>
      <c r="H3757" s="24" t="s">
        <v>15</v>
      </c>
      <c r="J3757" s="24">
        <v>1</v>
      </c>
      <c r="K3757" s="24">
        <v>17218</v>
      </c>
      <c r="L3757" s="32">
        <v>0.65625</v>
      </c>
      <c r="M3757" s="43">
        <v>0.71388888888888891</v>
      </c>
      <c r="N3757" s="33">
        <v>37.5268040594434</v>
      </c>
      <c r="O3757" s="24">
        <v>1.17</v>
      </c>
      <c r="P3757" s="24"/>
      <c r="Q3757" s="24">
        <v>12</v>
      </c>
      <c r="R3757" s="35">
        <f t="shared" si="237"/>
        <v>450.32164871332077</v>
      </c>
      <c r="S3757" s="35">
        <f t="shared" si="240"/>
        <v>14.04</v>
      </c>
      <c r="U3757" s="36">
        <f t="shared" si="238"/>
        <v>5.7638888888888906E-2</v>
      </c>
      <c r="V3757" s="36">
        <f t="shared" si="239"/>
        <v>0.69166666666666687</v>
      </c>
      <c r="W3757" s="36" t="s">
        <v>1205</v>
      </c>
      <c r="X3757" s="37"/>
    </row>
    <row r="3758" spans="1:24" x14ac:dyDescent="0.3">
      <c r="A3758" s="42">
        <v>17138</v>
      </c>
      <c r="B3758" s="24">
        <v>40</v>
      </c>
      <c r="C3758" s="24" t="s">
        <v>1126</v>
      </c>
      <c r="D3758" s="24">
        <v>2</v>
      </c>
      <c r="E3758" s="24">
        <v>174</v>
      </c>
      <c r="F3758" s="24" t="s">
        <v>636</v>
      </c>
      <c r="G3758" s="24" t="s">
        <v>18</v>
      </c>
      <c r="H3758" s="24" t="s">
        <v>15</v>
      </c>
      <c r="J3758" s="24">
        <v>1</v>
      </c>
      <c r="K3758" s="24">
        <v>17138</v>
      </c>
      <c r="L3758" s="32">
        <v>0.67708333333333337</v>
      </c>
      <c r="M3758" s="43">
        <v>0.73472222222222217</v>
      </c>
      <c r="N3758" s="33">
        <v>37.5268040594434</v>
      </c>
      <c r="O3758" s="24">
        <v>1.17</v>
      </c>
      <c r="P3758" s="24"/>
      <c r="Q3758" s="24">
        <v>12</v>
      </c>
      <c r="R3758" s="35">
        <f t="shared" si="237"/>
        <v>450.32164871332077</v>
      </c>
      <c r="S3758" s="35">
        <f t="shared" si="240"/>
        <v>14.04</v>
      </c>
      <c r="U3758" s="36">
        <f t="shared" si="238"/>
        <v>5.7638888888888795E-2</v>
      </c>
      <c r="V3758" s="36">
        <f t="shared" si="239"/>
        <v>0.69166666666666554</v>
      </c>
      <c r="W3758" s="36" t="s">
        <v>1205</v>
      </c>
      <c r="X3758" s="37"/>
    </row>
    <row r="3759" spans="1:24" x14ac:dyDescent="0.3">
      <c r="A3759" s="42">
        <v>16667</v>
      </c>
      <c r="B3759" s="24">
        <v>40</v>
      </c>
      <c r="C3759" s="24" t="s">
        <v>1126</v>
      </c>
      <c r="D3759" s="24">
        <v>2</v>
      </c>
      <c r="E3759" s="24">
        <v>174</v>
      </c>
      <c r="F3759" s="24" t="s">
        <v>636</v>
      </c>
      <c r="G3759" s="24" t="s">
        <v>18</v>
      </c>
      <c r="H3759" s="24" t="s">
        <v>13</v>
      </c>
      <c r="J3759" s="24">
        <v>1</v>
      </c>
      <c r="K3759" s="24">
        <v>16667</v>
      </c>
      <c r="L3759" s="32">
        <v>0.67708333333333337</v>
      </c>
      <c r="M3759" s="43">
        <v>0.73472222222222217</v>
      </c>
      <c r="N3759" s="33">
        <v>37.5268040594434</v>
      </c>
      <c r="O3759" s="24">
        <v>1.17</v>
      </c>
      <c r="P3759" s="24"/>
      <c r="Q3759" s="24">
        <v>67</v>
      </c>
      <c r="R3759" s="35">
        <f t="shared" si="237"/>
        <v>2514.2958719827079</v>
      </c>
      <c r="S3759" s="35">
        <f t="shared" si="240"/>
        <v>78.39</v>
      </c>
      <c r="U3759" s="36">
        <f t="shared" si="238"/>
        <v>5.7638888888888795E-2</v>
      </c>
      <c r="V3759" s="36">
        <f t="shared" si="239"/>
        <v>3.8618055555555495</v>
      </c>
      <c r="W3759" s="36" t="s">
        <v>1205</v>
      </c>
      <c r="X3759" s="37"/>
    </row>
    <row r="3760" spans="1:24" x14ac:dyDescent="0.3">
      <c r="A3760" s="42">
        <v>11461</v>
      </c>
      <c r="B3760" s="24">
        <v>40</v>
      </c>
      <c r="C3760" s="24" t="s">
        <v>1126</v>
      </c>
      <c r="D3760" s="24">
        <v>2</v>
      </c>
      <c r="E3760" s="24">
        <v>174</v>
      </c>
      <c r="F3760" s="24" t="s">
        <v>636</v>
      </c>
      <c r="G3760" s="24" t="s">
        <v>19</v>
      </c>
      <c r="H3760" s="24" t="s">
        <v>13</v>
      </c>
      <c r="J3760" s="24">
        <v>1</v>
      </c>
      <c r="K3760" s="24">
        <v>5660</v>
      </c>
      <c r="L3760" s="32">
        <v>0.68402777777777779</v>
      </c>
      <c r="M3760" s="43">
        <v>0.7416666666666667</v>
      </c>
      <c r="N3760" s="33">
        <v>37.5268040594434</v>
      </c>
      <c r="O3760" s="24">
        <v>1.17</v>
      </c>
      <c r="P3760" s="24"/>
      <c r="Q3760" s="24">
        <v>235</v>
      </c>
      <c r="R3760" s="35">
        <f t="shared" si="237"/>
        <v>8818.7989539691989</v>
      </c>
      <c r="S3760" s="35">
        <f t="shared" si="240"/>
        <v>274.95</v>
      </c>
      <c r="U3760" s="36">
        <f t="shared" si="238"/>
        <v>5.7638888888888906E-2</v>
      </c>
      <c r="V3760" s="36">
        <f t="shared" si="239"/>
        <v>13.545138888888893</v>
      </c>
      <c r="W3760" s="36" t="s">
        <v>1205</v>
      </c>
      <c r="X3760" s="37"/>
    </row>
    <row r="3761" spans="1:24" x14ac:dyDescent="0.3">
      <c r="A3761" s="42">
        <v>11462</v>
      </c>
      <c r="B3761" s="24">
        <v>40</v>
      </c>
      <c r="C3761" s="24" t="s">
        <v>1126</v>
      </c>
      <c r="D3761" s="24">
        <v>2</v>
      </c>
      <c r="E3761" s="24">
        <v>174</v>
      </c>
      <c r="F3761" s="24" t="s">
        <v>636</v>
      </c>
      <c r="G3761" s="24" t="s">
        <v>19</v>
      </c>
      <c r="H3761" s="24" t="s">
        <v>13</v>
      </c>
      <c r="J3761" s="24">
        <v>1</v>
      </c>
      <c r="K3761" s="24">
        <v>5242</v>
      </c>
      <c r="L3761" s="32">
        <v>0.70486111111111116</v>
      </c>
      <c r="M3761" s="43">
        <v>0.76250000000000007</v>
      </c>
      <c r="N3761" s="33">
        <v>37.5268040594434</v>
      </c>
      <c r="O3761" s="24">
        <v>1.17</v>
      </c>
      <c r="P3761" s="24"/>
      <c r="Q3761" s="24">
        <v>235</v>
      </c>
      <c r="R3761" s="35">
        <f t="shared" si="237"/>
        <v>8818.7989539691989</v>
      </c>
      <c r="S3761" s="35">
        <f t="shared" si="240"/>
        <v>274.95</v>
      </c>
      <c r="U3761" s="36">
        <f t="shared" si="238"/>
        <v>5.7638888888888906E-2</v>
      </c>
      <c r="V3761" s="36">
        <f t="shared" si="239"/>
        <v>13.545138888888893</v>
      </c>
      <c r="W3761" s="36" t="s">
        <v>1205</v>
      </c>
      <c r="X3761" s="37"/>
    </row>
    <row r="3762" spans="1:24" x14ac:dyDescent="0.3">
      <c r="A3762" s="42">
        <v>11463</v>
      </c>
      <c r="B3762" s="24">
        <v>40</v>
      </c>
      <c r="C3762" s="24" t="s">
        <v>1126</v>
      </c>
      <c r="D3762" s="24">
        <v>2</v>
      </c>
      <c r="E3762" s="24">
        <v>174</v>
      </c>
      <c r="F3762" s="24" t="s">
        <v>636</v>
      </c>
      <c r="G3762" s="24" t="s">
        <v>19</v>
      </c>
      <c r="H3762" s="24" t="s">
        <v>13</v>
      </c>
      <c r="J3762" s="24">
        <v>1</v>
      </c>
      <c r="K3762" s="24">
        <v>5661</v>
      </c>
      <c r="L3762" s="32">
        <v>0.72569444444444453</v>
      </c>
      <c r="M3762" s="43">
        <v>0.78333333333333333</v>
      </c>
      <c r="N3762" s="33">
        <v>37.5268040594434</v>
      </c>
      <c r="O3762" s="24">
        <v>1.17</v>
      </c>
      <c r="P3762" s="24"/>
      <c r="Q3762" s="24">
        <v>235</v>
      </c>
      <c r="R3762" s="35">
        <f t="shared" si="237"/>
        <v>8818.7989539691989</v>
      </c>
      <c r="S3762" s="35">
        <f t="shared" si="240"/>
        <v>274.95</v>
      </c>
      <c r="U3762" s="36">
        <f t="shared" si="238"/>
        <v>5.7638888888888795E-2</v>
      </c>
      <c r="V3762" s="36">
        <f t="shared" si="239"/>
        <v>13.545138888888866</v>
      </c>
      <c r="W3762" s="36" t="s">
        <v>1205</v>
      </c>
      <c r="X3762" s="37"/>
    </row>
    <row r="3763" spans="1:24" x14ac:dyDescent="0.3">
      <c r="A3763" s="42">
        <v>11464</v>
      </c>
      <c r="B3763" s="24">
        <v>40</v>
      </c>
      <c r="C3763" s="24" t="s">
        <v>1126</v>
      </c>
      <c r="D3763" s="24">
        <v>2</v>
      </c>
      <c r="E3763" s="24">
        <v>174</v>
      </c>
      <c r="F3763" s="24" t="s">
        <v>636</v>
      </c>
      <c r="G3763" s="24" t="s">
        <v>19</v>
      </c>
      <c r="H3763" s="24" t="s">
        <v>13</v>
      </c>
      <c r="J3763" s="24">
        <v>1</v>
      </c>
      <c r="K3763" s="24">
        <v>5662</v>
      </c>
      <c r="L3763" s="32">
        <v>0.76736111111111116</v>
      </c>
      <c r="M3763" s="43">
        <v>0.82500000000000007</v>
      </c>
      <c r="N3763" s="33">
        <v>37.5268040594434</v>
      </c>
      <c r="O3763" s="24">
        <v>1.17</v>
      </c>
      <c r="P3763" s="24"/>
      <c r="Q3763" s="24">
        <v>235</v>
      </c>
      <c r="R3763" s="35">
        <f t="shared" si="237"/>
        <v>8818.7989539691989</v>
      </c>
      <c r="S3763" s="35">
        <f t="shared" si="240"/>
        <v>274.95</v>
      </c>
      <c r="U3763" s="36">
        <f t="shared" si="238"/>
        <v>5.7638888888888906E-2</v>
      </c>
      <c r="V3763" s="36">
        <f t="shared" si="239"/>
        <v>13.545138888888893</v>
      </c>
      <c r="W3763" s="36" t="s">
        <v>1205</v>
      </c>
      <c r="X3763" s="37"/>
    </row>
    <row r="3764" spans="1:24" x14ac:dyDescent="0.3">
      <c r="A3764" s="42">
        <v>16673</v>
      </c>
      <c r="B3764" s="24">
        <v>40</v>
      </c>
      <c r="C3764" s="24" t="s">
        <v>1126</v>
      </c>
      <c r="D3764" s="24">
        <v>2</v>
      </c>
      <c r="E3764" s="24">
        <v>174</v>
      </c>
      <c r="F3764" s="24" t="s">
        <v>636</v>
      </c>
      <c r="G3764" s="24" t="s">
        <v>18</v>
      </c>
      <c r="H3764" s="24" t="s">
        <v>13</v>
      </c>
      <c r="J3764" s="24">
        <v>1</v>
      </c>
      <c r="K3764" s="24">
        <v>16673</v>
      </c>
      <c r="L3764" s="32">
        <v>0.79513888888888884</v>
      </c>
      <c r="M3764" s="43">
        <v>0.85277777777777775</v>
      </c>
      <c r="N3764" s="33">
        <v>37.5268040594434</v>
      </c>
      <c r="O3764" s="24">
        <v>1.17</v>
      </c>
      <c r="P3764" s="24"/>
      <c r="Q3764" s="24">
        <v>67</v>
      </c>
      <c r="R3764" s="35">
        <f t="shared" si="237"/>
        <v>2514.2958719827079</v>
      </c>
      <c r="S3764" s="35">
        <f t="shared" si="240"/>
        <v>78.39</v>
      </c>
      <c r="U3764" s="36">
        <f t="shared" si="238"/>
        <v>5.7638888888888906E-2</v>
      </c>
      <c r="V3764" s="36">
        <f t="shared" si="239"/>
        <v>3.8618055555555566</v>
      </c>
      <c r="W3764" s="36" t="s">
        <v>1205</v>
      </c>
      <c r="X3764" s="37"/>
    </row>
    <row r="3765" spans="1:24" x14ac:dyDescent="0.3">
      <c r="A3765" s="42">
        <v>11486</v>
      </c>
      <c r="B3765" s="24">
        <v>40</v>
      </c>
      <c r="C3765" s="24" t="s">
        <v>1126</v>
      </c>
      <c r="D3765" s="24">
        <v>2</v>
      </c>
      <c r="E3765" s="24">
        <v>174</v>
      </c>
      <c r="F3765" s="24" t="s">
        <v>636</v>
      </c>
      <c r="G3765" s="24" t="s">
        <v>19</v>
      </c>
      <c r="H3765" s="24" t="s">
        <v>15</v>
      </c>
      <c r="J3765" s="24">
        <v>1</v>
      </c>
      <c r="K3765" s="24">
        <v>2912</v>
      </c>
      <c r="L3765" s="32">
        <v>0.80902777777777779</v>
      </c>
      <c r="M3765" s="43">
        <v>0.8666666666666667</v>
      </c>
      <c r="N3765" s="33">
        <v>37.5268040594434</v>
      </c>
      <c r="O3765" s="24">
        <v>1.17</v>
      </c>
      <c r="P3765" s="24"/>
      <c r="Q3765" s="24">
        <v>46</v>
      </c>
      <c r="R3765" s="35">
        <f t="shared" si="237"/>
        <v>1726.2329867343965</v>
      </c>
      <c r="S3765" s="35">
        <f t="shared" si="240"/>
        <v>53.819999999999993</v>
      </c>
      <c r="U3765" s="36">
        <f t="shared" si="238"/>
        <v>5.7638888888888906E-2</v>
      </c>
      <c r="V3765" s="36">
        <f t="shared" si="239"/>
        <v>2.6513888888888895</v>
      </c>
      <c r="W3765" s="36" t="s">
        <v>1205</v>
      </c>
      <c r="X3765" s="37"/>
    </row>
    <row r="3766" spans="1:24" x14ac:dyDescent="0.3">
      <c r="A3766" s="42">
        <v>11465</v>
      </c>
      <c r="B3766" s="24">
        <v>40</v>
      </c>
      <c r="C3766" s="24" t="s">
        <v>1126</v>
      </c>
      <c r="D3766" s="24">
        <v>2</v>
      </c>
      <c r="E3766" s="24">
        <v>174</v>
      </c>
      <c r="F3766" s="24" t="s">
        <v>636</v>
      </c>
      <c r="G3766" s="24" t="s">
        <v>19</v>
      </c>
      <c r="H3766" s="24" t="s">
        <v>13</v>
      </c>
      <c r="J3766" s="24">
        <v>1</v>
      </c>
      <c r="K3766" s="24">
        <v>2662</v>
      </c>
      <c r="L3766" s="32">
        <v>0.80902777777777779</v>
      </c>
      <c r="M3766" s="43">
        <v>0.8666666666666667</v>
      </c>
      <c r="N3766" s="33">
        <v>37.5268040594434</v>
      </c>
      <c r="O3766" s="24">
        <v>1.17</v>
      </c>
      <c r="P3766" s="24"/>
      <c r="Q3766" s="24">
        <v>235</v>
      </c>
      <c r="R3766" s="35">
        <f t="shared" si="237"/>
        <v>8818.7989539691989</v>
      </c>
      <c r="S3766" s="35">
        <f t="shared" si="240"/>
        <v>274.95</v>
      </c>
      <c r="U3766" s="36">
        <f t="shared" si="238"/>
        <v>5.7638888888888906E-2</v>
      </c>
      <c r="V3766" s="36">
        <f t="shared" si="239"/>
        <v>13.545138888888893</v>
      </c>
      <c r="W3766" s="36" t="s">
        <v>1205</v>
      </c>
      <c r="X3766" s="37"/>
    </row>
    <row r="3767" spans="1:24" x14ac:dyDescent="0.3">
      <c r="A3767" s="42">
        <v>18393</v>
      </c>
      <c r="B3767" s="24">
        <v>40</v>
      </c>
      <c r="C3767" s="24" t="s">
        <v>1126</v>
      </c>
      <c r="D3767" s="24">
        <v>2</v>
      </c>
      <c r="E3767" s="24">
        <v>174</v>
      </c>
      <c r="F3767" s="24" t="s">
        <v>636</v>
      </c>
      <c r="G3767" s="24" t="s">
        <v>18</v>
      </c>
      <c r="H3767" s="24" t="s">
        <v>15</v>
      </c>
      <c r="J3767" s="24">
        <v>1</v>
      </c>
      <c r="K3767" s="24">
        <v>5345</v>
      </c>
      <c r="L3767" s="32">
        <v>0.82291666666666663</v>
      </c>
      <c r="M3767" s="43">
        <v>0.88055555555555554</v>
      </c>
      <c r="N3767" s="33">
        <v>37.5268040594434</v>
      </c>
      <c r="O3767" s="24">
        <v>1.17</v>
      </c>
      <c r="P3767" s="24"/>
      <c r="Q3767" s="24">
        <v>12</v>
      </c>
      <c r="R3767" s="35">
        <f t="shared" si="237"/>
        <v>450.32164871332077</v>
      </c>
      <c r="S3767" s="35">
        <f t="shared" si="240"/>
        <v>14.04</v>
      </c>
      <c r="U3767" s="36">
        <f t="shared" si="238"/>
        <v>5.7638888888888906E-2</v>
      </c>
      <c r="V3767" s="36">
        <f t="shared" si="239"/>
        <v>0.69166666666666687</v>
      </c>
      <c r="W3767" s="36" t="s">
        <v>1205</v>
      </c>
      <c r="X3767" s="37"/>
    </row>
    <row r="3768" spans="1:24" x14ac:dyDescent="0.3">
      <c r="A3768" s="42">
        <v>11487</v>
      </c>
      <c r="B3768" s="24">
        <v>40</v>
      </c>
      <c r="C3768" s="24" t="s">
        <v>1126</v>
      </c>
      <c r="D3768" s="24">
        <v>2</v>
      </c>
      <c r="E3768" s="24">
        <v>174</v>
      </c>
      <c r="F3768" s="24" t="s">
        <v>636</v>
      </c>
      <c r="G3768" s="24" t="s">
        <v>19</v>
      </c>
      <c r="H3768" s="24" t="s">
        <v>15</v>
      </c>
      <c r="J3768" s="24">
        <v>1</v>
      </c>
      <c r="K3768" s="24">
        <v>2901</v>
      </c>
      <c r="L3768" s="32">
        <v>0.82986111111111116</v>
      </c>
      <c r="M3768" s="43">
        <v>0.88750000000000007</v>
      </c>
      <c r="N3768" s="33">
        <v>37.5268040594434</v>
      </c>
      <c r="O3768" s="24">
        <v>1.17</v>
      </c>
      <c r="P3768" s="24"/>
      <c r="Q3768" s="24">
        <v>46</v>
      </c>
      <c r="R3768" s="35">
        <f t="shared" si="237"/>
        <v>1726.2329867343965</v>
      </c>
      <c r="S3768" s="35">
        <f t="shared" si="240"/>
        <v>53.819999999999993</v>
      </c>
      <c r="U3768" s="36">
        <f t="shared" si="238"/>
        <v>5.7638888888888906E-2</v>
      </c>
      <c r="V3768" s="36">
        <f t="shared" si="239"/>
        <v>2.6513888888888895</v>
      </c>
      <c r="W3768" s="36" t="s">
        <v>1205</v>
      </c>
      <c r="X3768" s="37"/>
    </row>
    <row r="3769" spans="1:24" x14ac:dyDescent="0.3">
      <c r="A3769" s="42">
        <v>17222</v>
      </c>
      <c r="B3769" s="24">
        <v>40</v>
      </c>
      <c r="C3769" s="24" t="s">
        <v>1126</v>
      </c>
      <c r="D3769" s="24">
        <v>2</v>
      </c>
      <c r="E3769" s="24">
        <v>174</v>
      </c>
      <c r="F3769" s="24" t="s">
        <v>636</v>
      </c>
      <c r="G3769" s="24" t="s">
        <v>18</v>
      </c>
      <c r="H3769" s="24" t="s">
        <v>15</v>
      </c>
      <c r="J3769" s="24">
        <v>1</v>
      </c>
      <c r="K3769" s="24">
        <v>17222</v>
      </c>
      <c r="L3769" s="32">
        <v>0.84375</v>
      </c>
      <c r="M3769" s="43">
        <v>0.90138888888888891</v>
      </c>
      <c r="N3769" s="33">
        <v>37.5268040594434</v>
      </c>
      <c r="O3769" s="24">
        <v>1.17</v>
      </c>
      <c r="P3769" s="24"/>
      <c r="Q3769" s="24">
        <v>12</v>
      </c>
      <c r="R3769" s="35">
        <f t="shared" si="237"/>
        <v>450.32164871332077</v>
      </c>
      <c r="S3769" s="35">
        <f t="shared" si="240"/>
        <v>14.04</v>
      </c>
      <c r="U3769" s="36">
        <f t="shared" si="238"/>
        <v>5.7638888888888906E-2</v>
      </c>
      <c r="V3769" s="36">
        <f t="shared" si="239"/>
        <v>0.69166666666666687</v>
      </c>
      <c r="W3769" s="36" t="s">
        <v>1205</v>
      </c>
      <c r="X3769" s="37"/>
    </row>
    <row r="3770" spans="1:24" x14ac:dyDescent="0.3">
      <c r="A3770" s="42">
        <v>16676</v>
      </c>
      <c r="B3770" s="24">
        <v>40</v>
      </c>
      <c r="C3770" s="24" t="s">
        <v>1126</v>
      </c>
      <c r="D3770" s="24">
        <v>2</v>
      </c>
      <c r="E3770" s="24">
        <v>174</v>
      </c>
      <c r="F3770" s="24" t="s">
        <v>636</v>
      </c>
      <c r="G3770" s="24" t="s">
        <v>18</v>
      </c>
      <c r="H3770" s="24" t="s">
        <v>13</v>
      </c>
      <c r="J3770" s="24">
        <v>1</v>
      </c>
      <c r="K3770" s="24">
        <v>16676</v>
      </c>
      <c r="L3770" s="32">
        <v>0.84375</v>
      </c>
      <c r="M3770" s="43">
        <v>0.90138888888888891</v>
      </c>
      <c r="N3770" s="33">
        <v>37.5268040594434</v>
      </c>
      <c r="O3770" s="24">
        <v>1.17</v>
      </c>
      <c r="P3770" s="24"/>
      <c r="Q3770" s="24">
        <v>67</v>
      </c>
      <c r="R3770" s="35">
        <f t="shared" si="237"/>
        <v>2514.2958719827079</v>
      </c>
      <c r="S3770" s="35">
        <f t="shared" si="240"/>
        <v>78.39</v>
      </c>
      <c r="U3770" s="36">
        <f t="shared" si="238"/>
        <v>5.7638888888888906E-2</v>
      </c>
      <c r="V3770" s="36">
        <f t="shared" si="239"/>
        <v>3.8618055555555566</v>
      </c>
      <c r="W3770" s="36" t="s">
        <v>1205</v>
      </c>
      <c r="X3770" s="37"/>
    </row>
    <row r="3771" spans="1:24" x14ac:dyDescent="0.3">
      <c r="A3771" s="42">
        <v>11488</v>
      </c>
      <c r="B3771" s="24">
        <v>40</v>
      </c>
      <c r="C3771" s="24" t="s">
        <v>1126</v>
      </c>
      <c r="D3771" s="24">
        <v>2</v>
      </c>
      <c r="E3771" s="24">
        <v>174</v>
      </c>
      <c r="F3771" s="24" t="s">
        <v>636</v>
      </c>
      <c r="G3771" s="24" t="s">
        <v>19</v>
      </c>
      <c r="H3771" s="24" t="s">
        <v>15</v>
      </c>
      <c r="J3771" s="24">
        <v>1</v>
      </c>
      <c r="K3771" s="24">
        <v>5731</v>
      </c>
      <c r="L3771" s="32">
        <v>0.85069444444444453</v>
      </c>
      <c r="M3771" s="43">
        <v>0.90833333333333333</v>
      </c>
      <c r="N3771" s="33">
        <v>37.5268040594434</v>
      </c>
      <c r="O3771" s="24">
        <v>1.17</v>
      </c>
      <c r="P3771" s="24"/>
      <c r="Q3771" s="24">
        <v>46</v>
      </c>
      <c r="R3771" s="35">
        <f t="shared" si="237"/>
        <v>1726.2329867343965</v>
      </c>
      <c r="S3771" s="35">
        <f t="shared" si="240"/>
        <v>53.819999999999993</v>
      </c>
      <c r="U3771" s="36">
        <f t="shared" si="238"/>
        <v>5.7638888888888795E-2</v>
      </c>
      <c r="V3771" s="36">
        <f t="shared" si="239"/>
        <v>2.6513888888888846</v>
      </c>
      <c r="W3771" s="36" t="s">
        <v>1205</v>
      </c>
      <c r="X3771" s="37"/>
    </row>
    <row r="3772" spans="1:24" x14ac:dyDescent="0.3">
      <c r="A3772" s="42">
        <v>16679</v>
      </c>
      <c r="B3772" s="24">
        <v>40</v>
      </c>
      <c r="C3772" s="24" t="s">
        <v>1126</v>
      </c>
      <c r="D3772" s="24">
        <v>2</v>
      </c>
      <c r="E3772" s="24">
        <v>174</v>
      </c>
      <c r="F3772" s="24" t="s">
        <v>636</v>
      </c>
      <c r="G3772" s="24" t="s">
        <v>18</v>
      </c>
      <c r="H3772" s="24" t="s">
        <v>13</v>
      </c>
      <c r="J3772" s="24">
        <v>1</v>
      </c>
      <c r="K3772" s="24">
        <v>16679</v>
      </c>
      <c r="L3772" s="32">
        <v>0.90625</v>
      </c>
      <c r="M3772" s="43">
        <v>0.96388888888888891</v>
      </c>
      <c r="N3772" s="33">
        <v>37.5268040594434</v>
      </c>
      <c r="O3772" s="24">
        <v>1.17</v>
      </c>
      <c r="P3772" s="24"/>
      <c r="Q3772" s="24">
        <v>67</v>
      </c>
      <c r="R3772" s="35">
        <f t="shared" si="237"/>
        <v>2514.2958719827079</v>
      </c>
      <c r="S3772" s="35">
        <f t="shared" si="240"/>
        <v>78.39</v>
      </c>
      <c r="U3772" s="36">
        <f t="shared" si="238"/>
        <v>5.7638888888888906E-2</v>
      </c>
      <c r="V3772" s="36">
        <f t="shared" si="239"/>
        <v>3.8618055555555566</v>
      </c>
      <c r="W3772" s="36" t="s">
        <v>1205</v>
      </c>
      <c r="X3772" s="37"/>
    </row>
    <row r="3773" spans="1:24" x14ac:dyDescent="0.3">
      <c r="A3773" s="42">
        <v>11484</v>
      </c>
      <c r="B3773" s="24">
        <v>40</v>
      </c>
      <c r="C3773" s="24" t="s">
        <v>1126</v>
      </c>
      <c r="D3773" s="24">
        <v>2</v>
      </c>
      <c r="E3773" s="24">
        <v>176</v>
      </c>
      <c r="F3773" s="24" t="s">
        <v>637</v>
      </c>
      <c r="G3773" s="24" t="s">
        <v>19</v>
      </c>
      <c r="H3773" s="24" t="s">
        <v>15</v>
      </c>
      <c r="J3773" s="24">
        <v>1</v>
      </c>
      <c r="K3773" s="24">
        <v>5781</v>
      </c>
      <c r="L3773" s="32">
        <v>0.4236111111111111</v>
      </c>
      <c r="M3773" s="43">
        <v>0.4548611111111111</v>
      </c>
      <c r="N3773" s="33">
        <v>19.346447963266201</v>
      </c>
      <c r="O3773" s="24">
        <v>1.17</v>
      </c>
      <c r="P3773" s="24"/>
      <c r="Q3773" s="24">
        <v>46</v>
      </c>
      <c r="R3773" s="35">
        <f t="shared" si="237"/>
        <v>889.93660631024522</v>
      </c>
      <c r="S3773" s="35">
        <f t="shared" si="240"/>
        <v>53.819999999999993</v>
      </c>
      <c r="U3773" s="36">
        <f t="shared" si="238"/>
        <v>3.125E-2</v>
      </c>
      <c r="V3773" s="36">
        <f t="shared" si="239"/>
        <v>1.4375</v>
      </c>
      <c r="W3773" s="36" t="s">
        <v>1205</v>
      </c>
      <c r="X3773" s="37"/>
    </row>
    <row r="3774" spans="1:24" x14ac:dyDescent="0.3">
      <c r="A3774" s="42">
        <v>11467</v>
      </c>
      <c r="B3774" s="24">
        <v>40</v>
      </c>
      <c r="C3774" s="24" t="s">
        <v>1126</v>
      </c>
      <c r="D3774" s="24">
        <v>2</v>
      </c>
      <c r="E3774" s="24">
        <v>176</v>
      </c>
      <c r="F3774" s="24" t="s">
        <v>637</v>
      </c>
      <c r="G3774" s="24" t="s">
        <v>19</v>
      </c>
      <c r="H3774" s="24" t="s">
        <v>13</v>
      </c>
      <c r="J3774" s="24">
        <v>1</v>
      </c>
      <c r="K3774" s="24">
        <v>5668</v>
      </c>
      <c r="L3774" s="32">
        <v>0.85763888888888884</v>
      </c>
      <c r="M3774" s="43">
        <v>0.88888888888888884</v>
      </c>
      <c r="N3774" s="33">
        <v>19.346447963266201</v>
      </c>
      <c r="O3774" s="24">
        <v>1.17</v>
      </c>
      <c r="P3774" s="24"/>
      <c r="Q3774" s="24">
        <v>235</v>
      </c>
      <c r="R3774" s="35">
        <f t="shared" si="237"/>
        <v>4546.4152713675576</v>
      </c>
      <c r="S3774" s="35">
        <f t="shared" si="240"/>
        <v>274.95</v>
      </c>
      <c r="U3774" s="36">
        <f t="shared" si="238"/>
        <v>3.125E-2</v>
      </c>
      <c r="V3774" s="36">
        <f t="shared" si="239"/>
        <v>7.34375</v>
      </c>
      <c r="W3774" s="36" t="s">
        <v>1205</v>
      </c>
      <c r="X3774" s="37"/>
    </row>
    <row r="3775" spans="1:24" x14ac:dyDescent="0.3">
      <c r="A3775" s="42">
        <v>11468</v>
      </c>
      <c r="B3775" s="24">
        <v>40</v>
      </c>
      <c r="C3775" s="24" t="s">
        <v>1126</v>
      </c>
      <c r="D3775" s="24">
        <v>2</v>
      </c>
      <c r="E3775" s="24">
        <v>176</v>
      </c>
      <c r="F3775" s="24" t="s">
        <v>637</v>
      </c>
      <c r="G3775" s="24" t="s">
        <v>19</v>
      </c>
      <c r="H3775" s="24" t="s">
        <v>13</v>
      </c>
      <c r="J3775" s="24">
        <v>1</v>
      </c>
      <c r="K3775" s="24">
        <v>5669</v>
      </c>
      <c r="L3775" s="32">
        <v>0.90277777777777779</v>
      </c>
      <c r="M3775" s="43">
        <v>0.93402777777777779</v>
      </c>
      <c r="N3775" s="33">
        <v>19.346447963266201</v>
      </c>
      <c r="O3775" s="24">
        <v>1.17</v>
      </c>
      <c r="P3775" s="24"/>
      <c r="Q3775" s="24">
        <v>235</v>
      </c>
      <c r="R3775" s="35">
        <f t="shared" si="237"/>
        <v>4546.4152713675576</v>
      </c>
      <c r="S3775" s="35">
        <f t="shared" si="240"/>
        <v>274.95</v>
      </c>
      <c r="U3775" s="36">
        <f t="shared" si="238"/>
        <v>3.125E-2</v>
      </c>
      <c r="V3775" s="36">
        <f t="shared" si="239"/>
        <v>7.34375</v>
      </c>
      <c r="W3775" s="36" t="s">
        <v>1205</v>
      </c>
      <c r="X3775" s="37"/>
    </row>
    <row r="3776" spans="1:24" x14ac:dyDescent="0.3">
      <c r="A3776" s="42">
        <v>11489</v>
      </c>
      <c r="B3776" s="24">
        <v>40</v>
      </c>
      <c r="C3776" s="24" t="s">
        <v>1126</v>
      </c>
      <c r="D3776" s="24">
        <v>2</v>
      </c>
      <c r="E3776" s="24">
        <v>176</v>
      </c>
      <c r="F3776" s="24" t="s">
        <v>637</v>
      </c>
      <c r="G3776" s="24" t="s">
        <v>19</v>
      </c>
      <c r="H3776" s="24" t="s">
        <v>15</v>
      </c>
      <c r="J3776" s="24">
        <v>1</v>
      </c>
      <c r="K3776" s="24">
        <v>5780</v>
      </c>
      <c r="L3776" s="32">
        <v>0.90625</v>
      </c>
      <c r="M3776" s="43">
        <v>0.9375</v>
      </c>
      <c r="N3776" s="33">
        <v>19.346447963266201</v>
      </c>
      <c r="O3776" s="24">
        <v>1.17</v>
      </c>
      <c r="P3776" s="24"/>
      <c r="Q3776" s="24">
        <v>46</v>
      </c>
      <c r="R3776" s="35">
        <f t="shared" si="237"/>
        <v>889.93660631024522</v>
      </c>
      <c r="S3776" s="35">
        <f t="shared" si="240"/>
        <v>53.819999999999993</v>
      </c>
      <c r="U3776" s="36">
        <f t="shared" si="238"/>
        <v>3.125E-2</v>
      </c>
      <c r="V3776" s="36">
        <f t="shared" si="239"/>
        <v>1.4375</v>
      </c>
      <c r="W3776" s="36" t="s">
        <v>1205</v>
      </c>
      <c r="X3776" s="37"/>
    </row>
    <row r="3777" spans="1:24" x14ac:dyDescent="0.3">
      <c r="A3777" s="42">
        <v>11490</v>
      </c>
      <c r="B3777" s="24">
        <v>40</v>
      </c>
      <c r="C3777" s="24" t="s">
        <v>1126</v>
      </c>
      <c r="D3777" s="24">
        <v>1</v>
      </c>
      <c r="E3777" s="24">
        <v>177</v>
      </c>
      <c r="F3777" s="24" t="s">
        <v>641</v>
      </c>
      <c r="G3777" s="24" t="s">
        <v>19</v>
      </c>
      <c r="H3777" s="24" t="s">
        <v>15</v>
      </c>
      <c r="J3777" s="24">
        <v>1</v>
      </c>
      <c r="K3777" s="24">
        <v>5478</v>
      </c>
      <c r="L3777" s="32">
        <v>0.25694444444444448</v>
      </c>
      <c r="M3777" s="43">
        <v>0.28819444444444448</v>
      </c>
      <c r="N3777" s="33">
        <v>19.8536101690739</v>
      </c>
      <c r="O3777" s="24">
        <v>1.17</v>
      </c>
      <c r="P3777" s="24"/>
      <c r="Q3777" s="24">
        <v>46</v>
      </c>
      <c r="R3777" s="35">
        <f t="shared" si="237"/>
        <v>913.26606777739937</v>
      </c>
      <c r="S3777" s="35">
        <f t="shared" si="240"/>
        <v>53.819999999999993</v>
      </c>
      <c r="U3777" s="36">
        <f t="shared" si="238"/>
        <v>3.125E-2</v>
      </c>
      <c r="V3777" s="36">
        <f t="shared" si="239"/>
        <v>1.4375</v>
      </c>
      <c r="W3777" s="36" t="s">
        <v>1205</v>
      </c>
      <c r="X3777" s="37"/>
    </row>
    <row r="3778" spans="1:24" x14ac:dyDescent="0.3">
      <c r="A3778" s="42">
        <v>11491</v>
      </c>
      <c r="B3778" s="24">
        <v>40</v>
      </c>
      <c r="C3778" s="24" t="s">
        <v>1126</v>
      </c>
      <c r="D3778" s="24">
        <v>1</v>
      </c>
      <c r="E3778" s="24">
        <v>177</v>
      </c>
      <c r="F3778" s="24" t="s">
        <v>641</v>
      </c>
      <c r="G3778" s="24" t="s">
        <v>19</v>
      </c>
      <c r="H3778" s="24" t="s">
        <v>15</v>
      </c>
      <c r="J3778" s="24">
        <v>1</v>
      </c>
      <c r="K3778" s="24">
        <v>5473</v>
      </c>
      <c r="L3778" s="32">
        <v>0.27777777777777779</v>
      </c>
      <c r="M3778" s="43">
        <v>0.30902777777777779</v>
      </c>
      <c r="N3778" s="33">
        <v>19.8536101690739</v>
      </c>
      <c r="O3778" s="24">
        <v>1.17</v>
      </c>
      <c r="P3778" s="24"/>
      <c r="Q3778" s="24">
        <v>46</v>
      </c>
      <c r="R3778" s="35">
        <f t="shared" si="237"/>
        <v>913.26606777739937</v>
      </c>
      <c r="S3778" s="35">
        <f t="shared" si="240"/>
        <v>53.819999999999993</v>
      </c>
      <c r="U3778" s="36">
        <f t="shared" si="238"/>
        <v>3.125E-2</v>
      </c>
      <c r="V3778" s="36">
        <f t="shared" si="239"/>
        <v>1.4375</v>
      </c>
      <c r="W3778" s="36" t="s">
        <v>1205</v>
      </c>
      <c r="X3778" s="37"/>
    </row>
    <row r="3779" spans="1:24" x14ac:dyDescent="0.3">
      <c r="A3779" s="42">
        <v>17863</v>
      </c>
      <c r="B3779" s="24">
        <v>40</v>
      </c>
      <c r="C3779" s="24" t="s">
        <v>1126</v>
      </c>
      <c r="D3779" s="24">
        <v>2</v>
      </c>
      <c r="E3779" s="24">
        <v>372</v>
      </c>
      <c r="F3779" s="24" t="s">
        <v>1209</v>
      </c>
      <c r="G3779" s="24" t="s">
        <v>19</v>
      </c>
      <c r="H3779" s="24" t="s">
        <v>13</v>
      </c>
      <c r="J3779" s="24">
        <v>1</v>
      </c>
      <c r="K3779" s="24">
        <v>5220</v>
      </c>
      <c r="L3779" s="32">
        <v>0.28819444444444448</v>
      </c>
      <c r="M3779" s="43">
        <v>0.34930555555555554</v>
      </c>
      <c r="N3779" s="33">
        <v>39.182406721767101</v>
      </c>
      <c r="O3779" s="24"/>
      <c r="P3779" s="24"/>
      <c r="Q3779" s="24">
        <v>235</v>
      </c>
      <c r="R3779" s="35">
        <f t="shared" si="237"/>
        <v>9207.8655796152689</v>
      </c>
      <c r="S3779" s="35">
        <f t="shared" si="240"/>
        <v>0</v>
      </c>
      <c r="U3779" s="36">
        <f t="shared" si="238"/>
        <v>6.1111111111111061E-2</v>
      </c>
      <c r="V3779" s="36">
        <f t="shared" si="239"/>
        <v>14.3611111111111</v>
      </c>
      <c r="W3779" s="36"/>
      <c r="X3779" s="37"/>
    </row>
    <row r="3780" spans="1:24" x14ac:dyDescent="0.3">
      <c r="A3780" s="42">
        <v>17878</v>
      </c>
      <c r="B3780" s="24">
        <v>40</v>
      </c>
      <c r="C3780" s="24" t="s">
        <v>1126</v>
      </c>
      <c r="D3780" s="24">
        <v>2</v>
      </c>
      <c r="E3780" s="24">
        <v>372</v>
      </c>
      <c r="F3780" s="24" t="s">
        <v>1209</v>
      </c>
      <c r="G3780" s="24" t="s">
        <v>52</v>
      </c>
      <c r="H3780" s="51" t="s">
        <v>1146</v>
      </c>
      <c r="I3780" s="51"/>
      <c r="J3780" s="24">
        <v>1</v>
      </c>
      <c r="K3780" s="24">
        <v>2633</v>
      </c>
      <c r="L3780" s="32">
        <v>0.28819444444444448</v>
      </c>
      <c r="M3780" s="43">
        <v>0.34930555555555554</v>
      </c>
      <c r="N3780" s="33">
        <v>39.182406721767101</v>
      </c>
      <c r="O3780" s="24"/>
      <c r="P3780" s="24"/>
      <c r="Q3780" s="24">
        <v>173</v>
      </c>
      <c r="R3780" s="35">
        <f t="shared" si="237"/>
        <v>6778.5563628657083</v>
      </c>
      <c r="S3780" s="35">
        <f t="shared" si="240"/>
        <v>0</v>
      </c>
      <c r="U3780" s="36">
        <f t="shared" si="238"/>
        <v>6.1111111111111061E-2</v>
      </c>
      <c r="V3780" s="36">
        <f t="shared" si="239"/>
        <v>10.572222222222214</v>
      </c>
      <c r="W3780" s="36"/>
      <c r="X3780" s="37"/>
    </row>
    <row r="3781" spans="1:24" x14ac:dyDescent="0.3">
      <c r="A3781" s="42">
        <v>17873</v>
      </c>
      <c r="B3781" s="24">
        <v>40</v>
      </c>
      <c r="C3781" s="24" t="s">
        <v>1126</v>
      </c>
      <c r="D3781" s="24">
        <v>1</v>
      </c>
      <c r="E3781" s="24">
        <v>465</v>
      </c>
      <c r="F3781" s="24" t="s">
        <v>1210</v>
      </c>
      <c r="G3781" s="24" t="s">
        <v>52</v>
      </c>
      <c r="H3781" s="24">
        <v>134</v>
      </c>
      <c r="J3781" s="24">
        <v>1</v>
      </c>
      <c r="K3781" s="24">
        <v>17725</v>
      </c>
      <c r="L3781" s="32">
        <v>0.69097222222222221</v>
      </c>
      <c r="M3781" s="43">
        <v>0.70486111111111116</v>
      </c>
      <c r="N3781" s="33">
        <v>10.062397578892501</v>
      </c>
      <c r="O3781" s="24"/>
      <c r="P3781" s="24"/>
      <c r="Q3781" s="24">
        <v>105</v>
      </c>
      <c r="R3781" s="35">
        <f t="shared" si="237"/>
        <v>1056.5517457837127</v>
      </c>
      <c r="S3781" s="35">
        <f t="shared" si="240"/>
        <v>0</v>
      </c>
      <c r="U3781" s="36">
        <f t="shared" si="238"/>
        <v>1.3888888888888951E-2</v>
      </c>
      <c r="V3781" s="36">
        <f t="shared" si="239"/>
        <v>1.4583333333333397</v>
      </c>
      <c r="W3781" s="36"/>
      <c r="X3781" s="37"/>
    </row>
    <row r="3782" spans="1:24" x14ac:dyDescent="0.3">
      <c r="A3782" s="42">
        <v>18772</v>
      </c>
      <c r="B3782" s="24">
        <v>40</v>
      </c>
      <c r="C3782" s="24" t="s">
        <v>1126</v>
      </c>
      <c r="D3782" s="24">
        <v>2</v>
      </c>
      <c r="E3782" s="24">
        <v>661</v>
      </c>
      <c r="F3782" s="24" t="s">
        <v>183</v>
      </c>
      <c r="G3782" s="24" t="s">
        <v>52</v>
      </c>
      <c r="H3782" s="51" t="s">
        <v>1146</v>
      </c>
      <c r="I3782" s="51"/>
      <c r="J3782" s="24">
        <v>1</v>
      </c>
      <c r="K3782" s="24">
        <v>5667</v>
      </c>
      <c r="L3782" s="32">
        <v>0.55138888888888882</v>
      </c>
      <c r="M3782" s="43">
        <v>0.56944444444444442</v>
      </c>
      <c r="N3782" s="33">
        <v>10.933262976109701</v>
      </c>
      <c r="O3782" s="24"/>
      <c r="P3782" s="24"/>
      <c r="Q3782" s="24">
        <v>173</v>
      </c>
      <c r="R3782" s="35">
        <f t="shared" ref="R3782:R3845" si="241">+N3782*Q3782</f>
        <v>1891.4544948669782</v>
      </c>
      <c r="S3782" s="35">
        <f t="shared" si="240"/>
        <v>0</v>
      </c>
      <c r="U3782" s="36">
        <f t="shared" ref="U3782:U3845" si="242">+M3782-L3782</f>
        <v>1.8055555555555602E-2</v>
      </c>
      <c r="V3782" s="36">
        <f t="shared" ref="V3782:V3845" si="243">+U3782*Q3782</f>
        <v>3.1236111111111193</v>
      </c>
      <c r="W3782" s="36"/>
      <c r="X3782" s="37"/>
    </row>
    <row r="3783" spans="1:24" x14ac:dyDescent="0.3">
      <c r="A3783" s="42">
        <v>18574</v>
      </c>
      <c r="B3783" s="24">
        <v>40</v>
      </c>
      <c r="C3783" s="24" t="s">
        <v>1126</v>
      </c>
      <c r="D3783" s="24">
        <v>2</v>
      </c>
      <c r="E3783" s="24">
        <v>661</v>
      </c>
      <c r="F3783" s="24" t="s">
        <v>183</v>
      </c>
      <c r="G3783" s="24" t="s">
        <v>52</v>
      </c>
      <c r="H3783" s="51" t="s">
        <v>1146</v>
      </c>
      <c r="I3783" s="51"/>
      <c r="J3783" s="24">
        <v>1</v>
      </c>
      <c r="K3783" s="24">
        <v>18525</v>
      </c>
      <c r="L3783" s="32">
        <v>0.57222222222222219</v>
      </c>
      <c r="M3783" s="43">
        <v>0.59027777777777779</v>
      </c>
      <c r="N3783" s="33">
        <v>10.933262976109701</v>
      </c>
      <c r="O3783" s="24"/>
      <c r="P3783" s="24"/>
      <c r="Q3783" s="24">
        <v>173</v>
      </c>
      <c r="R3783" s="35">
        <f t="shared" si="241"/>
        <v>1891.4544948669782</v>
      </c>
      <c r="S3783" s="35">
        <f t="shared" si="240"/>
        <v>0</v>
      </c>
      <c r="U3783" s="36">
        <f t="shared" si="242"/>
        <v>1.8055555555555602E-2</v>
      </c>
      <c r="V3783" s="36">
        <f t="shared" si="243"/>
        <v>3.1236111111111193</v>
      </c>
      <c r="W3783" s="36"/>
      <c r="X3783" s="37"/>
    </row>
    <row r="3784" spans="1:24" x14ac:dyDescent="0.3">
      <c r="A3784" s="42">
        <v>9347</v>
      </c>
      <c r="B3784" s="24">
        <v>40</v>
      </c>
      <c r="C3784" s="24" t="s">
        <v>1126</v>
      </c>
      <c r="D3784" s="24">
        <v>1</v>
      </c>
      <c r="E3784" s="24">
        <v>662</v>
      </c>
      <c r="F3784" s="24" t="s">
        <v>170</v>
      </c>
      <c r="G3784" s="24" t="s">
        <v>52</v>
      </c>
      <c r="H3784" s="51" t="s">
        <v>1146</v>
      </c>
      <c r="I3784" s="51"/>
      <c r="J3784" s="24">
        <v>1</v>
      </c>
      <c r="K3784" s="24">
        <v>3090</v>
      </c>
      <c r="L3784" s="32">
        <v>0.30902777777777779</v>
      </c>
      <c r="M3784" s="43">
        <v>0.34027777777777773</v>
      </c>
      <c r="N3784" s="33">
        <v>19.859229545899701</v>
      </c>
      <c r="O3784" s="24"/>
      <c r="P3784" s="24"/>
      <c r="Q3784" s="24">
        <v>173</v>
      </c>
      <c r="R3784" s="35">
        <f t="shared" si="241"/>
        <v>3435.6467114406482</v>
      </c>
      <c r="S3784" s="35">
        <f t="shared" si="240"/>
        <v>0</v>
      </c>
      <c r="U3784" s="36">
        <f t="shared" si="242"/>
        <v>3.1249999999999944E-2</v>
      </c>
      <c r="V3784" s="36">
        <f t="shared" si="243"/>
        <v>5.4062499999999902</v>
      </c>
      <c r="W3784" s="36"/>
      <c r="X3784" s="37"/>
    </row>
    <row r="3785" spans="1:24" x14ac:dyDescent="0.3">
      <c r="A3785" s="42">
        <v>17506</v>
      </c>
      <c r="B3785" s="24">
        <v>40</v>
      </c>
      <c r="C3785" s="24" t="s">
        <v>1126</v>
      </c>
      <c r="D3785" s="24">
        <v>1</v>
      </c>
      <c r="E3785" s="24">
        <v>465</v>
      </c>
      <c r="F3785" s="52" t="s">
        <v>1210</v>
      </c>
      <c r="G3785" s="24" t="s">
        <v>52</v>
      </c>
      <c r="H3785" s="51" t="s">
        <v>1146</v>
      </c>
      <c r="I3785" s="51"/>
      <c r="J3785" s="24">
        <v>1</v>
      </c>
      <c r="K3785" s="24">
        <v>4372</v>
      </c>
      <c r="L3785" s="32">
        <v>0.57291666666666663</v>
      </c>
      <c r="M3785" s="43">
        <v>0.58958333333333335</v>
      </c>
      <c r="N3785" s="33">
        <v>10.062397578892501</v>
      </c>
      <c r="O3785" s="24"/>
      <c r="P3785" s="24"/>
      <c r="Q3785" s="24">
        <v>173</v>
      </c>
      <c r="R3785" s="35">
        <f t="shared" si="241"/>
        <v>1740.7947811484028</v>
      </c>
      <c r="S3785" s="35">
        <f t="shared" si="240"/>
        <v>0</v>
      </c>
      <c r="U3785" s="36">
        <f t="shared" si="242"/>
        <v>1.6666666666666718E-2</v>
      </c>
      <c r="V3785" s="36">
        <f t="shared" si="243"/>
        <v>2.8833333333333422</v>
      </c>
      <c r="W3785" s="36"/>
      <c r="X3785" s="37"/>
    </row>
    <row r="3786" spans="1:24" x14ac:dyDescent="0.3">
      <c r="A3786" s="42">
        <v>9346</v>
      </c>
      <c r="B3786" s="24">
        <v>40</v>
      </c>
      <c r="C3786" s="24" t="s">
        <v>1126</v>
      </c>
      <c r="D3786" s="24">
        <v>1</v>
      </c>
      <c r="E3786" s="24">
        <v>667</v>
      </c>
      <c r="F3786" s="24" t="s">
        <v>169</v>
      </c>
      <c r="G3786" s="24" t="s">
        <v>52</v>
      </c>
      <c r="H3786" s="51" t="s">
        <v>1146</v>
      </c>
      <c r="I3786" s="51"/>
      <c r="J3786" s="24">
        <v>1</v>
      </c>
      <c r="K3786" s="24">
        <v>3003</v>
      </c>
      <c r="L3786" s="32">
        <v>0.31944444444444448</v>
      </c>
      <c r="M3786" s="43">
        <v>0.33263888888888887</v>
      </c>
      <c r="N3786" s="33">
        <v>10.5760365608885</v>
      </c>
      <c r="O3786" s="24"/>
      <c r="P3786" s="24"/>
      <c r="Q3786" s="24">
        <v>173</v>
      </c>
      <c r="R3786" s="35">
        <f t="shared" si="241"/>
        <v>1829.6543250337106</v>
      </c>
      <c r="S3786" s="35">
        <f t="shared" si="240"/>
        <v>0</v>
      </c>
      <c r="U3786" s="36">
        <f t="shared" si="242"/>
        <v>1.3194444444444398E-2</v>
      </c>
      <c r="V3786" s="36">
        <f t="shared" si="243"/>
        <v>2.2826388888888807</v>
      </c>
      <c r="W3786" s="36"/>
      <c r="X3786" s="37"/>
    </row>
    <row r="3787" spans="1:24" x14ac:dyDescent="0.3">
      <c r="A3787" s="42">
        <v>9349</v>
      </c>
      <c r="B3787" s="24">
        <v>40</v>
      </c>
      <c r="C3787" s="24" t="s">
        <v>1126</v>
      </c>
      <c r="D3787" s="24">
        <v>2</v>
      </c>
      <c r="E3787" s="24">
        <v>668</v>
      </c>
      <c r="F3787" s="24" t="s">
        <v>172</v>
      </c>
      <c r="G3787" s="24" t="s">
        <v>52</v>
      </c>
      <c r="H3787" s="51" t="s">
        <v>1146</v>
      </c>
      <c r="I3787" s="51"/>
      <c r="J3787" s="24">
        <v>1</v>
      </c>
      <c r="K3787" s="24">
        <v>3194</v>
      </c>
      <c r="L3787" s="32">
        <v>0.31944444444444448</v>
      </c>
      <c r="M3787" s="43">
        <v>0.3298611111111111</v>
      </c>
      <c r="N3787" s="33">
        <v>9.7837523448668904</v>
      </c>
      <c r="O3787" s="24"/>
      <c r="P3787" s="24"/>
      <c r="Q3787" s="24">
        <v>173</v>
      </c>
      <c r="R3787" s="35">
        <f t="shared" si="241"/>
        <v>1692.589155661972</v>
      </c>
      <c r="S3787" s="35">
        <f t="shared" si="240"/>
        <v>0</v>
      </c>
      <c r="U3787" s="36">
        <f t="shared" si="242"/>
        <v>1.041666666666663E-2</v>
      </c>
      <c r="V3787" s="36">
        <f t="shared" si="243"/>
        <v>1.8020833333333268</v>
      </c>
      <c r="W3787" s="36"/>
      <c r="X3787" s="37"/>
    </row>
    <row r="3788" spans="1:24" x14ac:dyDescent="0.3">
      <c r="A3788" s="42">
        <v>18770</v>
      </c>
      <c r="B3788" s="24">
        <v>40</v>
      </c>
      <c r="C3788" s="24" t="s">
        <v>1126</v>
      </c>
      <c r="D3788" s="24">
        <v>2</v>
      </c>
      <c r="E3788" s="24">
        <v>674</v>
      </c>
      <c r="F3788" s="24" t="s">
        <v>191</v>
      </c>
      <c r="G3788" s="24" t="s">
        <v>52</v>
      </c>
      <c r="H3788" s="51" t="s">
        <v>1146</v>
      </c>
      <c r="I3788" s="51"/>
      <c r="J3788" s="24">
        <v>1</v>
      </c>
      <c r="K3788" s="24">
        <v>18770</v>
      </c>
      <c r="L3788" s="32">
        <v>0.28819444444444448</v>
      </c>
      <c r="M3788" s="43">
        <v>0.3298611111111111</v>
      </c>
      <c r="N3788" s="33">
        <v>25.629942649122199</v>
      </c>
      <c r="O3788" s="24"/>
      <c r="P3788" s="24"/>
      <c r="Q3788" s="24">
        <v>173</v>
      </c>
      <c r="R3788" s="35">
        <f t="shared" si="241"/>
        <v>4433.9800782981401</v>
      </c>
      <c r="S3788" s="35">
        <f t="shared" si="240"/>
        <v>0</v>
      </c>
      <c r="U3788" s="36">
        <f t="shared" si="242"/>
        <v>4.166666666666663E-2</v>
      </c>
      <c r="V3788" s="36">
        <f t="shared" si="243"/>
        <v>7.2083333333333268</v>
      </c>
      <c r="W3788" s="36"/>
      <c r="X3788" s="37"/>
    </row>
    <row r="3789" spans="1:24" x14ac:dyDescent="0.3">
      <c r="A3789" s="42">
        <v>18771</v>
      </c>
      <c r="B3789" s="24">
        <v>40</v>
      </c>
      <c r="C3789" s="24" t="s">
        <v>1126</v>
      </c>
      <c r="D3789" s="24">
        <v>2</v>
      </c>
      <c r="E3789" s="24">
        <v>793</v>
      </c>
      <c r="F3789" s="24" t="s">
        <v>188</v>
      </c>
      <c r="G3789" s="24" t="s">
        <v>52</v>
      </c>
      <c r="H3789" s="51" t="s">
        <v>1146</v>
      </c>
      <c r="I3789" s="51"/>
      <c r="J3789" s="24">
        <v>1</v>
      </c>
      <c r="K3789" s="24">
        <v>17881</v>
      </c>
      <c r="L3789" s="32">
        <v>0.29791666666666666</v>
      </c>
      <c r="M3789" s="43">
        <v>0.3298611111111111</v>
      </c>
      <c r="N3789" s="33">
        <v>21.057195599191498</v>
      </c>
      <c r="O3789" s="24"/>
      <c r="P3789" s="24"/>
      <c r="Q3789" s="24">
        <v>173</v>
      </c>
      <c r="R3789" s="35">
        <f t="shared" si="241"/>
        <v>3642.8948386601292</v>
      </c>
      <c r="S3789" s="35">
        <f t="shared" si="240"/>
        <v>0</v>
      </c>
      <c r="U3789" s="36">
        <f t="shared" si="242"/>
        <v>3.1944444444444442E-2</v>
      </c>
      <c r="V3789" s="36">
        <f t="shared" si="243"/>
        <v>5.5263888888888886</v>
      </c>
      <c r="W3789" s="36"/>
      <c r="X3789" s="37"/>
    </row>
    <row r="3790" spans="1:24" x14ac:dyDescent="0.3">
      <c r="A3790" s="42">
        <v>17874</v>
      </c>
      <c r="B3790" s="24">
        <v>40</v>
      </c>
      <c r="C3790" s="24" t="s">
        <v>1126</v>
      </c>
      <c r="D3790" s="24">
        <v>1</v>
      </c>
      <c r="E3790" s="24">
        <v>803</v>
      </c>
      <c r="F3790" s="24" t="s">
        <v>673</v>
      </c>
      <c r="G3790" s="24" t="s">
        <v>52</v>
      </c>
      <c r="H3790" s="51" t="s">
        <v>1146</v>
      </c>
      <c r="I3790" s="51"/>
      <c r="J3790" s="24">
        <v>1</v>
      </c>
      <c r="K3790" s="24">
        <v>8261</v>
      </c>
      <c r="L3790" s="32">
        <v>0.30208333333333331</v>
      </c>
      <c r="M3790" s="43">
        <v>0.3298611111111111</v>
      </c>
      <c r="N3790" s="33">
        <v>18.599846838279401</v>
      </c>
      <c r="O3790" s="24"/>
      <c r="P3790" s="24"/>
      <c r="Q3790" s="24">
        <v>173</v>
      </c>
      <c r="R3790" s="35">
        <f t="shared" si="241"/>
        <v>3217.7735030223362</v>
      </c>
      <c r="S3790" s="35">
        <f t="shared" si="240"/>
        <v>0</v>
      </c>
      <c r="U3790" s="36">
        <f t="shared" si="242"/>
        <v>2.777777777777779E-2</v>
      </c>
      <c r="V3790" s="36">
        <f t="shared" si="243"/>
        <v>4.805555555555558</v>
      </c>
      <c r="W3790" s="36"/>
      <c r="X3790" s="37"/>
    </row>
    <row r="3791" spans="1:24" x14ac:dyDescent="0.3">
      <c r="A3791" s="42">
        <v>9627</v>
      </c>
      <c r="B3791" s="24">
        <v>40</v>
      </c>
      <c r="C3791" s="24" t="s">
        <v>1126</v>
      </c>
      <c r="D3791" s="24">
        <v>1</v>
      </c>
      <c r="E3791" s="24">
        <v>822</v>
      </c>
      <c r="F3791" s="24" t="s">
        <v>189</v>
      </c>
      <c r="G3791" s="24" t="s">
        <v>19</v>
      </c>
      <c r="H3791" s="24" t="s">
        <v>13</v>
      </c>
      <c r="J3791" s="24">
        <v>1</v>
      </c>
      <c r="K3791" s="24">
        <v>5685</v>
      </c>
      <c r="L3791" s="32">
        <v>0.21388888888888891</v>
      </c>
      <c r="M3791" s="43">
        <v>0.22916666666666666</v>
      </c>
      <c r="N3791" s="33">
        <v>10.176231630308299</v>
      </c>
      <c r="O3791" s="24"/>
      <c r="P3791" s="24"/>
      <c r="Q3791" s="24">
        <v>235</v>
      </c>
      <c r="R3791" s="35">
        <f t="shared" si="241"/>
        <v>2391.4144331224502</v>
      </c>
      <c r="S3791" s="35">
        <f t="shared" si="240"/>
        <v>0</v>
      </c>
      <c r="U3791" s="36">
        <f t="shared" si="242"/>
        <v>1.5277777777777751E-2</v>
      </c>
      <c r="V3791" s="36">
        <f t="shared" si="243"/>
        <v>3.5902777777777715</v>
      </c>
      <c r="W3791" s="36"/>
      <c r="X3791" s="37"/>
    </row>
    <row r="3792" spans="1:24" x14ac:dyDescent="0.3">
      <c r="A3792" s="42">
        <v>9594</v>
      </c>
      <c r="B3792" s="24">
        <v>40</v>
      </c>
      <c r="C3792" s="24" t="s">
        <v>1126</v>
      </c>
      <c r="D3792" s="24">
        <v>2</v>
      </c>
      <c r="E3792" s="24">
        <v>823</v>
      </c>
      <c r="F3792" s="24" t="s">
        <v>187</v>
      </c>
      <c r="G3792" s="24" t="s">
        <v>52</v>
      </c>
      <c r="H3792" s="51" t="s">
        <v>1146</v>
      </c>
      <c r="I3792" s="51"/>
      <c r="J3792" s="24">
        <v>1</v>
      </c>
      <c r="K3792" s="24">
        <v>5648</v>
      </c>
      <c r="L3792" s="32">
        <v>0.29722222222222222</v>
      </c>
      <c r="M3792" s="43">
        <v>0.32500000000000001</v>
      </c>
      <c r="N3792" s="33">
        <v>16.789072508506599</v>
      </c>
      <c r="O3792" s="24"/>
      <c r="P3792" s="24"/>
      <c r="Q3792" s="24">
        <v>173</v>
      </c>
      <c r="R3792" s="35">
        <f t="shared" si="241"/>
        <v>2904.5095439716415</v>
      </c>
      <c r="S3792" s="35">
        <f t="shared" si="240"/>
        <v>0</v>
      </c>
      <c r="U3792" s="36">
        <f t="shared" si="242"/>
        <v>2.777777777777779E-2</v>
      </c>
      <c r="V3792" s="36">
        <f t="shared" si="243"/>
        <v>4.805555555555558</v>
      </c>
      <c r="W3792" s="36"/>
      <c r="X3792" s="37"/>
    </row>
    <row r="3793" spans="1:24" x14ac:dyDescent="0.3">
      <c r="A3793" s="42">
        <v>17875</v>
      </c>
      <c r="B3793" s="24">
        <v>40</v>
      </c>
      <c r="C3793" s="24" t="s">
        <v>1126</v>
      </c>
      <c r="D3793" s="24">
        <v>1</v>
      </c>
      <c r="E3793" s="24">
        <v>825</v>
      </c>
      <c r="F3793" s="24" t="s">
        <v>171</v>
      </c>
      <c r="G3793" s="24" t="s">
        <v>52</v>
      </c>
      <c r="H3793" s="51" t="s">
        <v>1146</v>
      </c>
      <c r="I3793" s="51"/>
      <c r="J3793" s="24">
        <v>1</v>
      </c>
      <c r="K3793" s="24">
        <v>3094</v>
      </c>
      <c r="L3793" s="32">
        <v>0.2951388888888889</v>
      </c>
      <c r="M3793" s="43">
        <v>0.3298611111111111</v>
      </c>
      <c r="N3793" s="33">
        <v>23.036556023247599</v>
      </c>
      <c r="O3793" s="24"/>
      <c r="P3793" s="24"/>
      <c r="Q3793" s="24">
        <v>173</v>
      </c>
      <c r="R3793" s="35">
        <f t="shared" si="241"/>
        <v>3985.3241920218347</v>
      </c>
      <c r="S3793" s="35">
        <f t="shared" ref="S3793:S3856" si="244">+O3793*Q3793</f>
        <v>0</v>
      </c>
      <c r="U3793" s="36">
        <f t="shared" si="242"/>
        <v>3.472222222222221E-2</v>
      </c>
      <c r="V3793" s="36">
        <f t="shared" si="243"/>
        <v>6.006944444444442</v>
      </c>
      <c r="W3793" s="36"/>
      <c r="X3793" s="37"/>
    </row>
    <row r="3794" spans="1:24" x14ac:dyDescent="0.3">
      <c r="A3794" s="42">
        <v>18806</v>
      </c>
      <c r="B3794" s="24">
        <v>40</v>
      </c>
      <c r="C3794" s="24" t="s">
        <v>1126</v>
      </c>
      <c r="D3794" s="24">
        <v>1</v>
      </c>
      <c r="E3794" s="24">
        <v>1113</v>
      </c>
      <c r="F3794" s="24" t="s">
        <v>1211</v>
      </c>
      <c r="G3794" s="24" t="s">
        <v>52</v>
      </c>
      <c r="H3794" s="51" t="s">
        <v>1146</v>
      </c>
      <c r="I3794" s="51"/>
      <c r="J3794" s="24">
        <v>1</v>
      </c>
      <c r="K3794" s="24">
        <v>17891</v>
      </c>
      <c r="L3794" s="32">
        <v>0.57777777777777783</v>
      </c>
      <c r="M3794" s="43">
        <v>0.59375</v>
      </c>
      <c r="N3794" s="33">
        <v>9.9987384368920793</v>
      </c>
      <c r="O3794" s="24"/>
      <c r="P3794" s="24"/>
      <c r="Q3794" s="24">
        <v>173</v>
      </c>
      <c r="R3794" s="35">
        <f t="shared" si="241"/>
        <v>1729.7817495823297</v>
      </c>
      <c r="S3794" s="35">
        <f t="shared" si="244"/>
        <v>0</v>
      </c>
      <c r="U3794" s="36">
        <f t="shared" si="242"/>
        <v>1.5972222222222165E-2</v>
      </c>
      <c r="V3794" s="36">
        <f t="shared" si="243"/>
        <v>2.7631944444444345</v>
      </c>
      <c r="W3794" s="36"/>
      <c r="X3794" s="37"/>
    </row>
    <row r="3795" spans="1:24" x14ac:dyDescent="0.3">
      <c r="A3795" s="42">
        <v>17896</v>
      </c>
      <c r="B3795" s="24">
        <v>40</v>
      </c>
      <c r="C3795" s="24" t="s">
        <v>1126</v>
      </c>
      <c r="D3795" s="24">
        <v>1</v>
      </c>
      <c r="E3795" s="24">
        <v>1011</v>
      </c>
      <c r="F3795" s="24" t="s">
        <v>1212</v>
      </c>
      <c r="G3795" s="24" t="s">
        <v>52</v>
      </c>
      <c r="H3795" s="51" t="s">
        <v>1146</v>
      </c>
      <c r="I3795" s="51"/>
      <c r="J3795" s="24">
        <v>1</v>
      </c>
      <c r="K3795" s="24">
        <v>17896</v>
      </c>
      <c r="L3795" s="32">
        <v>0.54305555555555551</v>
      </c>
      <c r="M3795" s="43">
        <v>0.56458333333333333</v>
      </c>
      <c r="N3795" s="33">
        <v>13.364275369875701</v>
      </c>
      <c r="O3795" s="24"/>
      <c r="P3795" s="24"/>
      <c r="Q3795" s="24">
        <v>173</v>
      </c>
      <c r="R3795" s="35">
        <f t="shared" si="241"/>
        <v>2312.0196389884964</v>
      </c>
      <c r="S3795" s="35">
        <f t="shared" si="244"/>
        <v>0</v>
      </c>
      <c r="U3795" s="36">
        <f t="shared" si="242"/>
        <v>2.1527777777777812E-2</v>
      </c>
      <c r="V3795" s="36">
        <f t="shared" si="243"/>
        <v>3.7243055555555618</v>
      </c>
      <c r="W3795" s="36"/>
      <c r="X3795" s="37"/>
    </row>
    <row r="3796" spans="1:24" x14ac:dyDescent="0.3">
      <c r="A3796" s="42">
        <v>18523</v>
      </c>
      <c r="B3796" s="24">
        <v>40</v>
      </c>
      <c r="C3796" s="24" t="s">
        <v>1126</v>
      </c>
      <c r="D3796" s="24">
        <v>1</v>
      </c>
      <c r="E3796" s="24">
        <v>1012</v>
      </c>
      <c r="F3796" s="24" t="s">
        <v>1213</v>
      </c>
      <c r="G3796" s="24" t="s">
        <v>52</v>
      </c>
      <c r="H3796" s="51" t="s">
        <v>1146</v>
      </c>
      <c r="I3796" s="51"/>
      <c r="J3796" s="24">
        <v>1</v>
      </c>
      <c r="K3796" s="24">
        <v>17895</v>
      </c>
      <c r="L3796" s="32">
        <v>0.57500000000000007</v>
      </c>
      <c r="M3796" s="43">
        <v>0.6</v>
      </c>
      <c r="N3796" s="33">
        <v>17.032181966879499</v>
      </c>
      <c r="O3796" s="24"/>
      <c r="P3796" s="24"/>
      <c r="Q3796" s="24">
        <v>173</v>
      </c>
      <c r="R3796" s="35">
        <f t="shared" si="241"/>
        <v>2946.5674802701533</v>
      </c>
      <c r="S3796" s="35">
        <f t="shared" si="244"/>
        <v>0</v>
      </c>
      <c r="U3796" s="36">
        <f t="shared" si="242"/>
        <v>2.4999999999999911E-2</v>
      </c>
      <c r="V3796" s="36">
        <f t="shared" si="243"/>
        <v>4.3249999999999851</v>
      </c>
      <c r="W3796" s="36"/>
      <c r="X3796" s="37"/>
    </row>
    <row r="3797" spans="1:24" x14ac:dyDescent="0.3">
      <c r="A3797" s="42">
        <v>18803</v>
      </c>
      <c r="B3797" s="24">
        <v>40</v>
      </c>
      <c r="C3797" s="24" t="s">
        <v>1126</v>
      </c>
      <c r="D3797" s="24">
        <v>1</v>
      </c>
      <c r="E3797" s="24">
        <v>1083</v>
      </c>
      <c r="F3797" s="24" t="s">
        <v>1214</v>
      </c>
      <c r="G3797" s="24" t="s">
        <v>52</v>
      </c>
      <c r="H3797" s="51" t="s">
        <v>1146</v>
      </c>
      <c r="I3797" s="51"/>
      <c r="J3797" s="24">
        <v>1</v>
      </c>
      <c r="K3797" s="24">
        <v>18803</v>
      </c>
      <c r="L3797" s="32">
        <v>0.59375</v>
      </c>
      <c r="M3797" s="43">
        <v>0.60416666666666663</v>
      </c>
      <c r="N3797" s="33">
        <v>8.1463967532306505</v>
      </c>
      <c r="O3797" s="24"/>
      <c r="P3797" s="24"/>
      <c r="Q3797" s="24">
        <v>173</v>
      </c>
      <c r="R3797" s="35">
        <f t="shared" si="241"/>
        <v>1409.3266383089026</v>
      </c>
      <c r="S3797" s="35">
        <f t="shared" si="244"/>
        <v>0</v>
      </c>
      <c r="U3797" s="36">
        <f t="shared" si="242"/>
        <v>1.041666666666663E-2</v>
      </c>
      <c r="V3797" s="36">
        <f t="shared" si="243"/>
        <v>1.8020833333333268</v>
      </c>
      <c r="W3797" s="36"/>
      <c r="X3797" s="37"/>
    </row>
    <row r="3798" spans="1:24" x14ac:dyDescent="0.3">
      <c r="A3798" s="42">
        <v>17609</v>
      </c>
      <c r="B3798" s="24" t="s">
        <v>130</v>
      </c>
      <c r="C3798" s="24" t="s">
        <v>1125</v>
      </c>
      <c r="D3798" s="24">
        <v>2</v>
      </c>
      <c r="E3798" s="24">
        <v>292</v>
      </c>
      <c r="F3798" s="24" t="s">
        <v>133</v>
      </c>
      <c r="G3798" s="24" t="s">
        <v>19</v>
      </c>
      <c r="H3798" s="24" t="s">
        <v>13</v>
      </c>
      <c r="J3798" s="24">
        <v>1</v>
      </c>
      <c r="K3798" s="24">
        <v>5578</v>
      </c>
      <c r="L3798" s="32">
        <v>0.23819444444444446</v>
      </c>
      <c r="M3798" s="43">
        <v>0.27291666666666664</v>
      </c>
      <c r="N3798" s="33">
        <v>26.474536921395401</v>
      </c>
      <c r="O3798" s="24"/>
      <c r="P3798" s="24"/>
      <c r="Q3798" s="24">
        <v>235</v>
      </c>
      <c r="R3798" s="35">
        <f t="shared" si="241"/>
        <v>6221.516176527919</v>
      </c>
      <c r="S3798" s="35">
        <f t="shared" si="244"/>
        <v>0</v>
      </c>
      <c r="U3798" s="36">
        <f t="shared" si="242"/>
        <v>3.4722222222222182E-2</v>
      </c>
      <c r="V3798" s="36">
        <f t="shared" si="243"/>
        <v>8.1597222222222126</v>
      </c>
      <c r="W3798" s="36"/>
      <c r="X3798" s="37"/>
    </row>
    <row r="3799" spans="1:24" x14ac:dyDescent="0.3">
      <c r="A3799" s="42">
        <v>17321</v>
      </c>
      <c r="B3799" s="24" t="s">
        <v>130</v>
      </c>
      <c r="C3799" s="24" t="s">
        <v>1125</v>
      </c>
      <c r="D3799" s="24">
        <v>2</v>
      </c>
      <c r="E3799" s="24">
        <v>293</v>
      </c>
      <c r="F3799" s="24" t="s">
        <v>132</v>
      </c>
      <c r="G3799" s="24" t="s">
        <v>18</v>
      </c>
      <c r="H3799" s="24" t="s">
        <v>15</v>
      </c>
      <c r="J3799" s="24">
        <v>1</v>
      </c>
      <c r="K3799" s="24">
        <v>17321</v>
      </c>
      <c r="L3799" s="32">
        <v>1.0208333333333333</v>
      </c>
      <c r="M3799" s="43">
        <v>1.0597222222222222</v>
      </c>
      <c r="N3799" s="33">
        <v>27.838531399491</v>
      </c>
      <c r="O3799" s="24"/>
      <c r="P3799" s="24"/>
      <c r="Q3799" s="24">
        <v>12</v>
      </c>
      <c r="R3799" s="35">
        <f t="shared" si="241"/>
        <v>334.06237679389199</v>
      </c>
      <c r="S3799" s="35">
        <f t="shared" si="244"/>
        <v>0</v>
      </c>
      <c r="U3799" s="36">
        <f t="shared" si="242"/>
        <v>3.8888888888888973E-2</v>
      </c>
      <c r="V3799" s="36">
        <f t="shared" si="243"/>
        <v>0.46666666666666767</v>
      </c>
      <c r="W3799" s="36"/>
      <c r="X3799" s="37"/>
    </row>
    <row r="3800" spans="1:24" x14ac:dyDescent="0.3">
      <c r="A3800" s="42">
        <v>16998</v>
      </c>
      <c r="B3800" s="24" t="s">
        <v>130</v>
      </c>
      <c r="C3800" s="24" t="s">
        <v>1125</v>
      </c>
      <c r="D3800" s="24">
        <v>2</v>
      </c>
      <c r="E3800" s="24">
        <v>293</v>
      </c>
      <c r="F3800" s="24" t="s">
        <v>132</v>
      </c>
      <c r="G3800" s="24" t="s">
        <v>18</v>
      </c>
      <c r="H3800" s="24" t="s">
        <v>13</v>
      </c>
      <c r="J3800" s="24">
        <v>1</v>
      </c>
      <c r="K3800" s="24">
        <v>16998</v>
      </c>
      <c r="L3800" s="32">
        <v>1.0208333333333333</v>
      </c>
      <c r="M3800" s="43">
        <v>1.0597222222222222</v>
      </c>
      <c r="N3800" s="33">
        <v>27.838531399491</v>
      </c>
      <c r="O3800" s="24"/>
      <c r="P3800" s="24"/>
      <c r="Q3800" s="24">
        <v>67</v>
      </c>
      <c r="R3800" s="35">
        <f t="shared" si="241"/>
        <v>1865.1816037658971</v>
      </c>
      <c r="S3800" s="35">
        <f t="shared" si="244"/>
        <v>0</v>
      </c>
      <c r="U3800" s="36">
        <f t="shared" si="242"/>
        <v>3.8888888888888973E-2</v>
      </c>
      <c r="V3800" s="36">
        <f t="shared" si="243"/>
        <v>2.6055555555555614</v>
      </c>
      <c r="W3800" s="36"/>
      <c r="X3800" s="37"/>
    </row>
    <row r="3801" spans="1:24" x14ac:dyDescent="0.3">
      <c r="A3801" s="42">
        <v>8474</v>
      </c>
      <c r="B3801" s="24" t="s">
        <v>130</v>
      </c>
      <c r="C3801" s="24" t="s">
        <v>1125</v>
      </c>
      <c r="D3801" s="24">
        <v>2</v>
      </c>
      <c r="E3801" s="24">
        <v>293</v>
      </c>
      <c r="F3801" s="24" t="s">
        <v>132</v>
      </c>
      <c r="G3801" s="24" t="s">
        <v>19</v>
      </c>
      <c r="H3801" s="24" t="s">
        <v>15</v>
      </c>
      <c r="J3801" s="24">
        <v>1</v>
      </c>
      <c r="K3801" s="24">
        <v>5734</v>
      </c>
      <c r="L3801" s="32">
        <v>0.22569444444444445</v>
      </c>
      <c r="M3801" s="43">
        <v>0.26250000000000001</v>
      </c>
      <c r="N3801" s="33">
        <v>27.838531399491</v>
      </c>
      <c r="O3801" s="24"/>
      <c r="P3801" s="24"/>
      <c r="Q3801" s="24">
        <v>46</v>
      </c>
      <c r="R3801" s="35">
        <f t="shared" si="241"/>
        <v>1280.572444376586</v>
      </c>
      <c r="S3801" s="35">
        <f t="shared" si="244"/>
        <v>0</v>
      </c>
      <c r="U3801" s="36">
        <f t="shared" si="242"/>
        <v>3.6805555555555564E-2</v>
      </c>
      <c r="V3801" s="36">
        <f t="shared" si="243"/>
        <v>1.693055555555556</v>
      </c>
      <c r="W3801" s="36"/>
      <c r="X3801" s="37"/>
    </row>
    <row r="3802" spans="1:24" x14ac:dyDescent="0.3">
      <c r="A3802" s="42">
        <v>16821</v>
      </c>
      <c r="B3802" s="24" t="s">
        <v>130</v>
      </c>
      <c r="C3802" s="24" t="s">
        <v>1125</v>
      </c>
      <c r="D3802" s="24">
        <v>2</v>
      </c>
      <c r="E3802" s="24">
        <v>293</v>
      </c>
      <c r="F3802" s="24" t="s">
        <v>132</v>
      </c>
      <c r="G3802" s="24" t="s">
        <v>18</v>
      </c>
      <c r="H3802" s="24" t="s">
        <v>13</v>
      </c>
      <c r="J3802" s="24">
        <v>1</v>
      </c>
      <c r="K3802" s="24">
        <v>16821</v>
      </c>
      <c r="L3802" s="32">
        <v>0.24305555555555555</v>
      </c>
      <c r="M3802" s="43">
        <v>0.28194444444444444</v>
      </c>
      <c r="N3802" s="33">
        <v>27.838531399491</v>
      </c>
      <c r="O3802" s="24"/>
      <c r="P3802" s="24"/>
      <c r="Q3802" s="24">
        <v>67</v>
      </c>
      <c r="R3802" s="35">
        <f t="shared" si="241"/>
        <v>1865.1816037658971</v>
      </c>
      <c r="S3802" s="35">
        <f t="shared" si="244"/>
        <v>0</v>
      </c>
      <c r="U3802" s="36">
        <f t="shared" si="242"/>
        <v>3.888888888888889E-2</v>
      </c>
      <c r="V3802" s="36">
        <f t="shared" si="243"/>
        <v>2.6055555555555556</v>
      </c>
      <c r="W3802" s="36"/>
      <c r="X3802" s="37"/>
    </row>
    <row r="3803" spans="1:24" x14ac:dyDescent="0.3">
      <c r="A3803" s="42">
        <v>17172</v>
      </c>
      <c r="B3803" s="24" t="s">
        <v>130</v>
      </c>
      <c r="C3803" s="24" t="s">
        <v>1125</v>
      </c>
      <c r="D3803" s="24">
        <v>2</v>
      </c>
      <c r="E3803" s="24">
        <v>293</v>
      </c>
      <c r="F3803" s="24" t="s">
        <v>132</v>
      </c>
      <c r="G3803" s="24" t="s">
        <v>18</v>
      </c>
      <c r="H3803" s="24" t="s">
        <v>15</v>
      </c>
      <c r="J3803" s="24">
        <v>1</v>
      </c>
      <c r="K3803" s="24">
        <v>17172</v>
      </c>
      <c r="L3803" s="32">
        <v>0.25694444444444448</v>
      </c>
      <c r="M3803" s="43">
        <v>0.29583333333333334</v>
      </c>
      <c r="N3803" s="33">
        <v>27.838531399491</v>
      </c>
      <c r="O3803" s="24"/>
      <c r="P3803" s="24"/>
      <c r="Q3803" s="24">
        <v>12</v>
      </c>
      <c r="R3803" s="35">
        <f t="shared" si="241"/>
        <v>334.06237679389199</v>
      </c>
      <c r="S3803" s="35">
        <f t="shared" si="244"/>
        <v>0</v>
      </c>
      <c r="U3803" s="36">
        <f t="shared" si="242"/>
        <v>3.8888888888888862E-2</v>
      </c>
      <c r="V3803" s="36">
        <f t="shared" si="243"/>
        <v>0.46666666666666634</v>
      </c>
      <c r="W3803" s="36"/>
      <c r="X3803" s="37"/>
    </row>
    <row r="3804" spans="1:24" x14ac:dyDescent="0.3">
      <c r="A3804" s="42">
        <v>17865</v>
      </c>
      <c r="B3804" s="24" t="s">
        <v>130</v>
      </c>
      <c r="C3804" s="24" t="s">
        <v>1125</v>
      </c>
      <c r="D3804" s="24">
        <v>2</v>
      </c>
      <c r="E3804" s="24">
        <v>293</v>
      </c>
      <c r="F3804" s="24" t="s">
        <v>132</v>
      </c>
      <c r="G3804" s="24" t="s">
        <v>19</v>
      </c>
      <c r="H3804" s="24" t="s">
        <v>13</v>
      </c>
      <c r="J3804" s="24">
        <v>1</v>
      </c>
      <c r="K3804" s="24">
        <v>5576</v>
      </c>
      <c r="L3804" s="32">
        <v>0.2638888888888889</v>
      </c>
      <c r="M3804" s="43">
        <v>0.30069444444444443</v>
      </c>
      <c r="N3804" s="33">
        <v>27.838531399491</v>
      </c>
      <c r="O3804" s="24"/>
      <c r="P3804" s="24"/>
      <c r="Q3804" s="24">
        <v>235</v>
      </c>
      <c r="R3804" s="35">
        <f t="shared" si="241"/>
        <v>6542.0548788803853</v>
      </c>
      <c r="S3804" s="35">
        <f t="shared" si="244"/>
        <v>0</v>
      </c>
      <c r="U3804" s="36">
        <f t="shared" si="242"/>
        <v>3.6805555555555536E-2</v>
      </c>
      <c r="V3804" s="36">
        <f t="shared" si="243"/>
        <v>8.64930555555555</v>
      </c>
      <c r="W3804" s="36"/>
      <c r="X3804" s="37"/>
    </row>
    <row r="3805" spans="1:24" x14ac:dyDescent="0.3">
      <c r="A3805" s="42">
        <v>8475</v>
      </c>
      <c r="B3805" s="24" t="s">
        <v>130</v>
      </c>
      <c r="C3805" s="24" t="s">
        <v>1125</v>
      </c>
      <c r="D3805" s="24">
        <v>2</v>
      </c>
      <c r="E3805" s="24">
        <v>293</v>
      </c>
      <c r="F3805" s="24" t="s">
        <v>132</v>
      </c>
      <c r="G3805" s="24" t="s">
        <v>19</v>
      </c>
      <c r="H3805" s="24" t="s">
        <v>15</v>
      </c>
      <c r="J3805" s="24">
        <v>1</v>
      </c>
      <c r="K3805" s="24">
        <v>5740</v>
      </c>
      <c r="L3805" s="32">
        <v>0.2673611111111111</v>
      </c>
      <c r="M3805" s="43">
        <v>0.30416666666666664</v>
      </c>
      <c r="N3805" s="33">
        <v>27.838531399491</v>
      </c>
      <c r="O3805" s="24"/>
      <c r="P3805" s="24"/>
      <c r="Q3805" s="24">
        <v>46</v>
      </c>
      <c r="R3805" s="35">
        <f t="shared" si="241"/>
        <v>1280.572444376586</v>
      </c>
      <c r="S3805" s="35">
        <f t="shared" si="244"/>
        <v>0</v>
      </c>
      <c r="U3805" s="36">
        <f t="shared" si="242"/>
        <v>3.6805555555555536E-2</v>
      </c>
      <c r="V3805" s="36">
        <f t="shared" si="243"/>
        <v>1.6930555555555546</v>
      </c>
      <c r="W3805" s="36"/>
      <c r="X3805" s="37"/>
    </row>
    <row r="3806" spans="1:24" x14ac:dyDescent="0.3">
      <c r="A3806" s="42">
        <v>16925</v>
      </c>
      <c r="B3806" s="24" t="s">
        <v>130</v>
      </c>
      <c r="C3806" s="24" t="s">
        <v>1125</v>
      </c>
      <c r="D3806" s="24">
        <v>2</v>
      </c>
      <c r="E3806" s="24">
        <v>293</v>
      </c>
      <c r="F3806" s="24" t="s">
        <v>132</v>
      </c>
      <c r="G3806" s="24" t="s">
        <v>18</v>
      </c>
      <c r="H3806" s="24" t="s">
        <v>13</v>
      </c>
      <c r="J3806" s="24">
        <v>1</v>
      </c>
      <c r="K3806" s="24">
        <v>16925</v>
      </c>
      <c r="L3806" s="32">
        <v>0.27083333333333331</v>
      </c>
      <c r="M3806" s="43">
        <v>0.30972222222222223</v>
      </c>
      <c r="N3806" s="33">
        <v>27.838531399491</v>
      </c>
      <c r="O3806" s="24"/>
      <c r="P3806" s="24"/>
      <c r="Q3806" s="24">
        <v>67</v>
      </c>
      <c r="R3806" s="35">
        <f t="shared" si="241"/>
        <v>1865.1816037658971</v>
      </c>
      <c r="S3806" s="35">
        <f t="shared" si="244"/>
        <v>0</v>
      </c>
      <c r="U3806" s="36">
        <f t="shared" si="242"/>
        <v>3.8888888888888917E-2</v>
      </c>
      <c r="V3806" s="36">
        <f t="shared" si="243"/>
        <v>2.6055555555555574</v>
      </c>
      <c r="W3806" s="36"/>
      <c r="X3806" s="37"/>
    </row>
    <row r="3807" spans="1:24" x14ac:dyDescent="0.3">
      <c r="A3807" s="42">
        <v>17914</v>
      </c>
      <c r="B3807" s="24" t="s">
        <v>130</v>
      </c>
      <c r="C3807" s="24" t="s">
        <v>1125</v>
      </c>
      <c r="D3807" s="24">
        <v>2</v>
      </c>
      <c r="E3807" s="24">
        <v>293</v>
      </c>
      <c r="F3807" s="24" t="s">
        <v>132</v>
      </c>
      <c r="G3807" s="24" t="s">
        <v>19</v>
      </c>
      <c r="H3807" s="24" t="s">
        <v>13</v>
      </c>
      <c r="J3807" s="24">
        <v>1</v>
      </c>
      <c r="K3807" s="24">
        <v>5607</v>
      </c>
      <c r="L3807" s="32">
        <v>0.28125</v>
      </c>
      <c r="M3807" s="43">
        <v>0.31944444444444448</v>
      </c>
      <c r="N3807" s="33">
        <v>27.838531399491</v>
      </c>
      <c r="O3807" s="24"/>
      <c r="P3807" s="24"/>
      <c r="Q3807" s="24">
        <v>235</v>
      </c>
      <c r="R3807" s="35">
        <f t="shared" si="241"/>
        <v>6542.0548788803853</v>
      </c>
      <c r="S3807" s="35">
        <f t="shared" si="244"/>
        <v>0</v>
      </c>
      <c r="U3807" s="36">
        <f t="shared" si="242"/>
        <v>3.8194444444444475E-2</v>
      </c>
      <c r="V3807" s="36">
        <f t="shared" si="243"/>
        <v>8.9756944444444517</v>
      </c>
      <c r="W3807" s="36"/>
      <c r="X3807" s="37"/>
    </row>
    <row r="3808" spans="1:24" x14ac:dyDescent="0.3">
      <c r="A3808" s="42">
        <v>16916</v>
      </c>
      <c r="B3808" s="24" t="s">
        <v>130</v>
      </c>
      <c r="C3808" s="24" t="s">
        <v>1125</v>
      </c>
      <c r="D3808" s="24">
        <v>2</v>
      </c>
      <c r="E3808" s="24">
        <v>293</v>
      </c>
      <c r="F3808" s="24" t="s">
        <v>132</v>
      </c>
      <c r="G3808" s="24" t="s">
        <v>18</v>
      </c>
      <c r="H3808" s="24" t="s">
        <v>13</v>
      </c>
      <c r="J3808" s="24">
        <v>1</v>
      </c>
      <c r="K3808" s="24">
        <v>16916</v>
      </c>
      <c r="L3808" s="32">
        <v>0.29166666666666669</v>
      </c>
      <c r="M3808" s="43">
        <v>0.33194444444444443</v>
      </c>
      <c r="N3808" s="33">
        <v>27.838531399491</v>
      </c>
      <c r="O3808" s="24"/>
      <c r="P3808" s="24"/>
      <c r="Q3808" s="24">
        <v>67</v>
      </c>
      <c r="R3808" s="35">
        <f t="shared" si="241"/>
        <v>1865.1816037658971</v>
      </c>
      <c r="S3808" s="35">
        <f t="shared" si="244"/>
        <v>0</v>
      </c>
      <c r="U3808" s="36">
        <f t="shared" si="242"/>
        <v>4.0277777777777746E-2</v>
      </c>
      <c r="V3808" s="36">
        <f t="shared" si="243"/>
        <v>2.6986111111111089</v>
      </c>
      <c r="W3808" s="36"/>
      <c r="X3808" s="37"/>
    </row>
    <row r="3809" spans="1:24" x14ac:dyDescent="0.3">
      <c r="A3809" s="42">
        <v>17227</v>
      </c>
      <c r="B3809" s="24" t="s">
        <v>130</v>
      </c>
      <c r="C3809" s="24" t="s">
        <v>1125</v>
      </c>
      <c r="D3809" s="24">
        <v>2</v>
      </c>
      <c r="E3809" s="24">
        <v>293</v>
      </c>
      <c r="F3809" s="24" t="s">
        <v>132</v>
      </c>
      <c r="G3809" s="24" t="s">
        <v>18</v>
      </c>
      <c r="H3809" s="24" t="s">
        <v>15</v>
      </c>
      <c r="J3809" s="24">
        <v>1</v>
      </c>
      <c r="K3809" s="24">
        <v>17227</v>
      </c>
      <c r="L3809" s="32">
        <v>0.30555555555555552</v>
      </c>
      <c r="M3809" s="43">
        <v>0.3444444444444445</v>
      </c>
      <c r="N3809" s="33">
        <v>27.838531399491</v>
      </c>
      <c r="O3809" s="24"/>
      <c r="P3809" s="24"/>
      <c r="Q3809" s="24">
        <v>12</v>
      </c>
      <c r="R3809" s="35">
        <f t="shared" si="241"/>
        <v>334.06237679389199</v>
      </c>
      <c r="S3809" s="35">
        <f t="shared" si="244"/>
        <v>0</v>
      </c>
      <c r="U3809" s="36">
        <f t="shared" si="242"/>
        <v>3.8888888888888973E-2</v>
      </c>
      <c r="V3809" s="36">
        <f t="shared" si="243"/>
        <v>0.46666666666666767</v>
      </c>
      <c r="W3809" s="36"/>
      <c r="X3809" s="37"/>
    </row>
    <row r="3810" spans="1:24" x14ac:dyDescent="0.3">
      <c r="A3810" s="42">
        <v>8505</v>
      </c>
      <c r="B3810" s="24" t="s">
        <v>130</v>
      </c>
      <c r="C3810" s="24" t="s">
        <v>1125</v>
      </c>
      <c r="D3810" s="24">
        <v>2</v>
      </c>
      <c r="E3810" s="24">
        <v>293</v>
      </c>
      <c r="F3810" s="24" t="s">
        <v>132</v>
      </c>
      <c r="G3810" s="24" t="s">
        <v>19</v>
      </c>
      <c r="H3810" s="24" t="s">
        <v>20</v>
      </c>
      <c r="J3810" s="24">
        <v>1</v>
      </c>
      <c r="K3810" s="24">
        <v>5799</v>
      </c>
      <c r="L3810" s="32">
        <v>0.30902777777777779</v>
      </c>
      <c r="M3810" s="43">
        <v>0.34583333333333338</v>
      </c>
      <c r="N3810" s="33">
        <v>27.838531399491</v>
      </c>
      <c r="O3810" s="24"/>
      <c r="P3810" s="24"/>
      <c r="Q3810" s="24">
        <v>5</v>
      </c>
      <c r="R3810" s="35">
        <f t="shared" si="241"/>
        <v>139.192656997455</v>
      </c>
      <c r="S3810" s="35">
        <f t="shared" si="244"/>
        <v>0</v>
      </c>
      <c r="U3810" s="36">
        <f t="shared" si="242"/>
        <v>3.6805555555555591E-2</v>
      </c>
      <c r="V3810" s="36">
        <f t="shared" si="243"/>
        <v>0.18402777777777796</v>
      </c>
      <c r="W3810" s="36"/>
      <c r="X3810" s="37"/>
    </row>
    <row r="3811" spans="1:24" x14ac:dyDescent="0.3">
      <c r="A3811" s="42">
        <v>8476</v>
      </c>
      <c r="B3811" s="24" t="s">
        <v>130</v>
      </c>
      <c r="C3811" s="24" t="s">
        <v>1125</v>
      </c>
      <c r="D3811" s="24">
        <v>2</v>
      </c>
      <c r="E3811" s="24">
        <v>293</v>
      </c>
      <c r="F3811" s="24" t="s">
        <v>132</v>
      </c>
      <c r="G3811" s="24" t="s">
        <v>19</v>
      </c>
      <c r="H3811" s="24" t="s">
        <v>15</v>
      </c>
      <c r="J3811" s="24">
        <v>1</v>
      </c>
      <c r="K3811" s="24">
        <v>5741</v>
      </c>
      <c r="L3811" s="32">
        <v>0.30902777777777779</v>
      </c>
      <c r="M3811" s="43">
        <v>0.34583333333333338</v>
      </c>
      <c r="N3811" s="33">
        <v>27.838531399491</v>
      </c>
      <c r="O3811" s="24"/>
      <c r="P3811" s="24"/>
      <c r="Q3811" s="24">
        <v>46</v>
      </c>
      <c r="R3811" s="35">
        <f t="shared" si="241"/>
        <v>1280.572444376586</v>
      </c>
      <c r="S3811" s="35">
        <f t="shared" si="244"/>
        <v>0</v>
      </c>
      <c r="U3811" s="36">
        <f t="shared" si="242"/>
        <v>3.6805555555555591E-2</v>
      </c>
      <c r="V3811" s="36">
        <f t="shared" si="243"/>
        <v>1.6930555555555573</v>
      </c>
      <c r="W3811" s="36"/>
      <c r="X3811" s="37"/>
    </row>
    <row r="3812" spans="1:24" x14ac:dyDescent="0.3">
      <c r="A3812" s="42">
        <v>17574</v>
      </c>
      <c r="B3812" s="24" t="s">
        <v>130</v>
      </c>
      <c r="C3812" s="24" t="s">
        <v>1125</v>
      </c>
      <c r="D3812" s="24">
        <v>2</v>
      </c>
      <c r="E3812" s="24">
        <v>293</v>
      </c>
      <c r="F3812" s="24" t="s">
        <v>132</v>
      </c>
      <c r="G3812" s="24" t="s">
        <v>19</v>
      </c>
      <c r="H3812" s="24" t="s">
        <v>13</v>
      </c>
      <c r="J3812" s="24">
        <v>1</v>
      </c>
      <c r="K3812" s="24">
        <v>5608</v>
      </c>
      <c r="L3812" s="32">
        <v>0.3125</v>
      </c>
      <c r="M3812" s="43">
        <v>0.35069444444444442</v>
      </c>
      <c r="N3812" s="33">
        <v>27.838531399491</v>
      </c>
      <c r="O3812" s="24"/>
      <c r="P3812" s="24"/>
      <c r="Q3812" s="24">
        <v>235</v>
      </c>
      <c r="R3812" s="35">
        <f t="shared" si="241"/>
        <v>6542.0548788803853</v>
      </c>
      <c r="S3812" s="35">
        <f t="shared" si="244"/>
        <v>0</v>
      </c>
      <c r="U3812" s="36">
        <f t="shared" si="242"/>
        <v>3.819444444444442E-2</v>
      </c>
      <c r="V3812" s="36">
        <f t="shared" si="243"/>
        <v>8.9756944444444393</v>
      </c>
      <c r="W3812" s="36"/>
      <c r="X3812" s="37"/>
    </row>
    <row r="3813" spans="1:24" x14ac:dyDescent="0.3">
      <c r="A3813" s="42">
        <v>16953</v>
      </c>
      <c r="B3813" s="24" t="s">
        <v>130</v>
      </c>
      <c r="C3813" s="24" t="s">
        <v>1125</v>
      </c>
      <c r="D3813" s="24">
        <v>2</v>
      </c>
      <c r="E3813" s="24">
        <v>293</v>
      </c>
      <c r="F3813" s="24" t="s">
        <v>132</v>
      </c>
      <c r="G3813" s="24" t="s">
        <v>18</v>
      </c>
      <c r="H3813" s="24" t="s">
        <v>13</v>
      </c>
      <c r="J3813" s="24">
        <v>1</v>
      </c>
      <c r="K3813" s="24">
        <v>16953</v>
      </c>
      <c r="L3813" s="32">
        <v>0.3125</v>
      </c>
      <c r="M3813" s="43">
        <v>0.3527777777777778</v>
      </c>
      <c r="N3813" s="33">
        <v>27.838531399491</v>
      </c>
      <c r="O3813" s="24"/>
      <c r="P3813" s="24"/>
      <c r="Q3813" s="24">
        <v>67</v>
      </c>
      <c r="R3813" s="35">
        <f t="shared" si="241"/>
        <v>1865.1816037658971</v>
      </c>
      <c r="S3813" s="35">
        <f t="shared" si="244"/>
        <v>0</v>
      </c>
      <c r="U3813" s="36">
        <f t="shared" si="242"/>
        <v>4.0277777777777801E-2</v>
      </c>
      <c r="V3813" s="36">
        <f t="shared" si="243"/>
        <v>2.6986111111111128</v>
      </c>
      <c r="W3813" s="36"/>
      <c r="X3813" s="37"/>
    </row>
    <row r="3814" spans="1:24" x14ac:dyDescent="0.3">
      <c r="A3814" s="42">
        <v>16900</v>
      </c>
      <c r="B3814" s="24" t="s">
        <v>130</v>
      </c>
      <c r="C3814" s="24" t="s">
        <v>1125</v>
      </c>
      <c r="D3814" s="24">
        <v>2</v>
      </c>
      <c r="E3814" s="24">
        <v>293</v>
      </c>
      <c r="F3814" s="24" t="s">
        <v>132</v>
      </c>
      <c r="G3814" s="24" t="s">
        <v>18</v>
      </c>
      <c r="H3814" s="24" t="s">
        <v>13</v>
      </c>
      <c r="J3814" s="24">
        <v>1</v>
      </c>
      <c r="K3814" s="24">
        <v>16900</v>
      </c>
      <c r="L3814" s="32">
        <v>0.3263888888888889</v>
      </c>
      <c r="M3814" s="43">
        <v>0.3666666666666667</v>
      </c>
      <c r="N3814" s="33">
        <v>27.838531399491</v>
      </c>
      <c r="O3814" s="24"/>
      <c r="P3814" s="24"/>
      <c r="Q3814" s="24">
        <v>67</v>
      </c>
      <c r="R3814" s="35">
        <f t="shared" si="241"/>
        <v>1865.1816037658971</v>
      </c>
      <c r="S3814" s="35">
        <f t="shared" si="244"/>
        <v>0</v>
      </c>
      <c r="U3814" s="36">
        <f t="shared" si="242"/>
        <v>4.0277777777777801E-2</v>
      </c>
      <c r="V3814" s="36">
        <f t="shared" si="243"/>
        <v>2.6986111111111128</v>
      </c>
      <c r="W3814" s="36"/>
      <c r="X3814" s="37"/>
    </row>
    <row r="3815" spans="1:24" x14ac:dyDescent="0.3">
      <c r="A3815" s="42">
        <v>13331</v>
      </c>
      <c r="B3815" s="24" t="s">
        <v>130</v>
      </c>
      <c r="C3815" s="24" t="s">
        <v>1125</v>
      </c>
      <c r="D3815" s="24">
        <v>2</v>
      </c>
      <c r="E3815" s="24">
        <v>293</v>
      </c>
      <c r="F3815" s="24" t="s">
        <v>132</v>
      </c>
      <c r="G3815" s="24" t="s">
        <v>19</v>
      </c>
      <c r="H3815" s="24" t="s">
        <v>13</v>
      </c>
      <c r="J3815" s="24">
        <v>1</v>
      </c>
      <c r="K3815" s="24">
        <v>5609</v>
      </c>
      <c r="L3815" s="32">
        <v>0.3298611111111111</v>
      </c>
      <c r="M3815" s="43">
        <v>0.36805555555555558</v>
      </c>
      <c r="N3815" s="33">
        <v>27.838531399491</v>
      </c>
      <c r="O3815" s="24"/>
      <c r="P3815" s="24"/>
      <c r="Q3815" s="24">
        <v>235</v>
      </c>
      <c r="R3815" s="35">
        <f t="shared" si="241"/>
        <v>6542.0548788803853</v>
      </c>
      <c r="S3815" s="35">
        <f t="shared" si="244"/>
        <v>0</v>
      </c>
      <c r="U3815" s="36">
        <f t="shared" si="242"/>
        <v>3.8194444444444475E-2</v>
      </c>
      <c r="V3815" s="36">
        <f t="shared" si="243"/>
        <v>8.9756944444444517</v>
      </c>
      <c r="W3815" s="36"/>
      <c r="X3815" s="37"/>
    </row>
    <row r="3816" spans="1:24" x14ac:dyDescent="0.3">
      <c r="A3816" s="42">
        <v>16908</v>
      </c>
      <c r="B3816" s="24" t="s">
        <v>130</v>
      </c>
      <c r="C3816" s="24" t="s">
        <v>1125</v>
      </c>
      <c r="D3816" s="24">
        <v>2</v>
      </c>
      <c r="E3816" s="24">
        <v>293</v>
      </c>
      <c r="F3816" s="24" t="s">
        <v>132</v>
      </c>
      <c r="G3816" s="24" t="s">
        <v>18</v>
      </c>
      <c r="H3816" s="24" t="s">
        <v>13</v>
      </c>
      <c r="J3816" s="24">
        <v>1</v>
      </c>
      <c r="K3816" s="24">
        <v>16908</v>
      </c>
      <c r="L3816" s="32">
        <v>0.34027777777777773</v>
      </c>
      <c r="M3816" s="43">
        <v>0.38055555555555554</v>
      </c>
      <c r="N3816" s="33">
        <v>27.838531399491</v>
      </c>
      <c r="O3816" s="24"/>
      <c r="P3816" s="24"/>
      <c r="Q3816" s="24">
        <v>67</v>
      </c>
      <c r="R3816" s="35">
        <f t="shared" si="241"/>
        <v>1865.1816037658971</v>
      </c>
      <c r="S3816" s="35">
        <f t="shared" si="244"/>
        <v>0</v>
      </c>
      <c r="U3816" s="36">
        <f t="shared" si="242"/>
        <v>4.0277777777777801E-2</v>
      </c>
      <c r="V3816" s="36">
        <f t="shared" si="243"/>
        <v>2.6986111111111128</v>
      </c>
      <c r="W3816" s="36"/>
      <c r="X3816" s="37"/>
    </row>
    <row r="3817" spans="1:24" x14ac:dyDescent="0.3">
      <c r="A3817" s="42">
        <v>17241</v>
      </c>
      <c r="B3817" s="24" t="s">
        <v>130</v>
      </c>
      <c r="C3817" s="24" t="s">
        <v>1125</v>
      </c>
      <c r="D3817" s="24">
        <v>2</v>
      </c>
      <c r="E3817" s="24">
        <v>293</v>
      </c>
      <c r="F3817" s="24" t="s">
        <v>132</v>
      </c>
      <c r="G3817" s="24" t="s">
        <v>18</v>
      </c>
      <c r="H3817" s="24" t="s">
        <v>15</v>
      </c>
      <c r="J3817" s="24">
        <v>1</v>
      </c>
      <c r="K3817" s="24">
        <v>17241</v>
      </c>
      <c r="L3817" s="32">
        <v>0.34375</v>
      </c>
      <c r="M3817" s="43">
        <v>0.3840277777777778</v>
      </c>
      <c r="N3817" s="33">
        <v>27.838531399491</v>
      </c>
      <c r="O3817" s="24"/>
      <c r="P3817" s="24"/>
      <c r="Q3817" s="24">
        <v>12</v>
      </c>
      <c r="R3817" s="35">
        <f t="shared" si="241"/>
        <v>334.06237679389199</v>
      </c>
      <c r="S3817" s="35">
        <f t="shared" si="244"/>
        <v>0</v>
      </c>
      <c r="U3817" s="36">
        <f t="shared" si="242"/>
        <v>4.0277777777777801E-2</v>
      </c>
      <c r="V3817" s="36">
        <f t="shared" si="243"/>
        <v>0.48333333333333361</v>
      </c>
      <c r="W3817" s="36"/>
      <c r="X3817" s="37"/>
    </row>
    <row r="3818" spans="1:24" x14ac:dyDescent="0.3">
      <c r="A3818" s="42">
        <v>13332</v>
      </c>
      <c r="B3818" s="24" t="s">
        <v>130</v>
      </c>
      <c r="C3818" s="24" t="s">
        <v>1125</v>
      </c>
      <c r="D3818" s="24">
        <v>2</v>
      </c>
      <c r="E3818" s="24">
        <v>293</v>
      </c>
      <c r="F3818" s="24" t="s">
        <v>132</v>
      </c>
      <c r="G3818" s="24" t="s">
        <v>19</v>
      </c>
      <c r="H3818" s="24" t="s">
        <v>13</v>
      </c>
      <c r="J3818" s="24">
        <v>1</v>
      </c>
      <c r="K3818" s="24">
        <v>5610</v>
      </c>
      <c r="L3818" s="32">
        <v>0.35069444444444442</v>
      </c>
      <c r="M3818" s="43">
        <v>0.3888888888888889</v>
      </c>
      <c r="N3818" s="33">
        <v>27.838531399491</v>
      </c>
      <c r="O3818" s="24"/>
      <c r="P3818" s="24"/>
      <c r="Q3818" s="24">
        <v>235</v>
      </c>
      <c r="R3818" s="35">
        <f t="shared" si="241"/>
        <v>6542.0548788803853</v>
      </c>
      <c r="S3818" s="35">
        <f t="shared" si="244"/>
        <v>0</v>
      </c>
      <c r="U3818" s="36">
        <f t="shared" si="242"/>
        <v>3.8194444444444475E-2</v>
      </c>
      <c r="V3818" s="36">
        <f t="shared" si="243"/>
        <v>8.9756944444444517</v>
      </c>
      <c r="W3818" s="36"/>
      <c r="X3818" s="37"/>
    </row>
    <row r="3819" spans="1:24" x14ac:dyDescent="0.3">
      <c r="A3819" s="42">
        <v>8477</v>
      </c>
      <c r="B3819" s="24" t="s">
        <v>130</v>
      </c>
      <c r="C3819" s="24" t="s">
        <v>1125</v>
      </c>
      <c r="D3819" s="24">
        <v>2</v>
      </c>
      <c r="E3819" s="24">
        <v>293</v>
      </c>
      <c r="F3819" s="24" t="s">
        <v>132</v>
      </c>
      <c r="G3819" s="24" t="s">
        <v>19</v>
      </c>
      <c r="H3819" s="24" t="s">
        <v>15</v>
      </c>
      <c r="J3819" s="24">
        <v>1</v>
      </c>
      <c r="K3819" s="24">
        <v>5742</v>
      </c>
      <c r="L3819" s="32">
        <v>0.35069444444444442</v>
      </c>
      <c r="M3819" s="43">
        <v>0.38750000000000001</v>
      </c>
      <c r="N3819" s="33">
        <v>27.838531399491</v>
      </c>
      <c r="O3819" s="24"/>
      <c r="P3819" s="24"/>
      <c r="Q3819" s="24">
        <v>46</v>
      </c>
      <c r="R3819" s="35">
        <f t="shared" si="241"/>
        <v>1280.572444376586</v>
      </c>
      <c r="S3819" s="35">
        <f t="shared" si="244"/>
        <v>0</v>
      </c>
      <c r="U3819" s="36">
        <f t="shared" si="242"/>
        <v>3.6805555555555591E-2</v>
      </c>
      <c r="V3819" s="36">
        <f t="shared" si="243"/>
        <v>1.6930555555555573</v>
      </c>
      <c r="W3819" s="36"/>
      <c r="X3819" s="37"/>
    </row>
    <row r="3820" spans="1:24" x14ac:dyDescent="0.3">
      <c r="A3820" s="42">
        <v>16819</v>
      </c>
      <c r="B3820" s="24" t="s">
        <v>130</v>
      </c>
      <c r="C3820" s="24" t="s">
        <v>1125</v>
      </c>
      <c r="D3820" s="24">
        <v>2</v>
      </c>
      <c r="E3820" s="24">
        <v>293</v>
      </c>
      <c r="F3820" s="24" t="s">
        <v>132</v>
      </c>
      <c r="G3820" s="24" t="s">
        <v>18</v>
      </c>
      <c r="H3820" s="24" t="s">
        <v>13</v>
      </c>
      <c r="J3820" s="24">
        <v>1</v>
      </c>
      <c r="K3820" s="24">
        <v>16819</v>
      </c>
      <c r="L3820" s="32">
        <v>0.35416666666666669</v>
      </c>
      <c r="M3820" s="43">
        <v>0.39444444444444443</v>
      </c>
      <c r="N3820" s="33">
        <v>27.838531399491</v>
      </c>
      <c r="O3820" s="24"/>
      <c r="P3820" s="24"/>
      <c r="Q3820" s="24">
        <v>67</v>
      </c>
      <c r="R3820" s="35">
        <f t="shared" si="241"/>
        <v>1865.1816037658971</v>
      </c>
      <c r="S3820" s="35">
        <f t="shared" si="244"/>
        <v>0</v>
      </c>
      <c r="U3820" s="36">
        <f t="shared" si="242"/>
        <v>4.0277777777777746E-2</v>
      </c>
      <c r="V3820" s="36">
        <f t="shared" si="243"/>
        <v>2.6986111111111089</v>
      </c>
      <c r="W3820" s="36"/>
      <c r="X3820" s="37"/>
    </row>
    <row r="3821" spans="1:24" x14ac:dyDescent="0.3">
      <c r="A3821" s="42">
        <v>17248</v>
      </c>
      <c r="B3821" s="24" t="s">
        <v>130</v>
      </c>
      <c r="C3821" s="24" t="s">
        <v>1125</v>
      </c>
      <c r="D3821" s="24">
        <v>2</v>
      </c>
      <c r="E3821" s="24">
        <v>293</v>
      </c>
      <c r="F3821" s="24" t="s">
        <v>132</v>
      </c>
      <c r="G3821" s="24" t="s">
        <v>18</v>
      </c>
      <c r="H3821" s="24" t="s">
        <v>15</v>
      </c>
      <c r="J3821" s="24">
        <v>1</v>
      </c>
      <c r="K3821" s="24">
        <v>17248</v>
      </c>
      <c r="L3821" s="32">
        <v>0.3576388888888889</v>
      </c>
      <c r="M3821" s="43">
        <v>0.3979166666666667</v>
      </c>
      <c r="N3821" s="33">
        <v>27.838531399491</v>
      </c>
      <c r="O3821" s="24"/>
      <c r="P3821" s="24"/>
      <c r="Q3821" s="24">
        <v>12</v>
      </c>
      <c r="R3821" s="35">
        <f t="shared" si="241"/>
        <v>334.06237679389199</v>
      </c>
      <c r="S3821" s="35">
        <f t="shared" si="244"/>
        <v>0</v>
      </c>
      <c r="U3821" s="36">
        <f t="shared" si="242"/>
        <v>4.0277777777777801E-2</v>
      </c>
      <c r="V3821" s="36">
        <f t="shared" si="243"/>
        <v>0.48333333333333361</v>
      </c>
      <c r="W3821" s="36"/>
      <c r="X3821" s="37"/>
    </row>
    <row r="3822" spans="1:24" x14ac:dyDescent="0.3">
      <c r="A3822" s="42">
        <v>16927</v>
      </c>
      <c r="B3822" s="24" t="s">
        <v>130</v>
      </c>
      <c r="C3822" s="24" t="s">
        <v>1125</v>
      </c>
      <c r="D3822" s="24">
        <v>2</v>
      </c>
      <c r="E3822" s="24">
        <v>293</v>
      </c>
      <c r="F3822" s="24" t="s">
        <v>132</v>
      </c>
      <c r="G3822" s="24" t="s">
        <v>18</v>
      </c>
      <c r="H3822" s="24" t="s">
        <v>13</v>
      </c>
      <c r="J3822" s="24">
        <v>1</v>
      </c>
      <c r="K3822" s="24">
        <v>16927</v>
      </c>
      <c r="L3822" s="32">
        <v>0.36805555555555558</v>
      </c>
      <c r="M3822" s="43">
        <v>0.40833333333333338</v>
      </c>
      <c r="N3822" s="33">
        <v>27.838531399491</v>
      </c>
      <c r="O3822" s="24"/>
      <c r="P3822" s="24"/>
      <c r="Q3822" s="24">
        <v>67</v>
      </c>
      <c r="R3822" s="35">
        <f t="shared" si="241"/>
        <v>1865.1816037658971</v>
      </c>
      <c r="S3822" s="35">
        <f t="shared" si="244"/>
        <v>0</v>
      </c>
      <c r="U3822" s="36">
        <f t="shared" si="242"/>
        <v>4.0277777777777801E-2</v>
      </c>
      <c r="V3822" s="36">
        <f t="shared" si="243"/>
        <v>2.6986111111111128</v>
      </c>
      <c r="W3822" s="36"/>
      <c r="X3822" s="37"/>
    </row>
    <row r="3823" spans="1:24" x14ac:dyDescent="0.3">
      <c r="A3823" s="42">
        <v>13333</v>
      </c>
      <c r="B3823" s="24" t="s">
        <v>130</v>
      </c>
      <c r="C3823" s="24" t="s">
        <v>1125</v>
      </c>
      <c r="D3823" s="24">
        <v>2</v>
      </c>
      <c r="E3823" s="24">
        <v>293</v>
      </c>
      <c r="F3823" s="24" t="s">
        <v>132</v>
      </c>
      <c r="G3823" s="24" t="s">
        <v>19</v>
      </c>
      <c r="H3823" s="24" t="s">
        <v>13</v>
      </c>
      <c r="J3823" s="24">
        <v>1</v>
      </c>
      <c r="K3823" s="24">
        <v>5611</v>
      </c>
      <c r="L3823" s="32">
        <v>0.37152777777777773</v>
      </c>
      <c r="M3823" s="43">
        <v>0.40972222222222227</v>
      </c>
      <c r="N3823" s="33">
        <v>27.838531399491</v>
      </c>
      <c r="O3823" s="24"/>
      <c r="P3823" s="24"/>
      <c r="Q3823" s="24">
        <v>235</v>
      </c>
      <c r="R3823" s="35">
        <f t="shared" si="241"/>
        <v>6542.0548788803853</v>
      </c>
      <c r="S3823" s="35">
        <f t="shared" si="244"/>
        <v>0</v>
      </c>
      <c r="U3823" s="36">
        <f t="shared" si="242"/>
        <v>3.8194444444444531E-2</v>
      </c>
      <c r="V3823" s="36">
        <f t="shared" si="243"/>
        <v>8.9756944444444642</v>
      </c>
      <c r="W3823" s="36"/>
      <c r="X3823" s="37"/>
    </row>
    <row r="3824" spans="1:24" x14ac:dyDescent="0.3">
      <c r="A3824" s="42">
        <v>17186</v>
      </c>
      <c r="B3824" s="24" t="s">
        <v>130</v>
      </c>
      <c r="C3824" s="24" t="s">
        <v>1125</v>
      </c>
      <c r="D3824" s="24">
        <v>2</v>
      </c>
      <c r="E3824" s="24">
        <v>293</v>
      </c>
      <c r="F3824" s="24" t="s">
        <v>132</v>
      </c>
      <c r="G3824" s="24" t="s">
        <v>18</v>
      </c>
      <c r="H3824" s="24" t="s">
        <v>15</v>
      </c>
      <c r="J3824" s="24">
        <v>1</v>
      </c>
      <c r="K3824" s="24">
        <v>17186</v>
      </c>
      <c r="L3824" s="32">
        <v>0.37152777777777773</v>
      </c>
      <c r="M3824" s="43">
        <v>0.41180555555555554</v>
      </c>
      <c r="N3824" s="33">
        <v>27.838531399491</v>
      </c>
      <c r="O3824" s="24"/>
      <c r="P3824" s="24"/>
      <c r="Q3824" s="24">
        <v>12</v>
      </c>
      <c r="R3824" s="35">
        <f t="shared" si="241"/>
        <v>334.06237679389199</v>
      </c>
      <c r="S3824" s="35">
        <f t="shared" si="244"/>
        <v>0</v>
      </c>
      <c r="U3824" s="36">
        <f t="shared" si="242"/>
        <v>4.0277777777777801E-2</v>
      </c>
      <c r="V3824" s="36">
        <f t="shared" si="243"/>
        <v>0.48333333333333361</v>
      </c>
      <c r="W3824" s="36"/>
      <c r="X3824" s="37"/>
    </row>
    <row r="3825" spans="1:24" x14ac:dyDescent="0.3">
      <c r="A3825" s="42">
        <v>13192</v>
      </c>
      <c r="B3825" s="24" t="s">
        <v>130</v>
      </c>
      <c r="C3825" s="24" t="s">
        <v>1125</v>
      </c>
      <c r="D3825" s="24">
        <v>2</v>
      </c>
      <c r="E3825" s="24">
        <v>293</v>
      </c>
      <c r="F3825" s="24" t="s">
        <v>132</v>
      </c>
      <c r="G3825" s="24" t="s">
        <v>19</v>
      </c>
      <c r="H3825" s="24" t="s">
        <v>15</v>
      </c>
      <c r="J3825" s="24">
        <v>1</v>
      </c>
      <c r="K3825" s="24">
        <v>5743</v>
      </c>
      <c r="L3825" s="32">
        <v>0.37152777777777773</v>
      </c>
      <c r="M3825" s="43">
        <v>0.40833333333333338</v>
      </c>
      <c r="N3825" s="33">
        <v>27.838531399491</v>
      </c>
      <c r="O3825" s="24"/>
      <c r="P3825" s="24"/>
      <c r="Q3825" s="24">
        <v>46</v>
      </c>
      <c r="R3825" s="35">
        <f t="shared" si="241"/>
        <v>1280.572444376586</v>
      </c>
      <c r="S3825" s="35">
        <f t="shared" si="244"/>
        <v>0</v>
      </c>
      <c r="U3825" s="36">
        <f t="shared" si="242"/>
        <v>3.6805555555555647E-2</v>
      </c>
      <c r="V3825" s="36">
        <f t="shared" si="243"/>
        <v>1.6930555555555598</v>
      </c>
      <c r="W3825" s="36"/>
      <c r="X3825" s="37"/>
    </row>
    <row r="3826" spans="1:24" x14ac:dyDescent="0.3">
      <c r="A3826" s="42">
        <v>16919</v>
      </c>
      <c r="B3826" s="24" t="s">
        <v>130</v>
      </c>
      <c r="C3826" s="24" t="s">
        <v>1125</v>
      </c>
      <c r="D3826" s="24">
        <v>2</v>
      </c>
      <c r="E3826" s="24">
        <v>293</v>
      </c>
      <c r="F3826" s="24" t="s">
        <v>132</v>
      </c>
      <c r="G3826" s="24" t="s">
        <v>18</v>
      </c>
      <c r="H3826" s="24" t="s">
        <v>13</v>
      </c>
      <c r="J3826" s="24">
        <v>1</v>
      </c>
      <c r="K3826" s="24">
        <v>16919</v>
      </c>
      <c r="L3826" s="32">
        <v>0.38194444444444442</v>
      </c>
      <c r="M3826" s="43">
        <v>0.42222222222222222</v>
      </c>
      <c r="N3826" s="33">
        <v>27.838531399491</v>
      </c>
      <c r="O3826" s="24"/>
      <c r="P3826" s="24"/>
      <c r="Q3826" s="24">
        <v>67</v>
      </c>
      <c r="R3826" s="35">
        <f t="shared" si="241"/>
        <v>1865.1816037658971</v>
      </c>
      <c r="S3826" s="35">
        <f t="shared" si="244"/>
        <v>0</v>
      </c>
      <c r="U3826" s="36">
        <f t="shared" si="242"/>
        <v>4.0277777777777801E-2</v>
      </c>
      <c r="V3826" s="36">
        <f t="shared" si="243"/>
        <v>2.6986111111111128</v>
      </c>
      <c r="W3826" s="36"/>
      <c r="X3826" s="37"/>
    </row>
    <row r="3827" spans="1:24" x14ac:dyDescent="0.3">
      <c r="A3827" s="42">
        <v>17173</v>
      </c>
      <c r="B3827" s="24" t="s">
        <v>130</v>
      </c>
      <c r="C3827" s="24" t="s">
        <v>1125</v>
      </c>
      <c r="D3827" s="24">
        <v>2</v>
      </c>
      <c r="E3827" s="24">
        <v>293</v>
      </c>
      <c r="F3827" s="24" t="s">
        <v>132</v>
      </c>
      <c r="G3827" s="24" t="s">
        <v>18</v>
      </c>
      <c r="H3827" s="24" t="s">
        <v>15</v>
      </c>
      <c r="J3827" s="24">
        <v>1</v>
      </c>
      <c r="K3827" s="24">
        <v>17173</v>
      </c>
      <c r="L3827" s="32">
        <v>0.38541666666666669</v>
      </c>
      <c r="M3827" s="43">
        <v>0.42569444444444443</v>
      </c>
      <c r="N3827" s="33">
        <v>27.838531399491</v>
      </c>
      <c r="O3827" s="24"/>
      <c r="P3827" s="24"/>
      <c r="Q3827" s="24">
        <v>12</v>
      </c>
      <c r="R3827" s="35">
        <f t="shared" si="241"/>
        <v>334.06237679389199</v>
      </c>
      <c r="S3827" s="35">
        <f t="shared" si="244"/>
        <v>0</v>
      </c>
      <c r="U3827" s="36">
        <f t="shared" si="242"/>
        <v>4.0277777777777746E-2</v>
      </c>
      <c r="V3827" s="36">
        <f t="shared" si="243"/>
        <v>0.48333333333333295</v>
      </c>
      <c r="W3827" s="36"/>
      <c r="X3827" s="37"/>
    </row>
    <row r="3828" spans="1:24" x14ac:dyDescent="0.3">
      <c r="A3828" s="42">
        <v>8479</v>
      </c>
      <c r="B3828" s="24" t="s">
        <v>130</v>
      </c>
      <c r="C3828" s="24" t="s">
        <v>1125</v>
      </c>
      <c r="D3828" s="24">
        <v>2</v>
      </c>
      <c r="E3828" s="24">
        <v>293</v>
      </c>
      <c r="F3828" s="24" t="s">
        <v>132</v>
      </c>
      <c r="G3828" s="24" t="s">
        <v>19</v>
      </c>
      <c r="H3828" s="24" t="s">
        <v>15</v>
      </c>
      <c r="J3828" s="24">
        <v>1</v>
      </c>
      <c r="K3828" s="24">
        <v>5744</v>
      </c>
      <c r="L3828" s="32">
        <v>0.3923611111111111</v>
      </c>
      <c r="M3828" s="43">
        <v>0.4291666666666667</v>
      </c>
      <c r="N3828" s="33">
        <v>27.838531399491</v>
      </c>
      <c r="O3828" s="24"/>
      <c r="P3828" s="24"/>
      <c r="Q3828" s="24">
        <v>46</v>
      </c>
      <c r="R3828" s="35">
        <f t="shared" si="241"/>
        <v>1280.572444376586</v>
      </c>
      <c r="S3828" s="35">
        <f t="shared" si="244"/>
        <v>0</v>
      </c>
      <c r="U3828" s="36">
        <f t="shared" si="242"/>
        <v>3.6805555555555591E-2</v>
      </c>
      <c r="V3828" s="36">
        <f t="shared" si="243"/>
        <v>1.6930555555555573</v>
      </c>
      <c r="W3828" s="36"/>
      <c r="X3828" s="37"/>
    </row>
    <row r="3829" spans="1:24" x14ac:dyDescent="0.3">
      <c r="A3829" s="42">
        <v>13334</v>
      </c>
      <c r="B3829" s="24" t="s">
        <v>130</v>
      </c>
      <c r="C3829" s="24" t="s">
        <v>1125</v>
      </c>
      <c r="D3829" s="24">
        <v>2</v>
      </c>
      <c r="E3829" s="24">
        <v>293</v>
      </c>
      <c r="F3829" s="24" t="s">
        <v>132</v>
      </c>
      <c r="G3829" s="24" t="s">
        <v>19</v>
      </c>
      <c r="H3829" s="24" t="s">
        <v>13</v>
      </c>
      <c r="J3829" s="24">
        <v>1</v>
      </c>
      <c r="K3829" s="24">
        <v>5612</v>
      </c>
      <c r="L3829" s="32">
        <v>0.39583333333333331</v>
      </c>
      <c r="M3829" s="43">
        <v>0.43402777777777773</v>
      </c>
      <c r="N3829" s="33">
        <v>27.838531399491</v>
      </c>
      <c r="O3829" s="24"/>
      <c r="P3829" s="24"/>
      <c r="Q3829" s="24">
        <v>235</v>
      </c>
      <c r="R3829" s="35">
        <f t="shared" si="241"/>
        <v>6542.0548788803853</v>
      </c>
      <c r="S3829" s="35">
        <f t="shared" si="244"/>
        <v>0</v>
      </c>
      <c r="U3829" s="36">
        <f t="shared" si="242"/>
        <v>3.819444444444442E-2</v>
      </c>
      <c r="V3829" s="36">
        <f t="shared" si="243"/>
        <v>8.9756944444444393</v>
      </c>
      <c r="W3829" s="36"/>
      <c r="X3829" s="37"/>
    </row>
    <row r="3830" spans="1:24" x14ac:dyDescent="0.3">
      <c r="A3830" s="42">
        <v>16824</v>
      </c>
      <c r="B3830" s="24" t="s">
        <v>130</v>
      </c>
      <c r="C3830" s="24" t="s">
        <v>1125</v>
      </c>
      <c r="D3830" s="24">
        <v>2</v>
      </c>
      <c r="E3830" s="24">
        <v>293</v>
      </c>
      <c r="F3830" s="24" t="s">
        <v>132</v>
      </c>
      <c r="G3830" s="24" t="s">
        <v>18</v>
      </c>
      <c r="H3830" s="24" t="s">
        <v>13</v>
      </c>
      <c r="J3830" s="24">
        <v>1</v>
      </c>
      <c r="K3830" s="24">
        <v>16147</v>
      </c>
      <c r="L3830" s="32">
        <v>0.39583333333333331</v>
      </c>
      <c r="M3830" s="43">
        <v>0.43611111111111112</v>
      </c>
      <c r="N3830" s="33">
        <v>27.838531399491</v>
      </c>
      <c r="O3830" s="24"/>
      <c r="P3830" s="24"/>
      <c r="Q3830" s="24">
        <v>67</v>
      </c>
      <c r="R3830" s="35">
        <f t="shared" si="241"/>
        <v>1865.1816037658971</v>
      </c>
      <c r="S3830" s="35">
        <f t="shared" si="244"/>
        <v>0</v>
      </c>
      <c r="U3830" s="36">
        <f t="shared" si="242"/>
        <v>4.0277777777777801E-2</v>
      </c>
      <c r="V3830" s="36">
        <f t="shared" si="243"/>
        <v>2.6986111111111128</v>
      </c>
      <c r="W3830" s="36"/>
      <c r="X3830" s="37"/>
    </row>
    <row r="3831" spans="1:24" x14ac:dyDescent="0.3">
      <c r="A3831" s="42">
        <v>17229</v>
      </c>
      <c r="B3831" s="24" t="s">
        <v>130</v>
      </c>
      <c r="C3831" s="24" t="s">
        <v>1125</v>
      </c>
      <c r="D3831" s="24">
        <v>2</v>
      </c>
      <c r="E3831" s="24">
        <v>293</v>
      </c>
      <c r="F3831" s="24" t="s">
        <v>132</v>
      </c>
      <c r="G3831" s="24" t="s">
        <v>18</v>
      </c>
      <c r="H3831" s="24" t="s">
        <v>15</v>
      </c>
      <c r="J3831" s="24">
        <v>1</v>
      </c>
      <c r="K3831" s="24">
        <v>17229</v>
      </c>
      <c r="L3831" s="32">
        <v>0.39930555555555558</v>
      </c>
      <c r="M3831" s="43">
        <v>0.43958333333333338</v>
      </c>
      <c r="N3831" s="33">
        <v>27.838531399491</v>
      </c>
      <c r="O3831" s="24"/>
      <c r="P3831" s="24"/>
      <c r="Q3831" s="24">
        <v>12</v>
      </c>
      <c r="R3831" s="35">
        <f t="shared" si="241"/>
        <v>334.06237679389199</v>
      </c>
      <c r="S3831" s="35">
        <f t="shared" si="244"/>
        <v>0</v>
      </c>
      <c r="U3831" s="36">
        <f t="shared" si="242"/>
        <v>4.0277777777777801E-2</v>
      </c>
      <c r="V3831" s="36">
        <f t="shared" si="243"/>
        <v>0.48333333333333361</v>
      </c>
      <c r="W3831" s="36"/>
      <c r="X3831" s="37"/>
    </row>
    <row r="3832" spans="1:24" x14ac:dyDescent="0.3">
      <c r="A3832" s="42">
        <v>16955</v>
      </c>
      <c r="B3832" s="24" t="s">
        <v>130</v>
      </c>
      <c r="C3832" s="24" t="s">
        <v>1125</v>
      </c>
      <c r="D3832" s="24">
        <v>2</v>
      </c>
      <c r="E3832" s="24">
        <v>293</v>
      </c>
      <c r="F3832" s="24" t="s">
        <v>132</v>
      </c>
      <c r="G3832" s="24" t="s">
        <v>18</v>
      </c>
      <c r="H3832" s="24" t="s">
        <v>13</v>
      </c>
      <c r="J3832" s="24">
        <v>1</v>
      </c>
      <c r="K3832" s="24">
        <v>16955</v>
      </c>
      <c r="L3832" s="32">
        <v>0.40972222222222227</v>
      </c>
      <c r="M3832" s="43">
        <v>0.45</v>
      </c>
      <c r="N3832" s="33">
        <v>27.838531399491</v>
      </c>
      <c r="O3832" s="24"/>
      <c r="P3832" s="24"/>
      <c r="Q3832" s="24">
        <v>67</v>
      </c>
      <c r="R3832" s="35">
        <f t="shared" si="241"/>
        <v>1865.1816037658971</v>
      </c>
      <c r="S3832" s="35">
        <f t="shared" si="244"/>
        <v>0</v>
      </c>
      <c r="U3832" s="36">
        <f t="shared" si="242"/>
        <v>4.0277777777777746E-2</v>
      </c>
      <c r="V3832" s="36">
        <f t="shared" si="243"/>
        <v>2.6986111111111089</v>
      </c>
      <c r="W3832" s="36"/>
      <c r="X3832" s="37"/>
    </row>
    <row r="3833" spans="1:24" x14ac:dyDescent="0.3">
      <c r="A3833" s="42">
        <v>13195</v>
      </c>
      <c r="B3833" s="24" t="s">
        <v>130</v>
      </c>
      <c r="C3833" s="24" t="s">
        <v>1125</v>
      </c>
      <c r="D3833" s="24">
        <v>2</v>
      </c>
      <c r="E3833" s="24">
        <v>293</v>
      </c>
      <c r="F3833" s="24" t="s">
        <v>132</v>
      </c>
      <c r="G3833" s="24" t="s">
        <v>19</v>
      </c>
      <c r="H3833" s="24" t="s">
        <v>15</v>
      </c>
      <c r="J3833" s="24">
        <v>1</v>
      </c>
      <c r="K3833" s="24">
        <v>5746</v>
      </c>
      <c r="L3833" s="32">
        <v>0.41319444444444442</v>
      </c>
      <c r="M3833" s="43">
        <v>0.45</v>
      </c>
      <c r="N3833" s="33">
        <v>27.838531399491</v>
      </c>
      <c r="O3833" s="24"/>
      <c r="P3833" s="24"/>
      <c r="Q3833" s="24">
        <v>46</v>
      </c>
      <c r="R3833" s="35">
        <f t="shared" si="241"/>
        <v>1280.572444376586</v>
      </c>
      <c r="S3833" s="35">
        <f t="shared" si="244"/>
        <v>0</v>
      </c>
      <c r="U3833" s="36">
        <f t="shared" si="242"/>
        <v>3.6805555555555591E-2</v>
      </c>
      <c r="V3833" s="36">
        <f t="shared" si="243"/>
        <v>1.6930555555555573</v>
      </c>
      <c r="W3833" s="36"/>
      <c r="X3833" s="37"/>
    </row>
    <row r="3834" spans="1:24" x14ac:dyDescent="0.3">
      <c r="A3834" s="42">
        <v>8510</v>
      </c>
      <c r="B3834" s="24" t="s">
        <v>130</v>
      </c>
      <c r="C3834" s="24" t="s">
        <v>1125</v>
      </c>
      <c r="D3834" s="24">
        <v>2</v>
      </c>
      <c r="E3834" s="24">
        <v>293</v>
      </c>
      <c r="F3834" s="24" t="s">
        <v>132</v>
      </c>
      <c r="G3834" s="24" t="s">
        <v>19</v>
      </c>
      <c r="H3834" s="24" t="s">
        <v>20</v>
      </c>
      <c r="J3834" s="24">
        <v>1</v>
      </c>
      <c r="K3834" s="24">
        <v>5806</v>
      </c>
      <c r="L3834" s="32">
        <v>0.41319444444444442</v>
      </c>
      <c r="M3834" s="43">
        <v>0.45</v>
      </c>
      <c r="N3834" s="33">
        <v>27.838531399491</v>
      </c>
      <c r="O3834" s="24"/>
      <c r="P3834" s="24"/>
      <c r="Q3834" s="24">
        <v>5</v>
      </c>
      <c r="R3834" s="35">
        <f t="shared" si="241"/>
        <v>139.192656997455</v>
      </c>
      <c r="S3834" s="35">
        <f t="shared" si="244"/>
        <v>0</v>
      </c>
      <c r="U3834" s="36">
        <f t="shared" si="242"/>
        <v>3.6805555555555591E-2</v>
      </c>
      <c r="V3834" s="36">
        <f t="shared" si="243"/>
        <v>0.18402777777777796</v>
      </c>
      <c r="W3834" s="36"/>
      <c r="X3834" s="37"/>
    </row>
    <row r="3835" spans="1:24" x14ac:dyDescent="0.3">
      <c r="A3835" s="42">
        <v>13335</v>
      </c>
      <c r="B3835" s="24" t="s">
        <v>130</v>
      </c>
      <c r="C3835" s="24" t="s">
        <v>1125</v>
      </c>
      <c r="D3835" s="24">
        <v>2</v>
      </c>
      <c r="E3835" s="24">
        <v>293</v>
      </c>
      <c r="F3835" s="24" t="s">
        <v>132</v>
      </c>
      <c r="G3835" s="24" t="s">
        <v>19</v>
      </c>
      <c r="H3835" s="24" t="s">
        <v>13</v>
      </c>
      <c r="J3835" s="24">
        <v>1</v>
      </c>
      <c r="K3835" s="24">
        <v>5613</v>
      </c>
      <c r="L3835" s="32">
        <v>0.41666666666666669</v>
      </c>
      <c r="M3835" s="43">
        <v>0.4548611111111111</v>
      </c>
      <c r="N3835" s="33">
        <v>27.838531399491</v>
      </c>
      <c r="O3835" s="24"/>
      <c r="P3835" s="24"/>
      <c r="Q3835" s="24">
        <v>235</v>
      </c>
      <c r="R3835" s="35">
        <f t="shared" si="241"/>
        <v>6542.0548788803853</v>
      </c>
      <c r="S3835" s="35">
        <f t="shared" si="244"/>
        <v>0</v>
      </c>
      <c r="U3835" s="36">
        <f t="shared" si="242"/>
        <v>3.819444444444442E-2</v>
      </c>
      <c r="V3835" s="36">
        <f t="shared" si="243"/>
        <v>8.9756944444444393</v>
      </c>
      <c r="W3835" s="36"/>
      <c r="X3835" s="37"/>
    </row>
    <row r="3836" spans="1:24" x14ac:dyDescent="0.3">
      <c r="A3836" s="42">
        <v>17235</v>
      </c>
      <c r="B3836" s="24" t="s">
        <v>130</v>
      </c>
      <c r="C3836" s="24" t="s">
        <v>1125</v>
      </c>
      <c r="D3836" s="24">
        <v>2</v>
      </c>
      <c r="E3836" s="24">
        <v>293</v>
      </c>
      <c r="F3836" s="24" t="s">
        <v>132</v>
      </c>
      <c r="G3836" s="24" t="s">
        <v>18</v>
      </c>
      <c r="H3836" s="24" t="s">
        <v>15</v>
      </c>
      <c r="J3836" s="24">
        <v>1</v>
      </c>
      <c r="K3836" s="24">
        <v>17235</v>
      </c>
      <c r="L3836" s="32">
        <v>0.41666666666666669</v>
      </c>
      <c r="M3836" s="43">
        <v>0.45694444444444443</v>
      </c>
      <c r="N3836" s="33">
        <v>27.838531399491</v>
      </c>
      <c r="O3836" s="24"/>
      <c r="P3836" s="24"/>
      <c r="Q3836" s="24">
        <v>12</v>
      </c>
      <c r="R3836" s="35">
        <f t="shared" si="241"/>
        <v>334.06237679389199</v>
      </c>
      <c r="S3836" s="35">
        <f t="shared" si="244"/>
        <v>0</v>
      </c>
      <c r="U3836" s="36">
        <f t="shared" si="242"/>
        <v>4.0277777777777746E-2</v>
      </c>
      <c r="V3836" s="36">
        <f t="shared" si="243"/>
        <v>0.48333333333333295</v>
      </c>
      <c r="W3836" s="36"/>
      <c r="X3836" s="37"/>
    </row>
    <row r="3837" spans="1:24" x14ac:dyDescent="0.3">
      <c r="A3837" s="42">
        <v>16902</v>
      </c>
      <c r="B3837" s="24" t="s">
        <v>130</v>
      </c>
      <c r="C3837" s="24" t="s">
        <v>1125</v>
      </c>
      <c r="D3837" s="24">
        <v>2</v>
      </c>
      <c r="E3837" s="24">
        <v>293</v>
      </c>
      <c r="F3837" s="24" t="s">
        <v>132</v>
      </c>
      <c r="G3837" s="24" t="s">
        <v>18</v>
      </c>
      <c r="H3837" s="24" t="s">
        <v>13</v>
      </c>
      <c r="J3837" s="24">
        <v>1</v>
      </c>
      <c r="K3837" s="24">
        <v>16902</v>
      </c>
      <c r="L3837" s="32">
        <v>0.4236111111111111</v>
      </c>
      <c r="M3837" s="43">
        <v>0.46388888888888885</v>
      </c>
      <c r="N3837" s="33">
        <v>27.838531399491</v>
      </c>
      <c r="O3837" s="24"/>
      <c r="P3837" s="24"/>
      <c r="Q3837" s="24">
        <v>67</v>
      </c>
      <c r="R3837" s="35">
        <f t="shared" si="241"/>
        <v>1865.1816037658971</v>
      </c>
      <c r="S3837" s="35">
        <f t="shared" si="244"/>
        <v>0</v>
      </c>
      <c r="U3837" s="36">
        <f t="shared" si="242"/>
        <v>4.0277777777777746E-2</v>
      </c>
      <c r="V3837" s="36">
        <f t="shared" si="243"/>
        <v>2.6986111111111089</v>
      </c>
      <c r="W3837" s="36"/>
      <c r="X3837" s="37"/>
    </row>
    <row r="3838" spans="1:24" x14ac:dyDescent="0.3">
      <c r="A3838" s="42">
        <v>17243</v>
      </c>
      <c r="B3838" s="24" t="s">
        <v>130</v>
      </c>
      <c r="C3838" s="24" t="s">
        <v>1125</v>
      </c>
      <c r="D3838" s="24">
        <v>2</v>
      </c>
      <c r="E3838" s="24">
        <v>293</v>
      </c>
      <c r="F3838" s="24" t="s">
        <v>132</v>
      </c>
      <c r="G3838" s="24" t="s">
        <v>18</v>
      </c>
      <c r="H3838" s="24" t="s">
        <v>15</v>
      </c>
      <c r="J3838" s="24">
        <v>1</v>
      </c>
      <c r="K3838" s="24">
        <v>17243</v>
      </c>
      <c r="L3838" s="32">
        <v>0.43402777777777773</v>
      </c>
      <c r="M3838" s="43">
        <v>0.47430555555555554</v>
      </c>
      <c r="N3838" s="33">
        <v>27.838531399491</v>
      </c>
      <c r="O3838" s="24"/>
      <c r="P3838" s="24"/>
      <c r="Q3838" s="24">
        <v>12</v>
      </c>
      <c r="R3838" s="35">
        <f t="shared" si="241"/>
        <v>334.06237679389199</v>
      </c>
      <c r="S3838" s="35">
        <f t="shared" si="244"/>
        <v>0</v>
      </c>
      <c r="U3838" s="36">
        <f t="shared" si="242"/>
        <v>4.0277777777777801E-2</v>
      </c>
      <c r="V3838" s="36">
        <f t="shared" si="243"/>
        <v>0.48333333333333361</v>
      </c>
      <c r="W3838" s="36"/>
      <c r="X3838" s="37"/>
    </row>
    <row r="3839" spans="1:24" x14ac:dyDescent="0.3">
      <c r="A3839" s="42">
        <v>8481</v>
      </c>
      <c r="B3839" s="24" t="s">
        <v>130</v>
      </c>
      <c r="C3839" s="24" t="s">
        <v>1125</v>
      </c>
      <c r="D3839" s="24">
        <v>2</v>
      </c>
      <c r="E3839" s="24">
        <v>293</v>
      </c>
      <c r="F3839" s="24" t="s">
        <v>132</v>
      </c>
      <c r="G3839" s="24" t="s">
        <v>19</v>
      </c>
      <c r="H3839" s="24" t="s">
        <v>15</v>
      </c>
      <c r="J3839" s="24">
        <v>1</v>
      </c>
      <c r="K3839" s="24">
        <v>5748</v>
      </c>
      <c r="L3839" s="32">
        <v>0.43402777777777773</v>
      </c>
      <c r="M3839" s="43">
        <v>0.47083333333333338</v>
      </c>
      <c r="N3839" s="33">
        <v>27.838531399491</v>
      </c>
      <c r="O3839" s="24"/>
      <c r="P3839" s="24"/>
      <c r="Q3839" s="24">
        <v>46</v>
      </c>
      <c r="R3839" s="35">
        <f t="shared" si="241"/>
        <v>1280.572444376586</v>
      </c>
      <c r="S3839" s="35">
        <f t="shared" si="244"/>
        <v>0</v>
      </c>
      <c r="U3839" s="36">
        <f t="shared" si="242"/>
        <v>3.6805555555555647E-2</v>
      </c>
      <c r="V3839" s="36">
        <f t="shared" si="243"/>
        <v>1.6930555555555598</v>
      </c>
      <c r="W3839" s="36"/>
      <c r="X3839" s="37"/>
    </row>
    <row r="3840" spans="1:24" x14ac:dyDescent="0.3">
      <c r="A3840" s="42">
        <v>13336</v>
      </c>
      <c r="B3840" s="24" t="s">
        <v>130</v>
      </c>
      <c r="C3840" s="24" t="s">
        <v>1125</v>
      </c>
      <c r="D3840" s="24">
        <v>2</v>
      </c>
      <c r="E3840" s="24">
        <v>293</v>
      </c>
      <c r="F3840" s="24" t="s">
        <v>132</v>
      </c>
      <c r="G3840" s="24" t="s">
        <v>19</v>
      </c>
      <c r="H3840" s="24" t="s">
        <v>13</v>
      </c>
      <c r="J3840" s="24">
        <v>1</v>
      </c>
      <c r="K3840" s="24">
        <v>5614</v>
      </c>
      <c r="L3840" s="32">
        <v>0.4375</v>
      </c>
      <c r="M3840" s="43">
        <v>0.47569444444444442</v>
      </c>
      <c r="N3840" s="33">
        <v>27.838531399491</v>
      </c>
      <c r="O3840" s="24"/>
      <c r="P3840" s="24"/>
      <c r="Q3840" s="24">
        <v>235</v>
      </c>
      <c r="R3840" s="35">
        <f t="shared" si="241"/>
        <v>6542.0548788803853</v>
      </c>
      <c r="S3840" s="35">
        <f t="shared" si="244"/>
        <v>0</v>
      </c>
      <c r="U3840" s="36">
        <f t="shared" si="242"/>
        <v>3.819444444444442E-2</v>
      </c>
      <c r="V3840" s="36">
        <f t="shared" si="243"/>
        <v>8.9756944444444393</v>
      </c>
      <c r="W3840" s="36"/>
      <c r="X3840" s="37"/>
    </row>
    <row r="3841" spans="1:24" x14ac:dyDescent="0.3">
      <c r="A3841" s="42">
        <v>16910</v>
      </c>
      <c r="B3841" s="24" t="s">
        <v>130</v>
      </c>
      <c r="C3841" s="24" t="s">
        <v>1125</v>
      </c>
      <c r="D3841" s="24">
        <v>2</v>
      </c>
      <c r="E3841" s="24">
        <v>293</v>
      </c>
      <c r="F3841" s="24" t="s">
        <v>132</v>
      </c>
      <c r="G3841" s="24" t="s">
        <v>18</v>
      </c>
      <c r="H3841" s="24" t="s">
        <v>13</v>
      </c>
      <c r="J3841" s="24">
        <v>1</v>
      </c>
      <c r="K3841" s="24">
        <v>16910</v>
      </c>
      <c r="L3841" s="32">
        <v>0.44444444444444442</v>
      </c>
      <c r="M3841" s="43">
        <v>0.48472222222222222</v>
      </c>
      <c r="N3841" s="33">
        <v>27.838531399491</v>
      </c>
      <c r="O3841" s="24"/>
      <c r="P3841" s="24"/>
      <c r="Q3841" s="24">
        <v>67</v>
      </c>
      <c r="R3841" s="35">
        <f t="shared" si="241"/>
        <v>1865.1816037658971</v>
      </c>
      <c r="S3841" s="35">
        <f t="shared" si="244"/>
        <v>0</v>
      </c>
      <c r="U3841" s="36">
        <f t="shared" si="242"/>
        <v>4.0277777777777801E-2</v>
      </c>
      <c r="V3841" s="36">
        <f t="shared" si="243"/>
        <v>2.6986111111111128</v>
      </c>
      <c r="W3841" s="36"/>
      <c r="X3841" s="37"/>
    </row>
    <row r="3842" spans="1:24" x14ac:dyDescent="0.3">
      <c r="A3842" s="42">
        <v>17250</v>
      </c>
      <c r="B3842" s="24" t="s">
        <v>130</v>
      </c>
      <c r="C3842" s="24" t="s">
        <v>1125</v>
      </c>
      <c r="D3842" s="24">
        <v>2</v>
      </c>
      <c r="E3842" s="24">
        <v>293</v>
      </c>
      <c r="F3842" s="24" t="s">
        <v>132</v>
      </c>
      <c r="G3842" s="24" t="s">
        <v>18</v>
      </c>
      <c r="H3842" s="24" t="s">
        <v>15</v>
      </c>
      <c r="J3842" s="24">
        <v>1</v>
      </c>
      <c r="K3842" s="24">
        <v>17250</v>
      </c>
      <c r="L3842" s="32">
        <v>0.4513888888888889</v>
      </c>
      <c r="M3842" s="43">
        <v>0.4916666666666667</v>
      </c>
      <c r="N3842" s="33">
        <v>27.838531399491</v>
      </c>
      <c r="O3842" s="24"/>
      <c r="P3842" s="24"/>
      <c r="Q3842" s="24">
        <v>12</v>
      </c>
      <c r="R3842" s="35">
        <f t="shared" si="241"/>
        <v>334.06237679389199</v>
      </c>
      <c r="S3842" s="35">
        <f t="shared" si="244"/>
        <v>0</v>
      </c>
      <c r="U3842" s="36">
        <f t="shared" si="242"/>
        <v>4.0277777777777801E-2</v>
      </c>
      <c r="V3842" s="36">
        <f t="shared" si="243"/>
        <v>0.48333333333333361</v>
      </c>
      <c r="W3842" s="36"/>
      <c r="X3842" s="37"/>
    </row>
    <row r="3843" spans="1:24" x14ac:dyDescent="0.3">
      <c r="A3843" s="42">
        <v>8511</v>
      </c>
      <c r="B3843" s="24" t="s">
        <v>130</v>
      </c>
      <c r="C3843" s="24" t="s">
        <v>1125</v>
      </c>
      <c r="D3843" s="24">
        <v>2</v>
      </c>
      <c r="E3843" s="24">
        <v>293</v>
      </c>
      <c r="F3843" s="24" t="s">
        <v>132</v>
      </c>
      <c r="G3843" s="24" t="s">
        <v>19</v>
      </c>
      <c r="H3843" s="24" t="s">
        <v>20</v>
      </c>
      <c r="J3843" s="24">
        <v>1</v>
      </c>
      <c r="K3843" s="24">
        <v>5807</v>
      </c>
      <c r="L3843" s="32">
        <v>0.4548611111111111</v>
      </c>
      <c r="M3843" s="43">
        <v>0.4916666666666667</v>
      </c>
      <c r="N3843" s="33">
        <v>27.838531399491</v>
      </c>
      <c r="O3843" s="24"/>
      <c r="P3843" s="24"/>
      <c r="Q3843" s="24">
        <v>5</v>
      </c>
      <c r="R3843" s="35">
        <f t="shared" si="241"/>
        <v>139.192656997455</v>
      </c>
      <c r="S3843" s="35">
        <f t="shared" si="244"/>
        <v>0</v>
      </c>
      <c r="U3843" s="36">
        <f t="shared" si="242"/>
        <v>3.6805555555555591E-2</v>
      </c>
      <c r="V3843" s="36">
        <f t="shared" si="243"/>
        <v>0.18402777777777796</v>
      </c>
      <c r="W3843" s="36"/>
      <c r="X3843" s="37"/>
    </row>
    <row r="3844" spans="1:24" x14ac:dyDescent="0.3">
      <c r="A3844" s="42">
        <v>8482</v>
      </c>
      <c r="B3844" s="24" t="s">
        <v>130</v>
      </c>
      <c r="C3844" s="24" t="s">
        <v>1125</v>
      </c>
      <c r="D3844" s="24">
        <v>2</v>
      </c>
      <c r="E3844" s="24">
        <v>293</v>
      </c>
      <c r="F3844" s="24" t="s">
        <v>132</v>
      </c>
      <c r="G3844" s="24" t="s">
        <v>19</v>
      </c>
      <c r="H3844" s="24" t="s">
        <v>15</v>
      </c>
      <c r="J3844" s="24">
        <v>1</v>
      </c>
      <c r="K3844" s="24">
        <v>5750</v>
      </c>
      <c r="L3844" s="32">
        <v>0.4548611111111111</v>
      </c>
      <c r="M3844" s="43">
        <v>0.4916666666666667</v>
      </c>
      <c r="N3844" s="33">
        <v>27.838531399491</v>
      </c>
      <c r="O3844" s="24"/>
      <c r="P3844" s="24"/>
      <c r="Q3844" s="24">
        <v>46</v>
      </c>
      <c r="R3844" s="35">
        <f t="shared" si="241"/>
        <v>1280.572444376586</v>
      </c>
      <c r="S3844" s="35">
        <f t="shared" si="244"/>
        <v>0</v>
      </c>
      <c r="U3844" s="36">
        <f t="shared" si="242"/>
        <v>3.6805555555555591E-2</v>
      </c>
      <c r="V3844" s="36">
        <f t="shared" si="243"/>
        <v>1.6930555555555573</v>
      </c>
      <c r="W3844" s="36"/>
      <c r="X3844" s="37"/>
    </row>
    <row r="3845" spans="1:24" x14ac:dyDescent="0.3">
      <c r="A3845" s="42">
        <v>13337</v>
      </c>
      <c r="B3845" s="24" t="s">
        <v>130</v>
      </c>
      <c r="C3845" s="24" t="s">
        <v>1125</v>
      </c>
      <c r="D3845" s="24">
        <v>2</v>
      </c>
      <c r="E3845" s="24">
        <v>293</v>
      </c>
      <c r="F3845" s="24" t="s">
        <v>132</v>
      </c>
      <c r="G3845" s="24" t="s">
        <v>19</v>
      </c>
      <c r="H3845" s="24" t="s">
        <v>13</v>
      </c>
      <c r="J3845" s="24">
        <v>1</v>
      </c>
      <c r="K3845" s="24">
        <v>5615</v>
      </c>
      <c r="L3845" s="32">
        <v>0.45833333333333331</v>
      </c>
      <c r="M3845" s="43">
        <v>0.49652777777777773</v>
      </c>
      <c r="N3845" s="33">
        <v>27.838531399491</v>
      </c>
      <c r="O3845" s="24"/>
      <c r="P3845" s="24"/>
      <c r="Q3845" s="24">
        <v>235</v>
      </c>
      <c r="R3845" s="35">
        <f t="shared" si="241"/>
        <v>6542.0548788803853</v>
      </c>
      <c r="S3845" s="35">
        <f t="shared" si="244"/>
        <v>0</v>
      </c>
      <c r="U3845" s="36">
        <f t="shared" si="242"/>
        <v>3.819444444444442E-2</v>
      </c>
      <c r="V3845" s="36">
        <f t="shared" si="243"/>
        <v>8.9756944444444393</v>
      </c>
      <c r="W3845" s="36"/>
      <c r="X3845" s="37"/>
    </row>
    <row r="3846" spans="1:24" x14ac:dyDescent="0.3">
      <c r="A3846" s="42">
        <v>16929</v>
      </c>
      <c r="B3846" s="24" t="s">
        <v>130</v>
      </c>
      <c r="C3846" s="24" t="s">
        <v>1125</v>
      </c>
      <c r="D3846" s="24">
        <v>2</v>
      </c>
      <c r="E3846" s="24">
        <v>293</v>
      </c>
      <c r="F3846" s="24" t="s">
        <v>132</v>
      </c>
      <c r="G3846" s="24" t="s">
        <v>18</v>
      </c>
      <c r="H3846" s="24" t="s">
        <v>13</v>
      </c>
      <c r="J3846" s="24">
        <v>1</v>
      </c>
      <c r="K3846" s="24">
        <v>16929</v>
      </c>
      <c r="L3846" s="32">
        <v>0.46527777777777773</v>
      </c>
      <c r="M3846" s="43">
        <v>0.50555555555555554</v>
      </c>
      <c r="N3846" s="33">
        <v>27.838531399491</v>
      </c>
      <c r="O3846" s="24"/>
      <c r="P3846" s="24"/>
      <c r="Q3846" s="24">
        <v>67</v>
      </c>
      <c r="R3846" s="35">
        <f t="shared" ref="R3846:R3909" si="245">+N3846*Q3846</f>
        <v>1865.1816037658971</v>
      </c>
      <c r="S3846" s="35">
        <f t="shared" si="244"/>
        <v>0</v>
      </c>
      <c r="U3846" s="36">
        <f t="shared" ref="U3846:U3909" si="246">+M3846-L3846</f>
        <v>4.0277777777777801E-2</v>
      </c>
      <c r="V3846" s="36">
        <f t="shared" ref="V3846:V3909" si="247">+U3846*Q3846</f>
        <v>2.6986111111111128</v>
      </c>
      <c r="W3846" s="36"/>
      <c r="X3846" s="37"/>
    </row>
    <row r="3847" spans="1:24" x14ac:dyDescent="0.3">
      <c r="A3847" s="42">
        <v>17188</v>
      </c>
      <c r="B3847" s="24" t="s">
        <v>130</v>
      </c>
      <c r="C3847" s="24" t="s">
        <v>1125</v>
      </c>
      <c r="D3847" s="24">
        <v>2</v>
      </c>
      <c r="E3847" s="24">
        <v>293</v>
      </c>
      <c r="F3847" s="24" t="s">
        <v>132</v>
      </c>
      <c r="G3847" s="24" t="s">
        <v>18</v>
      </c>
      <c r="H3847" s="24" t="s">
        <v>15</v>
      </c>
      <c r="J3847" s="24">
        <v>1</v>
      </c>
      <c r="K3847" s="24">
        <v>17188</v>
      </c>
      <c r="L3847" s="32">
        <v>0.46875</v>
      </c>
      <c r="M3847" s="43">
        <v>0.50902777777777775</v>
      </c>
      <c r="N3847" s="33">
        <v>27.838531399491</v>
      </c>
      <c r="O3847" s="24"/>
      <c r="P3847" s="24"/>
      <c r="Q3847" s="24">
        <v>12</v>
      </c>
      <c r="R3847" s="35">
        <f t="shared" si="245"/>
        <v>334.06237679389199</v>
      </c>
      <c r="S3847" s="35">
        <f t="shared" si="244"/>
        <v>0</v>
      </c>
      <c r="U3847" s="36">
        <f t="shared" si="246"/>
        <v>4.0277777777777746E-2</v>
      </c>
      <c r="V3847" s="36">
        <f t="shared" si="247"/>
        <v>0.48333333333333295</v>
      </c>
      <c r="W3847" s="36"/>
      <c r="X3847" s="37"/>
    </row>
    <row r="3848" spans="1:24" x14ac:dyDescent="0.3">
      <c r="A3848" s="42">
        <v>8483</v>
      </c>
      <c r="B3848" s="24" t="s">
        <v>130</v>
      </c>
      <c r="C3848" s="24" t="s">
        <v>1125</v>
      </c>
      <c r="D3848" s="24">
        <v>2</v>
      </c>
      <c r="E3848" s="24">
        <v>293</v>
      </c>
      <c r="F3848" s="24" t="s">
        <v>132</v>
      </c>
      <c r="G3848" s="24" t="s">
        <v>19</v>
      </c>
      <c r="H3848" s="24" t="s">
        <v>15</v>
      </c>
      <c r="J3848" s="24">
        <v>1</v>
      </c>
      <c r="K3848" s="24">
        <v>5751</v>
      </c>
      <c r="L3848" s="32">
        <v>0.47569444444444442</v>
      </c>
      <c r="M3848" s="43">
        <v>0.51250000000000007</v>
      </c>
      <c r="N3848" s="33">
        <v>27.838531399491</v>
      </c>
      <c r="O3848" s="24"/>
      <c r="P3848" s="24"/>
      <c r="Q3848" s="24">
        <v>46</v>
      </c>
      <c r="R3848" s="35">
        <f t="shared" si="245"/>
        <v>1280.572444376586</v>
      </c>
      <c r="S3848" s="35">
        <f t="shared" si="244"/>
        <v>0</v>
      </c>
      <c r="U3848" s="36">
        <f t="shared" si="246"/>
        <v>3.6805555555555647E-2</v>
      </c>
      <c r="V3848" s="36">
        <f t="shared" si="247"/>
        <v>1.6930555555555598</v>
      </c>
      <c r="W3848" s="36"/>
      <c r="X3848" s="37"/>
    </row>
    <row r="3849" spans="1:24" x14ac:dyDescent="0.3">
      <c r="A3849" s="42">
        <v>13338</v>
      </c>
      <c r="B3849" s="24" t="s">
        <v>130</v>
      </c>
      <c r="C3849" s="24" t="s">
        <v>1125</v>
      </c>
      <c r="D3849" s="24">
        <v>2</v>
      </c>
      <c r="E3849" s="24">
        <v>293</v>
      </c>
      <c r="F3849" s="24" t="s">
        <v>132</v>
      </c>
      <c r="G3849" s="24" t="s">
        <v>19</v>
      </c>
      <c r="H3849" s="24" t="s">
        <v>13</v>
      </c>
      <c r="J3849" s="24">
        <v>1</v>
      </c>
      <c r="K3849" s="24">
        <v>5616</v>
      </c>
      <c r="L3849" s="32">
        <v>0.4826388888888889</v>
      </c>
      <c r="M3849" s="43">
        <v>0.52083333333333337</v>
      </c>
      <c r="N3849" s="33">
        <v>27.838531399491</v>
      </c>
      <c r="O3849" s="24"/>
      <c r="P3849" s="24"/>
      <c r="Q3849" s="24">
        <v>235</v>
      </c>
      <c r="R3849" s="35">
        <f t="shared" si="245"/>
        <v>6542.0548788803853</v>
      </c>
      <c r="S3849" s="35">
        <f t="shared" si="244"/>
        <v>0</v>
      </c>
      <c r="U3849" s="36">
        <f t="shared" si="246"/>
        <v>3.8194444444444475E-2</v>
      </c>
      <c r="V3849" s="36">
        <f t="shared" si="247"/>
        <v>8.9756944444444517</v>
      </c>
      <c r="W3849" s="36"/>
      <c r="X3849" s="37"/>
    </row>
    <row r="3850" spans="1:24" x14ac:dyDescent="0.3">
      <c r="A3850" s="42">
        <v>16921</v>
      </c>
      <c r="B3850" s="24" t="s">
        <v>130</v>
      </c>
      <c r="C3850" s="24" t="s">
        <v>1125</v>
      </c>
      <c r="D3850" s="24">
        <v>2</v>
      </c>
      <c r="E3850" s="24">
        <v>293</v>
      </c>
      <c r="F3850" s="24" t="s">
        <v>132</v>
      </c>
      <c r="G3850" s="24" t="s">
        <v>18</v>
      </c>
      <c r="H3850" s="24" t="s">
        <v>13</v>
      </c>
      <c r="J3850" s="24">
        <v>1</v>
      </c>
      <c r="K3850" s="24">
        <v>16921</v>
      </c>
      <c r="L3850" s="32">
        <v>0.4861111111111111</v>
      </c>
      <c r="M3850" s="43">
        <v>0.52638888888888891</v>
      </c>
      <c r="N3850" s="33">
        <v>27.838531399491</v>
      </c>
      <c r="O3850" s="24"/>
      <c r="P3850" s="24"/>
      <c r="Q3850" s="24">
        <v>67</v>
      </c>
      <c r="R3850" s="35">
        <f t="shared" si="245"/>
        <v>1865.1816037658971</v>
      </c>
      <c r="S3850" s="35">
        <f t="shared" si="244"/>
        <v>0</v>
      </c>
      <c r="U3850" s="36">
        <f t="shared" si="246"/>
        <v>4.0277777777777801E-2</v>
      </c>
      <c r="V3850" s="36">
        <f t="shared" si="247"/>
        <v>2.6986111111111128</v>
      </c>
      <c r="W3850" s="36"/>
      <c r="X3850" s="37"/>
    </row>
    <row r="3851" spans="1:24" x14ac:dyDescent="0.3">
      <c r="A3851" s="42">
        <v>17231</v>
      </c>
      <c r="B3851" s="24" t="s">
        <v>130</v>
      </c>
      <c r="C3851" s="24" t="s">
        <v>1125</v>
      </c>
      <c r="D3851" s="24">
        <v>2</v>
      </c>
      <c r="E3851" s="24">
        <v>293</v>
      </c>
      <c r="F3851" s="24" t="s">
        <v>132</v>
      </c>
      <c r="G3851" s="24" t="s">
        <v>18</v>
      </c>
      <c r="H3851" s="24" t="s">
        <v>15</v>
      </c>
      <c r="J3851" s="24">
        <v>1</v>
      </c>
      <c r="K3851" s="24">
        <v>17231</v>
      </c>
      <c r="L3851" s="32">
        <v>0.48958333333333331</v>
      </c>
      <c r="M3851" s="43">
        <v>0.52986111111111112</v>
      </c>
      <c r="N3851" s="33">
        <v>27.838531399491</v>
      </c>
      <c r="O3851" s="24"/>
      <c r="P3851" s="24"/>
      <c r="Q3851" s="24">
        <v>12</v>
      </c>
      <c r="R3851" s="35">
        <f t="shared" si="245"/>
        <v>334.06237679389199</v>
      </c>
      <c r="S3851" s="35">
        <f t="shared" si="244"/>
        <v>0</v>
      </c>
      <c r="U3851" s="36">
        <f t="shared" si="246"/>
        <v>4.0277777777777801E-2</v>
      </c>
      <c r="V3851" s="36">
        <f t="shared" si="247"/>
        <v>0.48333333333333361</v>
      </c>
      <c r="W3851" s="36"/>
      <c r="X3851" s="37"/>
    </row>
    <row r="3852" spans="1:24" x14ac:dyDescent="0.3">
      <c r="A3852" s="42">
        <v>8512</v>
      </c>
      <c r="B3852" s="24" t="s">
        <v>130</v>
      </c>
      <c r="C3852" s="24" t="s">
        <v>1125</v>
      </c>
      <c r="D3852" s="24">
        <v>2</v>
      </c>
      <c r="E3852" s="24">
        <v>293</v>
      </c>
      <c r="F3852" s="24" t="s">
        <v>132</v>
      </c>
      <c r="G3852" s="24" t="s">
        <v>19</v>
      </c>
      <c r="H3852" s="24" t="s">
        <v>20</v>
      </c>
      <c r="J3852" s="24">
        <v>1</v>
      </c>
      <c r="K3852" s="24">
        <v>5808</v>
      </c>
      <c r="L3852" s="32">
        <v>0.49652777777777773</v>
      </c>
      <c r="M3852" s="43">
        <v>0.53333333333333333</v>
      </c>
      <c r="N3852" s="33">
        <v>27.838531399491</v>
      </c>
      <c r="O3852" s="24"/>
      <c r="P3852" s="24"/>
      <c r="Q3852" s="24">
        <v>5</v>
      </c>
      <c r="R3852" s="35">
        <f t="shared" si="245"/>
        <v>139.192656997455</v>
      </c>
      <c r="S3852" s="35">
        <f t="shared" si="244"/>
        <v>0</v>
      </c>
      <c r="U3852" s="36">
        <f t="shared" si="246"/>
        <v>3.6805555555555591E-2</v>
      </c>
      <c r="V3852" s="36">
        <f t="shared" si="247"/>
        <v>0.18402777777777796</v>
      </c>
      <c r="W3852" s="36"/>
      <c r="X3852" s="37"/>
    </row>
    <row r="3853" spans="1:24" x14ac:dyDescent="0.3">
      <c r="A3853" s="42">
        <v>8484</v>
      </c>
      <c r="B3853" s="24" t="s">
        <v>130</v>
      </c>
      <c r="C3853" s="24" t="s">
        <v>1125</v>
      </c>
      <c r="D3853" s="24">
        <v>2</v>
      </c>
      <c r="E3853" s="24">
        <v>293</v>
      </c>
      <c r="F3853" s="24" t="s">
        <v>132</v>
      </c>
      <c r="G3853" s="24" t="s">
        <v>19</v>
      </c>
      <c r="H3853" s="24" t="s">
        <v>15</v>
      </c>
      <c r="J3853" s="24">
        <v>1</v>
      </c>
      <c r="K3853" s="24">
        <v>5752</v>
      </c>
      <c r="L3853" s="32">
        <v>0.49652777777777773</v>
      </c>
      <c r="M3853" s="43">
        <v>0.53333333333333333</v>
      </c>
      <c r="N3853" s="33">
        <v>27.838531399491</v>
      </c>
      <c r="O3853" s="24"/>
      <c r="P3853" s="24"/>
      <c r="Q3853" s="24">
        <v>46</v>
      </c>
      <c r="R3853" s="35">
        <f t="shared" si="245"/>
        <v>1280.572444376586</v>
      </c>
      <c r="S3853" s="35">
        <f t="shared" si="244"/>
        <v>0</v>
      </c>
      <c r="U3853" s="36">
        <f t="shared" si="246"/>
        <v>3.6805555555555591E-2</v>
      </c>
      <c r="V3853" s="36">
        <f t="shared" si="247"/>
        <v>1.6930555555555573</v>
      </c>
      <c r="W3853" s="36"/>
      <c r="X3853" s="37"/>
    </row>
    <row r="3854" spans="1:24" x14ac:dyDescent="0.3">
      <c r="A3854" s="42">
        <v>13339</v>
      </c>
      <c r="B3854" s="24" t="s">
        <v>130</v>
      </c>
      <c r="C3854" s="24" t="s">
        <v>1125</v>
      </c>
      <c r="D3854" s="24">
        <v>2</v>
      </c>
      <c r="E3854" s="24">
        <v>293</v>
      </c>
      <c r="F3854" s="24" t="s">
        <v>132</v>
      </c>
      <c r="G3854" s="24" t="s">
        <v>19</v>
      </c>
      <c r="H3854" s="24" t="s">
        <v>13</v>
      </c>
      <c r="J3854" s="24">
        <v>1</v>
      </c>
      <c r="K3854" s="24">
        <v>5617</v>
      </c>
      <c r="L3854" s="32">
        <v>0.50347222222222221</v>
      </c>
      <c r="M3854" s="43">
        <v>0.54166666666666663</v>
      </c>
      <c r="N3854" s="33">
        <v>27.838531399491</v>
      </c>
      <c r="O3854" s="24"/>
      <c r="P3854" s="24"/>
      <c r="Q3854" s="24">
        <v>235</v>
      </c>
      <c r="R3854" s="35">
        <f t="shared" si="245"/>
        <v>6542.0548788803853</v>
      </c>
      <c r="S3854" s="35">
        <f t="shared" si="244"/>
        <v>0</v>
      </c>
      <c r="U3854" s="36">
        <f t="shared" si="246"/>
        <v>3.819444444444442E-2</v>
      </c>
      <c r="V3854" s="36">
        <f t="shared" si="247"/>
        <v>8.9756944444444393</v>
      </c>
      <c r="W3854" s="36"/>
      <c r="X3854" s="37"/>
    </row>
    <row r="3855" spans="1:24" x14ac:dyDescent="0.3">
      <c r="A3855" s="42">
        <v>16957</v>
      </c>
      <c r="B3855" s="24" t="s">
        <v>130</v>
      </c>
      <c r="C3855" s="24" t="s">
        <v>1125</v>
      </c>
      <c r="D3855" s="24">
        <v>2</v>
      </c>
      <c r="E3855" s="24">
        <v>293</v>
      </c>
      <c r="F3855" s="24" t="s">
        <v>132</v>
      </c>
      <c r="G3855" s="24" t="s">
        <v>18</v>
      </c>
      <c r="H3855" s="24" t="s">
        <v>13</v>
      </c>
      <c r="J3855" s="24">
        <v>1</v>
      </c>
      <c r="K3855" s="24">
        <v>16957</v>
      </c>
      <c r="L3855" s="32">
        <v>0.50694444444444442</v>
      </c>
      <c r="M3855" s="43">
        <v>0.54722222222222217</v>
      </c>
      <c r="N3855" s="33">
        <v>27.838531399491</v>
      </c>
      <c r="O3855" s="24"/>
      <c r="P3855" s="24"/>
      <c r="Q3855" s="24">
        <v>67</v>
      </c>
      <c r="R3855" s="35">
        <f t="shared" si="245"/>
        <v>1865.1816037658971</v>
      </c>
      <c r="S3855" s="35">
        <f t="shared" si="244"/>
        <v>0</v>
      </c>
      <c r="U3855" s="36">
        <f t="shared" si="246"/>
        <v>4.0277777777777746E-2</v>
      </c>
      <c r="V3855" s="36">
        <f t="shared" si="247"/>
        <v>2.6986111111111089</v>
      </c>
      <c r="W3855" s="36"/>
      <c r="X3855" s="37"/>
    </row>
    <row r="3856" spans="1:24" x14ac:dyDescent="0.3">
      <c r="A3856" s="42">
        <v>17237</v>
      </c>
      <c r="B3856" s="24" t="s">
        <v>130</v>
      </c>
      <c r="C3856" s="24" t="s">
        <v>1125</v>
      </c>
      <c r="D3856" s="24">
        <v>2</v>
      </c>
      <c r="E3856" s="24">
        <v>293</v>
      </c>
      <c r="F3856" s="24" t="s">
        <v>132</v>
      </c>
      <c r="G3856" s="24" t="s">
        <v>18</v>
      </c>
      <c r="H3856" s="24" t="s">
        <v>15</v>
      </c>
      <c r="J3856" s="24">
        <v>1</v>
      </c>
      <c r="K3856" s="24">
        <v>17237</v>
      </c>
      <c r="L3856" s="32">
        <v>0.51041666666666663</v>
      </c>
      <c r="M3856" s="43">
        <v>0.55069444444444449</v>
      </c>
      <c r="N3856" s="33">
        <v>27.838531399491</v>
      </c>
      <c r="O3856" s="24"/>
      <c r="P3856" s="24"/>
      <c r="Q3856" s="24">
        <v>12</v>
      </c>
      <c r="R3856" s="35">
        <f t="shared" si="245"/>
        <v>334.06237679389199</v>
      </c>
      <c r="S3856" s="35">
        <f t="shared" si="244"/>
        <v>0</v>
      </c>
      <c r="U3856" s="36">
        <f t="shared" si="246"/>
        <v>4.0277777777777857E-2</v>
      </c>
      <c r="V3856" s="36">
        <f t="shared" si="247"/>
        <v>0.48333333333333428</v>
      </c>
      <c r="W3856" s="36"/>
      <c r="X3856" s="37"/>
    </row>
    <row r="3857" spans="1:24" x14ac:dyDescent="0.3">
      <c r="A3857" s="42">
        <v>8485</v>
      </c>
      <c r="B3857" s="24" t="s">
        <v>130</v>
      </c>
      <c r="C3857" s="24" t="s">
        <v>1125</v>
      </c>
      <c r="D3857" s="24">
        <v>2</v>
      </c>
      <c r="E3857" s="24">
        <v>293</v>
      </c>
      <c r="F3857" s="24" t="s">
        <v>132</v>
      </c>
      <c r="G3857" s="24" t="s">
        <v>19</v>
      </c>
      <c r="H3857" s="24" t="s">
        <v>15</v>
      </c>
      <c r="J3857" s="24">
        <v>1</v>
      </c>
      <c r="K3857" s="24">
        <v>5753</v>
      </c>
      <c r="L3857" s="32">
        <v>0.51736111111111105</v>
      </c>
      <c r="M3857" s="43">
        <v>0.5541666666666667</v>
      </c>
      <c r="N3857" s="33">
        <v>27.838531399491</v>
      </c>
      <c r="O3857" s="24"/>
      <c r="P3857" s="24"/>
      <c r="Q3857" s="24">
        <v>46</v>
      </c>
      <c r="R3857" s="35">
        <f t="shared" si="245"/>
        <v>1280.572444376586</v>
      </c>
      <c r="S3857" s="35">
        <f t="shared" ref="S3857:S3920" si="248">+O3857*Q3857</f>
        <v>0</v>
      </c>
      <c r="U3857" s="36">
        <f t="shared" si="246"/>
        <v>3.6805555555555647E-2</v>
      </c>
      <c r="V3857" s="36">
        <f t="shared" si="247"/>
        <v>1.6930555555555598</v>
      </c>
      <c r="W3857" s="36"/>
      <c r="X3857" s="37"/>
    </row>
    <row r="3858" spans="1:24" x14ac:dyDescent="0.3">
      <c r="A3858" s="42">
        <v>13340</v>
      </c>
      <c r="B3858" s="24" t="s">
        <v>130</v>
      </c>
      <c r="C3858" s="24" t="s">
        <v>1125</v>
      </c>
      <c r="D3858" s="24">
        <v>2</v>
      </c>
      <c r="E3858" s="24">
        <v>293</v>
      </c>
      <c r="F3858" s="24" t="s">
        <v>132</v>
      </c>
      <c r="G3858" s="24" t="s">
        <v>19</v>
      </c>
      <c r="H3858" s="24" t="s">
        <v>13</v>
      </c>
      <c r="J3858" s="24">
        <v>1</v>
      </c>
      <c r="K3858" s="24">
        <v>5618</v>
      </c>
      <c r="L3858" s="32">
        <v>0.52430555555555558</v>
      </c>
      <c r="M3858" s="43">
        <v>0.5625</v>
      </c>
      <c r="N3858" s="33">
        <v>27.838531399491</v>
      </c>
      <c r="O3858" s="24"/>
      <c r="P3858" s="24"/>
      <c r="Q3858" s="24">
        <v>235</v>
      </c>
      <c r="R3858" s="35">
        <f t="shared" si="245"/>
        <v>6542.0548788803853</v>
      </c>
      <c r="S3858" s="35">
        <f t="shared" si="248"/>
        <v>0</v>
      </c>
      <c r="U3858" s="36">
        <f t="shared" si="246"/>
        <v>3.819444444444442E-2</v>
      </c>
      <c r="V3858" s="36">
        <f t="shared" si="247"/>
        <v>8.9756944444444393</v>
      </c>
      <c r="W3858" s="36"/>
      <c r="X3858" s="37"/>
    </row>
    <row r="3859" spans="1:24" x14ac:dyDescent="0.3">
      <c r="A3859" s="42">
        <v>16904</v>
      </c>
      <c r="B3859" s="24" t="s">
        <v>130</v>
      </c>
      <c r="C3859" s="24" t="s">
        <v>1125</v>
      </c>
      <c r="D3859" s="24">
        <v>2</v>
      </c>
      <c r="E3859" s="24">
        <v>293</v>
      </c>
      <c r="F3859" s="24" t="s">
        <v>132</v>
      </c>
      <c r="G3859" s="24" t="s">
        <v>18</v>
      </c>
      <c r="H3859" s="24" t="s">
        <v>13</v>
      </c>
      <c r="J3859" s="24">
        <v>1</v>
      </c>
      <c r="K3859" s="24">
        <v>16904</v>
      </c>
      <c r="L3859" s="32">
        <v>0.52777777777777779</v>
      </c>
      <c r="M3859" s="43">
        <v>0.56805555555555554</v>
      </c>
      <c r="N3859" s="33">
        <v>27.838531399491</v>
      </c>
      <c r="O3859" s="24"/>
      <c r="P3859" s="24"/>
      <c r="Q3859" s="24">
        <v>67</v>
      </c>
      <c r="R3859" s="35">
        <f t="shared" si="245"/>
        <v>1865.1816037658971</v>
      </c>
      <c r="S3859" s="35">
        <f t="shared" si="248"/>
        <v>0</v>
      </c>
      <c r="U3859" s="36">
        <f t="shared" si="246"/>
        <v>4.0277777777777746E-2</v>
      </c>
      <c r="V3859" s="36">
        <f t="shared" si="247"/>
        <v>2.6986111111111089</v>
      </c>
      <c r="W3859" s="36"/>
      <c r="X3859" s="37"/>
    </row>
    <row r="3860" spans="1:24" x14ac:dyDescent="0.3">
      <c r="A3860" s="42">
        <v>17245</v>
      </c>
      <c r="B3860" s="24" t="s">
        <v>130</v>
      </c>
      <c r="C3860" s="24" t="s">
        <v>1125</v>
      </c>
      <c r="D3860" s="24">
        <v>2</v>
      </c>
      <c r="E3860" s="24">
        <v>293</v>
      </c>
      <c r="F3860" s="24" t="s">
        <v>132</v>
      </c>
      <c r="G3860" s="24" t="s">
        <v>18</v>
      </c>
      <c r="H3860" s="24" t="s">
        <v>15</v>
      </c>
      <c r="J3860" s="24">
        <v>1</v>
      </c>
      <c r="K3860" s="24">
        <v>17245</v>
      </c>
      <c r="L3860" s="32">
        <v>0.53125</v>
      </c>
      <c r="M3860" s="43">
        <v>0.57152777777777775</v>
      </c>
      <c r="N3860" s="33">
        <v>27.838531399491</v>
      </c>
      <c r="O3860" s="24"/>
      <c r="P3860" s="24"/>
      <c r="Q3860" s="24">
        <v>12</v>
      </c>
      <c r="R3860" s="35">
        <f t="shared" si="245"/>
        <v>334.06237679389199</v>
      </c>
      <c r="S3860" s="35">
        <f t="shared" si="248"/>
        <v>0</v>
      </c>
      <c r="U3860" s="36">
        <f t="shared" si="246"/>
        <v>4.0277777777777746E-2</v>
      </c>
      <c r="V3860" s="36">
        <f t="shared" si="247"/>
        <v>0.48333333333333295</v>
      </c>
      <c r="W3860" s="36"/>
      <c r="X3860" s="37"/>
    </row>
    <row r="3861" spans="1:24" x14ac:dyDescent="0.3">
      <c r="A3861" s="42">
        <v>8515</v>
      </c>
      <c r="B3861" s="24" t="s">
        <v>130</v>
      </c>
      <c r="C3861" s="24" t="s">
        <v>1125</v>
      </c>
      <c r="D3861" s="24">
        <v>2</v>
      </c>
      <c r="E3861" s="24">
        <v>293</v>
      </c>
      <c r="F3861" s="24" t="s">
        <v>132</v>
      </c>
      <c r="G3861" s="24" t="s">
        <v>19</v>
      </c>
      <c r="H3861" s="24" t="s">
        <v>20</v>
      </c>
      <c r="J3861" s="24">
        <v>1</v>
      </c>
      <c r="K3861" s="24">
        <v>5812</v>
      </c>
      <c r="L3861" s="32">
        <v>0.53819444444444442</v>
      </c>
      <c r="M3861" s="43">
        <v>0.57500000000000007</v>
      </c>
      <c r="N3861" s="33">
        <v>27.838531399491</v>
      </c>
      <c r="O3861" s="24"/>
      <c r="P3861" s="24"/>
      <c r="Q3861" s="24">
        <v>5</v>
      </c>
      <c r="R3861" s="35">
        <f t="shared" si="245"/>
        <v>139.192656997455</v>
      </c>
      <c r="S3861" s="35">
        <f t="shared" si="248"/>
        <v>0</v>
      </c>
      <c r="U3861" s="36">
        <f t="shared" si="246"/>
        <v>3.6805555555555647E-2</v>
      </c>
      <c r="V3861" s="36">
        <f t="shared" si="247"/>
        <v>0.18402777777777823</v>
      </c>
      <c r="W3861" s="36"/>
      <c r="X3861" s="37"/>
    </row>
    <row r="3862" spans="1:24" x14ac:dyDescent="0.3">
      <c r="A3862" s="42">
        <v>8486</v>
      </c>
      <c r="B3862" s="24" t="s">
        <v>130</v>
      </c>
      <c r="C3862" s="24" t="s">
        <v>1125</v>
      </c>
      <c r="D3862" s="24">
        <v>2</v>
      </c>
      <c r="E3862" s="24">
        <v>293</v>
      </c>
      <c r="F3862" s="24" t="s">
        <v>132</v>
      </c>
      <c r="G3862" s="24" t="s">
        <v>19</v>
      </c>
      <c r="H3862" s="24" t="s">
        <v>15</v>
      </c>
      <c r="J3862" s="24">
        <v>1</v>
      </c>
      <c r="K3862" s="24">
        <v>5754</v>
      </c>
      <c r="L3862" s="32">
        <v>0.53819444444444442</v>
      </c>
      <c r="M3862" s="43">
        <v>0.57500000000000007</v>
      </c>
      <c r="N3862" s="33">
        <v>27.838531399491</v>
      </c>
      <c r="O3862" s="24"/>
      <c r="P3862" s="24"/>
      <c r="Q3862" s="24">
        <v>46</v>
      </c>
      <c r="R3862" s="35">
        <f t="shared" si="245"/>
        <v>1280.572444376586</v>
      </c>
      <c r="S3862" s="35">
        <f t="shared" si="248"/>
        <v>0</v>
      </c>
      <c r="U3862" s="36">
        <f t="shared" si="246"/>
        <v>3.6805555555555647E-2</v>
      </c>
      <c r="V3862" s="36">
        <f t="shared" si="247"/>
        <v>1.6930555555555598</v>
      </c>
      <c r="W3862" s="36"/>
      <c r="X3862" s="37"/>
    </row>
    <row r="3863" spans="1:24" x14ac:dyDescent="0.3">
      <c r="A3863" s="42">
        <v>17915</v>
      </c>
      <c r="B3863" s="24" t="s">
        <v>130</v>
      </c>
      <c r="C3863" s="24" t="s">
        <v>1125</v>
      </c>
      <c r="D3863" s="24">
        <v>2</v>
      </c>
      <c r="E3863" s="24">
        <v>293</v>
      </c>
      <c r="F3863" s="24" t="s">
        <v>132</v>
      </c>
      <c r="G3863" s="24" t="s">
        <v>19</v>
      </c>
      <c r="H3863" s="24" t="s">
        <v>13</v>
      </c>
      <c r="J3863" s="24">
        <v>1</v>
      </c>
      <c r="K3863" s="24">
        <v>5619</v>
      </c>
      <c r="L3863" s="32">
        <v>0.54861111111111105</v>
      </c>
      <c r="M3863" s="43">
        <v>0.58680555555555558</v>
      </c>
      <c r="N3863" s="33">
        <v>27.838531399491</v>
      </c>
      <c r="O3863" s="24"/>
      <c r="P3863" s="24"/>
      <c r="Q3863" s="24">
        <v>235</v>
      </c>
      <c r="R3863" s="35">
        <f t="shared" si="245"/>
        <v>6542.0548788803853</v>
      </c>
      <c r="S3863" s="35">
        <f t="shared" si="248"/>
        <v>0</v>
      </c>
      <c r="U3863" s="36">
        <f t="shared" si="246"/>
        <v>3.8194444444444531E-2</v>
      </c>
      <c r="V3863" s="36">
        <f t="shared" si="247"/>
        <v>8.9756944444444642</v>
      </c>
      <c r="W3863" s="36"/>
      <c r="X3863" s="37"/>
    </row>
    <row r="3864" spans="1:24" x14ac:dyDescent="0.3">
      <c r="A3864" s="42">
        <v>16912</v>
      </c>
      <c r="B3864" s="24" t="s">
        <v>130</v>
      </c>
      <c r="C3864" s="24" t="s">
        <v>1125</v>
      </c>
      <c r="D3864" s="24">
        <v>2</v>
      </c>
      <c r="E3864" s="24">
        <v>293</v>
      </c>
      <c r="F3864" s="24" t="s">
        <v>132</v>
      </c>
      <c r="G3864" s="24" t="s">
        <v>18</v>
      </c>
      <c r="H3864" s="24" t="s">
        <v>13</v>
      </c>
      <c r="J3864" s="24">
        <v>1</v>
      </c>
      <c r="K3864" s="24">
        <v>16912</v>
      </c>
      <c r="L3864" s="32">
        <v>0.54861111111111105</v>
      </c>
      <c r="M3864" s="43">
        <v>0.58888888888888891</v>
      </c>
      <c r="N3864" s="33">
        <v>27.838531399491</v>
      </c>
      <c r="O3864" s="24"/>
      <c r="P3864" s="24"/>
      <c r="Q3864" s="24">
        <v>67</v>
      </c>
      <c r="R3864" s="35">
        <f t="shared" si="245"/>
        <v>1865.1816037658971</v>
      </c>
      <c r="S3864" s="35">
        <f t="shared" si="248"/>
        <v>0</v>
      </c>
      <c r="U3864" s="36">
        <f t="shared" si="246"/>
        <v>4.0277777777777857E-2</v>
      </c>
      <c r="V3864" s="36">
        <f t="shared" si="247"/>
        <v>2.6986111111111164</v>
      </c>
      <c r="W3864" s="36"/>
      <c r="X3864" s="37"/>
    </row>
    <row r="3865" spans="1:24" x14ac:dyDescent="0.3">
      <c r="A3865" s="42">
        <v>17252</v>
      </c>
      <c r="B3865" s="24" t="s">
        <v>130</v>
      </c>
      <c r="C3865" s="24" t="s">
        <v>1125</v>
      </c>
      <c r="D3865" s="24">
        <v>2</v>
      </c>
      <c r="E3865" s="24">
        <v>293</v>
      </c>
      <c r="F3865" s="24" t="s">
        <v>132</v>
      </c>
      <c r="G3865" s="24" t="s">
        <v>18</v>
      </c>
      <c r="H3865" s="24" t="s">
        <v>15</v>
      </c>
      <c r="J3865" s="24">
        <v>1</v>
      </c>
      <c r="K3865" s="24">
        <v>17252</v>
      </c>
      <c r="L3865" s="32">
        <v>0.55208333333333337</v>
      </c>
      <c r="M3865" s="43">
        <v>0.59236111111111112</v>
      </c>
      <c r="N3865" s="33">
        <v>27.838531399491</v>
      </c>
      <c r="O3865" s="24"/>
      <c r="P3865" s="24"/>
      <c r="Q3865" s="24">
        <v>12</v>
      </c>
      <c r="R3865" s="35">
        <f t="shared" si="245"/>
        <v>334.06237679389199</v>
      </c>
      <c r="S3865" s="35">
        <f t="shared" si="248"/>
        <v>0</v>
      </c>
      <c r="U3865" s="36">
        <f t="shared" si="246"/>
        <v>4.0277777777777746E-2</v>
      </c>
      <c r="V3865" s="36">
        <f t="shared" si="247"/>
        <v>0.48333333333333295</v>
      </c>
      <c r="W3865" s="36"/>
      <c r="X3865" s="37"/>
    </row>
    <row r="3866" spans="1:24" x14ac:dyDescent="0.3">
      <c r="A3866" s="42">
        <v>8487</v>
      </c>
      <c r="B3866" s="24" t="s">
        <v>130</v>
      </c>
      <c r="C3866" s="24" t="s">
        <v>1125</v>
      </c>
      <c r="D3866" s="24">
        <v>2</v>
      </c>
      <c r="E3866" s="24">
        <v>293</v>
      </c>
      <c r="F3866" s="24" t="s">
        <v>132</v>
      </c>
      <c r="G3866" s="24" t="s">
        <v>19</v>
      </c>
      <c r="H3866" s="24" t="s">
        <v>15</v>
      </c>
      <c r="J3866" s="24">
        <v>1</v>
      </c>
      <c r="K3866" s="24">
        <v>5755</v>
      </c>
      <c r="L3866" s="32">
        <v>0.55902777777777779</v>
      </c>
      <c r="M3866" s="43">
        <v>0.59583333333333333</v>
      </c>
      <c r="N3866" s="33">
        <v>27.838531399491</v>
      </c>
      <c r="O3866" s="24"/>
      <c r="P3866" s="24"/>
      <c r="Q3866" s="24">
        <v>46</v>
      </c>
      <c r="R3866" s="35">
        <f t="shared" si="245"/>
        <v>1280.572444376586</v>
      </c>
      <c r="S3866" s="35">
        <f t="shared" si="248"/>
        <v>0</v>
      </c>
      <c r="U3866" s="36">
        <f t="shared" si="246"/>
        <v>3.6805555555555536E-2</v>
      </c>
      <c r="V3866" s="36">
        <f t="shared" si="247"/>
        <v>1.6930555555555546</v>
      </c>
      <c r="W3866" s="36"/>
      <c r="X3866" s="37"/>
    </row>
    <row r="3867" spans="1:24" x14ac:dyDescent="0.3">
      <c r="A3867" s="42">
        <v>13342</v>
      </c>
      <c r="B3867" s="24" t="s">
        <v>130</v>
      </c>
      <c r="C3867" s="24" t="s">
        <v>1125</v>
      </c>
      <c r="D3867" s="24">
        <v>2</v>
      </c>
      <c r="E3867" s="24">
        <v>293</v>
      </c>
      <c r="F3867" s="24" t="s">
        <v>132</v>
      </c>
      <c r="G3867" s="24" t="s">
        <v>19</v>
      </c>
      <c r="H3867" s="24" t="s">
        <v>13</v>
      </c>
      <c r="J3867" s="24">
        <v>1</v>
      </c>
      <c r="K3867" s="24">
        <v>5620</v>
      </c>
      <c r="L3867" s="32">
        <v>0.56944444444444442</v>
      </c>
      <c r="M3867" s="43">
        <v>0.60763888888888895</v>
      </c>
      <c r="N3867" s="33">
        <v>27.838531399491</v>
      </c>
      <c r="O3867" s="24"/>
      <c r="P3867" s="24"/>
      <c r="Q3867" s="24">
        <v>235</v>
      </c>
      <c r="R3867" s="35">
        <f t="shared" si="245"/>
        <v>6542.0548788803853</v>
      </c>
      <c r="S3867" s="35">
        <f t="shared" si="248"/>
        <v>0</v>
      </c>
      <c r="U3867" s="36">
        <f t="shared" si="246"/>
        <v>3.8194444444444531E-2</v>
      </c>
      <c r="V3867" s="36">
        <f t="shared" si="247"/>
        <v>8.9756944444444642</v>
      </c>
      <c r="W3867" s="36"/>
      <c r="X3867" s="37"/>
    </row>
    <row r="3868" spans="1:24" x14ac:dyDescent="0.3">
      <c r="A3868" s="42">
        <v>17055</v>
      </c>
      <c r="B3868" s="24" t="s">
        <v>130</v>
      </c>
      <c r="C3868" s="24" t="s">
        <v>1125</v>
      </c>
      <c r="D3868" s="24">
        <v>2</v>
      </c>
      <c r="E3868" s="24">
        <v>293</v>
      </c>
      <c r="F3868" s="24" t="s">
        <v>132</v>
      </c>
      <c r="G3868" s="24" t="s">
        <v>18</v>
      </c>
      <c r="H3868" s="24" t="s">
        <v>13</v>
      </c>
      <c r="J3868" s="24">
        <v>1</v>
      </c>
      <c r="K3868" s="24">
        <v>16271</v>
      </c>
      <c r="L3868" s="32">
        <v>0.56944444444444442</v>
      </c>
      <c r="M3868" s="43">
        <v>0.60972222222222217</v>
      </c>
      <c r="N3868" s="33">
        <v>27.838531399491</v>
      </c>
      <c r="O3868" s="24"/>
      <c r="P3868" s="24"/>
      <c r="Q3868" s="24">
        <v>67</v>
      </c>
      <c r="R3868" s="35">
        <f t="shared" si="245"/>
        <v>1865.1816037658971</v>
      </c>
      <c r="S3868" s="35">
        <f t="shared" si="248"/>
        <v>0</v>
      </c>
      <c r="U3868" s="36">
        <f t="shared" si="246"/>
        <v>4.0277777777777746E-2</v>
      </c>
      <c r="V3868" s="36">
        <f t="shared" si="247"/>
        <v>2.6986111111111089</v>
      </c>
      <c r="W3868" s="36"/>
      <c r="X3868" s="37"/>
    </row>
    <row r="3869" spans="1:24" x14ac:dyDescent="0.3">
      <c r="A3869" s="42">
        <v>17211</v>
      </c>
      <c r="B3869" s="24" t="s">
        <v>130</v>
      </c>
      <c r="C3869" s="24" t="s">
        <v>1125</v>
      </c>
      <c r="D3869" s="24">
        <v>2</v>
      </c>
      <c r="E3869" s="24">
        <v>293</v>
      </c>
      <c r="F3869" s="24" t="s">
        <v>132</v>
      </c>
      <c r="G3869" s="24" t="s">
        <v>18</v>
      </c>
      <c r="H3869" s="24" t="s">
        <v>15</v>
      </c>
      <c r="J3869" s="24">
        <v>1</v>
      </c>
      <c r="K3869" s="24">
        <v>17211</v>
      </c>
      <c r="L3869" s="32">
        <v>0.57291666666666663</v>
      </c>
      <c r="M3869" s="43">
        <v>0.61319444444444449</v>
      </c>
      <c r="N3869" s="33">
        <v>27.838531399491</v>
      </c>
      <c r="O3869" s="24"/>
      <c r="P3869" s="24"/>
      <c r="Q3869" s="24">
        <v>12</v>
      </c>
      <c r="R3869" s="35">
        <f t="shared" si="245"/>
        <v>334.06237679389199</v>
      </c>
      <c r="S3869" s="35">
        <f t="shared" si="248"/>
        <v>0</v>
      </c>
      <c r="U3869" s="36">
        <f t="shared" si="246"/>
        <v>4.0277777777777857E-2</v>
      </c>
      <c r="V3869" s="36">
        <f t="shared" si="247"/>
        <v>0.48333333333333428</v>
      </c>
      <c r="W3869" s="36"/>
      <c r="X3869" s="37"/>
    </row>
    <row r="3870" spans="1:24" x14ac:dyDescent="0.3">
      <c r="A3870" s="42">
        <v>8488</v>
      </c>
      <c r="B3870" s="24" t="s">
        <v>130</v>
      </c>
      <c r="C3870" s="24" t="s">
        <v>1125</v>
      </c>
      <c r="D3870" s="24">
        <v>2</v>
      </c>
      <c r="E3870" s="24">
        <v>293</v>
      </c>
      <c r="F3870" s="24" t="s">
        <v>132</v>
      </c>
      <c r="G3870" s="24" t="s">
        <v>19</v>
      </c>
      <c r="H3870" s="24" t="s">
        <v>15</v>
      </c>
      <c r="J3870" s="24">
        <v>1</v>
      </c>
      <c r="K3870" s="24">
        <v>5756</v>
      </c>
      <c r="L3870" s="32">
        <v>0.57986111111111105</v>
      </c>
      <c r="M3870" s="43">
        <v>0.6166666666666667</v>
      </c>
      <c r="N3870" s="33">
        <v>27.838531399491</v>
      </c>
      <c r="O3870" s="24"/>
      <c r="P3870" s="24"/>
      <c r="Q3870" s="24">
        <v>46</v>
      </c>
      <c r="R3870" s="35">
        <f t="shared" si="245"/>
        <v>1280.572444376586</v>
      </c>
      <c r="S3870" s="35">
        <f t="shared" si="248"/>
        <v>0</v>
      </c>
      <c r="U3870" s="36">
        <f t="shared" si="246"/>
        <v>3.6805555555555647E-2</v>
      </c>
      <c r="V3870" s="36">
        <f t="shared" si="247"/>
        <v>1.6930555555555598</v>
      </c>
      <c r="W3870" s="36"/>
      <c r="X3870" s="37"/>
    </row>
    <row r="3871" spans="1:24" x14ac:dyDescent="0.3">
      <c r="A3871" s="42">
        <v>17586</v>
      </c>
      <c r="B3871" s="24" t="s">
        <v>130</v>
      </c>
      <c r="C3871" s="24" t="s">
        <v>1125</v>
      </c>
      <c r="D3871" s="24">
        <v>2</v>
      </c>
      <c r="E3871" s="24">
        <v>293</v>
      </c>
      <c r="F3871" s="24" t="s">
        <v>132</v>
      </c>
      <c r="G3871" s="24" t="s">
        <v>19</v>
      </c>
      <c r="H3871" s="24" t="s">
        <v>13</v>
      </c>
      <c r="J3871" s="24">
        <v>1</v>
      </c>
      <c r="K3871" s="24">
        <v>5621</v>
      </c>
      <c r="L3871" s="32">
        <v>0.58333333333333337</v>
      </c>
      <c r="M3871" s="43">
        <v>0.62152777777777779</v>
      </c>
      <c r="N3871" s="33">
        <v>27.838531399491</v>
      </c>
      <c r="O3871" s="24"/>
      <c r="P3871" s="24"/>
      <c r="Q3871" s="24">
        <v>235</v>
      </c>
      <c r="R3871" s="35">
        <f t="shared" si="245"/>
        <v>6542.0548788803853</v>
      </c>
      <c r="S3871" s="35">
        <f t="shared" si="248"/>
        <v>0</v>
      </c>
      <c r="U3871" s="36">
        <f t="shared" si="246"/>
        <v>3.819444444444442E-2</v>
      </c>
      <c r="V3871" s="36">
        <f t="shared" si="247"/>
        <v>8.9756944444444393</v>
      </c>
      <c r="W3871" s="36"/>
      <c r="X3871" s="37"/>
    </row>
    <row r="3872" spans="1:24" x14ac:dyDescent="0.3">
      <c r="A3872" s="42">
        <v>17063</v>
      </c>
      <c r="B3872" s="24" t="s">
        <v>130</v>
      </c>
      <c r="C3872" s="24" t="s">
        <v>1125</v>
      </c>
      <c r="D3872" s="24">
        <v>2</v>
      </c>
      <c r="E3872" s="24">
        <v>293</v>
      </c>
      <c r="F3872" s="24" t="s">
        <v>132</v>
      </c>
      <c r="G3872" s="24" t="s">
        <v>18</v>
      </c>
      <c r="H3872" s="24" t="s">
        <v>13</v>
      </c>
      <c r="J3872" s="24">
        <v>1</v>
      </c>
      <c r="K3872" s="24">
        <v>12942</v>
      </c>
      <c r="L3872" s="32">
        <v>0.59027777777777779</v>
      </c>
      <c r="M3872" s="43">
        <v>0.63055555555555554</v>
      </c>
      <c r="N3872" s="33">
        <v>27.838531399491</v>
      </c>
      <c r="O3872" s="24"/>
      <c r="P3872" s="24"/>
      <c r="Q3872" s="24">
        <v>67</v>
      </c>
      <c r="R3872" s="35">
        <f t="shared" si="245"/>
        <v>1865.1816037658971</v>
      </c>
      <c r="S3872" s="35">
        <f t="shared" si="248"/>
        <v>0</v>
      </c>
      <c r="U3872" s="36">
        <f t="shared" si="246"/>
        <v>4.0277777777777746E-2</v>
      </c>
      <c r="V3872" s="36">
        <f t="shared" si="247"/>
        <v>2.6986111111111089</v>
      </c>
      <c r="W3872" s="36"/>
      <c r="X3872" s="37"/>
    </row>
    <row r="3873" spans="1:24" x14ac:dyDescent="0.3">
      <c r="A3873" s="42">
        <v>17291</v>
      </c>
      <c r="B3873" s="24" t="s">
        <v>130</v>
      </c>
      <c r="C3873" s="24" t="s">
        <v>1125</v>
      </c>
      <c r="D3873" s="24">
        <v>2</v>
      </c>
      <c r="E3873" s="24">
        <v>293</v>
      </c>
      <c r="F3873" s="24" t="s">
        <v>132</v>
      </c>
      <c r="G3873" s="24" t="s">
        <v>18</v>
      </c>
      <c r="H3873" s="24" t="s">
        <v>15</v>
      </c>
      <c r="J3873" s="24">
        <v>1</v>
      </c>
      <c r="K3873" s="24">
        <v>17291</v>
      </c>
      <c r="L3873" s="32">
        <v>0.59375</v>
      </c>
      <c r="M3873" s="43">
        <v>0.63402777777777775</v>
      </c>
      <c r="N3873" s="33">
        <v>27.838531399491</v>
      </c>
      <c r="O3873" s="24"/>
      <c r="P3873" s="24"/>
      <c r="Q3873" s="24">
        <v>12</v>
      </c>
      <c r="R3873" s="35">
        <f t="shared" si="245"/>
        <v>334.06237679389199</v>
      </c>
      <c r="S3873" s="35">
        <f t="shared" si="248"/>
        <v>0</v>
      </c>
      <c r="U3873" s="36">
        <f t="shared" si="246"/>
        <v>4.0277777777777746E-2</v>
      </c>
      <c r="V3873" s="36">
        <f t="shared" si="247"/>
        <v>0.48333333333333295</v>
      </c>
      <c r="W3873" s="36"/>
      <c r="X3873" s="37"/>
    </row>
    <row r="3874" spans="1:24" x14ac:dyDescent="0.3">
      <c r="A3874" s="42">
        <v>8489</v>
      </c>
      <c r="B3874" s="24" t="s">
        <v>130</v>
      </c>
      <c r="C3874" s="24" t="s">
        <v>1125</v>
      </c>
      <c r="D3874" s="24">
        <v>2</v>
      </c>
      <c r="E3874" s="24">
        <v>293</v>
      </c>
      <c r="F3874" s="24" t="s">
        <v>132</v>
      </c>
      <c r="G3874" s="24" t="s">
        <v>19</v>
      </c>
      <c r="H3874" s="24" t="s">
        <v>15</v>
      </c>
      <c r="J3874" s="24">
        <v>1</v>
      </c>
      <c r="K3874" s="24">
        <v>5757</v>
      </c>
      <c r="L3874" s="32">
        <v>0.60069444444444442</v>
      </c>
      <c r="M3874" s="43">
        <v>0.63750000000000007</v>
      </c>
      <c r="N3874" s="33">
        <v>27.838531399491</v>
      </c>
      <c r="O3874" s="24"/>
      <c r="P3874" s="24"/>
      <c r="Q3874" s="24">
        <v>46</v>
      </c>
      <c r="R3874" s="35">
        <f t="shared" si="245"/>
        <v>1280.572444376586</v>
      </c>
      <c r="S3874" s="35">
        <f t="shared" si="248"/>
        <v>0</v>
      </c>
      <c r="U3874" s="36">
        <f t="shared" si="246"/>
        <v>3.6805555555555647E-2</v>
      </c>
      <c r="V3874" s="36">
        <f t="shared" si="247"/>
        <v>1.6930555555555598</v>
      </c>
      <c r="W3874" s="36"/>
      <c r="X3874" s="37"/>
    </row>
    <row r="3875" spans="1:24" x14ac:dyDescent="0.3">
      <c r="A3875" s="42">
        <v>13344</v>
      </c>
      <c r="B3875" s="24" t="s">
        <v>130</v>
      </c>
      <c r="C3875" s="24" t="s">
        <v>1125</v>
      </c>
      <c r="D3875" s="24">
        <v>2</v>
      </c>
      <c r="E3875" s="24">
        <v>293</v>
      </c>
      <c r="F3875" s="24" t="s">
        <v>132</v>
      </c>
      <c r="G3875" s="24" t="s">
        <v>19</v>
      </c>
      <c r="H3875" s="24" t="s">
        <v>13</v>
      </c>
      <c r="J3875" s="24">
        <v>1</v>
      </c>
      <c r="K3875" s="24">
        <v>5622</v>
      </c>
      <c r="L3875" s="32">
        <v>0.61111111111111105</v>
      </c>
      <c r="M3875" s="43">
        <v>0.64930555555555558</v>
      </c>
      <c r="N3875" s="33">
        <v>27.838531399491</v>
      </c>
      <c r="O3875" s="24"/>
      <c r="P3875" s="24"/>
      <c r="Q3875" s="24">
        <v>235</v>
      </c>
      <c r="R3875" s="35">
        <f t="shared" si="245"/>
        <v>6542.0548788803853</v>
      </c>
      <c r="S3875" s="35">
        <f t="shared" si="248"/>
        <v>0</v>
      </c>
      <c r="U3875" s="36">
        <f t="shared" si="246"/>
        <v>3.8194444444444531E-2</v>
      </c>
      <c r="V3875" s="36">
        <f t="shared" si="247"/>
        <v>8.9756944444444642</v>
      </c>
      <c r="W3875" s="36"/>
      <c r="X3875" s="37"/>
    </row>
    <row r="3876" spans="1:24" x14ac:dyDescent="0.3">
      <c r="A3876" s="42">
        <v>17009</v>
      </c>
      <c r="B3876" s="24" t="s">
        <v>130</v>
      </c>
      <c r="C3876" s="24" t="s">
        <v>1125</v>
      </c>
      <c r="D3876" s="24">
        <v>2</v>
      </c>
      <c r="E3876" s="24">
        <v>293</v>
      </c>
      <c r="F3876" s="24" t="s">
        <v>132</v>
      </c>
      <c r="G3876" s="24" t="s">
        <v>18</v>
      </c>
      <c r="H3876" s="24" t="s">
        <v>13</v>
      </c>
      <c r="J3876" s="24">
        <v>1</v>
      </c>
      <c r="K3876" s="24">
        <v>12943</v>
      </c>
      <c r="L3876" s="32">
        <v>0.61111111111111105</v>
      </c>
      <c r="M3876" s="43">
        <v>0.65138888888888891</v>
      </c>
      <c r="N3876" s="33">
        <v>27.838531399491</v>
      </c>
      <c r="O3876" s="24"/>
      <c r="P3876" s="24"/>
      <c r="Q3876" s="24">
        <v>67</v>
      </c>
      <c r="R3876" s="35">
        <f t="shared" si="245"/>
        <v>1865.1816037658971</v>
      </c>
      <c r="S3876" s="35">
        <f t="shared" si="248"/>
        <v>0</v>
      </c>
      <c r="U3876" s="36">
        <f t="shared" si="246"/>
        <v>4.0277777777777857E-2</v>
      </c>
      <c r="V3876" s="36">
        <f t="shared" si="247"/>
        <v>2.6986111111111164</v>
      </c>
      <c r="W3876" s="36"/>
      <c r="X3876" s="37"/>
    </row>
    <row r="3877" spans="1:24" x14ac:dyDescent="0.3">
      <c r="A3877" s="42">
        <v>17296</v>
      </c>
      <c r="B3877" s="24" t="s">
        <v>130</v>
      </c>
      <c r="C3877" s="24" t="s">
        <v>1125</v>
      </c>
      <c r="D3877" s="24">
        <v>2</v>
      </c>
      <c r="E3877" s="24">
        <v>293</v>
      </c>
      <c r="F3877" s="24" t="s">
        <v>132</v>
      </c>
      <c r="G3877" s="24" t="s">
        <v>18</v>
      </c>
      <c r="H3877" s="24" t="s">
        <v>15</v>
      </c>
      <c r="J3877" s="24">
        <v>1</v>
      </c>
      <c r="K3877" s="24">
        <v>17296</v>
      </c>
      <c r="L3877" s="32">
        <v>0.61458333333333337</v>
      </c>
      <c r="M3877" s="43">
        <v>0.65486111111111112</v>
      </c>
      <c r="N3877" s="33">
        <v>27.838531399491</v>
      </c>
      <c r="O3877" s="24"/>
      <c r="P3877" s="24"/>
      <c r="Q3877" s="24">
        <v>12</v>
      </c>
      <c r="R3877" s="35">
        <f t="shared" si="245"/>
        <v>334.06237679389199</v>
      </c>
      <c r="S3877" s="35">
        <f t="shared" si="248"/>
        <v>0</v>
      </c>
      <c r="U3877" s="36">
        <f t="shared" si="246"/>
        <v>4.0277777777777746E-2</v>
      </c>
      <c r="V3877" s="36">
        <f t="shared" si="247"/>
        <v>0.48333333333333295</v>
      </c>
      <c r="W3877" s="36"/>
      <c r="X3877" s="37"/>
    </row>
    <row r="3878" spans="1:24" x14ac:dyDescent="0.3">
      <c r="A3878" s="42">
        <v>8490</v>
      </c>
      <c r="B3878" s="24" t="s">
        <v>130</v>
      </c>
      <c r="C3878" s="24" t="s">
        <v>1125</v>
      </c>
      <c r="D3878" s="24">
        <v>2</v>
      </c>
      <c r="E3878" s="24">
        <v>293</v>
      </c>
      <c r="F3878" s="24" t="s">
        <v>132</v>
      </c>
      <c r="G3878" s="24" t="s">
        <v>19</v>
      </c>
      <c r="H3878" s="24" t="s">
        <v>15</v>
      </c>
      <c r="J3878" s="24">
        <v>1</v>
      </c>
      <c r="K3878" s="24">
        <v>5759</v>
      </c>
      <c r="L3878" s="32">
        <v>0.62152777777777779</v>
      </c>
      <c r="M3878" s="43">
        <v>0.65833333333333333</v>
      </c>
      <c r="N3878" s="33">
        <v>27.838531399491</v>
      </c>
      <c r="O3878" s="24"/>
      <c r="P3878" s="24"/>
      <c r="Q3878" s="24">
        <v>46</v>
      </c>
      <c r="R3878" s="35">
        <f t="shared" si="245"/>
        <v>1280.572444376586</v>
      </c>
      <c r="S3878" s="35">
        <f t="shared" si="248"/>
        <v>0</v>
      </c>
      <c r="U3878" s="36">
        <f t="shared" si="246"/>
        <v>3.6805555555555536E-2</v>
      </c>
      <c r="V3878" s="36">
        <f t="shared" si="247"/>
        <v>1.6930555555555546</v>
      </c>
      <c r="W3878" s="36"/>
      <c r="X3878" s="37"/>
    </row>
    <row r="3879" spans="1:24" x14ac:dyDescent="0.3">
      <c r="A3879" s="42">
        <v>13345</v>
      </c>
      <c r="B3879" s="24" t="s">
        <v>130</v>
      </c>
      <c r="C3879" s="24" t="s">
        <v>1125</v>
      </c>
      <c r="D3879" s="24">
        <v>2</v>
      </c>
      <c r="E3879" s="24">
        <v>293</v>
      </c>
      <c r="F3879" s="24" t="s">
        <v>132</v>
      </c>
      <c r="G3879" s="24" t="s">
        <v>19</v>
      </c>
      <c r="H3879" s="24" t="s">
        <v>13</v>
      </c>
      <c r="J3879" s="24">
        <v>1</v>
      </c>
      <c r="K3879" s="24">
        <v>5623</v>
      </c>
      <c r="L3879" s="32">
        <v>0.63194444444444442</v>
      </c>
      <c r="M3879" s="43">
        <v>0.67013888888888884</v>
      </c>
      <c r="N3879" s="33">
        <v>27.838531399491</v>
      </c>
      <c r="O3879" s="24"/>
      <c r="P3879" s="24"/>
      <c r="Q3879" s="24">
        <v>235</v>
      </c>
      <c r="R3879" s="35">
        <f t="shared" si="245"/>
        <v>6542.0548788803853</v>
      </c>
      <c r="S3879" s="35">
        <f t="shared" si="248"/>
        <v>0</v>
      </c>
      <c r="U3879" s="36">
        <f t="shared" si="246"/>
        <v>3.819444444444442E-2</v>
      </c>
      <c r="V3879" s="36">
        <f t="shared" si="247"/>
        <v>8.9756944444444393</v>
      </c>
      <c r="W3879" s="36"/>
      <c r="X3879" s="37"/>
    </row>
    <row r="3880" spans="1:24" x14ac:dyDescent="0.3">
      <c r="A3880" s="42">
        <v>16984</v>
      </c>
      <c r="B3880" s="24" t="s">
        <v>130</v>
      </c>
      <c r="C3880" s="24" t="s">
        <v>1125</v>
      </c>
      <c r="D3880" s="24">
        <v>2</v>
      </c>
      <c r="E3880" s="24">
        <v>293</v>
      </c>
      <c r="F3880" s="24" t="s">
        <v>132</v>
      </c>
      <c r="G3880" s="24" t="s">
        <v>18</v>
      </c>
      <c r="H3880" s="24" t="s">
        <v>13</v>
      </c>
      <c r="J3880" s="24">
        <v>1</v>
      </c>
      <c r="K3880" s="24">
        <v>16984</v>
      </c>
      <c r="L3880" s="32">
        <v>0.63194444444444442</v>
      </c>
      <c r="M3880" s="43">
        <v>0.67222222222222217</v>
      </c>
      <c r="N3880" s="33">
        <v>27.838531399491</v>
      </c>
      <c r="O3880" s="24"/>
      <c r="P3880" s="24"/>
      <c r="Q3880" s="24">
        <v>67</v>
      </c>
      <c r="R3880" s="35">
        <f t="shared" si="245"/>
        <v>1865.1816037658971</v>
      </c>
      <c r="S3880" s="35">
        <f t="shared" si="248"/>
        <v>0</v>
      </c>
      <c r="U3880" s="36">
        <f t="shared" si="246"/>
        <v>4.0277777777777746E-2</v>
      </c>
      <c r="V3880" s="36">
        <f t="shared" si="247"/>
        <v>2.6986111111111089</v>
      </c>
      <c r="W3880" s="36"/>
      <c r="X3880" s="37"/>
    </row>
    <row r="3881" spans="1:24" x14ac:dyDescent="0.3">
      <c r="A3881" s="42">
        <v>18364</v>
      </c>
      <c r="B3881" s="24" t="s">
        <v>130</v>
      </c>
      <c r="C3881" s="24" t="s">
        <v>1125</v>
      </c>
      <c r="D3881" s="24">
        <v>2</v>
      </c>
      <c r="E3881" s="24">
        <v>293</v>
      </c>
      <c r="F3881" s="24" t="s">
        <v>132</v>
      </c>
      <c r="G3881" s="24" t="s">
        <v>18</v>
      </c>
      <c r="H3881" s="24" t="s">
        <v>15</v>
      </c>
      <c r="J3881" s="24">
        <v>1</v>
      </c>
      <c r="K3881" s="24">
        <v>17276</v>
      </c>
      <c r="L3881" s="32">
        <v>0.64236111111111105</v>
      </c>
      <c r="M3881" s="43">
        <v>0.68263888888888891</v>
      </c>
      <c r="N3881" s="33">
        <v>27.838531399491</v>
      </c>
      <c r="O3881" s="24"/>
      <c r="P3881" s="24"/>
      <c r="Q3881" s="24">
        <v>12</v>
      </c>
      <c r="R3881" s="35">
        <f t="shared" si="245"/>
        <v>334.06237679389199</v>
      </c>
      <c r="S3881" s="35">
        <f t="shared" si="248"/>
        <v>0</v>
      </c>
      <c r="U3881" s="36">
        <f t="shared" si="246"/>
        <v>4.0277777777777857E-2</v>
      </c>
      <c r="V3881" s="36">
        <f t="shared" si="247"/>
        <v>0.48333333333333428</v>
      </c>
      <c r="W3881" s="36"/>
      <c r="X3881" s="37"/>
    </row>
    <row r="3882" spans="1:24" x14ac:dyDescent="0.3">
      <c r="A3882" s="42">
        <v>8491</v>
      </c>
      <c r="B3882" s="24" t="s">
        <v>130</v>
      </c>
      <c r="C3882" s="24" t="s">
        <v>1125</v>
      </c>
      <c r="D3882" s="24">
        <v>2</v>
      </c>
      <c r="E3882" s="24">
        <v>293</v>
      </c>
      <c r="F3882" s="24" t="s">
        <v>132</v>
      </c>
      <c r="G3882" s="24" t="s">
        <v>19</v>
      </c>
      <c r="H3882" s="24" t="s">
        <v>15</v>
      </c>
      <c r="J3882" s="24">
        <v>1</v>
      </c>
      <c r="K3882" s="24">
        <v>5761</v>
      </c>
      <c r="L3882" s="32">
        <v>0.64236111111111105</v>
      </c>
      <c r="M3882" s="43">
        <v>0.6791666666666667</v>
      </c>
      <c r="N3882" s="33">
        <v>27.838531399491</v>
      </c>
      <c r="O3882" s="24"/>
      <c r="P3882" s="24"/>
      <c r="Q3882" s="24">
        <v>46</v>
      </c>
      <c r="R3882" s="35">
        <f t="shared" si="245"/>
        <v>1280.572444376586</v>
      </c>
      <c r="S3882" s="35">
        <f t="shared" si="248"/>
        <v>0</v>
      </c>
      <c r="U3882" s="36">
        <f t="shared" si="246"/>
        <v>3.6805555555555647E-2</v>
      </c>
      <c r="V3882" s="36">
        <f t="shared" si="247"/>
        <v>1.6930555555555598</v>
      </c>
      <c r="W3882" s="36"/>
      <c r="X3882" s="37"/>
    </row>
    <row r="3883" spans="1:24" x14ac:dyDescent="0.3">
      <c r="A3883" s="42">
        <v>18376</v>
      </c>
      <c r="B3883" s="24" t="s">
        <v>130</v>
      </c>
      <c r="C3883" s="24" t="s">
        <v>1125</v>
      </c>
      <c r="D3883" s="24">
        <v>2</v>
      </c>
      <c r="E3883" s="24">
        <v>293</v>
      </c>
      <c r="F3883" s="24" t="s">
        <v>132</v>
      </c>
      <c r="G3883" s="24" t="s">
        <v>18</v>
      </c>
      <c r="H3883" s="24" t="s">
        <v>13</v>
      </c>
      <c r="J3883" s="24">
        <v>1</v>
      </c>
      <c r="K3883" s="24">
        <v>16969</v>
      </c>
      <c r="L3883" s="32">
        <v>0.64583333333333337</v>
      </c>
      <c r="M3883" s="43">
        <v>0.68611111111111101</v>
      </c>
      <c r="N3883" s="33">
        <v>27.838531399491</v>
      </c>
      <c r="O3883" s="24"/>
      <c r="P3883" s="24"/>
      <c r="Q3883" s="24">
        <v>67</v>
      </c>
      <c r="R3883" s="35">
        <f t="shared" si="245"/>
        <v>1865.1816037658971</v>
      </c>
      <c r="S3883" s="35">
        <f t="shared" si="248"/>
        <v>0</v>
      </c>
      <c r="U3883" s="36">
        <f t="shared" si="246"/>
        <v>4.0277777777777635E-2</v>
      </c>
      <c r="V3883" s="36">
        <f t="shared" si="247"/>
        <v>2.6986111111111013</v>
      </c>
      <c r="W3883" s="36"/>
      <c r="X3883" s="37"/>
    </row>
    <row r="3884" spans="1:24" x14ac:dyDescent="0.3">
      <c r="A3884" s="42">
        <v>13346</v>
      </c>
      <c r="B3884" s="24" t="s">
        <v>130</v>
      </c>
      <c r="C3884" s="24" t="s">
        <v>1125</v>
      </c>
      <c r="D3884" s="24">
        <v>2</v>
      </c>
      <c r="E3884" s="24">
        <v>293</v>
      </c>
      <c r="F3884" s="24" t="s">
        <v>132</v>
      </c>
      <c r="G3884" s="24" t="s">
        <v>19</v>
      </c>
      <c r="H3884" s="24" t="s">
        <v>13</v>
      </c>
      <c r="J3884" s="24">
        <v>1</v>
      </c>
      <c r="K3884" s="24">
        <v>5624</v>
      </c>
      <c r="L3884" s="32">
        <v>0.65625</v>
      </c>
      <c r="M3884" s="43">
        <v>0.69444444444444453</v>
      </c>
      <c r="N3884" s="33">
        <v>27.838531399491</v>
      </c>
      <c r="O3884" s="24"/>
      <c r="P3884" s="24"/>
      <c r="Q3884" s="24">
        <v>235</v>
      </c>
      <c r="R3884" s="35">
        <f t="shared" si="245"/>
        <v>6542.0548788803853</v>
      </c>
      <c r="S3884" s="35">
        <f t="shared" si="248"/>
        <v>0</v>
      </c>
      <c r="U3884" s="36">
        <f t="shared" si="246"/>
        <v>3.8194444444444531E-2</v>
      </c>
      <c r="V3884" s="36">
        <f t="shared" si="247"/>
        <v>8.9756944444444642</v>
      </c>
      <c r="W3884" s="36"/>
      <c r="X3884" s="37"/>
    </row>
    <row r="3885" spans="1:24" x14ac:dyDescent="0.3">
      <c r="A3885" s="42">
        <v>17312</v>
      </c>
      <c r="B3885" s="24" t="s">
        <v>130</v>
      </c>
      <c r="C3885" s="24" t="s">
        <v>1125</v>
      </c>
      <c r="D3885" s="24">
        <v>2</v>
      </c>
      <c r="E3885" s="24">
        <v>293</v>
      </c>
      <c r="F3885" s="24" t="s">
        <v>132</v>
      </c>
      <c r="G3885" s="24" t="s">
        <v>18</v>
      </c>
      <c r="H3885" s="24" t="s">
        <v>15</v>
      </c>
      <c r="J3885" s="24">
        <v>1</v>
      </c>
      <c r="K3885" s="24">
        <v>17312</v>
      </c>
      <c r="L3885" s="32">
        <v>0.65625</v>
      </c>
      <c r="M3885" s="43">
        <v>0.69652777777777775</v>
      </c>
      <c r="N3885" s="33">
        <v>27.838531399491</v>
      </c>
      <c r="O3885" s="24"/>
      <c r="P3885" s="24"/>
      <c r="Q3885" s="24">
        <v>12</v>
      </c>
      <c r="R3885" s="35">
        <f t="shared" si="245"/>
        <v>334.06237679389199</v>
      </c>
      <c r="S3885" s="35">
        <f t="shared" si="248"/>
        <v>0</v>
      </c>
      <c r="U3885" s="36">
        <f t="shared" si="246"/>
        <v>4.0277777777777746E-2</v>
      </c>
      <c r="V3885" s="36">
        <f t="shared" si="247"/>
        <v>0.48333333333333295</v>
      </c>
      <c r="W3885" s="36"/>
      <c r="X3885" s="37"/>
    </row>
    <row r="3886" spans="1:24" x14ac:dyDescent="0.3">
      <c r="A3886" s="42">
        <v>16841</v>
      </c>
      <c r="B3886" s="24" t="s">
        <v>130</v>
      </c>
      <c r="C3886" s="24" t="s">
        <v>1125</v>
      </c>
      <c r="D3886" s="24">
        <v>2</v>
      </c>
      <c r="E3886" s="24">
        <v>293</v>
      </c>
      <c r="F3886" s="24" t="s">
        <v>132</v>
      </c>
      <c r="G3886" s="24" t="s">
        <v>18</v>
      </c>
      <c r="H3886" s="24" t="s">
        <v>13</v>
      </c>
      <c r="J3886" s="24">
        <v>1</v>
      </c>
      <c r="K3886" s="24">
        <v>16841</v>
      </c>
      <c r="L3886" s="32">
        <v>0.65972222222222221</v>
      </c>
      <c r="M3886" s="43">
        <v>0.70000000000000007</v>
      </c>
      <c r="N3886" s="33">
        <v>27.838531399491</v>
      </c>
      <c r="O3886" s="24"/>
      <c r="P3886" s="24"/>
      <c r="Q3886" s="24">
        <v>67</v>
      </c>
      <c r="R3886" s="35">
        <f t="shared" si="245"/>
        <v>1865.1816037658971</v>
      </c>
      <c r="S3886" s="35">
        <f t="shared" si="248"/>
        <v>0</v>
      </c>
      <c r="U3886" s="36">
        <f t="shared" si="246"/>
        <v>4.0277777777777857E-2</v>
      </c>
      <c r="V3886" s="36">
        <f t="shared" si="247"/>
        <v>2.6986111111111164</v>
      </c>
      <c r="W3886" s="36"/>
      <c r="X3886" s="37"/>
    </row>
    <row r="3887" spans="1:24" x14ac:dyDescent="0.3">
      <c r="A3887" s="42">
        <v>13210</v>
      </c>
      <c r="B3887" s="24" t="s">
        <v>130</v>
      </c>
      <c r="C3887" s="24" t="s">
        <v>1125</v>
      </c>
      <c r="D3887" s="24">
        <v>2</v>
      </c>
      <c r="E3887" s="24">
        <v>293</v>
      </c>
      <c r="F3887" s="24" t="s">
        <v>132</v>
      </c>
      <c r="G3887" s="24" t="s">
        <v>19</v>
      </c>
      <c r="H3887" s="24" t="s">
        <v>15</v>
      </c>
      <c r="J3887" s="24">
        <v>1</v>
      </c>
      <c r="K3887" s="24">
        <v>5765</v>
      </c>
      <c r="L3887" s="32">
        <v>0.66319444444444442</v>
      </c>
      <c r="M3887" s="43">
        <v>0.70000000000000007</v>
      </c>
      <c r="N3887" s="33">
        <v>27.838531399491</v>
      </c>
      <c r="O3887" s="24"/>
      <c r="P3887" s="24"/>
      <c r="Q3887" s="24">
        <v>46</v>
      </c>
      <c r="R3887" s="35">
        <f t="shared" si="245"/>
        <v>1280.572444376586</v>
      </c>
      <c r="S3887" s="35">
        <f t="shared" si="248"/>
        <v>0</v>
      </c>
      <c r="U3887" s="36">
        <f t="shared" si="246"/>
        <v>3.6805555555555647E-2</v>
      </c>
      <c r="V3887" s="36">
        <f t="shared" si="247"/>
        <v>1.6930555555555598</v>
      </c>
      <c r="W3887" s="36"/>
      <c r="X3887" s="37"/>
    </row>
    <row r="3888" spans="1:24" x14ac:dyDescent="0.3">
      <c r="A3888" s="42">
        <v>8519</v>
      </c>
      <c r="B3888" s="24" t="s">
        <v>130</v>
      </c>
      <c r="C3888" s="24" t="s">
        <v>1125</v>
      </c>
      <c r="D3888" s="24">
        <v>2</v>
      </c>
      <c r="E3888" s="24">
        <v>293</v>
      </c>
      <c r="F3888" s="24" t="s">
        <v>132</v>
      </c>
      <c r="G3888" s="24" t="s">
        <v>19</v>
      </c>
      <c r="H3888" s="24" t="s">
        <v>20</v>
      </c>
      <c r="J3888" s="24">
        <v>1</v>
      </c>
      <c r="K3888" s="24">
        <v>5816</v>
      </c>
      <c r="L3888" s="32">
        <v>0.66319444444444442</v>
      </c>
      <c r="M3888" s="43">
        <v>0.70000000000000007</v>
      </c>
      <c r="N3888" s="33">
        <v>27.838531399491</v>
      </c>
      <c r="O3888" s="24"/>
      <c r="P3888" s="24"/>
      <c r="Q3888" s="24">
        <v>5</v>
      </c>
      <c r="R3888" s="35">
        <f t="shared" si="245"/>
        <v>139.192656997455</v>
      </c>
      <c r="S3888" s="35">
        <f t="shared" si="248"/>
        <v>0</v>
      </c>
      <c r="U3888" s="36">
        <f t="shared" si="246"/>
        <v>3.6805555555555647E-2</v>
      </c>
      <c r="V3888" s="36">
        <f t="shared" si="247"/>
        <v>0.18402777777777823</v>
      </c>
      <c r="W3888" s="36"/>
      <c r="X3888" s="37"/>
    </row>
    <row r="3889" spans="1:24" x14ac:dyDescent="0.3">
      <c r="A3889" s="42">
        <v>17059</v>
      </c>
      <c r="B3889" s="24" t="s">
        <v>130</v>
      </c>
      <c r="C3889" s="24" t="s">
        <v>1125</v>
      </c>
      <c r="D3889" s="24">
        <v>2</v>
      </c>
      <c r="E3889" s="24">
        <v>293</v>
      </c>
      <c r="F3889" s="24" t="s">
        <v>132</v>
      </c>
      <c r="G3889" s="24" t="s">
        <v>18</v>
      </c>
      <c r="H3889" s="24" t="s">
        <v>13</v>
      </c>
      <c r="J3889" s="24">
        <v>1</v>
      </c>
      <c r="K3889" s="24">
        <v>17059</v>
      </c>
      <c r="L3889" s="32">
        <v>0.67361111111111116</v>
      </c>
      <c r="M3889" s="43">
        <v>0.71388888888888891</v>
      </c>
      <c r="N3889" s="33">
        <v>27.838531399491</v>
      </c>
      <c r="O3889" s="24"/>
      <c r="P3889" s="24"/>
      <c r="Q3889" s="24">
        <v>67</v>
      </c>
      <c r="R3889" s="35">
        <f t="shared" si="245"/>
        <v>1865.1816037658971</v>
      </c>
      <c r="S3889" s="35">
        <f t="shared" si="248"/>
        <v>0</v>
      </c>
      <c r="U3889" s="36">
        <f t="shared" si="246"/>
        <v>4.0277777777777746E-2</v>
      </c>
      <c r="V3889" s="36">
        <f t="shared" si="247"/>
        <v>2.6986111111111089</v>
      </c>
      <c r="W3889" s="36"/>
      <c r="X3889" s="37"/>
    </row>
    <row r="3890" spans="1:24" x14ac:dyDescent="0.3">
      <c r="A3890" s="42">
        <v>13347</v>
      </c>
      <c r="B3890" s="24" t="s">
        <v>130</v>
      </c>
      <c r="C3890" s="24" t="s">
        <v>1125</v>
      </c>
      <c r="D3890" s="24">
        <v>2</v>
      </c>
      <c r="E3890" s="24">
        <v>293</v>
      </c>
      <c r="F3890" s="24" t="s">
        <v>132</v>
      </c>
      <c r="G3890" s="24" t="s">
        <v>19</v>
      </c>
      <c r="H3890" s="24" t="s">
        <v>13</v>
      </c>
      <c r="J3890" s="24">
        <v>1</v>
      </c>
      <c r="K3890" s="24">
        <v>5625</v>
      </c>
      <c r="L3890" s="32">
        <v>0.67708333333333337</v>
      </c>
      <c r="M3890" s="43">
        <v>0.71527777777777779</v>
      </c>
      <c r="N3890" s="33">
        <v>27.838531399491</v>
      </c>
      <c r="O3890" s="24"/>
      <c r="P3890" s="24"/>
      <c r="Q3890" s="24">
        <v>235</v>
      </c>
      <c r="R3890" s="35">
        <f t="shared" si="245"/>
        <v>6542.0548788803853</v>
      </c>
      <c r="S3890" s="35">
        <f t="shared" si="248"/>
        <v>0</v>
      </c>
      <c r="U3890" s="36">
        <f t="shared" si="246"/>
        <v>3.819444444444442E-2</v>
      </c>
      <c r="V3890" s="36">
        <f t="shared" si="247"/>
        <v>8.9756944444444393</v>
      </c>
      <c r="W3890" s="36"/>
      <c r="X3890" s="37"/>
    </row>
    <row r="3891" spans="1:24" x14ac:dyDescent="0.3">
      <c r="A3891" s="42">
        <v>17192</v>
      </c>
      <c r="B3891" s="24" t="s">
        <v>130</v>
      </c>
      <c r="C3891" s="24" t="s">
        <v>1125</v>
      </c>
      <c r="D3891" s="24">
        <v>2</v>
      </c>
      <c r="E3891" s="24">
        <v>293</v>
      </c>
      <c r="F3891" s="24" t="s">
        <v>132</v>
      </c>
      <c r="G3891" s="24" t="s">
        <v>18</v>
      </c>
      <c r="H3891" s="24" t="s">
        <v>15</v>
      </c>
      <c r="J3891" s="24">
        <v>1</v>
      </c>
      <c r="K3891" s="24">
        <v>17192</v>
      </c>
      <c r="L3891" s="32">
        <v>0.67708333333333337</v>
      </c>
      <c r="M3891" s="43">
        <v>0.71736111111111101</v>
      </c>
      <c r="N3891" s="33">
        <v>27.838531399491</v>
      </c>
      <c r="O3891" s="24"/>
      <c r="P3891" s="24"/>
      <c r="Q3891" s="24">
        <v>12</v>
      </c>
      <c r="R3891" s="35">
        <f t="shared" si="245"/>
        <v>334.06237679389199</v>
      </c>
      <c r="S3891" s="35">
        <f t="shared" si="248"/>
        <v>0</v>
      </c>
      <c r="U3891" s="36">
        <f t="shared" si="246"/>
        <v>4.0277777777777635E-2</v>
      </c>
      <c r="V3891" s="36">
        <f t="shared" si="247"/>
        <v>0.48333333333333162</v>
      </c>
      <c r="W3891" s="36"/>
      <c r="X3891" s="37"/>
    </row>
    <row r="3892" spans="1:24" x14ac:dyDescent="0.3">
      <c r="A3892" s="42">
        <v>8493</v>
      </c>
      <c r="B3892" s="24" t="s">
        <v>130</v>
      </c>
      <c r="C3892" s="24" t="s">
        <v>1125</v>
      </c>
      <c r="D3892" s="24">
        <v>2</v>
      </c>
      <c r="E3892" s="24">
        <v>293</v>
      </c>
      <c r="F3892" s="24" t="s">
        <v>132</v>
      </c>
      <c r="G3892" s="24" t="s">
        <v>19</v>
      </c>
      <c r="H3892" s="24" t="s">
        <v>15</v>
      </c>
      <c r="J3892" s="24">
        <v>1</v>
      </c>
      <c r="K3892" s="24">
        <v>5767</v>
      </c>
      <c r="L3892" s="32">
        <v>0.68402777777777779</v>
      </c>
      <c r="M3892" s="43">
        <v>0.72083333333333333</v>
      </c>
      <c r="N3892" s="33">
        <v>27.838531399491</v>
      </c>
      <c r="O3892" s="24"/>
      <c r="P3892" s="24"/>
      <c r="Q3892" s="24">
        <v>46</v>
      </c>
      <c r="R3892" s="35">
        <f t="shared" si="245"/>
        <v>1280.572444376586</v>
      </c>
      <c r="S3892" s="35">
        <f t="shared" si="248"/>
        <v>0</v>
      </c>
      <c r="U3892" s="36">
        <f t="shared" si="246"/>
        <v>3.6805555555555536E-2</v>
      </c>
      <c r="V3892" s="36">
        <f t="shared" si="247"/>
        <v>1.6930555555555546</v>
      </c>
      <c r="W3892" s="36"/>
      <c r="X3892" s="37"/>
    </row>
    <row r="3893" spans="1:24" x14ac:dyDescent="0.3">
      <c r="A3893" s="42">
        <v>17066</v>
      </c>
      <c r="B3893" s="24" t="s">
        <v>130</v>
      </c>
      <c r="C3893" s="24" t="s">
        <v>1125</v>
      </c>
      <c r="D3893" s="24">
        <v>2</v>
      </c>
      <c r="E3893" s="24">
        <v>293</v>
      </c>
      <c r="F3893" s="24" t="s">
        <v>132</v>
      </c>
      <c r="G3893" s="24" t="s">
        <v>18</v>
      </c>
      <c r="H3893" s="24" t="s">
        <v>13</v>
      </c>
      <c r="J3893" s="24">
        <v>1</v>
      </c>
      <c r="K3893" s="24">
        <v>17066</v>
      </c>
      <c r="L3893" s="32">
        <v>0.6875</v>
      </c>
      <c r="M3893" s="43">
        <v>0.72777777777777775</v>
      </c>
      <c r="N3893" s="33">
        <v>27.838531399491</v>
      </c>
      <c r="O3893" s="24"/>
      <c r="P3893" s="24"/>
      <c r="Q3893" s="24">
        <v>67</v>
      </c>
      <c r="R3893" s="35">
        <f t="shared" si="245"/>
        <v>1865.1816037658971</v>
      </c>
      <c r="S3893" s="35">
        <f t="shared" si="248"/>
        <v>0</v>
      </c>
      <c r="U3893" s="36">
        <f t="shared" si="246"/>
        <v>4.0277777777777746E-2</v>
      </c>
      <c r="V3893" s="36">
        <f t="shared" si="247"/>
        <v>2.6986111111111089</v>
      </c>
      <c r="W3893" s="36"/>
      <c r="X3893" s="37"/>
    </row>
    <row r="3894" spans="1:24" x14ac:dyDescent="0.3">
      <c r="A3894" s="42">
        <v>17213</v>
      </c>
      <c r="B3894" s="24" t="s">
        <v>130</v>
      </c>
      <c r="C3894" s="24" t="s">
        <v>1125</v>
      </c>
      <c r="D3894" s="24">
        <v>2</v>
      </c>
      <c r="E3894" s="24">
        <v>293</v>
      </c>
      <c r="F3894" s="24" t="s">
        <v>132</v>
      </c>
      <c r="G3894" s="24" t="s">
        <v>18</v>
      </c>
      <c r="H3894" s="24" t="s">
        <v>15</v>
      </c>
      <c r="J3894" s="24">
        <v>1</v>
      </c>
      <c r="K3894" s="24">
        <v>17213</v>
      </c>
      <c r="L3894" s="32">
        <v>0.69097222222222221</v>
      </c>
      <c r="M3894" s="43">
        <v>0.73125000000000007</v>
      </c>
      <c r="N3894" s="33">
        <v>27.838531399491</v>
      </c>
      <c r="O3894" s="24"/>
      <c r="P3894" s="24"/>
      <c r="Q3894" s="24">
        <v>12</v>
      </c>
      <c r="R3894" s="35">
        <f t="shared" si="245"/>
        <v>334.06237679389199</v>
      </c>
      <c r="S3894" s="35">
        <f t="shared" si="248"/>
        <v>0</v>
      </c>
      <c r="U3894" s="36">
        <f t="shared" si="246"/>
        <v>4.0277777777777857E-2</v>
      </c>
      <c r="V3894" s="36">
        <f t="shared" si="247"/>
        <v>0.48333333333333428</v>
      </c>
      <c r="W3894" s="36"/>
      <c r="X3894" s="37"/>
    </row>
    <row r="3895" spans="1:24" x14ac:dyDescent="0.3">
      <c r="A3895" s="42">
        <v>13348</v>
      </c>
      <c r="B3895" s="24" t="s">
        <v>130</v>
      </c>
      <c r="C3895" s="24" t="s">
        <v>1125</v>
      </c>
      <c r="D3895" s="24">
        <v>2</v>
      </c>
      <c r="E3895" s="24">
        <v>293</v>
      </c>
      <c r="F3895" s="24" t="s">
        <v>132</v>
      </c>
      <c r="G3895" s="24" t="s">
        <v>19</v>
      </c>
      <c r="H3895" s="24" t="s">
        <v>13</v>
      </c>
      <c r="J3895" s="24">
        <v>1</v>
      </c>
      <c r="K3895" s="24">
        <v>5626</v>
      </c>
      <c r="L3895" s="32">
        <v>0.69791666666666663</v>
      </c>
      <c r="M3895" s="43">
        <v>0.73611111111111116</v>
      </c>
      <c r="N3895" s="33">
        <v>27.838531399491</v>
      </c>
      <c r="O3895" s="24"/>
      <c r="P3895" s="24"/>
      <c r="Q3895" s="24">
        <v>235</v>
      </c>
      <c r="R3895" s="35">
        <f t="shared" si="245"/>
        <v>6542.0548788803853</v>
      </c>
      <c r="S3895" s="35">
        <f t="shared" si="248"/>
        <v>0</v>
      </c>
      <c r="U3895" s="36">
        <f t="shared" si="246"/>
        <v>3.8194444444444531E-2</v>
      </c>
      <c r="V3895" s="36">
        <f t="shared" si="247"/>
        <v>8.9756944444444642</v>
      </c>
      <c r="W3895" s="36"/>
      <c r="X3895" s="37"/>
    </row>
    <row r="3896" spans="1:24" x14ac:dyDescent="0.3">
      <c r="A3896" s="42">
        <v>18377</v>
      </c>
      <c r="B3896" s="24" t="s">
        <v>130</v>
      </c>
      <c r="C3896" s="24" t="s">
        <v>1125</v>
      </c>
      <c r="D3896" s="24">
        <v>2</v>
      </c>
      <c r="E3896" s="24">
        <v>293</v>
      </c>
      <c r="F3896" s="24" t="s">
        <v>132</v>
      </c>
      <c r="G3896" s="24" t="s">
        <v>18</v>
      </c>
      <c r="H3896" s="24" t="s">
        <v>13</v>
      </c>
      <c r="J3896" s="24">
        <v>1</v>
      </c>
      <c r="K3896" s="24">
        <v>18377</v>
      </c>
      <c r="L3896" s="32">
        <v>0.70138888888888884</v>
      </c>
      <c r="M3896" s="43">
        <v>0.7416666666666667</v>
      </c>
      <c r="N3896" s="33">
        <v>27.838531399491</v>
      </c>
      <c r="O3896" s="24"/>
      <c r="P3896" s="24"/>
      <c r="Q3896" s="24">
        <v>67</v>
      </c>
      <c r="R3896" s="35">
        <f t="shared" si="245"/>
        <v>1865.1816037658971</v>
      </c>
      <c r="S3896" s="35">
        <f t="shared" si="248"/>
        <v>0</v>
      </c>
      <c r="U3896" s="36">
        <f t="shared" si="246"/>
        <v>4.0277777777777857E-2</v>
      </c>
      <c r="V3896" s="36">
        <f t="shared" si="247"/>
        <v>2.6986111111111164</v>
      </c>
      <c r="W3896" s="36"/>
      <c r="X3896" s="37"/>
    </row>
    <row r="3897" spans="1:24" x14ac:dyDescent="0.3">
      <c r="A3897" s="42">
        <v>17293</v>
      </c>
      <c r="B3897" s="24" t="s">
        <v>130</v>
      </c>
      <c r="C3897" s="24" t="s">
        <v>1125</v>
      </c>
      <c r="D3897" s="24">
        <v>2</v>
      </c>
      <c r="E3897" s="24">
        <v>293</v>
      </c>
      <c r="F3897" s="24" t="s">
        <v>132</v>
      </c>
      <c r="G3897" s="24" t="s">
        <v>18</v>
      </c>
      <c r="H3897" s="24" t="s">
        <v>15</v>
      </c>
      <c r="J3897" s="24">
        <v>1</v>
      </c>
      <c r="K3897" s="24">
        <v>17293</v>
      </c>
      <c r="L3897" s="32">
        <v>0.70486111111111116</v>
      </c>
      <c r="M3897" s="43">
        <v>0.74513888888888891</v>
      </c>
      <c r="N3897" s="33">
        <v>27.838531399491</v>
      </c>
      <c r="O3897" s="24"/>
      <c r="P3897" s="24"/>
      <c r="Q3897" s="24">
        <v>12</v>
      </c>
      <c r="R3897" s="35">
        <f t="shared" si="245"/>
        <v>334.06237679389199</v>
      </c>
      <c r="S3897" s="35">
        <f t="shared" si="248"/>
        <v>0</v>
      </c>
      <c r="U3897" s="36">
        <f t="shared" si="246"/>
        <v>4.0277777777777746E-2</v>
      </c>
      <c r="V3897" s="36">
        <f t="shared" si="247"/>
        <v>0.48333333333333295</v>
      </c>
      <c r="W3897" s="36"/>
      <c r="X3897" s="37"/>
    </row>
    <row r="3898" spans="1:24" x14ac:dyDescent="0.3">
      <c r="A3898" s="42">
        <v>13215</v>
      </c>
      <c r="B3898" s="24" t="s">
        <v>130</v>
      </c>
      <c r="C3898" s="24" t="s">
        <v>1125</v>
      </c>
      <c r="D3898" s="24">
        <v>2</v>
      </c>
      <c r="E3898" s="24">
        <v>293</v>
      </c>
      <c r="F3898" s="24" t="s">
        <v>132</v>
      </c>
      <c r="G3898" s="24" t="s">
        <v>19</v>
      </c>
      <c r="H3898" s="24" t="s">
        <v>15</v>
      </c>
      <c r="J3898" s="24">
        <v>1</v>
      </c>
      <c r="K3898" s="24">
        <v>5769</v>
      </c>
      <c r="L3898" s="32">
        <v>0.70486111111111116</v>
      </c>
      <c r="M3898" s="43">
        <v>0.7416666666666667</v>
      </c>
      <c r="N3898" s="33">
        <v>27.838531399491</v>
      </c>
      <c r="O3898" s="24"/>
      <c r="P3898" s="24"/>
      <c r="Q3898" s="24">
        <v>46</v>
      </c>
      <c r="R3898" s="35">
        <f t="shared" si="245"/>
        <v>1280.572444376586</v>
      </c>
      <c r="S3898" s="35">
        <f t="shared" si="248"/>
        <v>0</v>
      </c>
      <c r="U3898" s="36">
        <f t="shared" si="246"/>
        <v>3.6805555555555536E-2</v>
      </c>
      <c r="V3898" s="36">
        <f t="shared" si="247"/>
        <v>1.6930555555555546</v>
      </c>
      <c r="W3898" s="36"/>
      <c r="X3898" s="37"/>
    </row>
    <row r="3899" spans="1:24" x14ac:dyDescent="0.3">
      <c r="A3899" s="42">
        <v>8520</v>
      </c>
      <c r="B3899" s="24" t="s">
        <v>130</v>
      </c>
      <c r="C3899" s="24" t="s">
        <v>1125</v>
      </c>
      <c r="D3899" s="24">
        <v>2</v>
      </c>
      <c r="E3899" s="24">
        <v>293</v>
      </c>
      <c r="F3899" s="24" t="s">
        <v>132</v>
      </c>
      <c r="G3899" s="24" t="s">
        <v>19</v>
      </c>
      <c r="H3899" s="24" t="s">
        <v>20</v>
      </c>
      <c r="J3899" s="24">
        <v>1</v>
      </c>
      <c r="K3899" s="24">
        <v>5817</v>
      </c>
      <c r="L3899" s="32">
        <v>0.70486111111111116</v>
      </c>
      <c r="M3899" s="43">
        <v>0.7416666666666667</v>
      </c>
      <c r="N3899" s="33">
        <v>27.838531399491</v>
      </c>
      <c r="O3899" s="24"/>
      <c r="P3899" s="24"/>
      <c r="Q3899" s="24">
        <v>5</v>
      </c>
      <c r="R3899" s="35">
        <f t="shared" si="245"/>
        <v>139.192656997455</v>
      </c>
      <c r="S3899" s="35">
        <f t="shared" si="248"/>
        <v>0</v>
      </c>
      <c r="U3899" s="36">
        <f t="shared" si="246"/>
        <v>3.6805555555555536E-2</v>
      </c>
      <c r="V3899" s="36">
        <f t="shared" si="247"/>
        <v>0.18402777777777768</v>
      </c>
      <c r="W3899" s="36"/>
      <c r="X3899" s="37"/>
    </row>
    <row r="3900" spans="1:24" x14ac:dyDescent="0.3">
      <c r="A3900" s="42">
        <v>17011</v>
      </c>
      <c r="B3900" s="24" t="s">
        <v>130</v>
      </c>
      <c r="C3900" s="24" t="s">
        <v>1125</v>
      </c>
      <c r="D3900" s="24">
        <v>2</v>
      </c>
      <c r="E3900" s="24">
        <v>293</v>
      </c>
      <c r="F3900" s="24" t="s">
        <v>132</v>
      </c>
      <c r="G3900" s="24" t="s">
        <v>18</v>
      </c>
      <c r="H3900" s="24" t="s">
        <v>13</v>
      </c>
      <c r="J3900" s="24">
        <v>1</v>
      </c>
      <c r="K3900" s="24">
        <v>17011</v>
      </c>
      <c r="L3900" s="32">
        <v>0.71527777777777779</v>
      </c>
      <c r="M3900" s="43">
        <v>0.75555555555555554</v>
      </c>
      <c r="N3900" s="33">
        <v>27.838531399491</v>
      </c>
      <c r="O3900" s="24"/>
      <c r="P3900" s="24"/>
      <c r="Q3900" s="24">
        <v>67</v>
      </c>
      <c r="R3900" s="35">
        <f t="shared" si="245"/>
        <v>1865.1816037658971</v>
      </c>
      <c r="S3900" s="35">
        <f t="shared" si="248"/>
        <v>0</v>
      </c>
      <c r="U3900" s="36">
        <f t="shared" si="246"/>
        <v>4.0277777777777746E-2</v>
      </c>
      <c r="V3900" s="36">
        <f t="shared" si="247"/>
        <v>2.6986111111111089</v>
      </c>
      <c r="W3900" s="36"/>
      <c r="X3900" s="37"/>
    </row>
    <row r="3901" spans="1:24" x14ac:dyDescent="0.3">
      <c r="A3901" s="42">
        <v>13349</v>
      </c>
      <c r="B3901" s="24" t="s">
        <v>130</v>
      </c>
      <c r="C3901" s="24" t="s">
        <v>1125</v>
      </c>
      <c r="D3901" s="24">
        <v>2</v>
      </c>
      <c r="E3901" s="24">
        <v>293</v>
      </c>
      <c r="F3901" s="24" t="s">
        <v>132</v>
      </c>
      <c r="G3901" s="24" t="s">
        <v>19</v>
      </c>
      <c r="H3901" s="24" t="s">
        <v>13</v>
      </c>
      <c r="J3901" s="24">
        <v>1</v>
      </c>
      <c r="K3901" s="24">
        <v>5627</v>
      </c>
      <c r="L3901" s="32">
        <v>0.71875</v>
      </c>
      <c r="M3901" s="43">
        <v>0.75694444444444453</v>
      </c>
      <c r="N3901" s="33">
        <v>27.838531399491</v>
      </c>
      <c r="O3901" s="24"/>
      <c r="P3901" s="24"/>
      <c r="Q3901" s="24">
        <v>235</v>
      </c>
      <c r="R3901" s="35">
        <f t="shared" si="245"/>
        <v>6542.0548788803853</v>
      </c>
      <c r="S3901" s="35">
        <f t="shared" si="248"/>
        <v>0</v>
      </c>
      <c r="U3901" s="36">
        <f t="shared" si="246"/>
        <v>3.8194444444444531E-2</v>
      </c>
      <c r="V3901" s="36">
        <f t="shared" si="247"/>
        <v>8.9756944444444642</v>
      </c>
      <c r="W3901" s="36"/>
      <c r="X3901" s="37"/>
    </row>
    <row r="3902" spans="1:24" x14ac:dyDescent="0.3">
      <c r="A3902" s="42">
        <v>17298</v>
      </c>
      <c r="B3902" s="24" t="s">
        <v>130</v>
      </c>
      <c r="C3902" s="24" t="s">
        <v>1125</v>
      </c>
      <c r="D3902" s="24">
        <v>2</v>
      </c>
      <c r="E3902" s="24">
        <v>293</v>
      </c>
      <c r="F3902" s="24" t="s">
        <v>132</v>
      </c>
      <c r="G3902" s="24" t="s">
        <v>18</v>
      </c>
      <c r="H3902" s="24" t="s">
        <v>15</v>
      </c>
      <c r="J3902" s="24">
        <v>1</v>
      </c>
      <c r="K3902" s="24">
        <v>17298</v>
      </c>
      <c r="L3902" s="32">
        <v>0.71875</v>
      </c>
      <c r="M3902" s="43">
        <v>0.75902777777777775</v>
      </c>
      <c r="N3902" s="33">
        <v>27.838531399491</v>
      </c>
      <c r="O3902" s="24"/>
      <c r="P3902" s="24"/>
      <c r="Q3902" s="24">
        <v>12</v>
      </c>
      <c r="R3902" s="35">
        <f t="shared" si="245"/>
        <v>334.06237679389199</v>
      </c>
      <c r="S3902" s="35">
        <f t="shared" si="248"/>
        <v>0</v>
      </c>
      <c r="U3902" s="36">
        <f t="shared" si="246"/>
        <v>4.0277777777777746E-2</v>
      </c>
      <c r="V3902" s="36">
        <f t="shared" si="247"/>
        <v>0.48333333333333295</v>
      </c>
      <c r="W3902" s="36"/>
      <c r="X3902" s="37"/>
    </row>
    <row r="3903" spans="1:24" x14ac:dyDescent="0.3">
      <c r="A3903" s="42">
        <v>8495</v>
      </c>
      <c r="B3903" s="24" t="s">
        <v>130</v>
      </c>
      <c r="C3903" s="24" t="s">
        <v>1125</v>
      </c>
      <c r="D3903" s="24">
        <v>2</v>
      </c>
      <c r="E3903" s="24">
        <v>293</v>
      </c>
      <c r="F3903" s="24" t="s">
        <v>132</v>
      </c>
      <c r="G3903" s="24" t="s">
        <v>19</v>
      </c>
      <c r="H3903" s="24" t="s">
        <v>15</v>
      </c>
      <c r="J3903" s="24">
        <v>1</v>
      </c>
      <c r="K3903" s="24">
        <v>5770</v>
      </c>
      <c r="L3903" s="32">
        <v>0.72569444444444453</v>
      </c>
      <c r="M3903" s="43">
        <v>0.76250000000000007</v>
      </c>
      <c r="N3903" s="33">
        <v>27.838531399491</v>
      </c>
      <c r="O3903" s="24"/>
      <c r="P3903" s="24"/>
      <c r="Q3903" s="24">
        <v>46</v>
      </c>
      <c r="R3903" s="35">
        <f t="shared" si="245"/>
        <v>1280.572444376586</v>
      </c>
      <c r="S3903" s="35">
        <f t="shared" si="248"/>
        <v>0</v>
      </c>
      <c r="U3903" s="36">
        <f t="shared" si="246"/>
        <v>3.6805555555555536E-2</v>
      </c>
      <c r="V3903" s="36">
        <f t="shared" si="247"/>
        <v>1.6930555555555546</v>
      </c>
      <c r="W3903" s="36"/>
      <c r="X3903" s="37"/>
    </row>
    <row r="3904" spans="1:24" x14ac:dyDescent="0.3">
      <c r="A3904" s="42">
        <v>16986</v>
      </c>
      <c r="B3904" s="24" t="s">
        <v>130</v>
      </c>
      <c r="C3904" s="24" t="s">
        <v>1125</v>
      </c>
      <c r="D3904" s="24">
        <v>2</v>
      </c>
      <c r="E3904" s="24">
        <v>293</v>
      </c>
      <c r="F3904" s="24" t="s">
        <v>132</v>
      </c>
      <c r="G3904" s="24" t="s">
        <v>18</v>
      </c>
      <c r="H3904" s="24" t="s">
        <v>13</v>
      </c>
      <c r="J3904" s="24">
        <v>1</v>
      </c>
      <c r="K3904" s="24">
        <v>16986</v>
      </c>
      <c r="L3904" s="32">
        <v>0.72916666666666663</v>
      </c>
      <c r="M3904" s="43">
        <v>0.76944444444444438</v>
      </c>
      <c r="N3904" s="33">
        <v>27.838531399491</v>
      </c>
      <c r="O3904" s="24"/>
      <c r="P3904" s="24"/>
      <c r="Q3904" s="24">
        <v>67</v>
      </c>
      <c r="R3904" s="35">
        <f t="shared" si="245"/>
        <v>1865.1816037658971</v>
      </c>
      <c r="S3904" s="35">
        <f t="shared" si="248"/>
        <v>0</v>
      </c>
      <c r="U3904" s="36">
        <f t="shared" si="246"/>
        <v>4.0277777777777746E-2</v>
      </c>
      <c r="V3904" s="36">
        <f t="shared" si="247"/>
        <v>2.6986111111111089</v>
      </c>
      <c r="W3904" s="36"/>
      <c r="X3904" s="37"/>
    </row>
    <row r="3905" spans="1:24" x14ac:dyDescent="0.3">
      <c r="A3905" s="42">
        <v>17309</v>
      </c>
      <c r="B3905" s="24" t="s">
        <v>130</v>
      </c>
      <c r="C3905" s="24" t="s">
        <v>1125</v>
      </c>
      <c r="D3905" s="24">
        <v>2</v>
      </c>
      <c r="E3905" s="24">
        <v>293</v>
      </c>
      <c r="F3905" s="24" t="s">
        <v>132</v>
      </c>
      <c r="G3905" s="24" t="s">
        <v>18</v>
      </c>
      <c r="H3905" s="24" t="s">
        <v>15</v>
      </c>
      <c r="J3905" s="24">
        <v>1</v>
      </c>
      <c r="K3905" s="24">
        <v>17309</v>
      </c>
      <c r="L3905" s="32">
        <v>0.73263888888888884</v>
      </c>
      <c r="M3905" s="43">
        <v>0.7729166666666667</v>
      </c>
      <c r="N3905" s="33">
        <v>27.838531399491</v>
      </c>
      <c r="O3905" s="24"/>
      <c r="P3905" s="24"/>
      <c r="Q3905" s="24">
        <v>12</v>
      </c>
      <c r="R3905" s="35">
        <f t="shared" si="245"/>
        <v>334.06237679389199</v>
      </c>
      <c r="S3905" s="35">
        <f t="shared" si="248"/>
        <v>0</v>
      </c>
      <c r="U3905" s="36">
        <f t="shared" si="246"/>
        <v>4.0277777777777857E-2</v>
      </c>
      <c r="V3905" s="36">
        <f t="shared" si="247"/>
        <v>0.48333333333333428</v>
      </c>
      <c r="W3905" s="36"/>
      <c r="X3905" s="37"/>
    </row>
    <row r="3906" spans="1:24" x14ac:dyDescent="0.3">
      <c r="A3906" s="42">
        <v>13350</v>
      </c>
      <c r="B3906" s="24" t="s">
        <v>130</v>
      </c>
      <c r="C3906" s="24" t="s">
        <v>1125</v>
      </c>
      <c r="D3906" s="24">
        <v>2</v>
      </c>
      <c r="E3906" s="24">
        <v>293</v>
      </c>
      <c r="F3906" s="24" t="s">
        <v>132</v>
      </c>
      <c r="G3906" s="24" t="s">
        <v>19</v>
      </c>
      <c r="H3906" s="24" t="s">
        <v>13</v>
      </c>
      <c r="J3906" s="24">
        <v>1</v>
      </c>
      <c r="K3906" s="24">
        <v>5628</v>
      </c>
      <c r="L3906" s="32">
        <v>0.74305555555555547</v>
      </c>
      <c r="M3906" s="43">
        <v>0.78125</v>
      </c>
      <c r="N3906" s="33">
        <v>27.838531399491</v>
      </c>
      <c r="O3906" s="24"/>
      <c r="P3906" s="24"/>
      <c r="Q3906" s="24">
        <v>235</v>
      </c>
      <c r="R3906" s="35">
        <f t="shared" si="245"/>
        <v>6542.0548788803853</v>
      </c>
      <c r="S3906" s="35">
        <f t="shared" si="248"/>
        <v>0</v>
      </c>
      <c r="U3906" s="36">
        <f t="shared" si="246"/>
        <v>3.8194444444444531E-2</v>
      </c>
      <c r="V3906" s="36">
        <f t="shared" si="247"/>
        <v>8.9756944444444642</v>
      </c>
      <c r="W3906" s="36"/>
      <c r="X3906" s="37"/>
    </row>
    <row r="3907" spans="1:24" x14ac:dyDescent="0.3">
      <c r="A3907" s="42">
        <v>18378</v>
      </c>
      <c r="B3907" s="24" t="s">
        <v>130</v>
      </c>
      <c r="C3907" s="24" t="s">
        <v>1125</v>
      </c>
      <c r="D3907" s="24">
        <v>2</v>
      </c>
      <c r="E3907" s="24">
        <v>293</v>
      </c>
      <c r="F3907" s="24" t="s">
        <v>132</v>
      </c>
      <c r="G3907" s="24" t="s">
        <v>18</v>
      </c>
      <c r="H3907" s="24" t="s">
        <v>13</v>
      </c>
      <c r="J3907" s="24">
        <v>1</v>
      </c>
      <c r="K3907" s="24">
        <v>18378</v>
      </c>
      <c r="L3907" s="32">
        <v>0.74305555555555547</v>
      </c>
      <c r="M3907" s="43">
        <v>0.78333333333333333</v>
      </c>
      <c r="N3907" s="33">
        <v>27.838531399491</v>
      </c>
      <c r="O3907" s="24"/>
      <c r="P3907" s="24"/>
      <c r="Q3907" s="24">
        <v>67</v>
      </c>
      <c r="R3907" s="35">
        <f t="shared" si="245"/>
        <v>1865.1816037658971</v>
      </c>
      <c r="S3907" s="35">
        <f t="shared" si="248"/>
        <v>0</v>
      </c>
      <c r="U3907" s="36">
        <f t="shared" si="246"/>
        <v>4.0277777777777857E-2</v>
      </c>
      <c r="V3907" s="36">
        <f t="shared" si="247"/>
        <v>2.6986111111111164</v>
      </c>
      <c r="W3907" s="36"/>
      <c r="X3907" s="37"/>
    </row>
    <row r="3908" spans="1:24" x14ac:dyDescent="0.3">
      <c r="A3908" s="42">
        <v>18369</v>
      </c>
      <c r="B3908" s="24" t="s">
        <v>130</v>
      </c>
      <c r="C3908" s="24" t="s">
        <v>1125</v>
      </c>
      <c r="D3908" s="24">
        <v>2</v>
      </c>
      <c r="E3908" s="24">
        <v>293</v>
      </c>
      <c r="F3908" s="24" t="s">
        <v>132</v>
      </c>
      <c r="G3908" s="24" t="s">
        <v>18</v>
      </c>
      <c r="H3908" s="24" t="s">
        <v>15</v>
      </c>
      <c r="J3908" s="24">
        <v>1</v>
      </c>
      <c r="K3908" s="24">
        <v>18369</v>
      </c>
      <c r="L3908" s="32">
        <v>0.74652777777777779</v>
      </c>
      <c r="M3908" s="43">
        <v>0.78680555555555554</v>
      </c>
      <c r="N3908" s="33">
        <v>27.838531399491</v>
      </c>
      <c r="O3908" s="24"/>
      <c r="P3908" s="24"/>
      <c r="Q3908" s="24">
        <v>12</v>
      </c>
      <c r="R3908" s="35">
        <f t="shared" si="245"/>
        <v>334.06237679389199</v>
      </c>
      <c r="S3908" s="35">
        <f t="shared" si="248"/>
        <v>0</v>
      </c>
      <c r="U3908" s="36">
        <f t="shared" si="246"/>
        <v>4.0277777777777746E-2</v>
      </c>
      <c r="V3908" s="36">
        <f t="shared" si="247"/>
        <v>0.48333333333333295</v>
      </c>
      <c r="W3908" s="36"/>
      <c r="X3908" s="37"/>
    </row>
    <row r="3909" spans="1:24" x14ac:dyDescent="0.3">
      <c r="A3909" s="42">
        <v>13218</v>
      </c>
      <c r="B3909" s="24" t="s">
        <v>130</v>
      </c>
      <c r="C3909" s="24" t="s">
        <v>1125</v>
      </c>
      <c r="D3909" s="24">
        <v>2</v>
      </c>
      <c r="E3909" s="24">
        <v>293</v>
      </c>
      <c r="F3909" s="24" t="s">
        <v>132</v>
      </c>
      <c r="G3909" s="24" t="s">
        <v>19</v>
      </c>
      <c r="H3909" s="24" t="s">
        <v>15</v>
      </c>
      <c r="J3909" s="24">
        <v>1</v>
      </c>
      <c r="K3909" s="24">
        <v>5771</v>
      </c>
      <c r="L3909" s="32">
        <v>0.74652777777777779</v>
      </c>
      <c r="M3909" s="43">
        <v>0.78333333333333333</v>
      </c>
      <c r="N3909" s="33">
        <v>27.838531399491</v>
      </c>
      <c r="O3909" s="24"/>
      <c r="P3909" s="24"/>
      <c r="Q3909" s="24">
        <v>46</v>
      </c>
      <c r="R3909" s="35">
        <f t="shared" si="245"/>
        <v>1280.572444376586</v>
      </c>
      <c r="S3909" s="35">
        <f t="shared" si="248"/>
        <v>0</v>
      </c>
      <c r="U3909" s="36">
        <f t="shared" si="246"/>
        <v>3.6805555555555536E-2</v>
      </c>
      <c r="V3909" s="36">
        <f t="shared" si="247"/>
        <v>1.6930555555555546</v>
      </c>
      <c r="W3909" s="36"/>
      <c r="X3909" s="37"/>
    </row>
    <row r="3910" spans="1:24" x14ac:dyDescent="0.3">
      <c r="A3910" s="42">
        <v>16843</v>
      </c>
      <c r="B3910" s="24" t="s">
        <v>130</v>
      </c>
      <c r="C3910" s="24" t="s">
        <v>1125</v>
      </c>
      <c r="D3910" s="24">
        <v>2</v>
      </c>
      <c r="E3910" s="24">
        <v>293</v>
      </c>
      <c r="F3910" s="24" t="s">
        <v>132</v>
      </c>
      <c r="G3910" s="24" t="s">
        <v>18</v>
      </c>
      <c r="H3910" s="24" t="s">
        <v>13</v>
      </c>
      <c r="J3910" s="24">
        <v>1</v>
      </c>
      <c r="K3910" s="24">
        <v>16843</v>
      </c>
      <c r="L3910" s="32">
        <v>0.75694444444444453</v>
      </c>
      <c r="M3910" s="43">
        <v>0.79722222222222217</v>
      </c>
      <c r="N3910" s="33">
        <v>27.838531399491</v>
      </c>
      <c r="O3910" s="24"/>
      <c r="P3910" s="24"/>
      <c r="Q3910" s="24">
        <v>67</v>
      </c>
      <c r="R3910" s="35">
        <f t="shared" ref="R3910:R3973" si="249">+N3910*Q3910</f>
        <v>1865.1816037658971</v>
      </c>
      <c r="S3910" s="35">
        <f t="shared" si="248"/>
        <v>0</v>
      </c>
      <c r="U3910" s="36">
        <f t="shared" ref="U3910:U3973" si="250">+M3910-L3910</f>
        <v>4.0277777777777635E-2</v>
      </c>
      <c r="V3910" s="36">
        <f t="shared" ref="V3910:V3973" si="251">+U3910*Q3910</f>
        <v>2.6986111111111013</v>
      </c>
      <c r="W3910" s="36"/>
      <c r="X3910" s="37"/>
    </row>
    <row r="3911" spans="1:24" x14ac:dyDescent="0.3">
      <c r="A3911" s="42">
        <v>17278</v>
      </c>
      <c r="B3911" s="24" t="s">
        <v>130</v>
      </c>
      <c r="C3911" s="24" t="s">
        <v>1125</v>
      </c>
      <c r="D3911" s="24">
        <v>2</v>
      </c>
      <c r="E3911" s="24">
        <v>293</v>
      </c>
      <c r="F3911" s="24" t="s">
        <v>132</v>
      </c>
      <c r="G3911" s="24" t="s">
        <v>18</v>
      </c>
      <c r="H3911" s="24" t="s">
        <v>15</v>
      </c>
      <c r="J3911" s="24">
        <v>1</v>
      </c>
      <c r="K3911" s="24">
        <v>17278</v>
      </c>
      <c r="L3911" s="32">
        <v>0.76041666666666663</v>
      </c>
      <c r="M3911" s="43">
        <v>0.80069444444444438</v>
      </c>
      <c r="N3911" s="33">
        <v>27.838531399491</v>
      </c>
      <c r="O3911" s="24"/>
      <c r="P3911" s="24"/>
      <c r="Q3911" s="24">
        <v>12</v>
      </c>
      <c r="R3911" s="35">
        <f t="shared" si="249"/>
        <v>334.06237679389199</v>
      </c>
      <c r="S3911" s="35">
        <f t="shared" si="248"/>
        <v>0</v>
      </c>
      <c r="U3911" s="36">
        <f t="shared" si="250"/>
        <v>4.0277777777777746E-2</v>
      </c>
      <c r="V3911" s="36">
        <f t="shared" si="251"/>
        <v>0.48333333333333295</v>
      </c>
      <c r="W3911" s="36"/>
      <c r="X3911" s="37"/>
    </row>
    <row r="3912" spans="1:24" x14ac:dyDescent="0.3">
      <c r="A3912" s="42">
        <v>13351</v>
      </c>
      <c r="B3912" s="24" t="s">
        <v>130</v>
      </c>
      <c r="C3912" s="24" t="s">
        <v>1125</v>
      </c>
      <c r="D3912" s="24">
        <v>2</v>
      </c>
      <c r="E3912" s="24">
        <v>293</v>
      </c>
      <c r="F3912" s="24" t="s">
        <v>132</v>
      </c>
      <c r="G3912" s="24" t="s">
        <v>19</v>
      </c>
      <c r="H3912" s="24" t="s">
        <v>13</v>
      </c>
      <c r="J3912" s="24">
        <v>1</v>
      </c>
      <c r="K3912" s="24">
        <v>5629</v>
      </c>
      <c r="L3912" s="32">
        <v>0.76388888888888884</v>
      </c>
      <c r="M3912" s="43">
        <v>0.80208333333333337</v>
      </c>
      <c r="N3912" s="33">
        <v>27.838531399491</v>
      </c>
      <c r="O3912" s="24"/>
      <c r="P3912" s="24"/>
      <c r="Q3912" s="24">
        <v>235</v>
      </c>
      <c r="R3912" s="35">
        <f t="shared" si="249"/>
        <v>6542.0548788803853</v>
      </c>
      <c r="S3912" s="35">
        <f t="shared" si="248"/>
        <v>0</v>
      </c>
      <c r="U3912" s="36">
        <f t="shared" si="250"/>
        <v>3.8194444444444531E-2</v>
      </c>
      <c r="V3912" s="36">
        <f t="shared" si="251"/>
        <v>8.9756944444444642</v>
      </c>
      <c r="W3912" s="36"/>
      <c r="X3912" s="37"/>
    </row>
    <row r="3913" spans="1:24" x14ac:dyDescent="0.3">
      <c r="A3913" s="42">
        <v>8497</v>
      </c>
      <c r="B3913" s="24" t="s">
        <v>130</v>
      </c>
      <c r="C3913" s="24" t="s">
        <v>1125</v>
      </c>
      <c r="D3913" s="24">
        <v>2</v>
      </c>
      <c r="E3913" s="24">
        <v>293</v>
      </c>
      <c r="F3913" s="24" t="s">
        <v>132</v>
      </c>
      <c r="G3913" s="24" t="s">
        <v>19</v>
      </c>
      <c r="H3913" s="24" t="s">
        <v>15</v>
      </c>
      <c r="J3913" s="24">
        <v>1</v>
      </c>
      <c r="K3913" s="24">
        <v>5775</v>
      </c>
      <c r="L3913" s="32">
        <v>0.76736111111111116</v>
      </c>
      <c r="M3913" s="43">
        <v>0.8041666666666667</v>
      </c>
      <c r="N3913" s="33">
        <v>27.838531399491</v>
      </c>
      <c r="O3913" s="24"/>
      <c r="P3913" s="24"/>
      <c r="Q3913" s="24">
        <v>46</v>
      </c>
      <c r="R3913" s="35">
        <f t="shared" si="249"/>
        <v>1280.572444376586</v>
      </c>
      <c r="S3913" s="35">
        <f t="shared" si="248"/>
        <v>0</v>
      </c>
      <c r="U3913" s="36">
        <f t="shared" si="250"/>
        <v>3.6805555555555536E-2</v>
      </c>
      <c r="V3913" s="36">
        <f t="shared" si="251"/>
        <v>1.6930555555555546</v>
      </c>
      <c r="W3913" s="36"/>
      <c r="X3913" s="37"/>
    </row>
    <row r="3914" spans="1:24" x14ac:dyDescent="0.3">
      <c r="A3914" s="42">
        <v>17058</v>
      </c>
      <c r="B3914" s="24" t="s">
        <v>130</v>
      </c>
      <c r="C3914" s="24" t="s">
        <v>1125</v>
      </c>
      <c r="D3914" s="24">
        <v>2</v>
      </c>
      <c r="E3914" s="24">
        <v>293</v>
      </c>
      <c r="F3914" s="24" t="s">
        <v>132</v>
      </c>
      <c r="G3914" s="24" t="s">
        <v>18</v>
      </c>
      <c r="H3914" s="24" t="s">
        <v>13</v>
      </c>
      <c r="J3914" s="24">
        <v>1</v>
      </c>
      <c r="K3914" s="24">
        <v>12953</v>
      </c>
      <c r="L3914" s="32">
        <v>0.77083333333333337</v>
      </c>
      <c r="M3914" s="43">
        <v>0.81111111111111101</v>
      </c>
      <c r="N3914" s="33">
        <v>27.838531399491</v>
      </c>
      <c r="O3914" s="24"/>
      <c r="P3914" s="24"/>
      <c r="Q3914" s="24">
        <v>67</v>
      </c>
      <c r="R3914" s="35">
        <f t="shared" si="249"/>
        <v>1865.1816037658971</v>
      </c>
      <c r="S3914" s="35">
        <f t="shared" si="248"/>
        <v>0</v>
      </c>
      <c r="U3914" s="36">
        <f t="shared" si="250"/>
        <v>4.0277777777777635E-2</v>
      </c>
      <c r="V3914" s="36">
        <f t="shared" si="251"/>
        <v>2.6986111111111013</v>
      </c>
      <c r="W3914" s="36"/>
      <c r="X3914" s="37"/>
    </row>
    <row r="3915" spans="1:24" x14ac:dyDescent="0.3">
      <c r="A3915" s="42">
        <v>17194</v>
      </c>
      <c r="B3915" s="24" t="s">
        <v>130</v>
      </c>
      <c r="C3915" s="24" t="s">
        <v>1125</v>
      </c>
      <c r="D3915" s="24">
        <v>2</v>
      </c>
      <c r="E3915" s="24">
        <v>293</v>
      </c>
      <c r="F3915" s="24" t="s">
        <v>132</v>
      </c>
      <c r="G3915" s="24" t="s">
        <v>18</v>
      </c>
      <c r="H3915" s="24" t="s">
        <v>15</v>
      </c>
      <c r="J3915" s="24">
        <v>1</v>
      </c>
      <c r="K3915" s="24">
        <v>17194</v>
      </c>
      <c r="L3915" s="32">
        <v>0.77430555555555547</v>
      </c>
      <c r="M3915" s="43">
        <v>0.81458333333333333</v>
      </c>
      <c r="N3915" s="33">
        <v>27.838531399491</v>
      </c>
      <c r="O3915" s="24"/>
      <c r="P3915" s="24"/>
      <c r="Q3915" s="24">
        <v>12</v>
      </c>
      <c r="R3915" s="35">
        <f t="shared" si="249"/>
        <v>334.06237679389199</v>
      </c>
      <c r="S3915" s="35">
        <f t="shared" si="248"/>
        <v>0</v>
      </c>
      <c r="U3915" s="36">
        <f t="shared" si="250"/>
        <v>4.0277777777777857E-2</v>
      </c>
      <c r="V3915" s="36">
        <f t="shared" si="251"/>
        <v>0.48333333333333428</v>
      </c>
      <c r="W3915" s="36"/>
      <c r="X3915" s="37"/>
    </row>
    <row r="3916" spans="1:24" x14ac:dyDescent="0.3">
      <c r="A3916" s="42">
        <v>13352</v>
      </c>
      <c r="B3916" s="24" t="s">
        <v>130</v>
      </c>
      <c r="C3916" s="24" t="s">
        <v>1125</v>
      </c>
      <c r="D3916" s="24">
        <v>2</v>
      </c>
      <c r="E3916" s="24">
        <v>293</v>
      </c>
      <c r="F3916" s="24" t="s">
        <v>132</v>
      </c>
      <c r="G3916" s="24" t="s">
        <v>19</v>
      </c>
      <c r="H3916" s="24" t="s">
        <v>13</v>
      </c>
      <c r="J3916" s="24">
        <v>1</v>
      </c>
      <c r="K3916" s="24">
        <v>5630</v>
      </c>
      <c r="L3916" s="32">
        <v>0.78472222222222221</v>
      </c>
      <c r="M3916" s="43">
        <v>0.82291666666666663</v>
      </c>
      <c r="N3916" s="33">
        <v>27.838531399491</v>
      </c>
      <c r="O3916" s="24"/>
      <c r="P3916" s="24"/>
      <c r="Q3916" s="24">
        <v>235</v>
      </c>
      <c r="R3916" s="35">
        <f t="shared" si="249"/>
        <v>6542.0548788803853</v>
      </c>
      <c r="S3916" s="35">
        <f t="shared" si="248"/>
        <v>0</v>
      </c>
      <c r="U3916" s="36">
        <f t="shared" si="250"/>
        <v>3.819444444444442E-2</v>
      </c>
      <c r="V3916" s="36">
        <f t="shared" si="251"/>
        <v>8.9756944444444393</v>
      </c>
      <c r="W3916" s="36"/>
      <c r="X3916" s="37"/>
    </row>
    <row r="3917" spans="1:24" x14ac:dyDescent="0.3">
      <c r="A3917" s="42">
        <v>18379</v>
      </c>
      <c r="B3917" s="24" t="s">
        <v>130</v>
      </c>
      <c r="C3917" s="24" t="s">
        <v>1125</v>
      </c>
      <c r="D3917" s="24">
        <v>2</v>
      </c>
      <c r="E3917" s="24">
        <v>293</v>
      </c>
      <c r="F3917" s="24" t="s">
        <v>132</v>
      </c>
      <c r="G3917" s="24" t="s">
        <v>18</v>
      </c>
      <c r="H3917" s="24" t="s">
        <v>13</v>
      </c>
      <c r="J3917" s="24">
        <v>1</v>
      </c>
      <c r="K3917" s="24">
        <v>18379</v>
      </c>
      <c r="L3917" s="32">
        <v>0.78472222222222221</v>
      </c>
      <c r="M3917" s="43">
        <v>0.82500000000000007</v>
      </c>
      <c r="N3917" s="33">
        <v>27.838531399491</v>
      </c>
      <c r="O3917" s="24"/>
      <c r="P3917" s="24"/>
      <c r="Q3917" s="24">
        <v>67</v>
      </c>
      <c r="R3917" s="35">
        <f t="shared" si="249"/>
        <v>1865.1816037658971</v>
      </c>
      <c r="S3917" s="35">
        <f t="shared" si="248"/>
        <v>0</v>
      </c>
      <c r="U3917" s="36">
        <f t="shared" si="250"/>
        <v>4.0277777777777857E-2</v>
      </c>
      <c r="V3917" s="36">
        <f t="shared" si="251"/>
        <v>2.6986111111111164</v>
      </c>
      <c r="W3917" s="36"/>
      <c r="X3917" s="37"/>
    </row>
    <row r="3918" spans="1:24" x14ac:dyDescent="0.3">
      <c r="A3918" s="42">
        <v>18370</v>
      </c>
      <c r="B3918" s="24" t="s">
        <v>130</v>
      </c>
      <c r="C3918" s="24" t="s">
        <v>1125</v>
      </c>
      <c r="D3918" s="24">
        <v>2</v>
      </c>
      <c r="E3918" s="24">
        <v>293</v>
      </c>
      <c r="F3918" s="24" t="s">
        <v>132</v>
      </c>
      <c r="G3918" s="24" t="s">
        <v>18</v>
      </c>
      <c r="H3918" s="24" t="s">
        <v>15</v>
      </c>
      <c r="J3918" s="24">
        <v>1</v>
      </c>
      <c r="K3918" s="24">
        <v>18370</v>
      </c>
      <c r="L3918" s="32">
        <v>0.78819444444444453</v>
      </c>
      <c r="M3918" s="43">
        <v>0.82847222222222217</v>
      </c>
      <c r="N3918" s="33">
        <v>27.838531399491</v>
      </c>
      <c r="O3918" s="24"/>
      <c r="P3918" s="24"/>
      <c r="Q3918" s="24">
        <v>12</v>
      </c>
      <c r="R3918" s="35">
        <f t="shared" si="249"/>
        <v>334.06237679389199</v>
      </c>
      <c r="S3918" s="35">
        <f t="shared" si="248"/>
        <v>0</v>
      </c>
      <c r="U3918" s="36">
        <f t="shared" si="250"/>
        <v>4.0277777777777635E-2</v>
      </c>
      <c r="V3918" s="36">
        <f t="shared" si="251"/>
        <v>0.48333333333333162</v>
      </c>
      <c r="W3918" s="36"/>
      <c r="X3918" s="37"/>
    </row>
    <row r="3919" spans="1:24" x14ac:dyDescent="0.3">
      <c r="A3919" s="42">
        <v>13221</v>
      </c>
      <c r="B3919" s="24" t="s">
        <v>130</v>
      </c>
      <c r="C3919" s="24" t="s">
        <v>1125</v>
      </c>
      <c r="D3919" s="24">
        <v>2</v>
      </c>
      <c r="E3919" s="24">
        <v>293</v>
      </c>
      <c r="F3919" s="24" t="s">
        <v>132</v>
      </c>
      <c r="G3919" s="24" t="s">
        <v>19</v>
      </c>
      <c r="H3919" s="24" t="s">
        <v>15</v>
      </c>
      <c r="J3919" s="24">
        <v>1</v>
      </c>
      <c r="K3919" s="24">
        <v>5776</v>
      </c>
      <c r="L3919" s="32">
        <v>0.78819444444444453</v>
      </c>
      <c r="M3919" s="43">
        <v>0.82500000000000007</v>
      </c>
      <c r="N3919" s="33">
        <v>27.838531399491</v>
      </c>
      <c r="O3919" s="24"/>
      <c r="P3919" s="24"/>
      <c r="Q3919" s="24">
        <v>46</v>
      </c>
      <c r="R3919" s="35">
        <f t="shared" si="249"/>
        <v>1280.572444376586</v>
      </c>
      <c r="S3919" s="35">
        <f t="shared" si="248"/>
        <v>0</v>
      </c>
      <c r="U3919" s="36">
        <f t="shared" si="250"/>
        <v>3.6805555555555536E-2</v>
      </c>
      <c r="V3919" s="36">
        <f t="shared" si="251"/>
        <v>1.6930555555555546</v>
      </c>
      <c r="W3919" s="36"/>
      <c r="X3919" s="37"/>
    </row>
    <row r="3920" spans="1:24" x14ac:dyDescent="0.3">
      <c r="A3920" s="42">
        <v>8524</v>
      </c>
      <c r="B3920" s="24" t="s">
        <v>130</v>
      </c>
      <c r="C3920" s="24" t="s">
        <v>1125</v>
      </c>
      <c r="D3920" s="24">
        <v>2</v>
      </c>
      <c r="E3920" s="24">
        <v>293</v>
      </c>
      <c r="F3920" s="24" t="s">
        <v>132</v>
      </c>
      <c r="G3920" s="24" t="s">
        <v>19</v>
      </c>
      <c r="H3920" s="24" t="s">
        <v>20</v>
      </c>
      <c r="J3920" s="24">
        <v>1</v>
      </c>
      <c r="K3920" s="24">
        <v>5821</v>
      </c>
      <c r="L3920" s="32">
        <v>0.78819444444444453</v>
      </c>
      <c r="M3920" s="43">
        <v>0.82500000000000007</v>
      </c>
      <c r="N3920" s="33">
        <v>27.838531399491</v>
      </c>
      <c r="O3920" s="24"/>
      <c r="P3920" s="24"/>
      <c r="Q3920" s="24">
        <v>5</v>
      </c>
      <c r="R3920" s="35">
        <f t="shared" si="249"/>
        <v>139.192656997455</v>
      </c>
      <c r="S3920" s="35">
        <f t="shared" si="248"/>
        <v>0</v>
      </c>
      <c r="U3920" s="36">
        <f t="shared" si="250"/>
        <v>3.6805555555555536E-2</v>
      </c>
      <c r="V3920" s="36">
        <f t="shared" si="251"/>
        <v>0.18402777777777768</v>
      </c>
      <c r="W3920" s="36"/>
      <c r="X3920" s="37"/>
    </row>
    <row r="3921" spans="1:24" x14ac:dyDescent="0.3">
      <c r="A3921" s="42">
        <v>16990</v>
      </c>
      <c r="B3921" s="24" t="s">
        <v>130</v>
      </c>
      <c r="C3921" s="24" t="s">
        <v>1125</v>
      </c>
      <c r="D3921" s="24">
        <v>2</v>
      </c>
      <c r="E3921" s="24">
        <v>293</v>
      </c>
      <c r="F3921" s="24" t="s">
        <v>132</v>
      </c>
      <c r="G3921" s="24" t="s">
        <v>18</v>
      </c>
      <c r="H3921" s="24" t="s">
        <v>13</v>
      </c>
      <c r="J3921" s="24">
        <v>1</v>
      </c>
      <c r="K3921" s="24">
        <v>16990</v>
      </c>
      <c r="L3921" s="32">
        <v>0.79861111111111116</v>
      </c>
      <c r="M3921" s="43">
        <v>0.83888888888888891</v>
      </c>
      <c r="N3921" s="33">
        <v>27.838531399491</v>
      </c>
      <c r="O3921" s="24"/>
      <c r="P3921" s="24"/>
      <c r="Q3921" s="24">
        <v>67</v>
      </c>
      <c r="R3921" s="35">
        <f t="shared" si="249"/>
        <v>1865.1816037658971</v>
      </c>
      <c r="S3921" s="35">
        <f t="shared" ref="S3921:S3984" si="252">+O3921*Q3921</f>
        <v>0</v>
      </c>
      <c r="U3921" s="36">
        <f t="shared" si="250"/>
        <v>4.0277777777777746E-2</v>
      </c>
      <c r="V3921" s="36">
        <f t="shared" si="251"/>
        <v>2.6986111111111089</v>
      </c>
      <c r="W3921" s="36"/>
      <c r="X3921" s="37"/>
    </row>
    <row r="3922" spans="1:24" x14ac:dyDescent="0.3">
      <c r="A3922" s="42">
        <v>8434</v>
      </c>
      <c r="B3922" s="24" t="s">
        <v>130</v>
      </c>
      <c r="C3922" s="24" t="s">
        <v>1125</v>
      </c>
      <c r="D3922" s="24">
        <v>2</v>
      </c>
      <c r="E3922" s="24">
        <v>293</v>
      </c>
      <c r="F3922" s="24" t="s">
        <v>132</v>
      </c>
      <c r="G3922" s="24" t="s">
        <v>19</v>
      </c>
      <c r="H3922" s="24" t="s">
        <v>13</v>
      </c>
      <c r="J3922" s="24">
        <v>1</v>
      </c>
      <c r="K3922" s="24">
        <v>5632</v>
      </c>
      <c r="L3922" s="32">
        <v>0.80902777777777779</v>
      </c>
      <c r="M3922" s="43">
        <v>0.84583333333333333</v>
      </c>
      <c r="N3922" s="33">
        <v>27.838531399491</v>
      </c>
      <c r="O3922" s="24"/>
      <c r="P3922" s="24"/>
      <c r="Q3922" s="24">
        <v>235</v>
      </c>
      <c r="R3922" s="35">
        <f t="shared" si="249"/>
        <v>6542.0548788803853</v>
      </c>
      <c r="S3922" s="35">
        <f t="shared" si="252"/>
        <v>0</v>
      </c>
      <c r="U3922" s="36">
        <f t="shared" si="250"/>
        <v>3.6805555555555536E-2</v>
      </c>
      <c r="V3922" s="36">
        <f t="shared" si="251"/>
        <v>8.64930555555555</v>
      </c>
      <c r="W3922" s="36"/>
      <c r="X3922" s="37"/>
    </row>
    <row r="3923" spans="1:24" x14ac:dyDescent="0.3">
      <c r="A3923" s="42">
        <v>17253</v>
      </c>
      <c r="B3923" s="24" t="s">
        <v>130</v>
      </c>
      <c r="C3923" s="24" t="s">
        <v>1125</v>
      </c>
      <c r="D3923" s="24">
        <v>2</v>
      </c>
      <c r="E3923" s="24">
        <v>293</v>
      </c>
      <c r="F3923" s="24" t="s">
        <v>132</v>
      </c>
      <c r="G3923" s="24" t="s">
        <v>18</v>
      </c>
      <c r="H3923" s="24" t="s">
        <v>15</v>
      </c>
      <c r="J3923" s="24">
        <v>1</v>
      </c>
      <c r="K3923" s="24">
        <v>17253</v>
      </c>
      <c r="L3923" s="32">
        <v>0.80902777777777779</v>
      </c>
      <c r="M3923" s="43">
        <v>0.84930555555555554</v>
      </c>
      <c r="N3923" s="33">
        <v>27.838531399491</v>
      </c>
      <c r="O3923" s="24"/>
      <c r="P3923" s="24"/>
      <c r="Q3923" s="24">
        <v>12</v>
      </c>
      <c r="R3923" s="35">
        <f t="shared" si="249"/>
        <v>334.06237679389199</v>
      </c>
      <c r="S3923" s="35">
        <f t="shared" si="252"/>
        <v>0</v>
      </c>
      <c r="U3923" s="36">
        <f t="shared" si="250"/>
        <v>4.0277777777777746E-2</v>
      </c>
      <c r="V3923" s="36">
        <f t="shared" si="251"/>
        <v>0.48333333333333295</v>
      </c>
      <c r="W3923" s="36"/>
      <c r="X3923" s="37"/>
    </row>
    <row r="3924" spans="1:24" x14ac:dyDescent="0.3">
      <c r="A3924" s="42">
        <v>17013</v>
      </c>
      <c r="B3924" s="24" t="s">
        <v>130</v>
      </c>
      <c r="C3924" s="24" t="s">
        <v>1125</v>
      </c>
      <c r="D3924" s="24">
        <v>2</v>
      </c>
      <c r="E3924" s="24">
        <v>293</v>
      </c>
      <c r="F3924" s="24" t="s">
        <v>132</v>
      </c>
      <c r="G3924" s="24" t="s">
        <v>18</v>
      </c>
      <c r="H3924" s="24" t="s">
        <v>13</v>
      </c>
      <c r="J3924" s="24">
        <v>1</v>
      </c>
      <c r="K3924" s="24">
        <v>17013</v>
      </c>
      <c r="L3924" s="32">
        <v>0.8125</v>
      </c>
      <c r="M3924" s="43">
        <v>0.85277777777777775</v>
      </c>
      <c r="N3924" s="33">
        <v>27.838531399491</v>
      </c>
      <c r="O3924" s="24"/>
      <c r="P3924" s="24"/>
      <c r="Q3924" s="24">
        <v>67</v>
      </c>
      <c r="R3924" s="35">
        <f t="shared" si="249"/>
        <v>1865.1816037658971</v>
      </c>
      <c r="S3924" s="35">
        <f t="shared" si="252"/>
        <v>0</v>
      </c>
      <c r="U3924" s="36">
        <f t="shared" si="250"/>
        <v>4.0277777777777746E-2</v>
      </c>
      <c r="V3924" s="36">
        <f t="shared" si="251"/>
        <v>2.6986111111111089</v>
      </c>
      <c r="W3924" s="36"/>
      <c r="X3924" s="37"/>
    </row>
    <row r="3925" spans="1:24" x14ac:dyDescent="0.3">
      <c r="A3925" s="42">
        <v>8499</v>
      </c>
      <c r="B3925" s="24" t="s">
        <v>130</v>
      </c>
      <c r="C3925" s="24" t="s">
        <v>1125</v>
      </c>
      <c r="D3925" s="24">
        <v>2</v>
      </c>
      <c r="E3925" s="24">
        <v>293</v>
      </c>
      <c r="F3925" s="24" t="s">
        <v>132</v>
      </c>
      <c r="G3925" s="24" t="s">
        <v>19</v>
      </c>
      <c r="H3925" s="24" t="s">
        <v>15</v>
      </c>
      <c r="J3925" s="24">
        <v>1</v>
      </c>
      <c r="K3925" s="24">
        <v>5777</v>
      </c>
      <c r="L3925" s="32">
        <v>0.81944444444444453</v>
      </c>
      <c r="M3925" s="43">
        <v>0.85625000000000007</v>
      </c>
      <c r="N3925" s="33">
        <v>27.838531399491</v>
      </c>
      <c r="O3925" s="24"/>
      <c r="P3925" s="24"/>
      <c r="Q3925" s="24">
        <v>46</v>
      </c>
      <c r="R3925" s="35">
        <f t="shared" si="249"/>
        <v>1280.572444376586</v>
      </c>
      <c r="S3925" s="35">
        <f t="shared" si="252"/>
        <v>0</v>
      </c>
      <c r="U3925" s="36">
        <f t="shared" si="250"/>
        <v>3.6805555555555536E-2</v>
      </c>
      <c r="V3925" s="36">
        <f t="shared" si="251"/>
        <v>1.6930555555555546</v>
      </c>
      <c r="W3925" s="36"/>
      <c r="X3925" s="37"/>
    </row>
    <row r="3926" spans="1:24" x14ac:dyDescent="0.3">
      <c r="A3926" s="42">
        <v>16988</v>
      </c>
      <c r="B3926" s="24" t="s">
        <v>130</v>
      </c>
      <c r="C3926" s="24" t="s">
        <v>1125</v>
      </c>
      <c r="D3926" s="24">
        <v>2</v>
      </c>
      <c r="E3926" s="24">
        <v>293</v>
      </c>
      <c r="F3926" s="24" t="s">
        <v>132</v>
      </c>
      <c r="G3926" s="24" t="s">
        <v>18</v>
      </c>
      <c r="H3926" s="24" t="s">
        <v>13</v>
      </c>
      <c r="J3926" s="24">
        <v>1</v>
      </c>
      <c r="K3926" s="24">
        <v>16988</v>
      </c>
      <c r="L3926" s="32">
        <v>0.82638888888888884</v>
      </c>
      <c r="M3926" s="43">
        <v>0.8666666666666667</v>
      </c>
      <c r="N3926" s="33">
        <v>27.838531399491</v>
      </c>
      <c r="O3926" s="24"/>
      <c r="P3926" s="24"/>
      <c r="Q3926" s="24">
        <v>67</v>
      </c>
      <c r="R3926" s="35">
        <f t="shared" si="249"/>
        <v>1865.1816037658971</v>
      </c>
      <c r="S3926" s="35">
        <f t="shared" si="252"/>
        <v>0</v>
      </c>
      <c r="U3926" s="36">
        <f t="shared" si="250"/>
        <v>4.0277777777777857E-2</v>
      </c>
      <c r="V3926" s="36">
        <f t="shared" si="251"/>
        <v>2.6986111111111164</v>
      </c>
      <c r="W3926" s="36"/>
      <c r="X3926" s="37"/>
    </row>
    <row r="3927" spans="1:24" x14ac:dyDescent="0.3">
      <c r="A3927" s="42">
        <v>8435</v>
      </c>
      <c r="B3927" s="24" t="s">
        <v>130</v>
      </c>
      <c r="C3927" s="24" t="s">
        <v>1125</v>
      </c>
      <c r="D3927" s="24">
        <v>2</v>
      </c>
      <c r="E3927" s="24">
        <v>293</v>
      </c>
      <c r="F3927" s="24" t="s">
        <v>132</v>
      </c>
      <c r="G3927" s="24" t="s">
        <v>19</v>
      </c>
      <c r="H3927" s="24" t="s">
        <v>13</v>
      </c>
      <c r="J3927" s="24">
        <v>1</v>
      </c>
      <c r="K3927" s="24">
        <v>5633</v>
      </c>
      <c r="L3927" s="32">
        <v>0.82986111111111116</v>
      </c>
      <c r="M3927" s="43">
        <v>0.8666666666666667</v>
      </c>
      <c r="N3927" s="33">
        <v>27.838531399491</v>
      </c>
      <c r="O3927" s="24"/>
      <c r="P3927" s="24"/>
      <c r="Q3927" s="24">
        <v>235</v>
      </c>
      <c r="R3927" s="35">
        <f t="shared" si="249"/>
        <v>6542.0548788803853</v>
      </c>
      <c r="S3927" s="35">
        <f t="shared" si="252"/>
        <v>0</v>
      </c>
      <c r="U3927" s="36">
        <f t="shared" si="250"/>
        <v>3.6805555555555536E-2</v>
      </c>
      <c r="V3927" s="36">
        <f t="shared" si="251"/>
        <v>8.64930555555555</v>
      </c>
      <c r="W3927" s="36"/>
      <c r="X3927" s="37"/>
    </row>
    <row r="3928" spans="1:24" x14ac:dyDescent="0.3">
      <c r="A3928" s="42">
        <v>17316</v>
      </c>
      <c r="B3928" s="24" t="s">
        <v>130</v>
      </c>
      <c r="C3928" s="24" t="s">
        <v>1125</v>
      </c>
      <c r="D3928" s="24">
        <v>2</v>
      </c>
      <c r="E3928" s="24">
        <v>293</v>
      </c>
      <c r="F3928" s="24" t="s">
        <v>132</v>
      </c>
      <c r="G3928" s="24" t="s">
        <v>18</v>
      </c>
      <c r="H3928" s="24" t="s">
        <v>15</v>
      </c>
      <c r="J3928" s="24">
        <v>1</v>
      </c>
      <c r="K3928" s="24">
        <v>17316</v>
      </c>
      <c r="L3928" s="32">
        <v>0.82986111111111116</v>
      </c>
      <c r="M3928" s="43">
        <v>0.87013888888888891</v>
      </c>
      <c r="N3928" s="33">
        <v>27.838531399491</v>
      </c>
      <c r="O3928" s="24"/>
      <c r="P3928" s="24"/>
      <c r="Q3928" s="24">
        <v>12</v>
      </c>
      <c r="R3928" s="35">
        <f t="shared" si="249"/>
        <v>334.06237679389199</v>
      </c>
      <c r="S3928" s="35">
        <f t="shared" si="252"/>
        <v>0</v>
      </c>
      <c r="U3928" s="36">
        <f t="shared" si="250"/>
        <v>4.0277777777777746E-2</v>
      </c>
      <c r="V3928" s="36">
        <f t="shared" si="251"/>
        <v>0.48333333333333295</v>
      </c>
      <c r="W3928" s="36"/>
      <c r="X3928" s="37"/>
    </row>
    <row r="3929" spans="1:24" x14ac:dyDescent="0.3">
      <c r="A3929" s="42">
        <v>16994</v>
      </c>
      <c r="B3929" s="24" t="s">
        <v>130</v>
      </c>
      <c r="C3929" s="24" t="s">
        <v>1125</v>
      </c>
      <c r="D3929" s="24">
        <v>2</v>
      </c>
      <c r="E3929" s="24">
        <v>293</v>
      </c>
      <c r="F3929" s="24" t="s">
        <v>132</v>
      </c>
      <c r="G3929" s="24" t="s">
        <v>18</v>
      </c>
      <c r="H3929" s="24" t="s">
        <v>13</v>
      </c>
      <c r="J3929" s="24">
        <v>1</v>
      </c>
      <c r="K3929" s="24">
        <v>16994</v>
      </c>
      <c r="L3929" s="32">
        <v>0.84375</v>
      </c>
      <c r="M3929" s="43">
        <v>0.88402777777777775</v>
      </c>
      <c r="N3929" s="33">
        <v>27.838531399491</v>
      </c>
      <c r="O3929" s="24"/>
      <c r="P3929" s="24"/>
      <c r="Q3929" s="24">
        <v>67</v>
      </c>
      <c r="R3929" s="35">
        <f t="shared" si="249"/>
        <v>1865.1816037658971</v>
      </c>
      <c r="S3929" s="35">
        <f t="shared" si="252"/>
        <v>0</v>
      </c>
      <c r="U3929" s="36">
        <f t="shared" si="250"/>
        <v>4.0277777777777746E-2</v>
      </c>
      <c r="V3929" s="36">
        <f t="shared" si="251"/>
        <v>2.6986111111111089</v>
      </c>
      <c r="W3929" s="36"/>
      <c r="X3929" s="37"/>
    </row>
    <row r="3930" spans="1:24" x14ac:dyDescent="0.3">
      <c r="A3930" s="42">
        <v>8436</v>
      </c>
      <c r="B3930" s="24" t="s">
        <v>130</v>
      </c>
      <c r="C3930" s="24" t="s">
        <v>1125</v>
      </c>
      <c r="D3930" s="24">
        <v>2</v>
      </c>
      <c r="E3930" s="24">
        <v>293</v>
      </c>
      <c r="F3930" s="24" t="s">
        <v>132</v>
      </c>
      <c r="G3930" s="24" t="s">
        <v>19</v>
      </c>
      <c r="H3930" s="24" t="s">
        <v>13</v>
      </c>
      <c r="J3930" s="24">
        <v>1</v>
      </c>
      <c r="K3930" s="24">
        <v>5634</v>
      </c>
      <c r="L3930" s="32">
        <v>0.85069444444444453</v>
      </c>
      <c r="M3930" s="43">
        <v>0.88750000000000007</v>
      </c>
      <c r="N3930" s="33">
        <v>27.838531399491</v>
      </c>
      <c r="O3930" s="24"/>
      <c r="P3930" s="24"/>
      <c r="Q3930" s="24">
        <v>235</v>
      </c>
      <c r="R3930" s="35">
        <f t="shared" si="249"/>
        <v>6542.0548788803853</v>
      </c>
      <c r="S3930" s="35">
        <f t="shared" si="252"/>
        <v>0</v>
      </c>
      <c r="U3930" s="36">
        <f t="shared" si="250"/>
        <v>3.6805555555555536E-2</v>
      </c>
      <c r="V3930" s="36">
        <f t="shared" si="251"/>
        <v>8.64930555555555</v>
      </c>
      <c r="W3930" s="36"/>
      <c r="X3930" s="37"/>
    </row>
    <row r="3931" spans="1:24" x14ac:dyDescent="0.3">
      <c r="A3931" s="42">
        <v>17317</v>
      </c>
      <c r="B3931" s="24" t="s">
        <v>130</v>
      </c>
      <c r="C3931" s="24" t="s">
        <v>1125</v>
      </c>
      <c r="D3931" s="24">
        <v>2</v>
      </c>
      <c r="E3931" s="24">
        <v>293</v>
      </c>
      <c r="F3931" s="24" t="s">
        <v>132</v>
      </c>
      <c r="G3931" s="24" t="s">
        <v>18</v>
      </c>
      <c r="H3931" s="24" t="s">
        <v>15</v>
      </c>
      <c r="J3931" s="24">
        <v>1</v>
      </c>
      <c r="K3931" s="24">
        <v>17317</v>
      </c>
      <c r="L3931" s="32">
        <v>0.85069444444444453</v>
      </c>
      <c r="M3931" s="43">
        <v>0.88958333333333339</v>
      </c>
      <c r="N3931" s="33">
        <v>27.838531399491</v>
      </c>
      <c r="O3931" s="24"/>
      <c r="P3931" s="24"/>
      <c r="Q3931" s="24">
        <v>12</v>
      </c>
      <c r="R3931" s="35">
        <f t="shared" si="249"/>
        <v>334.06237679389199</v>
      </c>
      <c r="S3931" s="35">
        <f t="shared" si="252"/>
        <v>0</v>
      </c>
      <c r="U3931" s="36">
        <f t="shared" si="250"/>
        <v>3.8888888888888862E-2</v>
      </c>
      <c r="V3931" s="36">
        <f t="shared" si="251"/>
        <v>0.46666666666666634</v>
      </c>
      <c r="W3931" s="36"/>
      <c r="X3931" s="37"/>
    </row>
    <row r="3932" spans="1:24" x14ac:dyDescent="0.3">
      <c r="A3932" s="42">
        <v>8500</v>
      </c>
      <c r="B3932" s="24" t="s">
        <v>130</v>
      </c>
      <c r="C3932" s="24" t="s">
        <v>1125</v>
      </c>
      <c r="D3932" s="24">
        <v>2</v>
      </c>
      <c r="E3932" s="24">
        <v>293</v>
      </c>
      <c r="F3932" s="24" t="s">
        <v>132</v>
      </c>
      <c r="G3932" s="24" t="s">
        <v>19</v>
      </c>
      <c r="H3932" s="24" t="s">
        <v>15</v>
      </c>
      <c r="J3932" s="24">
        <v>1</v>
      </c>
      <c r="K3932" s="24">
        <v>5778</v>
      </c>
      <c r="L3932" s="32">
        <v>0.85069444444444453</v>
      </c>
      <c r="M3932" s="43">
        <v>0.88750000000000007</v>
      </c>
      <c r="N3932" s="33">
        <v>27.838531399491</v>
      </c>
      <c r="O3932" s="24"/>
      <c r="P3932" s="24"/>
      <c r="Q3932" s="24">
        <v>46</v>
      </c>
      <c r="R3932" s="35">
        <f t="shared" si="249"/>
        <v>1280.572444376586</v>
      </c>
      <c r="S3932" s="35">
        <f t="shared" si="252"/>
        <v>0</v>
      </c>
      <c r="U3932" s="36">
        <f t="shared" si="250"/>
        <v>3.6805555555555536E-2</v>
      </c>
      <c r="V3932" s="36">
        <f t="shared" si="251"/>
        <v>1.6930555555555546</v>
      </c>
      <c r="W3932" s="36"/>
      <c r="X3932" s="37"/>
    </row>
    <row r="3933" spans="1:24" x14ac:dyDescent="0.3">
      <c r="A3933" s="42">
        <v>13353</v>
      </c>
      <c r="B3933" s="24" t="s">
        <v>130</v>
      </c>
      <c r="C3933" s="24" t="s">
        <v>1125</v>
      </c>
      <c r="D3933" s="24">
        <v>2</v>
      </c>
      <c r="E3933" s="24">
        <v>293</v>
      </c>
      <c r="F3933" s="24" t="s">
        <v>132</v>
      </c>
      <c r="G3933" s="24" t="s">
        <v>19</v>
      </c>
      <c r="H3933" s="24" t="s">
        <v>13</v>
      </c>
      <c r="J3933" s="24">
        <v>1</v>
      </c>
      <c r="K3933" s="24">
        <v>5631</v>
      </c>
      <c r="L3933" s="32">
        <v>0.86805555555555547</v>
      </c>
      <c r="M3933" s="43">
        <v>0.90486111111111101</v>
      </c>
      <c r="N3933" s="33">
        <v>27.838531399491</v>
      </c>
      <c r="O3933" s="24"/>
      <c r="P3933" s="24"/>
      <c r="Q3933" s="24">
        <v>235</v>
      </c>
      <c r="R3933" s="35">
        <f t="shared" si="249"/>
        <v>6542.0548788803853</v>
      </c>
      <c r="S3933" s="35">
        <f t="shared" si="252"/>
        <v>0</v>
      </c>
      <c r="U3933" s="36">
        <f t="shared" si="250"/>
        <v>3.6805555555555536E-2</v>
      </c>
      <c r="V3933" s="36">
        <f t="shared" si="251"/>
        <v>8.64930555555555</v>
      </c>
      <c r="W3933" s="36"/>
      <c r="X3933" s="37"/>
    </row>
    <row r="3934" spans="1:24" x14ac:dyDescent="0.3">
      <c r="A3934" s="42">
        <v>8526</v>
      </c>
      <c r="B3934" s="24" t="s">
        <v>130</v>
      </c>
      <c r="C3934" s="24" t="s">
        <v>1125</v>
      </c>
      <c r="D3934" s="24">
        <v>2</v>
      </c>
      <c r="E3934" s="24">
        <v>293</v>
      </c>
      <c r="F3934" s="24" t="s">
        <v>132</v>
      </c>
      <c r="G3934" s="24" t="s">
        <v>19</v>
      </c>
      <c r="H3934" s="24" t="s">
        <v>20</v>
      </c>
      <c r="J3934" s="24">
        <v>1</v>
      </c>
      <c r="K3934" s="24">
        <v>5823</v>
      </c>
      <c r="L3934" s="32">
        <v>0.87152777777777779</v>
      </c>
      <c r="M3934" s="43">
        <v>0.90833333333333333</v>
      </c>
      <c r="N3934" s="33">
        <v>27.838531399491</v>
      </c>
      <c r="O3934" s="24"/>
      <c r="P3934" s="24"/>
      <c r="Q3934" s="24">
        <v>5</v>
      </c>
      <c r="R3934" s="35">
        <f t="shared" si="249"/>
        <v>139.192656997455</v>
      </c>
      <c r="S3934" s="35">
        <f t="shared" si="252"/>
        <v>0</v>
      </c>
      <c r="U3934" s="36">
        <f t="shared" si="250"/>
        <v>3.6805555555555536E-2</v>
      </c>
      <c r="V3934" s="36">
        <f t="shared" si="251"/>
        <v>0.18402777777777768</v>
      </c>
      <c r="W3934" s="36"/>
      <c r="X3934" s="37"/>
    </row>
    <row r="3935" spans="1:24" x14ac:dyDescent="0.3">
      <c r="A3935" s="42">
        <v>8501</v>
      </c>
      <c r="B3935" s="24" t="s">
        <v>130</v>
      </c>
      <c r="C3935" s="24" t="s">
        <v>1125</v>
      </c>
      <c r="D3935" s="24">
        <v>2</v>
      </c>
      <c r="E3935" s="24">
        <v>293</v>
      </c>
      <c r="F3935" s="24" t="s">
        <v>132</v>
      </c>
      <c r="G3935" s="24" t="s">
        <v>19</v>
      </c>
      <c r="H3935" s="24" t="s">
        <v>15</v>
      </c>
      <c r="J3935" s="24">
        <v>1</v>
      </c>
      <c r="K3935" s="24">
        <v>5779</v>
      </c>
      <c r="L3935" s="32">
        <v>0.87152777777777779</v>
      </c>
      <c r="M3935" s="43">
        <v>0.90833333333333333</v>
      </c>
      <c r="N3935" s="33">
        <v>27.838531399491</v>
      </c>
      <c r="O3935" s="24"/>
      <c r="P3935" s="24"/>
      <c r="Q3935" s="24">
        <v>46</v>
      </c>
      <c r="R3935" s="35">
        <f t="shared" si="249"/>
        <v>1280.572444376586</v>
      </c>
      <c r="S3935" s="35">
        <f t="shared" si="252"/>
        <v>0</v>
      </c>
      <c r="U3935" s="36">
        <f t="shared" si="250"/>
        <v>3.6805555555555536E-2</v>
      </c>
      <c r="V3935" s="36">
        <f t="shared" si="251"/>
        <v>1.6930555555555546</v>
      </c>
      <c r="W3935" s="36"/>
      <c r="X3935" s="37"/>
    </row>
    <row r="3936" spans="1:24" x14ac:dyDescent="0.3">
      <c r="A3936" s="42">
        <v>16991</v>
      </c>
      <c r="B3936" s="24" t="s">
        <v>130</v>
      </c>
      <c r="C3936" s="24" t="s">
        <v>1125</v>
      </c>
      <c r="D3936" s="24">
        <v>2</v>
      </c>
      <c r="E3936" s="24">
        <v>293</v>
      </c>
      <c r="F3936" s="24" t="s">
        <v>132</v>
      </c>
      <c r="G3936" s="24" t="s">
        <v>18</v>
      </c>
      <c r="H3936" s="24" t="s">
        <v>13</v>
      </c>
      <c r="J3936" s="24">
        <v>1</v>
      </c>
      <c r="K3936" s="24">
        <v>16991</v>
      </c>
      <c r="L3936" s="32">
        <v>0.88888888888888884</v>
      </c>
      <c r="M3936" s="43">
        <v>0.9277777777777777</v>
      </c>
      <c r="N3936" s="33">
        <v>27.838531399491</v>
      </c>
      <c r="O3936" s="24"/>
      <c r="P3936" s="24"/>
      <c r="Q3936" s="24">
        <v>67</v>
      </c>
      <c r="R3936" s="35">
        <f t="shared" si="249"/>
        <v>1865.1816037658971</v>
      </c>
      <c r="S3936" s="35">
        <f t="shared" si="252"/>
        <v>0</v>
      </c>
      <c r="U3936" s="36">
        <f t="shared" si="250"/>
        <v>3.8888888888888862E-2</v>
      </c>
      <c r="V3936" s="36">
        <f t="shared" si="251"/>
        <v>2.6055555555555538</v>
      </c>
      <c r="W3936" s="36"/>
      <c r="X3936" s="37"/>
    </row>
    <row r="3937" spans="1:24" x14ac:dyDescent="0.3">
      <c r="A3937" s="42">
        <v>8437</v>
      </c>
      <c r="B3937" s="24" t="s">
        <v>130</v>
      </c>
      <c r="C3937" s="24" t="s">
        <v>1125</v>
      </c>
      <c r="D3937" s="24">
        <v>2</v>
      </c>
      <c r="E3937" s="24">
        <v>293</v>
      </c>
      <c r="F3937" s="24" t="s">
        <v>132</v>
      </c>
      <c r="G3937" s="24" t="s">
        <v>19</v>
      </c>
      <c r="H3937" s="24" t="s">
        <v>13</v>
      </c>
      <c r="J3937" s="24">
        <v>1</v>
      </c>
      <c r="K3937" s="24">
        <v>5635</v>
      </c>
      <c r="L3937" s="32">
        <v>0.89236111111111116</v>
      </c>
      <c r="M3937" s="43">
        <v>0.9291666666666667</v>
      </c>
      <c r="N3937" s="33">
        <v>27.838531399491</v>
      </c>
      <c r="O3937" s="24"/>
      <c r="P3937" s="24"/>
      <c r="Q3937" s="24">
        <v>235</v>
      </c>
      <c r="R3937" s="35">
        <f t="shared" si="249"/>
        <v>6542.0548788803853</v>
      </c>
      <c r="S3937" s="35">
        <f t="shared" si="252"/>
        <v>0</v>
      </c>
      <c r="U3937" s="36">
        <f t="shared" si="250"/>
        <v>3.6805555555555536E-2</v>
      </c>
      <c r="V3937" s="36">
        <f t="shared" si="251"/>
        <v>8.64930555555555</v>
      </c>
      <c r="W3937" s="36"/>
      <c r="X3937" s="37"/>
    </row>
    <row r="3938" spans="1:24" x14ac:dyDescent="0.3">
      <c r="A3938" s="42">
        <v>17255</v>
      </c>
      <c r="B3938" s="24" t="s">
        <v>130</v>
      </c>
      <c r="C3938" s="24" t="s">
        <v>1125</v>
      </c>
      <c r="D3938" s="24">
        <v>2</v>
      </c>
      <c r="E3938" s="24">
        <v>293</v>
      </c>
      <c r="F3938" s="24" t="s">
        <v>132</v>
      </c>
      <c r="G3938" s="24" t="s">
        <v>18</v>
      </c>
      <c r="H3938" s="24" t="s">
        <v>15</v>
      </c>
      <c r="J3938" s="24">
        <v>1</v>
      </c>
      <c r="K3938" s="24">
        <v>17255</v>
      </c>
      <c r="L3938" s="32">
        <v>0.89583333333333337</v>
      </c>
      <c r="M3938" s="43">
        <v>0.93472222222222223</v>
      </c>
      <c r="N3938" s="33">
        <v>27.838531399491</v>
      </c>
      <c r="O3938" s="24"/>
      <c r="P3938" s="24"/>
      <c r="Q3938" s="24">
        <v>12</v>
      </c>
      <c r="R3938" s="35">
        <f t="shared" si="249"/>
        <v>334.06237679389199</v>
      </c>
      <c r="S3938" s="35">
        <f t="shared" si="252"/>
        <v>0</v>
      </c>
      <c r="U3938" s="36">
        <f t="shared" si="250"/>
        <v>3.8888888888888862E-2</v>
      </c>
      <c r="V3938" s="36">
        <f t="shared" si="251"/>
        <v>0.46666666666666634</v>
      </c>
      <c r="W3938" s="36"/>
      <c r="X3938" s="37"/>
    </row>
    <row r="3939" spans="1:24" x14ac:dyDescent="0.3">
      <c r="A3939" s="42">
        <v>8438</v>
      </c>
      <c r="B3939" s="24" t="s">
        <v>130</v>
      </c>
      <c r="C3939" s="24" t="s">
        <v>1125</v>
      </c>
      <c r="D3939" s="24">
        <v>2</v>
      </c>
      <c r="E3939" s="24">
        <v>293</v>
      </c>
      <c r="F3939" s="24" t="s">
        <v>132</v>
      </c>
      <c r="G3939" s="24" t="s">
        <v>19</v>
      </c>
      <c r="H3939" s="24" t="s">
        <v>13</v>
      </c>
      <c r="J3939" s="24">
        <v>1</v>
      </c>
      <c r="K3939" s="24">
        <v>5636</v>
      </c>
      <c r="L3939" s="32">
        <v>0.93402777777777779</v>
      </c>
      <c r="M3939" s="43">
        <v>0.97083333333333333</v>
      </c>
      <c r="N3939" s="33">
        <v>27.838531399491</v>
      </c>
      <c r="O3939" s="24"/>
      <c r="P3939" s="24"/>
      <c r="Q3939" s="24">
        <v>235</v>
      </c>
      <c r="R3939" s="35">
        <f t="shared" si="249"/>
        <v>6542.0548788803853</v>
      </c>
      <c r="S3939" s="35">
        <f t="shared" si="252"/>
        <v>0</v>
      </c>
      <c r="U3939" s="36">
        <f t="shared" si="250"/>
        <v>3.6805555555555536E-2</v>
      </c>
      <c r="V3939" s="36">
        <f t="shared" si="251"/>
        <v>8.64930555555555</v>
      </c>
      <c r="W3939" s="36"/>
      <c r="X3939" s="37"/>
    </row>
    <row r="3940" spans="1:24" x14ac:dyDescent="0.3">
      <c r="A3940" s="42">
        <v>17319</v>
      </c>
      <c r="B3940" s="24" t="s">
        <v>130</v>
      </c>
      <c r="C3940" s="24" t="s">
        <v>1125</v>
      </c>
      <c r="D3940" s="24">
        <v>2</v>
      </c>
      <c r="E3940" s="24">
        <v>293</v>
      </c>
      <c r="F3940" s="24" t="s">
        <v>132</v>
      </c>
      <c r="G3940" s="24" t="s">
        <v>18</v>
      </c>
      <c r="H3940" s="24" t="s">
        <v>15</v>
      </c>
      <c r="J3940" s="24">
        <v>1</v>
      </c>
      <c r="K3940" s="24">
        <v>17319</v>
      </c>
      <c r="L3940" s="32">
        <v>0.9375</v>
      </c>
      <c r="M3940" s="43">
        <v>0.97638888888888886</v>
      </c>
      <c r="N3940" s="33">
        <v>27.838531399491</v>
      </c>
      <c r="O3940" s="24"/>
      <c r="P3940" s="24"/>
      <c r="Q3940" s="24">
        <v>12</v>
      </c>
      <c r="R3940" s="35">
        <f t="shared" si="249"/>
        <v>334.06237679389199</v>
      </c>
      <c r="S3940" s="35">
        <f t="shared" si="252"/>
        <v>0</v>
      </c>
      <c r="U3940" s="36">
        <f t="shared" si="250"/>
        <v>3.8888888888888862E-2</v>
      </c>
      <c r="V3940" s="36">
        <f t="shared" si="251"/>
        <v>0.46666666666666634</v>
      </c>
      <c r="W3940" s="36"/>
      <c r="X3940" s="37"/>
    </row>
    <row r="3941" spans="1:24" x14ac:dyDescent="0.3">
      <c r="A3941" s="42">
        <v>16996</v>
      </c>
      <c r="B3941" s="24" t="s">
        <v>130</v>
      </c>
      <c r="C3941" s="24" t="s">
        <v>1125</v>
      </c>
      <c r="D3941" s="24">
        <v>2</v>
      </c>
      <c r="E3941" s="24">
        <v>293</v>
      </c>
      <c r="F3941" s="24" t="s">
        <v>132</v>
      </c>
      <c r="G3941" s="24" t="s">
        <v>18</v>
      </c>
      <c r="H3941" s="24" t="s">
        <v>13</v>
      </c>
      <c r="J3941" s="24">
        <v>1</v>
      </c>
      <c r="K3941" s="24">
        <v>16996</v>
      </c>
      <c r="L3941" s="32">
        <v>0.9375</v>
      </c>
      <c r="M3941" s="43">
        <v>0.97638888888888886</v>
      </c>
      <c r="N3941" s="33">
        <v>27.838531399491</v>
      </c>
      <c r="O3941" s="24"/>
      <c r="P3941" s="24"/>
      <c r="Q3941" s="24">
        <v>67</v>
      </c>
      <c r="R3941" s="35">
        <f t="shared" si="249"/>
        <v>1865.1816037658971</v>
      </c>
      <c r="S3941" s="35">
        <f t="shared" si="252"/>
        <v>0</v>
      </c>
      <c r="U3941" s="36">
        <f t="shared" si="250"/>
        <v>3.8888888888888862E-2</v>
      </c>
      <c r="V3941" s="36">
        <f t="shared" si="251"/>
        <v>2.6055555555555538</v>
      </c>
      <c r="W3941" s="36"/>
      <c r="X3941" s="37"/>
    </row>
    <row r="3942" spans="1:24" x14ac:dyDescent="0.3">
      <c r="A3942" s="42">
        <v>17257</v>
      </c>
      <c r="B3942" s="24" t="s">
        <v>130</v>
      </c>
      <c r="C3942" s="24" t="s">
        <v>1125</v>
      </c>
      <c r="D3942" s="24">
        <v>2</v>
      </c>
      <c r="E3942" s="24">
        <v>293</v>
      </c>
      <c r="F3942" s="24" t="s">
        <v>132</v>
      </c>
      <c r="G3942" s="24" t="s">
        <v>18</v>
      </c>
      <c r="H3942" s="24" t="s">
        <v>15</v>
      </c>
      <c r="J3942" s="24">
        <v>1</v>
      </c>
      <c r="K3942" s="24">
        <v>17257</v>
      </c>
      <c r="L3942" s="32">
        <v>0.97916666666666663</v>
      </c>
      <c r="M3942" s="43">
        <v>1.0180555555555555</v>
      </c>
      <c r="N3942" s="33">
        <v>27.838531399491</v>
      </c>
      <c r="O3942" s="24"/>
      <c r="P3942" s="24"/>
      <c r="Q3942" s="24">
        <v>12</v>
      </c>
      <c r="R3942" s="35">
        <f t="shared" si="249"/>
        <v>334.06237679389199</v>
      </c>
      <c r="S3942" s="35">
        <f t="shared" si="252"/>
        <v>0</v>
      </c>
      <c r="U3942" s="36">
        <f t="shared" si="250"/>
        <v>3.8888888888888862E-2</v>
      </c>
      <c r="V3942" s="36">
        <f t="shared" si="251"/>
        <v>0.46666666666666634</v>
      </c>
      <c r="W3942" s="36"/>
      <c r="X3942" s="37"/>
    </row>
    <row r="3943" spans="1:24" x14ac:dyDescent="0.3">
      <c r="A3943" s="42">
        <v>16993</v>
      </c>
      <c r="B3943" s="24" t="s">
        <v>130</v>
      </c>
      <c r="C3943" s="24" t="s">
        <v>1125</v>
      </c>
      <c r="D3943" s="24">
        <v>2</v>
      </c>
      <c r="E3943" s="24">
        <v>293</v>
      </c>
      <c r="F3943" s="24" t="s">
        <v>132</v>
      </c>
      <c r="G3943" s="24" t="s">
        <v>18</v>
      </c>
      <c r="H3943" s="24" t="s">
        <v>13</v>
      </c>
      <c r="J3943" s="24">
        <v>1</v>
      </c>
      <c r="K3943" s="24">
        <v>16993</v>
      </c>
      <c r="L3943" s="32">
        <v>0.97916666666666663</v>
      </c>
      <c r="M3943" s="43">
        <v>1.0180555555555555</v>
      </c>
      <c r="N3943" s="33">
        <v>27.838531399491</v>
      </c>
      <c r="O3943" s="24"/>
      <c r="P3943" s="24"/>
      <c r="Q3943" s="24">
        <v>67</v>
      </c>
      <c r="R3943" s="35">
        <f t="shared" si="249"/>
        <v>1865.1816037658971</v>
      </c>
      <c r="S3943" s="35">
        <f t="shared" si="252"/>
        <v>0</v>
      </c>
      <c r="U3943" s="36">
        <f t="shared" si="250"/>
        <v>3.8888888888888862E-2</v>
      </c>
      <c r="V3943" s="36">
        <f t="shared" si="251"/>
        <v>2.6055555555555538</v>
      </c>
      <c r="W3943" s="36"/>
      <c r="X3943" s="37"/>
    </row>
    <row r="3944" spans="1:24" x14ac:dyDescent="0.3">
      <c r="A3944" s="42">
        <v>16924</v>
      </c>
      <c r="B3944" s="24" t="s">
        <v>130</v>
      </c>
      <c r="C3944" s="24" t="s">
        <v>1125</v>
      </c>
      <c r="D3944" s="24">
        <v>1</v>
      </c>
      <c r="E3944" s="24">
        <v>320</v>
      </c>
      <c r="F3944" s="24" t="s">
        <v>131</v>
      </c>
      <c r="G3944" s="24" t="s">
        <v>18</v>
      </c>
      <c r="H3944" s="24" t="s">
        <v>13</v>
      </c>
      <c r="J3944" s="24">
        <v>1</v>
      </c>
      <c r="K3944" s="24">
        <v>16924</v>
      </c>
      <c r="L3944" s="32">
        <v>0.22083333333333333</v>
      </c>
      <c r="M3944" s="43">
        <v>0.25555555555555559</v>
      </c>
      <c r="N3944" s="33">
        <v>25.971256384625601</v>
      </c>
      <c r="O3944" s="24"/>
      <c r="P3944" s="24"/>
      <c r="Q3944" s="24">
        <v>67</v>
      </c>
      <c r="R3944" s="35">
        <f t="shared" si="249"/>
        <v>1740.0741777699152</v>
      </c>
      <c r="S3944" s="35">
        <f t="shared" si="252"/>
        <v>0</v>
      </c>
      <c r="U3944" s="36">
        <f t="shared" si="250"/>
        <v>3.4722222222222265E-2</v>
      </c>
      <c r="V3944" s="36">
        <f t="shared" si="251"/>
        <v>2.3263888888888919</v>
      </c>
      <c r="W3944" s="36"/>
      <c r="X3944" s="37"/>
    </row>
    <row r="3945" spans="1:24" x14ac:dyDescent="0.3">
      <c r="A3945" s="42">
        <v>8372</v>
      </c>
      <c r="B3945" s="24" t="s">
        <v>130</v>
      </c>
      <c r="C3945" s="24" t="s">
        <v>1125</v>
      </c>
      <c r="D3945" s="24">
        <v>1</v>
      </c>
      <c r="E3945" s="24">
        <v>320</v>
      </c>
      <c r="F3945" s="24" t="s">
        <v>131</v>
      </c>
      <c r="G3945" s="24" t="s">
        <v>19</v>
      </c>
      <c r="H3945" s="24" t="s">
        <v>13</v>
      </c>
      <c r="J3945" s="24">
        <v>1</v>
      </c>
      <c r="K3945" s="24">
        <v>5570</v>
      </c>
      <c r="L3945" s="32">
        <v>0.22777777777777777</v>
      </c>
      <c r="M3945" s="43">
        <v>0.26041666666666669</v>
      </c>
      <c r="N3945" s="33">
        <v>25.971256384625601</v>
      </c>
      <c r="O3945" s="24"/>
      <c r="P3945" s="24"/>
      <c r="Q3945" s="24">
        <v>235</v>
      </c>
      <c r="R3945" s="35">
        <f t="shared" si="249"/>
        <v>6103.2452503870163</v>
      </c>
      <c r="S3945" s="35">
        <f t="shared" si="252"/>
        <v>0</v>
      </c>
      <c r="U3945" s="36">
        <f t="shared" si="250"/>
        <v>3.2638888888888912E-2</v>
      </c>
      <c r="V3945" s="36">
        <f t="shared" si="251"/>
        <v>7.6701388888888946</v>
      </c>
      <c r="W3945" s="36"/>
      <c r="X3945" s="37"/>
    </row>
    <row r="3946" spans="1:24" x14ac:dyDescent="0.3">
      <c r="A3946" s="42">
        <v>16915</v>
      </c>
      <c r="B3946" s="24" t="s">
        <v>130</v>
      </c>
      <c r="C3946" s="24" t="s">
        <v>1125</v>
      </c>
      <c r="D3946" s="24">
        <v>1</v>
      </c>
      <c r="E3946" s="24">
        <v>320</v>
      </c>
      <c r="F3946" s="24" t="s">
        <v>131</v>
      </c>
      <c r="G3946" s="24" t="s">
        <v>18</v>
      </c>
      <c r="H3946" s="24" t="s">
        <v>13</v>
      </c>
      <c r="J3946" s="24">
        <v>1</v>
      </c>
      <c r="K3946" s="24">
        <v>16915</v>
      </c>
      <c r="L3946" s="32">
        <v>0.24166666666666667</v>
      </c>
      <c r="M3946" s="43">
        <v>0.27638888888888885</v>
      </c>
      <c r="N3946" s="33">
        <v>25.971256384625601</v>
      </c>
      <c r="O3946" s="24"/>
      <c r="P3946" s="24"/>
      <c r="Q3946" s="24">
        <v>67</v>
      </c>
      <c r="R3946" s="35">
        <f t="shared" si="249"/>
        <v>1740.0741777699152</v>
      </c>
      <c r="S3946" s="35">
        <f t="shared" si="252"/>
        <v>0</v>
      </c>
      <c r="U3946" s="36">
        <f t="shared" si="250"/>
        <v>3.4722222222222182E-2</v>
      </c>
      <c r="V3946" s="36">
        <f t="shared" si="251"/>
        <v>2.3263888888888862</v>
      </c>
      <c r="W3946" s="36"/>
      <c r="X3946" s="37"/>
    </row>
    <row r="3947" spans="1:24" x14ac:dyDescent="0.3">
      <c r="A3947" s="42">
        <v>13354</v>
      </c>
      <c r="B3947" s="24" t="s">
        <v>130</v>
      </c>
      <c r="C3947" s="24" t="s">
        <v>1125</v>
      </c>
      <c r="D3947" s="24">
        <v>1</v>
      </c>
      <c r="E3947" s="24">
        <v>320</v>
      </c>
      <c r="F3947" s="24" t="s">
        <v>131</v>
      </c>
      <c r="G3947" s="24" t="s">
        <v>52</v>
      </c>
      <c r="H3947" s="51" t="s">
        <v>1146</v>
      </c>
      <c r="I3947" s="51"/>
      <c r="J3947" s="24">
        <v>1</v>
      </c>
      <c r="K3947" s="24">
        <v>13354</v>
      </c>
      <c r="L3947" s="32">
        <v>0.24166666666666667</v>
      </c>
      <c r="M3947" s="43">
        <v>0.27430555555555552</v>
      </c>
      <c r="N3947" s="33">
        <v>25.971256384625601</v>
      </c>
      <c r="O3947" s="24"/>
      <c r="P3947" s="24"/>
      <c r="Q3947" s="24">
        <v>173</v>
      </c>
      <c r="R3947" s="35">
        <f t="shared" si="249"/>
        <v>4493.0273545402288</v>
      </c>
      <c r="S3947" s="35">
        <f t="shared" si="252"/>
        <v>0</v>
      </c>
      <c r="U3947" s="36">
        <f t="shared" si="250"/>
        <v>3.2638888888888856E-2</v>
      </c>
      <c r="V3947" s="36">
        <f t="shared" si="251"/>
        <v>5.6465277777777718</v>
      </c>
      <c r="W3947" s="36"/>
      <c r="X3947" s="37"/>
    </row>
    <row r="3948" spans="1:24" x14ac:dyDescent="0.3">
      <c r="A3948" s="42">
        <v>13380</v>
      </c>
      <c r="B3948" s="24" t="s">
        <v>130</v>
      </c>
      <c r="C3948" s="24" t="s">
        <v>1125</v>
      </c>
      <c r="D3948" s="24">
        <v>1</v>
      </c>
      <c r="E3948" s="24">
        <v>320</v>
      </c>
      <c r="F3948" s="24" t="s">
        <v>131</v>
      </c>
      <c r="G3948" s="24" t="s">
        <v>19</v>
      </c>
      <c r="H3948" s="24" t="s">
        <v>13</v>
      </c>
      <c r="J3948" s="24">
        <v>1</v>
      </c>
      <c r="K3948" s="24">
        <v>5571</v>
      </c>
      <c r="L3948" s="32">
        <v>0.25555555555555559</v>
      </c>
      <c r="M3948" s="43">
        <v>0.28819444444444448</v>
      </c>
      <c r="N3948" s="33">
        <v>25.971256384625601</v>
      </c>
      <c r="O3948" s="24"/>
      <c r="P3948" s="24"/>
      <c r="Q3948" s="24">
        <v>235</v>
      </c>
      <c r="R3948" s="35">
        <f t="shared" si="249"/>
        <v>6103.2452503870163</v>
      </c>
      <c r="S3948" s="35">
        <f t="shared" si="252"/>
        <v>0</v>
      </c>
      <c r="U3948" s="36">
        <f t="shared" si="250"/>
        <v>3.2638888888888884E-2</v>
      </c>
      <c r="V3948" s="36">
        <f t="shared" si="251"/>
        <v>7.6701388888888875</v>
      </c>
      <c r="W3948" s="36"/>
      <c r="X3948" s="37"/>
    </row>
    <row r="3949" spans="1:24" x14ac:dyDescent="0.3">
      <c r="A3949" s="42">
        <v>17226</v>
      </c>
      <c r="B3949" s="24" t="s">
        <v>130</v>
      </c>
      <c r="C3949" s="24" t="s">
        <v>1125</v>
      </c>
      <c r="D3949" s="24">
        <v>1</v>
      </c>
      <c r="E3949" s="24">
        <v>320</v>
      </c>
      <c r="F3949" s="24" t="s">
        <v>131</v>
      </c>
      <c r="G3949" s="24" t="s">
        <v>18</v>
      </c>
      <c r="H3949" s="24" t="s">
        <v>15</v>
      </c>
      <c r="J3949" s="24">
        <v>1</v>
      </c>
      <c r="K3949" s="24">
        <v>17226</v>
      </c>
      <c r="L3949" s="32">
        <v>0.25694444444444448</v>
      </c>
      <c r="M3949" s="43">
        <v>0.29166666666666669</v>
      </c>
      <c r="N3949" s="33">
        <v>25.971256384625601</v>
      </c>
      <c r="O3949" s="24"/>
      <c r="P3949" s="24"/>
      <c r="Q3949" s="24">
        <v>12</v>
      </c>
      <c r="R3949" s="35">
        <f t="shared" si="249"/>
        <v>311.6550766155072</v>
      </c>
      <c r="S3949" s="35">
        <f t="shared" si="252"/>
        <v>0</v>
      </c>
      <c r="U3949" s="36">
        <f t="shared" si="250"/>
        <v>3.472222222222221E-2</v>
      </c>
      <c r="V3949" s="36">
        <f t="shared" si="251"/>
        <v>0.41666666666666652</v>
      </c>
      <c r="W3949" s="36"/>
      <c r="X3949" s="37"/>
    </row>
    <row r="3950" spans="1:24" x14ac:dyDescent="0.3">
      <c r="A3950" s="42">
        <v>16952</v>
      </c>
      <c r="B3950" s="24" t="s">
        <v>130</v>
      </c>
      <c r="C3950" s="24" t="s">
        <v>1125</v>
      </c>
      <c r="D3950" s="24">
        <v>1</v>
      </c>
      <c r="E3950" s="24">
        <v>320</v>
      </c>
      <c r="F3950" s="24" t="s">
        <v>131</v>
      </c>
      <c r="G3950" s="24" t="s">
        <v>18</v>
      </c>
      <c r="H3950" s="24" t="s">
        <v>13</v>
      </c>
      <c r="J3950" s="24">
        <v>1</v>
      </c>
      <c r="K3950" s="24">
        <v>16149</v>
      </c>
      <c r="L3950" s="32">
        <v>0.26250000000000001</v>
      </c>
      <c r="M3950" s="43">
        <v>0.29722222222222222</v>
      </c>
      <c r="N3950" s="33">
        <v>25.971256384625601</v>
      </c>
      <c r="O3950" s="24"/>
      <c r="P3950" s="24"/>
      <c r="Q3950" s="24">
        <v>67</v>
      </c>
      <c r="R3950" s="35">
        <f t="shared" si="249"/>
        <v>1740.0741777699152</v>
      </c>
      <c r="S3950" s="35">
        <f t="shared" si="252"/>
        <v>0</v>
      </c>
      <c r="U3950" s="36">
        <f t="shared" si="250"/>
        <v>3.472222222222221E-2</v>
      </c>
      <c r="V3950" s="36">
        <f t="shared" si="251"/>
        <v>2.326388888888888</v>
      </c>
      <c r="W3950" s="36"/>
      <c r="X3950" s="37"/>
    </row>
    <row r="3951" spans="1:24" x14ac:dyDescent="0.3">
      <c r="A3951" s="42">
        <v>8508</v>
      </c>
      <c r="B3951" s="24" t="s">
        <v>130</v>
      </c>
      <c r="C3951" s="24" t="s">
        <v>1125</v>
      </c>
      <c r="D3951" s="24">
        <v>1</v>
      </c>
      <c r="E3951" s="24">
        <v>320</v>
      </c>
      <c r="F3951" s="24" t="s">
        <v>131</v>
      </c>
      <c r="G3951" s="24" t="s">
        <v>19</v>
      </c>
      <c r="H3951" s="24" t="s">
        <v>20</v>
      </c>
      <c r="J3951" s="24">
        <v>1</v>
      </c>
      <c r="K3951" s="24">
        <v>5804</v>
      </c>
      <c r="L3951" s="32">
        <v>0.26250000000000001</v>
      </c>
      <c r="M3951" s="43">
        <v>0.2951388888888889</v>
      </c>
      <c r="N3951" s="33">
        <v>25.971256384625601</v>
      </c>
      <c r="O3951" s="24"/>
      <c r="P3951" s="24"/>
      <c r="Q3951" s="24">
        <v>5</v>
      </c>
      <c r="R3951" s="35">
        <f t="shared" si="249"/>
        <v>129.85628192312799</v>
      </c>
      <c r="S3951" s="35">
        <f t="shared" si="252"/>
        <v>0</v>
      </c>
      <c r="U3951" s="36">
        <f t="shared" si="250"/>
        <v>3.2638888888888884E-2</v>
      </c>
      <c r="V3951" s="36">
        <f t="shared" si="251"/>
        <v>0.16319444444444442</v>
      </c>
      <c r="W3951" s="36"/>
      <c r="X3951" s="37"/>
    </row>
    <row r="3952" spans="1:24" x14ac:dyDescent="0.3">
      <c r="A3952" s="42">
        <v>8446</v>
      </c>
      <c r="B3952" s="24" t="s">
        <v>130</v>
      </c>
      <c r="C3952" s="24" t="s">
        <v>1125</v>
      </c>
      <c r="D3952" s="24">
        <v>1</v>
      </c>
      <c r="E3952" s="24">
        <v>320</v>
      </c>
      <c r="F3952" s="24" t="s">
        <v>131</v>
      </c>
      <c r="G3952" s="24" t="s">
        <v>19</v>
      </c>
      <c r="H3952" s="24" t="s">
        <v>15</v>
      </c>
      <c r="J3952" s="24">
        <v>1</v>
      </c>
      <c r="K3952" s="24">
        <v>5686</v>
      </c>
      <c r="L3952" s="32">
        <v>0.26250000000000001</v>
      </c>
      <c r="M3952" s="43">
        <v>0.2951388888888889</v>
      </c>
      <c r="N3952" s="33">
        <v>25.971256384625601</v>
      </c>
      <c r="O3952" s="24"/>
      <c r="P3952" s="24"/>
      <c r="Q3952" s="24">
        <v>46</v>
      </c>
      <c r="R3952" s="35">
        <f t="shared" si="249"/>
        <v>1194.6777936927776</v>
      </c>
      <c r="S3952" s="35">
        <f t="shared" si="252"/>
        <v>0</v>
      </c>
      <c r="U3952" s="36">
        <f t="shared" si="250"/>
        <v>3.2638888888888884E-2</v>
      </c>
      <c r="V3952" s="36">
        <f t="shared" si="251"/>
        <v>1.5013888888888887</v>
      </c>
      <c r="W3952" s="36"/>
      <c r="X3952" s="37"/>
    </row>
    <row r="3953" spans="1:24" x14ac:dyDescent="0.3">
      <c r="A3953" s="42">
        <v>17615</v>
      </c>
      <c r="B3953" s="24" t="s">
        <v>130</v>
      </c>
      <c r="C3953" s="24" t="s">
        <v>1125</v>
      </c>
      <c r="D3953" s="24">
        <v>1</v>
      </c>
      <c r="E3953" s="24">
        <v>320</v>
      </c>
      <c r="F3953" s="24" t="s">
        <v>131</v>
      </c>
      <c r="G3953" s="24" t="s">
        <v>19</v>
      </c>
      <c r="H3953" s="24" t="s">
        <v>13</v>
      </c>
      <c r="J3953" s="24">
        <v>1</v>
      </c>
      <c r="K3953" s="24">
        <v>5572</v>
      </c>
      <c r="L3953" s="32">
        <v>0.27638888888888885</v>
      </c>
      <c r="M3953" s="43">
        <v>0.30902777777777779</v>
      </c>
      <c r="N3953" s="33">
        <v>25.971256384625601</v>
      </c>
      <c r="O3953" s="24"/>
      <c r="P3953" s="24"/>
      <c r="Q3953" s="24">
        <v>235</v>
      </c>
      <c r="R3953" s="35">
        <f t="shared" si="249"/>
        <v>6103.2452503870163</v>
      </c>
      <c r="S3953" s="35">
        <f t="shared" si="252"/>
        <v>0</v>
      </c>
      <c r="U3953" s="36">
        <f t="shared" si="250"/>
        <v>3.2638888888888939E-2</v>
      </c>
      <c r="V3953" s="36">
        <f t="shared" si="251"/>
        <v>7.6701388888889008</v>
      </c>
      <c r="W3953" s="36"/>
      <c r="X3953" s="37"/>
    </row>
    <row r="3954" spans="1:24" x14ac:dyDescent="0.3">
      <c r="A3954" s="42">
        <v>12967</v>
      </c>
      <c r="B3954" s="24" t="s">
        <v>130</v>
      </c>
      <c r="C3954" s="24" t="s">
        <v>1125</v>
      </c>
      <c r="D3954" s="24">
        <v>1</v>
      </c>
      <c r="E3954" s="24">
        <v>320</v>
      </c>
      <c r="F3954" s="24" t="s">
        <v>131</v>
      </c>
      <c r="G3954" s="24" t="s">
        <v>18</v>
      </c>
      <c r="H3954" s="24" t="s">
        <v>13</v>
      </c>
      <c r="J3954" s="24">
        <v>1</v>
      </c>
      <c r="K3954" s="24">
        <v>7762</v>
      </c>
      <c r="L3954" s="32">
        <v>0.28194444444444444</v>
      </c>
      <c r="M3954" s="43">
        <v>0.31666666666666665</v>
      </c>
      <c r="N3954" s="33">
        <v>25.971256384625601</v>
      </c>
      <c r="O3954" s="24"/>
      <c r="P3954" s="24"/>
      <c r="Q3954" s="24">
        <v>67</v>
      </c>
      <c r="R3954" s="35">
        <f t="shared" si="249"/>
        <v>1740.0741777699152</v>
      </c>
      <c r="S3954" s="35">
        <f t="shared" si="252"/>
        <v>0</v>
      </c>
      <c r="U3954" s="36">
        <f t="shared" si="250"/>
        <v>3.472222222222221E-2</v>
      </c>
      <c r="V3954" s="36">
        <f t="shared" si="251"/>
        <v>2.326388888888888</v>
      </c>
      <c r="W3954" s="36"/>
      <c r="X3954" s="37"/>
    </row>
    <row r="3955" spans="1:24" x14ac:dyDescent="0.3">
      <c r="A3955" s="42">
        <v>17240</v>
      </c>
      <c r="B3955" s="24" t="s">
        <v>130</v>
      </c>
      <c r="C3955" s="24" t="s">
        <v>1125</v>
      </c>
      <c r="D3955" s="24">
        <v>1</v>
      </c>
      <c r="E3955" s="24">
        <v>320</v>
      </c>
      <c r="F3955" s="24" t="s">
        <v>131</v>
      </c>
      <c r="G3955" s="24" t="s">
        <v>18</v>
      </c>
      <c r="H3955" s="24" t="s">
        <v>15</v>
      </c>
      <c r="J3955" s="24">
        <v>1</v>
      </c>
      <c r="K3955" s="24">
        <v>17240</v>
      </c>
      <c r="L3955" s="32">
        <v>0.28333333333333333</v>
      </c>
      <c r="M3955" s="43">
        <v>0.31805555555555554</v>
      </c>
      <c r="N3955" s="33">
        <v>25.971256384625601</v>
      </c>
      <c r="O3955" s="24"/>
      <c r="P3955" s="24"/>
      <c r="Q3955" s="24">
        <v>12</v>
      </c>
      <c r="R3955" s="35">
        <f t="shared" si="249"/>
        <v>311.6550766155072</v>
      </c>
      <c r="S3955" s="35">
        <f t="shared" si="252"/>
        <v>0</v>
      </c>
      <c r="U3955" s="36">
        <f t="shared" si="250"/>
        <v>3.472222222222221E-2</v>
      </c>
      <c r="V3955" s="36">
        <f t="shared" si="251"/>
        <v>0.41666666666666652</v>
      </c>
      <c r="W3955" s="36"/>
      <c r="X3955" s="37"/>
    </row>
    <row r="3956" spans="1:24" x14ac:dyDescent="0.3">
      <c r="A3956" s="42">
        <v>13388</v>
      </c>
      <c r="B3956" s="24" t="s">
        <v>130</v>
      </c>
      <c r="C3956" s="24" t="s">
        <v>1125</v>
      </c>
      <c r="D3956" s="24">
        <v>1</v>
      </c>
      <c r="E3956" s="24">
        <v>320</v>
      </c>
      <c r="F3956" s="24" t="s">
        <v>131</v>
      </c>
      <c r="G3956" s="24" t="s">
        <v>19</v>
      </c>
      <c r="H3956" s="24" t="s">
        <v>13</v>
      </c>
      <c r="J3956" s="24">
        <v>1</v>
      </c>
      <c r="K3956" s="24">
        <v>5574</v>
      </c>
      <c r="L3956" s="32">
        <v>0.28680555555555554</v>
      </c>
      <c r="M3956" s="43">
        <v>0.31944444444444448</v>
      </c>
      <c r="N3956" s="33">
        <v>25.971256384625601</v>
      </c>
      <c r="O3956" s="24"/>
      <c r="P3956" s="24"/>
      <c r="Q3956" s="24">
        <v>235</v>
      </c>
      <c r="R3956" s="35">
        <f t="shared" si="249"/>
        <v>6103.2452503870163</v>
      </c>
      <c r="S3956" s="35">
        <f t="shared" si="252"/>
        <v>0</v>
      </c>
      <c r="U3956" s="36">
        <f t="shared" si="250"/>
        <v>3.2638888888888939E-2</v>
      </c>
      <c r="V3956" s="36">
        <f t="shared" si="251"/>
        <v>7.6701388888889008</v>
      </c>
      <c r="W3956" s="36"/>
      <c r="X3956" s="37"/>
    </row>
    <row r="3957" spans="1:24" x14ac:dyDescent="0.3">
      <c r="A3957" s="42">
        <v>17906</v>
      </c>
      <c r="B3957" s="24" t="s">
        <v>130</v>
      </c>
      <c r="C3957" s="24" t="s">
        <v>1125</v>
      </c>
      <c r="D3957" s="24">
        <v>1</v>
      </c>
      <c r="E3957" s="24">
        <v>320</v>
      </c>
      <c r="F3957" s="24" t="s">
        <v>131</v>
      </c>
      <c r="G3957" s="24" t="s">
        <v>52</v>
      </c>
      <c r="H3957" s="51" t="s">
        <v>1146</v>
      </c>
      <c r="I3957" s="51"/>
      <c r="J3957" s="24">
        <v>1</v>
      </c>
      <c r="K3957" s="24">
        <v>5573</v>
      </c>
      <c r="L3957" s="32">
        <v>0.28680555555555554</v>
      </c>
      <c r="M3957" s="43">
        <v>0.31944444444444448</v>
      </c>
      <c r="N3957" s="33">
        <v>25.971256384625601</v>
      </c>
      <c r="O3957" s="24"/>
      <c r="P3957" s="24"/>
      <c r="Q3957" s="24">
        <v>173</v>
      </c>
      <c r="R3957" s="35">
        <f t="shared" si="249"/>
        <v>4493.0273545402288</v>
      </c>
      <c r="S3957" s="35">
        <f t="shared" si="252"/>
        <v>0</v>
      </c>
      <c r="U3957" s="36">
        <f t="shared" si="250"/>
        <v>3.2638888888888939E-2</v>
      </c>
      <c r="V3957" s="36">
        <f t="shared" si="251"/>
        <v>5.6465277777777869</v>
      </c>
      <c r="W3957" s="36"/>
      <c r="X3957" s="37"/>
    </row>
    <row r="3958" spans="1:24" x14ac:dyDescent="0.3">
      <c r="A3958" s="42">
        <v>16907</v>
      </c>
      <c r="B3958" s="24" t="s">
        <v>130</v>
      </c>
      <c r="C3958" s="24" t="s">
        <v>1125</v>
      </c>
      <c r="D3958" s="24">
        <v>1</v>
      </c>
      <c r="E3958" s="24">
        <v>320</v>
      </c>
      <c r="F3958" s="24" t="s">
        <v>131</v>
      </c>
      <c r="G3958" s="24" t="s">
        <v>18</v>
      </c>
      <c r="H3958" s="24" t="s">
        <v>13</v>
      </c>
      <c r="J3958" s="24">
        <v>1</v>
      </c>
      <c r="K3958" s="24">
        <v>16907</v>
      </c>
      <c r="L3958" s="32">
        <v>0.29722222222222222</v>
      </c>
      <c r="M3958" s="43">
        <v>0.33194444444444443</v>
      </c>
      <c r="N3958" s="33">
        <v>25.971256384625601</v>
      </c>
      <c r="O3958" s="24"/>
      <c r="P3958" s="24"/>
      <c r="Q3958" s="24">
        <v>67</v>
      </c>
      <c r="R3958" s="35">
        <f t="shared" si="249"/>
        <v>1740.0741777699152</v>
      </c>
      <c r="S3958" s="35">
        <f t="shared" si="252"/>
        <v>0</v>
      </c>
      <c r="U3958" s="36">
        <f t="shared" si="250"/>
        <v>3.472222222222221E-2</v>
      </c>
      <c r="V3958" s="36">
        <f t="shared" si="251"/>
        <v>2.326388888888888</v>
      </c>
      <c r="W3958" s="36"/>
      <c r="X3958" s="37"/>
    </row>
    <row r="3959" spans="1:24" x14ac:dyDescent="0.3">
      <c r="A3959" s="42">
        <v>17866</v>
      </c>
      <c r="B3959" s="24" t="s">
        <v>130</v>
      </c>
      <c r="C3959" s="24" t="s">
        <v>1125</v>
      </c>
      <c r="D3959" s="24">
        <v>1</v>
      </c>
      <c r="E3959" s="24">
        <v>320</v>
      </c>
      <c r="F3959" s="24" t="s">
        <v>131</v>
      </c>
      <c r="G3959" s="24" t="s">
        <v>19</v>
      </c>
      <c r="H3959" s="24" t="s">
        <v>13</v>
      </c>
      <c r="J3959" s="24">
        <v>1</v>
      </c>
      <c r="K3959" s="24">
        <v>5575</v>
      </c>
      <c r="L3959" s="32">
        <v>0.30069444444444443</v>
      </c>
      <c r="M3959" s="43">
        <v>0.33333333333333331</v>
      </c>
      <c r="N3959" s="33">
        <v>25.971256384625601</v>
      </c>
      <c r="O3959" s="24"/>
      <c r="P3959" s="24"/>
      <c r="Q3959" s="24">
        <v>235</v>
      </c>
      <c r="R3959" s="35">
        <f t="shared" si="249"/>
        <v>6103.2452503870163</v>
      </c>
      <c r="S3959" s="35">
        <f t="shared" si="252"/>
        <v>0</v>
      </c>
      <c r="U3959" s="36">
        <f t="shared" si="250"/>
        <v>3.2638888888888884E-2</v>
      </c>
      <c r="V3959" s="36">
        <f t="shared" si="251"/>
        <v>7.6701388888888875</v>
      </c>
      <c r="W3959" s="36"/>
      <c r="X3959" s="37"/>
    </row>
    <row r="3960" spans="1:24" x14ac:dyDescent="0.3">
      <c r="A3960" s="42">
        <v>17246</v>
      </c>
      <c r="B3960" s="24" t="s">
        <v>130</v>
      </c>
      <c r="C3960" s="24" t="s">
        <v>1125</v>
      </c>
      <c r="D3960" s="24">
        <v>1</v>
      </c>
      <c r="E3960" s="24">
        <v>320</v>
      </c>
      <c r="F3960" s="24" t="s">
        <v>131</v>
      </c>
      <c r="G3960" s="24" t="s">
        <v>18</v>
      </c>
      <c r="H3960" s="24" t="s">
        <v>15</v>
      </c>
      <c r="J3960" s="24">
        <v>1</v>
      </c>
      <c r="K3960" s="24">
        <v>8081</v>
      </c>
      <c r="L3960" s="32">
        <v>0.30416666666666664</v>
      </c>
      <c r="M3960" s="43">
        <v>0.33888888888888885</v>
      </c>
      <c r="N3960" s="33">
        <v>25.971256384625601</v>
      </c>
      <c r="O3960" s="24"/>
      <c r="P3960" s="24"/>
      <c r="Q3960" s="24">
        <v>12</v>
      </c>
      <c r="R3960" s="35">
        <f t="shared" si="249"/>
        <v>311.6550766155072</v>
      </c>
      <c r="S3960" s="35">
        <f t="shared" si="252"/>
        <v>0</v>
      </c>
      <c r="U3960" s="36">
        <f t="shared" si="250"/>
        <v>3.472222222222221E-2</v>
      </c>
      <c r="V3960" s="36">
        <f t="shared" si="251"/>
        <v>0.41666666666666652</v>
      </c>
      <c r="W3960" s="36"/>
      <c r="X3960" s="37"/>
    </row>
    <row r="3961" spans="1:24" x14ac:dyDescent="0.3">
      <c r="A3961" s="42">
        <v>8447</v>
      </c>
      <c r="B3961" s="24" t="s">
        <v>130</v>
      </c>
      <c r="C3961" s="24" t="s">
        <v>1125</v>
      </c>
      <c r="D3961" s="24">
        <v>1</v>
      </c>
      <c r="E3961" s="24">
        <v>320</v>
      </c>
      <c r="F3961" s="24" t="s">
        <v>131</v>
      </c>
      <c r="G3961" s="24" t="s">
        <v>19</v>
      </c>
      <c r="H3961" s="24" t="s">
        <v>15</v>
      </c>
      <c r="J3961" s="24">
        <v>1</v>
      </c>
      <c r="K3961" s="24">
        <v>5687</v>
      </c>
      <c r="L3961" s="32">
        <v>0.30416666666666664</v>
      </c>
      <c r="M3961" s="43">
        <v>0.33680555555555558</v>
      </c>
      <c r="N3961" s="33">
        <v>25.971256384625601</v>
      </c>
      <c r="O3961" s="24"/>
      <c r="P3961" s="24"/>
      <c r="Q3961" s="24">
        <v>46</v>
      </c>
      <c r="R3961" s="35">
        <f t="shared" si="249"/>
        <v>1194.6777936927776</v>
      </c>
      <c r="S3961" s="35">
        <f t="shared" si="252"/>
        <v>0</v>
      </c>
      <c r="U3961" s="36">
        <f t="shared" si="250"/>
        <v>3.2638888888888939E-2</v>
      </c>
      <c r="V3961" s="36">
        <f t="shared" si="251"/>
        <v>1.5013888888888913</v>
      </c>
      <c r="W3961" s="36"/>
      <c r="X3961" s="37"/>
    </row>
    <row r="3962" spans="1:24" x14ac:dyDescent="0.3">
      <c r="A3962" s="42">
        <v>16926</v>
      </c>
      <c r="B3962" s="24" t="s">
        <v>130</v>
      </c>
      <c r="C3962" s="24" t="s">
        <v>1125</v>
      </c>
      <c r="D3962" s="24">
        <v>1</v>
      </c>
      <c r="E3962" s="24">
        <v>320</v>
      </c>
      <c r="F3962" s="24" t="s">
        <v>131</v>
      </c>
      <c r="G3962" s="24" t="s">
        <v>18</v>
      </c>
      <c r="H3962" s="24" t="s">
        <v>13</v>
      </c>
      <c r="J3962" s="24">
        <v>1</v>
      </c>
      <c r="K3962" s="24">
        <v>16926</v>
      </c>
      <c r="L3962" s="32">
        <v>0.30972222222222223</v>
      </c>
      <c r="M3962" s="43">
        <v>0.34583333333333338</v>
      </c>
      <c r="N3962" s="33">
        <v>25.971256384625601</v>
      </c>
      <c r="O3962" s="24"/>
      <c r="P3962" s="24"/>
      <c r="Q3962" s="24">
        <v>67</v>
      </c>
      <c r="R3962" s="35">
        <f t="shared" si="249"/>
        <v>1740.0741777699152</v>
      </c>
      <c r="S3962" s="35">
        <f t="shared" si="252"/>
        <v>0</v>
      </c>
      <c r="U3962" s="36">
        <f t="shared" si="250"/>
        <v>3.6111111111111149E-2</v>
      </c>
      <c r="V3962" s="36">
        <f t="shared" si="251"/>
        <v>2.419444444444447</v>
      </c>
      <c r="W3962" s="36"/>
      <c r="X3962" s="37"/>
    </row>
    <row r="3963" spans="1:24" x14ac:dyDescent="0.3">
      <c r="A3963" s="42">
        <v>17908</v>
      </c>
      <c r="B3963" s="24" t="s">
        <v>130</v>
      </c>
      <c r="C3963" s="24" t="s">
        <v>1125</v>
      </c>
      <c r="D3963" s="24">
        <v>1</v>
      </c>
      <c r="E3963" s="24">
        <v>320</v>
      </c>
      <c r="F3963" s="24" t="s">
        <v>131</v>
      </c>
      <c r="G3963" s="24" t="s">
        <v>19</v>
      </c>
      <c r="H3963" s="24" t="s">
        <v>13</v>
      </c>
      <c r="J3963" s="24">
        <v>1</v>
      </c>
      <c r="K3963" s="24">
        <v>5577</v>
      </c>
      <c r="L3963" s="32">
        <v>0.31944444444444448</v>
      </c>
      <c r="M3963" s="43">
        <v>0.35416666666666669</v>
      </c>
      <c r="N3963" s="33">
        <v>25.971256384625601</v>
      </c>
      <c r="O3963" s="24"/>
      <c r="P3963" s="24"/>
      <c r="Q3963" s="24">
        <v>235</v>
      </c>
      <c r="R3963" s="35">
        <f t="shared" si="249"/>
        <v>6103.2452503870163</v>
      </c>
      <c r="S3963" s="35">
        <f t="shared" si="252"/>
        <v>0</v>
      </c>
      <c r="U3963" s="36">
        <f t="shared" si="250"/>
        <v>3.472222222222221E-2</v>
      </c>
      <c r="V3963" s="36">
        <f t="shared" si="251"/>
        <v>8.1597222222222197</v>
      </c>
      <c r="W3963" s="36"/>
      <c r="X3963" s="37"/>
    </row>
    <row r="3964" spans="1:24" x14ac:dyDescent="0.3">
      <c r="A3964" s="42">
        <v>17171</v>
      </c>
      <c r="B3964" s="24" t="s">
        <v>130</v>
      </c>
      <c r="C3964" s="24" t="s">
        <v>1125</v>
      </c>
      <c r="D3964" s="24">
        <v>1</v>
      </c>
      <c r="E3964" s="24">
        <v>320</v>
      </c>
      <c r="F3964" s="24" t="s">
        <v>131</v>
      </c>
      <c r="G3964" s="24" t="s">
        <v>18</v>
      </c>
      <c r="H3964" s="24" t="s">
        <v>15</v>
      </c>
      <c r="J3964" s="24">
        <v>1</v>
      </c>
      <c r="K3964" s="24">
        <v>8082</v>
      </c>
      <c r="L3964" s="32">
        <v>0.32500000000000001</v>
      </c>
      <c r="M3964" s="43">
        <v>0.35972222222222222</v>
      </c>
      <c r="N3964" s="33">
        <v>25.971256384625601</v>
      </c>
      <c r="O3964" s="24"/>
      <c r="P3964" s="24"/>
      <c r="Q3964" s="24">
        <v>12</v>
      </c>
      <c r="R3964" s="35">
        <f t="shared" si="249"/>
        <v>311.6550766155072</v>
      </c>
      <c r="S3964" s="35">
        <f t="shared" si="252"/>
        <v>0</v>
      </c>
      <c r="U3964" s="36">
        <f t="shared" si="250"/>
        <v>3.472222222222221E-2</v>
      </c>
      <c r="V3964" s="36">
        <f t="shared" si="251"/>
        <v>0.41666666666666652</v>
      </c>
      <c r="W3964" s="36"/>
      <c r="X3964" s="37"/>
    </row>
    <row r="3965" spans="1:24" x14ac:dyDescent="0.3">
      <c r="A3965" s="42">
        <v>8448</v>
      </c>
      <c r="B3965" s="24" t="s">
        <v>130</v>
      </c>
      <c r="C3965" s="24" t="s">
        <v>1125</v>
      </c>
      <c r="D3965" s="24">
        <v>1</v>
      </c>
      <c r="E3965" s="24">
        <v>320</v>
      </c>
      <c r="F3965" s="24" t="s">
        <v>131</v>
      </c>
      <c r="G3965" s="24" t="s">
        <v>19</v>
      </c>
      <c r="H3965" s="24" t="s">
        <v>15</v>
      </c>
      <c r="J3965" s="24">
        <v>1</v>
      </c>
      <c r="K3965" s="24">
        <v>5689</v>
      </c>
      <c r="L3965" s="32">
        <v>0.32500000000000001</v>
      </c>
      <c r="M3965" s="43">
        <v>0.3576388888888889</v>
      </c>
      <c r="N3965" s="33">
        <v>25.971256384625601</v>
      </c>
      <c r="O3965" s="24"/>
      <c r="P3965" s="24"/>
      <c r="Q3965" s="24">
        <v>46</v>
      </c>
      <c r="R3965" s="35">
        <f t="shared" si="249"/>
        <v>1194.6777936927776</v>
      </c>
      <c r="S3965" s="35">
        <f t="shared" si="252"/>
        <v>0</v>
      </c>
      <c r="U3965" s="36">
        <f t="shared" si="250"/>
        <v>3.2638888888888884E-2</v>
      </c>
      <c r="V3965" s="36">
        <f t="shared" si="251"/>
        <v>1.5013888888888887</v>
      </c>
      <c r="W3965" s="36"/>
      <c r="X3965" s="37"/>
    </row>
    <row r="3966" spans="1:24" x14ac:dyDescent="0.3">
      <c r="A3966" s="42">
        <v>16918</v>
      </c>
      <c r="B3966" s="24" t="s">
        <v>130</v>
      </c>
      <c r="C3966" s="24" t="s">
        <v>1125</v>
      </c>
      <c r="D3966" s="24">
        <v>1</v>
      </c>
      <c r="E3966" s="24">
        <v>320</v>
      </c>
      <c r="F3966" s="24" t="s">
        <v>131</v>
      </c>
      <c r="G3966" s="24" t="s">
        <v>18</v>
      </c>
      <c r="H3966" s="24" t="s">
        <v>13</v>
      </c>
      <c r="J3966" s="24">
        <v>1</v>
      </c>
      <c r="K3966" s="24">
        <v>16918</v>
      </c>
      <c r="L3966" s="32">
        <v>0.33194444444444443</v>
      </c>
      <c r="M3966" s="43">
        <v>0.36805555555555558</v>
      </c>
      <c r="N3966" s="33">
        <v>25.971256384625601</v>
      </c>
      <c r="O3966" s="24"/>
      <c r="P3966" s="24"/>
      <c r="Q3966" s="24">
        <v>67</v>
      </c>
      <c r="R3966" s="35">
        <f t="shared" si="249"/>
        <v>1740.0741777699152</v>
      </c>
      <c r="S3966" s="35">
        <f t="shared" si="252"/>
        <v>0</v>
      </c>
      <c r="U3966" s="36">
        <f t="shared" si="250"/>
        <v>3.6111111111111149E-2</v>
      </c>
      <c r="V3966" s="36">
        <f t="shared" si="251"/>
        <v>2.419444444444447</v>
      </c>
      <c r="W3966" s="36"/>
      <c r="X3966" s="37"/>
    </row>
    <row r="3967" spans="1:24" x14ac:dyDescent="0.3">
      <c r="A3967" s="42">
        <v>16823</v>
      </c>
      <c r="B3967" s="24" t="s">
        <v>130</v>
      </c>
      <c r="C3967" s="24" t="s">
        <v>1125</v>
      </c>
      <c r="D3967" s="24">
        <v>1</v>
      </c>
      <c r="E3967" s="24">
        <v>320</v>
      </c>
      <c r="F3967" s="24" t="s">
        <v>131</v>
      </c>
      <c r="G3967" s="24" t="s">
        <v>18</v>
      </c>
      <c r="H3967" s="24" t="s">
        <v>13</v>
      </c>
      <c r="J3967" s="24">
        <v>1</v>
      </c>
      <c r="K3967" s="24">
        <v>16823</v>
      </c>
      <c r="L3967" s="32">
        <v>0.34236111111111112</v>
      </c>
      <c r="M3967" s="43">
        <v>0.37847222222222227</v>
      </c>
      <c r="N3967" s="33">
        <v>25.971256384625601</v>
      </c>
      <c r="O3967" s="24"/>
      <c r="P3967" s="24"/>
      <c r="Q3967" s="24">
        <v>67</v>
      </c>
      <c r="R3967" s="35">
        <f t="shared" si="249"/>
        <v>1740.0741777699152</v>
      </c>
      <c r="S3967" s="35">
        <f t="shared" si="252"/>
        <v>0</v>
      </c>
      <c r="U3967" s="36">
        <f t="shared" si="250"/>
        <v>3.6111111111111149E-2</v>
      </c>
      <c r="V3967" s="36">
        <f t="shared" si="251"/>
        <v>2.419444444444447</v>
      </c>
      <c r="W3967" s="36"/>
      <c r="X3967" s="37"/>
    </row>
    <row r="3968" spans="1:24" x14ac:dyDescent="0.3">
      <c r="A3968" s="42">
        <v>18366</v>
      </c>
      <c r="B3968" s="24" t="s">
        <v>130</v>
      </c>
      <c r="C3968" s="24" t="s">
        <v>1125</v>
      </c>
      <c r="D3968" s="24">
        <v>1</v>
      </c>
      <c r="E3968" s="24">
        <v>320</v>
      </c>
      <c r="F3968" s="24" t="s">
        <v>131</v>
      </c>
      <c r="G3968" s="24" t="s">
        <v>18</v>
      </c>
      <c r="H3968" s="24" t="s">
        <v>15</v>
      </c>
      <c r="J3968" s="24">
        <v>1</v>
      </c>
      <c r="K3968" s="24">
        <v>17228</v>
      </c>
      <c r="L3968" s="32">
        <v>0.3444444444444445</v>
      </c>
      <c r="M3968" s="43">
        <v>0.37916666666666665</v>
      </c>
      <c r="N3968" s="33">
        <v>25.971256384625601</v>
      </c>
      <c r="O3968" s="24"/>
      <c r="P3968" s="24"/>
      <c r="Q3968" s="24">
        <v>12</v>
      </c>
      <c r="R3968" s="35">
        <f t="shared" si="249"/>
        <v>311.6550766155072</v>
      </c>
      <c r="S3968" s="35">
        <f t="shared" si="252"/>
        <v>0</v>
      </c>
      <c r="U3968" s="36">
        <f t="shared" si="250"/>
        <v>3.4722222222222154E-2</v>
      </c>
      <c r="V3968" s="36">
        <f t="shared" si="251"/>
        <v>0.41666666666666585</v>
      </c>
      <c r="W3968" s="36"/>
      <c r="X3968" s="37"/>
    </row>
    <row r="3969" spans="1:24" x14ac:dyDescent="0.3">
      <c r="A3969" s="42">
        <v>8509</v>
      </c>
      <c r="B3969" s="24" t="s">
        <v>130</v>
      </c>
      <c r="C3969" s="24" t="s">
        <v>1125</v>
      </c>
      <c r="D3969" s="24">
        <v>1</v>
      </c>
      <c r="E3969" s="24">
        <v>320</v>
      </c>
      <c r="F3969" s="24" t="s">
        <v>131</v>
      </c>
      <c r="G3969" s="24" t="s">
        <v>19</v>
      </c>
      <c r="H3969" s="24" t="s">
        <v>20</v>
      </c>
      <c r="J3969" s="24">
        <v>1</v>
      </c>
      <c r="K3969" s="24">
        <v>5805</v>
      </c>
      <c r="L3969" s="32">
        <v>0.34583333333333338</v>
      </c>
      <c r="M3969" s="43">
        <v>0.37847222222222227</v>
      </c>
      <c r="N3969" s="33">
        <v>25.971256384625601</v>
      </c>
      <c r="O3969" s="24"/>
      <c r="P3969" s="24"/>
      <c r="Q3969" s="24">
        <v>5</v>
      </c>
      <c r="R3969" s="35">
        <f t="shared" si="249"/>
        <v>129.85628192312799</v>
      </c>
      <c r="S3969" s="35">
        <f t="shared" si="252"/>
        <v>0</v>
      </c>
      <c r="U3969" s="36">
        <f t="shared" si="250"/>
        <v>3.2638888888888884E-2</v>
      </c>
      <c r="V3969" s="36">
        <f t="shared" si="251"/>
        <v>0.16319444444444442</v>
      </c>
      <c r="W3969" s="36"/>
      <c r="X3969" s="37"/>
    </row>
    <row r="3970" spans="1:24" x14ac:dyDescent="0.3">
      <c r="A3970" s="42">
        <v>8449</v>
      </c>
      <c r="B3970" s="24" t="s">
        <v>130</v>
      </c>
      <c r="C3970" s="24" t="s">
        <v>1125</v>
      </c>
      <c r="D3970" s="24">
        <v>1</v>
      </c>
      <c r="E3970" s="24">
        <v>320</v>
      </c>
      <c r="F3970" s="24" t="s">
        <v>131</v>
      </c>
      <c r="G3970" s="24" t="s">
        <v>19</v>
      </c>
      <c r="H3970" s="24" t="s">
        <v>15</v>
      </c>
      <c r="J3970" s="24">
        <v>1</v>
      </c>
      <c r="K3970" s="24">
        <v>5690</v>
      </c>
      <c r="L3970" s="32">
        <v>0.34583333333333338</v>
      </c>
      <c r="M3970" s="43">
        <v>0.37847222222222227</v>
      </c>
      <c r="N3970" s="33">
        <v>25.971256384625601</v>
      </c>
      <c r="O3970" s="24"/>
      <c r="P3970" s="24"/>
      <c r="Q3970" s="24">
        <v>46</v>
      </c>
      <c r="R3970" s="35">
        <f t="shared" si="249"/>
        <v>1194.6777936927776</v>
      </c>
      <c r="S3970" s="35">
        <f t="shared" si="252"/>
        <v>0</v>
      </c>
      <c r="U3970" s="36">
        <f t="shared" si="250"/>
        <v>3.2638888888888884E-2</v>
      </c>
      <c r="V3970" s="36">
        <f t="shared" si="251"/>
        <v>1.5013888888888887</v>
      </c>
      <c r="W3970" s="36"/>
      <c r="X3970" s="37"/>
    </row>
    <row r="3971" spans="1:24" x14ac:dyDescent="0.3">
      <c r="A3971" s="42">
        <v>17566</v>
      </c>
      <c r="B3971" s="24" t="s">
        <v>130</v>
      </c>
      <c r="C3971" s="24" t="s">
        <v>1125</v>
      </c>
      <c r="D3971" s="24">
        <v>1</v>
      </c>
      <c r="E3971" s="24">
        <v>320</v>
      </c>
      <c r="F3971" s="24" t="s">
        <v>131</v>
      </c>
      <c r="G3971" s="24" t="s">
        <v>19</v>
      </c>
      <c r="H3971" s="24" t="s">
        <v>13</v>
      </c>
      <c r="J3971" s="24">
        <v>1</v>
      </c>
      <c r="K3971" s="24">
        <v>5579</v>
      </c>
      <c r="L3971" s="32">
        <v>0.35069444444444442</v>
      </c>
      <c r="M3971" s="43">
        <v>0.38541666666666669</v>
      </c>
      <c r="N3971" s="33">
        <v>25.971256384625601</v>
      </c>
      <c r="O3971" s="24"/>
      <c r="P3971" s="24"/>
      <c r="Q3971" s="24">
        <v>235</v>
      </c>
      <c r="R3971" s="35">
        <f t="shared" si="249"/>
        <v>6103.2452503870163</v>
      </c>
      <c r="S3971" s="35">
        <f t="shared" si="252"/>
        <v>0</v>
      </c>
      <c r="U3971" s="36">
        <f t="shared" si="250"/>
        <v>3.4722222222222265E-2</v>
      </c>
      <c r="V3971" s="36">
        <f t="shared" si="251"/>
        <v>8.1597222222222321</v>
      </c>
      <c r="W3971" s="36"/>
      <c r="X3971" s="37"/>
    </row>
    <row r="3972" spans="1:24" x14ac:dyDescent="0.3">
      <c r="A3972" s="42">
        <v>16954</v>
      </c>
      <c r="B3972" s="24" t="s">
        <v>130</v>
      </c>
      <c r="C3972" s="24" t="s">
        <v>1125</v>
      </c>
      <c r="D3972" s="24">
        <v>1</v>
      </c>
      <c r="E3972" s="24">
        <v>320</v>
      </c>
      <c r="F3972" s="24" t="s">
        <v>131</v>
      </c>
      <c r="G3972" s="24" t="s">
        <v>18</v>
      </c>
      <c r="H3972" s="24" t="s">
        <v>13</v>
      </c>
      <c r="J3972" s="24">
        <v>1</v>
      </c>
      <c r="K3972" s="24">
        <v>16954</v>
      </c>
      <c r="L3972" s="32">
        <v>0.3527777777777778</v>
      </c>
      <c r="M3972" s="43">
        <v>0.3888888888888889</v>
      </c>
      <c r="N3972" s="33">
        <v>25.971256384625601</v>
      </c>
      <c r="O3972" s="24"/>
      <c r="P3972" s="24"/>
      <c r="Q3972" s="24">
        <v>67</v>
      </c>
      <c r="R3972" s="35">
        <f t="shared" si="249"/>
        <v>1740.0741777699152</v>
      </c>
      <c r="S3972" s="35">
        <f t="shared" si="252"/>
        <v>0</v>
      </c>
      <c r="U3972" s="36">
        <f t="shared" si="250"/>
        <v>3.6111111111111094E-2</v>
      </c>
      <c r="V3972" s="36">
        <f t="shared" si="251"/>
        <v>2.4194444444444434</v>
      </c>
      <c r="W3972" s="36"/>
      <c r="X3972" s="37"/>
    </row>
    <row r="3973" spans="1:24" x14ac:dyDescent="0.3">
      <c r="A3973" s="42">
        <v>17234</v>
      </c>
      <c r="B3973" s="24" t="s">
        <v>130</v>
      </c>
      <c r="C3973" s="24" t="s">
        <v>1125</v>
      </c>
      <c r="D3973" s="24">
        <v>1</v>
      </c>
      <c r="E3973" s="24">
        <v>320</v>
      </c>
      <c r="F3973" s="24" t="s">
        <v>131</v>
      </c>
      <c r="G3973" s="24" t="s">
        <v>18</v>
      </c>
      <c r="H3973" s="24" t="s">
        <v>15</v>
      </c>
      <c r="J3973" s="24">
        <v>1</v>
      </c>
      <c r="K3973" s="24">
        <v>17234</v>
      </c>
      <c r="L3973" s="32">
        <v>0.36319444444444443</v>
      </c>
      <c r="M3973" s="43">
        <v>0.39930555555555558</v>
      </c>
      <c r="N3973" s="33">
        <v>25.971256384625601</v>
      </c>
      <c r="O3973" s="24"/>
      <c r="P3973" s="24"/>
      <c r="Q3973" s="24">
        <v>12</v>
      </c>
      <c r="R3973" s="35">
        <f t="shared" si="249"/>
        <v>311.6550766155072</v>
      </c>
      <c r="S3973" s="35">
        <f t="shared" si="252"/>
        <v>0</v>
      </c>
      <c r="U3973" s="36">
        <f t="shared" si="250"/>
        <v>3.6111111111111149E-2</v>
      </c>
      <c r="V3973" s="36">
        <f t="shared" si="251"/>
        <v>0.43333333333333379</v>
      </c>
      <c r="W3973" s="36"/>
      <c r="X3973" s="37"/>
    </row>
    <row r="3974" spans="1:24" x14ac:dyDescent="0.3">
      <c r="A3974" s="42">
        <v>16901</v>
      </c>
      <c r="B3974" s="24" t="s">
        <v>130</v>
      </c>
      <c r="C3974" s="24" t="s">
        <v>1125</v>
      </c>
      <c r="D3974" s="24">
        <v>1</v>
      </c>
      <c r="E3974" s="24">
        <v>320</v>
      </c>
      <c r="F3974" s="24" t="s">
        <v>131</v>
      </c>
      <c r="G3974" s="24" t="s">
        <v>18</v>
      </c>
      <c r="H3974" s="24" t="s">
        <v>13</v>
      </c>
      <c r="J3974" s="24">
        <v>1</v>
      </c>
      <c r="K3974" s="24">
        <v>16901</v>
      </c>
      <c r="L3974" s="32">
        <v>0.3666666666666667</v>
      </c>
      <c r="M3974" s="43">
        <v>0.40277777777777773</v>
      </c>
      <c r="N3974" s="33">
        <v>25.971256384625601</v>
      </c>
      <c r="O3974" s="24"/>
      <c r="P3974" s="24"/>
      <c r="Q3974" s="24">
        <v>67</v>
      </c>
      <c r="R3974" s="35">
        <f t="shared" ref="R3974:R4037" si="253">+N3974*Q3974</f>
        <v>1740.0741777699152</v>
      </c>
      <c r="S3974" s="35">
        <f t="shared" si="252"/>
        <v>0</v>
      </c>
      <c r="U3974" s="36">
        <f t="shared" ref="U3974:U4037" si="254">+M3974-L3974</f>
        <v>3.6111111111111038E-2</v>
      </c>
      <c r="V3974" s="36">
        <f t="shared" ref="V3974:V4037" si="255">+U3974*Q3974</f>
        <v>2.4194444444444394</v>
      </c>
      <c r="W3974" s="36"/>
      <c r="X3974" s="37"/>
    </row>
    <row r="3975" spans="1:24" x14ac:dyDescent="0.3">
      <c r="A3975" s="42">
        <v>8450</v>
      </c>
      <c r="B3975" s="24" t="s">
        <v>130</v>
      </c>
      <c r="C3975" s="24" t="s">
        <v>1125</v>
      </c>
      <c r="D3975" s="24">
        <v>1</v>
      </c>
      <c r="E3975" s="24">
        <v>320</v>
      </c>
      <c r="F3975" s="24" t="s">
        <v>131</v>
      </c>
      <c r="G3975" s="24" t="s">
        <v>19</v>
      </c>
      <c r="H3975" s="24" t="s">
        <v>15</v>
      </c>
      <c r="J3975" s="24">
        <v>1</v>
      </c>
      <c r="K3975" s="24">
        <v>5691</v>
      </c>
      <c r="L3975" s="32">
        <v>0.3666666666666667</v>
      </c>
      <c r="M3975" s="43">
        <v>0.39930555555555558</v>
      </c>
      <c r="N3975" s="33">
        <v>25.971256384625601</v>
      </c>
      <c r="O3975" s="24"/>
      <c r="P3975" s="24"/>
      <c r="Q3975" s="24">
        <v>46</v>
      </c>
      <c r="R3975" s="35">
        <f t="shared" si="253"/>
        <v>1194.6777936927776</v>
      </c>
      <c r="S3975" s="35">
        <f t="shared" si="252"/>
        <v>0</v>
      </c>
      <c r="U3975" s="36">
        <f t="shared" si="254"/>
        <v>3.2638888888888884E-2</v>
      </c>
      <c r="V3975" s="36">
        <f t="shared" si="255"/>
        <v>1.5013888888888887</v>
      </c>
      <c r="W3975" s="36"/>
      <c r="X3975" s="37"/>
    </row>
    <row r="3976" spans="1:24" x14ac:dyDescent="0.3">
      <c r="A3976" s="42">
        <v>13357</v>
      </c>
      <c r="B3976" s="24" t="s">
        <v>130</v>
      </c>
      <c r="C3976" s="24" t="s">
        <v>1125</v>
      </c>
      <c r="D3976" s="24">
        <v>1</v>
      </c>
      <c r="E3976" s="24">
        <v>320</v>
      </c>
      <c r="F3976" s="24" t="s">
        <v>131</v>
      </c>
      <c r="G3976" s="24" t="s">
        <v>19</v>
      </c>
      <c r="H3976" s="24" t="s">
        <v>13</v>
      </c>
      <c r="J3976" s="24">
        <v>1</v>
      </c>
      <c r="K3976" s="24">
        <v>5580</v>
      </c>
      <c r="L3976" s="32">
        <v>0.36805555555555558</v>
      </c>
      <c r="M3976" s="43">
        <v>0.40277777777777773</v>
      </c>
      <c r="N3976" s="33">
        <v>25.971256384625601</v>
      </c>
      <c r="O3976" s="24"/>
      <c r="P3976" s="24"/>
      <c r="Q3976" s="24">
        <v>235</v>
      </c>
      <c r="R3976" s="35">
        <f t="shared" si="253"/>
        <v>6103.2452503870163</v>
      </c>
      <c r="S3976" s="35">
        <f t="shared" si="252"/>
        <v>0</v>
      </c>
      <c r="U3976" s="36">
        <f t="shared" si="254"/>
        <v>3.4722222222222154E-2</v>
      </c>
      <c r="V3976" s="36">
        <f t="shared" si="255"/>
        <v>8.1597222222222054</v>
      </c>
      <c r="W3976" s="36"/>
      <c r="X3976" s="37"/>
    </row>
    <row r="3977" spans="1:24" x14ac:dyDescent="0.3">
      <c r="A3977" s="42">
        <v>16909</v>
      </c>
      <c r="B3977" s="24" t="s">
        <v>130</v>
      </c>
      <c r="C3977" s="24" t="s">
        <v>1125</v>
      </c>
      <c r="D3977" s="24">
        <v>1</v>
      </c>
      <c r="E3977" s="24">
        <v>320</v>
      </c>
      <c r="F3977" s="24" t="s">
        <v>131</v>
      </c>
      <c r="G3977" s="24" t="s">
        <v>18</v>
      </c>
      <c r="H3977" s="24" t="s">
        <v>13</v>
      </c>
      <c r="J3977" s="24">
        <v>1</v>
      </c>
      <c r="K3977" s="24">
        <v>16909</v>
      </c>
      <c r="L3977" s="32">
        <v>0.38055555555555554</v>
      </c>
      <c r="M3977" s="43">
        <v>0.41666666666666669</v>
      </c>
      <c r="N3977" s="33">
        <v>25.971256384625601</v>
      </c>
      <c r="O3977" s="24"/>
      <c r="P3977" s="24"/>
      <c r="Q3977" s="24">
        <v>67</v>
      </c>
      <c r="R3977" s="35">
        <f t="shared" si="253"/>
        <v>1740.0741777699152</v>
      </c>
      <c r="S3977" s="35">
        <f t="shared" si="252"/>
        <v>0</v>
      </c>
      <c r="U3977" s="36">
        <f t="shared" si="254"/>
        <v>3.6111111111111149E-2</v>
      </c>
      <c r="V3977" s="36">
        <f t="shared" si="255"/>
        <v>2.419444444444447</v>
      </c>
      <c r="W3977" s="36"/>
      <c r="X3977" s="37"/>
    </row>
    <row r="3978" spans="1:24" x14ac:dyDescent="0.3">
      <c r="A3978" s="42">
        <v>17242</v>
      </c>
      <c r="B3978" s="24" t="s">
        <v>130</v>
      </c>
      <c r="C3978" s="24" t="s">
        <v>1125</v>
      </c>
      <c r="D3978" s="24">
        <v>1</v>
      </c>
      <c r="E3978" s="24">
        <v>320</v>
      </c>
      <c r="F3978" s="24" t="s">
        <v>131</v>
      </c>
      <c r="G3978" s="24" t="s">
        <v>18</v>
      </c>
      <c r="H3978" s="24" t="s">
        <v>15</v>
      </c>
      <c r="J3978" s="24">
        <v>1</v>
      </c>
      <c r="K3978" s="24">
        <v>17242</v>
      </c>
      <c r="L3978" s="32">
        <v>0.3840277777777778</v>
      </c>
      <c r="M3978" s="43">
        <v>0.4201388888888889</v>
      </c>
      <c r="N3978" s="33">
        <v>25.971256384625601</v>
      </c>
      <c r="O3978" s="24"/>
      <c r="P3978" s="24"/>
      <c r="Q3978" s="24">
        <v>12</v>
      </c>
      <c r="R3978" s="35">
        <f t="shared" si="253"/>
        <v>311.6550766155072</v>
      </c>
      <c r="S3978" s="35">
        <f t="shared" si="252"/>
        <v>0</v>
      </c>
      <c r="U3978" s="36">
        <f t="shared" si="254"/>
        <v>3.6111111111111094E-2</v>
      </c>
      <c r="V3978" s="36">
        <f t="shared" si="255"/>
        <v>0.43333333333333313</v>
      </c>
      <c r="W3978" s="36"/>
      <c r="X3978" s="37"/>
    </row>
    <row r="3979" spans="1:24" x14ac:dyDescent="0.3">
      <c r="A3979" s="42">
        <v>8451</v>
      </c>
      <c r="B3979" s="24" t="s">
        <v>130</v>
      </c>
      <c r="C3979" s="24" t="s">
        <v>1125</v>
      </c>
      <c r="D3979" s="24">
        <v>1</v>
      </c>
      <c r="E3979" s="24">
        <v>320</v>
      </c>
      <c r="F3979" s="24" t="s">
        <v>131</v>
      </c>
      <c r="G3979" s="24" t="s">
        <v>19</v>
      </c>
      <c r="H3979" s="24" t="s">
        <v>15</v>
      </c>
      <c r="J3979" s="24">
        <v>1</v>
      </c>
      <c r="K3979" s="24">
        <v>5692</v>
      </c>
      <c r="L3979" s="32">
        <v>0.38750000000000001</v>
      </c>
      <c r="M3979" s="43">
        <v>0.4201388888888889</v>
      </c>
      <c r="N3979" s="33">
        <v>25.971256384625601</v>
      </c>
      <c r="O3979" s="24"/>
      <c r="P3979" s="24"/>
      <c r="Q3979" s="24">
        <v>46</v>
      </c>
      <c r="R3979" s="35">
        <f t="shared" si="253"/>
        <v>1194.6777936927776</v>
      </c>
      <c r="S3979" s="35">
        <f t="shared" si="252"/>
        <v>0</v>
      </c>
      <c r="U3979" s="36">
        <f t="shared" si="254"/>
        <v>3.2638888888888884E-2</v>
      </c>
      <c r="V3979" s="36">
        <f t="shared" si="255"/>
        <v>1.5013888888888887</v>
      </c>
      <c r="W3979" s="36"/>
      <c r="X3979" s="37"/>
    </row>
    <row r="3980" spans="1:24" x14ac:dyDescent="0.3">
      <c r="A3980" s="42">
        <v>13358</v>
      </c>
      <c r="B3980" s="24" t="s">
        <v>130</v>
      </c>
      <c r="C3980" s="24" t="s">
        <v>1125</v>
      </c>
      <c r="D3980" s="24">
        <v>1</v>
      </c>
      <c r="E3980" s="24">
        <v>320</v>
      </c>
      <c r="F3980" s="24" t="s">
        <v>131</v>
      </c>
      <c r="G3980" s="24" t="s">
        <v>19</v>
      </c>
      <c r="H3980" s="24" t="s">
        <v>13</v>
      </c>
      <c r="J3980" s="24">
        <v>1</v>
      </c>
      <c r="K3980" s="24">
        <v>5581</v>
      </c>
      <c r="L3980" s="32">
        <v>0.3888888888888889</v>
      </c>
      <c r="M3980" s="43">
        <v>0.4236111111111111</v>
      </c>
      <c r="N3980" s="33">
        <v>25.971256384625601</v>
      </c>
      <c r="O3980" s="24"/>
      <c r="P3980" s="24"/>
      <c r="Q3980" s="24">
        <v>235</v>
      </c>
      <c r="R3980" s="35">
        <f t="shared" si="253"/>
        <v>6103.2452503870163</v>
      </c>
      <c r="S3980" s="35">
        <f t="shared" si="252"/>
        <v>0</v>
      </c>
      <c r="U3980" s="36">
        <f t="shared" si="254"/>
        <v>3.472222222222221E-2</v>
      </c>
      <c r="V3980" s="36">
        <f t="shared" si="255"/>
        <v>8.1597222222222197</v>
      </c>
      <c r="W3980" s="36"/>
      <c r="X3980" s="37"/>
    </row>
    <row r="3981" spans="1:24" x14ac:dyDescent="0.3">
      <c r="A3981" s="42">
        <v>16820</v>
      </c>
      <c r="B3981" s="24" t="s">
        <v>130</v>
      </c>
      <c r="C3981" s="24" t="s">
        <v>1125</v>
      </c>
      <c r="D3981" s="24">
        <v>1</v>
      </c>
      <c r="E3981" s="24">
        <v>320</v>
      </c>
      <c r="F3981" s="24" t="s">
        <v>131</v>
      </c>
      <c r="G3981" s="24" t="s">
        <v>18</v>
      </c>
      <c r="H3981" s="24" t="s">
        <v>13</v>
      </c>
      <c r="J3981" s="24">
        <v>1</v>
      </c>
      <c r="K3981" s="24">
        <v>16820</v>
      </c>
      <c r="L3981" s="32">
        <v>0.39444444444444443</v>
      </c>
      <c r="M3981" s="43">
        <v>0.43055555555555558</v>
      </c>
      <c r="N3981" s="33">
        <v>25.971256384625601</v>
      </c>
      <c r="O3981" s="24"/>
      <c r="P3981" s="24"/>
      <c r="Q3981" s="24">
        <v>67</v>
      </c>
      <c r="R3981" s="35">
        <f t="shared" si="253"/>
        <v>1740.0741777699152</v>
      </c>
      <c r="S3981" s="35">
        <f t="shared" si="252"/>
        <v>0</v>
      </c>
      <c r="U3981" s="36">
        <f t="shared" si="254"/>
        <v>3.6111111111111149E-2</v>
      </c>
      <c r="V3981" s="36">
        <f t="shared" si="255"/>
        <v>2.419444444444447</v>
      </c>
      <c r="W3981" s="36"/>
      <c r="X3981" s="37"/>
    </row>
    <row r="3982" spans="1:24" x14ac:dyDescent="0.3">
      <c r="A3982" s="42">
        <v>17249</v>
      </c>
      <c r="B3982" s="24" t="s">
        <v>130</v>
      </c>
      <c r="C3982" s="24" t="s">
        <v>1125</v>
      </c>
      <c r="D3982" s="24">
        <v>1</v>
      </c>
      <c r="E3982" s="24">
        <v>320</v>
      </c>
      <c r="F3982" s="24" t="s">
        <v>131</v>
      </c>
      <c r="G3982" s="24" t="s">
        <v>18</v>
      </c>
      <c r="H3982" s="24" t="s">
        <v>15</v>
      </c>
      <c r="J3982" s="24">
        <v>1</v>
      </c>
      <c r="K3982" s="24">
        <v>17249</v>
      </c>
      <c r="L3982" s="32">
        <v>0.3979166666666667</v>
      </c>
      <c r="M3982" s="43">
        <v>0.43402777777777773</v>
      </c>
      <c r="N3982" s="33">
        <v>25.971256384625601</v>
      </c>
      <c r="O3982" s="24"/>
      <c r="P3982" s="24"/>
      <c r="Q3982" s="24">
        <v>12</v>
      </c>
      <c r="R3982" s="35">
        <f t="shared" si="253"/>
        <v>311.6550766155072</v>
      </c>
      <c r="S3982" s="35">
        <f t="shared" si="252"/>
        <v>0</v>
      </c>
      <c r="U3982" s="36">
        <f t="shared" si="254"/>
        <v>3.6111111111111038E-2</v>
      </c>
      <c r="V3982" s="36">
        <f t="shared" si="255"/>
        <v>0.43333333333333246</v>
      </c>
      <c r="W3982" s="36"/>
      <c r="X3982" s="37"/>
    </row>
    <row r="3983" spans="1:24" x14ac:dyDescent="0.3">
      <c r="A3983" s="42">
        <v>16928</v>
      </c>
      <c r="B3983" s="24" t="s">
        <v>130</v>
      </c>
      <c r="C3983" s="24" t="s">
        <v>1125</v>
      </c>
      <c r="D3983" s="24">
        <v>1</v>
      </c>
      <c r="E3983" s="24">
        <v>320</v>
      </c>
      <c r="F3983" s="24" t="s">
        <v>131</v>
      </c>
      <c r="G3983" s="24" t="s">
        <v>18</v>
      </c>
      <c r="H3983" s="24" t="s">
        <v>13</v>
      </c>
      <c r="J3983" s="24">
        <v>1</v>
      </c>
      <c r="K3983" s="24">
        <v>16928</v>
      </c>
      <c r="L3983" s="32">
        <v>0.40833333333333338</v>
      </c>
      <c r="M3983" s="43">
        <v>0.44444444444444442</v>
      </c>
      <c r="N3983" s="33">
        <v>25.971256384625601</v>
      </c>
      <c r="O3983" s="24"/>
      <c r="P3983" s="24"/>
      <c r="Q3983" s="24">
        <v>67</v>
      </c>
      <c r="R3983" s="35">
        <f t="shared" si="253"/>
        <v>1740.0741777699152</v>
      </c>
      <c r="S3983" s="35">
        <f t="shared" si="252"/>
        <v>0</v>
      </c>
      <c r="U3983" s="36">
        <f t="shared" si="254"/>
        <v>3.6111111111111038E-2</v>
      </c>
      <c r="V3983" s="36">
        <f t="shared" si="255"/>
        <v>2.4194444444444394</v>
      </c>
      <c r="W3983" s="36"/>
      <c r="X3983" s="37"/>
    </row>
    <row r="3984" spans="1:24" x14ac:dyDescent="0.3">
      <c r="A3984" s="42">
        <v>13137</v>
      </c>
      <c r="B3984" s="24" t="s">
        <v>130</v>
      </c>
      <c r="C3984" s="24" t="s">
        <v>1125</v>
      </c>
      <c r="D3984" s="24">
        <v>1</v>
      </c>
      <c r="E3984" s="24">
        <v>320</v>
      </c>
      <c r="F3984" s="24" t="s">
        <v>131</v>
      </c>
      <c r="G3984" s="24" t="s">
        <v>19</v>
      </c>
      <c r="H3984" s="24" t="s">
        <v>15</v>
      </c>
      <c r="J3984" s="24">
        <v>1</v>
      </c>
      <c r="K3984" s="24">
        <v>5693</v>
      </c>
      <c r="L3984" s="32">
        <v>0.40833333333333338</v>
      </c>
      <c r="M3984" s="43">
        <v>0.44097222222222227</v>
      </c>
      <c r="N3984" s="33">
        <v>25.971256384625601</v>
      </c>
      <c r="O3984" s="24"/>
      <c r="P3984" s="24"/>
      <c r="Q3984" s="24">
        <v>46</v>
      </c>
      <c r="R3984" s="35">
        <f t="shared" si="253"/>
        <v>1194.6777936927776</v>
      </c>
      <c r="S3984" s="35">
        <f t="shared" si="252"/>
        <v>0</v>
      </c>
      <c r="U3984" s="36">
        <f t="shared" si="254"/>
        <v>3.2638888888888884E-2</v>
      </c>
      <c r="V3984" s="36">
        <f t="shared" si="255"/>
        <v>1.5013888888888887</v>
      </c>
      <c r="W3984" s="36"/>
      <c r="X3984" s="37"/>
    </row>
    <row r="3985" spans="1:24" x14ac:dyDescent="0.3">
      <c r="A3985" s="42">
        <v>13359</v>
      </c>
      <c r="B3985" s="24" t="s">
        <v>130</v>
      </c>
      <c r="C3985" s="24" t="s">
        <v>1125</v>
      </c>
      <c r="D3985" s="24">
        <v>1</v>
      </c>
      <c r="E3985" s="24">
        <v>320</v>
      </c>
      <c r="F3985" s="24" t="s">
        <v>131</v>
      </c>
      <c r="G3985" s="24" t="s">
        <v>19</v>
      </c>
      <c r="H3985" s="24" t="s">
        <v>13</v>
      </c>
      <c r="J3985" s="24">
        <v>1</v>
      </c>
      <c r="K3985" s="24">
        <v>5582</v>
      </c>
      <c r="L3985" s="32">
        <v>0.40972222222222227</v>
      </c>
      <c r="M3985" s="43">
        <v>0.44444444444444442</v>
      </c>
      <c r="N3985" s="33">
        <v>25.971256384625601</v>
      </c>
      <c r="O3985" s="24"/>
      <c r="P3985" s="24"/>
      <c r="Q3985" s="24">
        <v>235</v>
      </c>
      <c r="R3985" s="35">
        <f t="shared" si="253"/>
        <v>6103.2452503870163</v>
      </c>
      <c r="S3985" s="35">
        <f t="shared" ref="S3985:S4048" si="256">+O3985*Q3985</f>
        <v>0</v>
      </c>
      <c r="U3985" s="36">
        <f t="shared" si="254"/>
        <v>3.4722222222222154E-2</v>
      </c>
      <c r="V3985" s="36">
        <f t="shared" si="255"/>
        <v>8.1597222222222054</v>
      </c>
      <c r="W3985" s="36"/>
      <c r="X3985" s="37"/>
    </row>
    <row r="3986" spans="1:24" x14ac:dyDescent="0.3">
      <c r="A3986" s="42">
        <v>17187</v>
      </c>
      <c r="B3986" s="24" t="s">
        <v>130</v>
      </c>
      <c r="C3986" s="24" t="s">
        <v>1125</v>
      </c>
      <c r="D3986" s="24">
        <v>1</v>
      </c>
      <c r="E3986" s="24">
        <v>320</v>
      </c>
      <c r="F3986" s="24" t="s">
        <v>131</v>
      </c>
      <c r="G3986" s="24" t="s">
        <v>18</v>
      </c>
      <c r="H3986" s="24" t="s">
        <v>15</v>
      </c>
      <c r="J3986" s="24">
        <v>1</v>
      </c>
      <c r="K3986" s="24">
        <v>17187</v>
      </c>
      <c r="L3986" s="32">
        <v>0.41180555555555554</v>
      </c>
      <c r="M3986" s="43">
        <v>0.44791666666666669</v>
      </c>
      <c r="N3986" s="33">
        <v>25.971256384625601</v>
      </c>
      <c r="O3986" s="24"/>
      <c r="P3986" s="24"/>
      <c r="Q3986" s="24">
        <v>12</v>
      </c>
      <c r="R3986" s="35">
        <f t="shared" si="253"/>
        <v>311.6550766155072</v>
      </c>
      <c r="S3986" s="35">
        <f t="shared" si="256"/>
        <v>0</v>
      </c>
      <c r="U3986" s="36">
        <f t="shared" si="254"/>
        <v>3.6111111111111149E-2</v>
      </c>
      <c r="V3986" s="36">
        <f t="shared" si="255"/>
        <v>0.43333333333333379</v>
      </c>
      <c r="W3986" s="36"/>
      <c r="X3986" s="37"/>
    </row>
    <row r="3987" spans="1:24" x14ac:dyDescent="0.3">
      <c r="A3987" s="42">
        <v>16920</v>
      </c>
      <c r="B3987" s="24" t="s">
        <v>130</v>
      </c>
      <c r="C3987" s="24" t="s">
        <v>1125</v>
      </c>
      <c r="D3987" s="24">
        <v>1</v>
      </c>
      <c r="E3987" s="24">
        <v>320</v>
      </c>
      <c r="F3987" s="24" t="s">
        <v>131</v>
      </c>
      <c r="G3987" s="24" t="s">
        <v>18</v>
      </c>
      <c r="H3987" s="24" t="s">
        <v>13</v>
      </c>
      <c r="J3987" s="24">
        <v>1</v>
      </c>
      <c r="K3987" s="24">
        <v>16920</v>
      </c>
      <c r="L3987" s="32">
        <v>0.42222222222222222</v>
      </c>
      <c r="M3987" s="43">
        <v>0.45833333333333331</v>
      </c>
      <c r="N3987" s="33">
        <v>25.971256384625601</v>
      </c>
      <c r="O3987" s="24"/>
      <c r="P3987" s="24"/>
      <c r="Q3987" s="24">
        <v>67</v>
      </c>
      <c r="R3987" s="35">
        <f t="shared" si="253"/>
        <v>1740.0741777699152</v>
      </c>
      <c r="S3987" s="35">
        <f t="shared" si="256"/>
        <v>0</v>
      </c>
      <c r="U3987" s="36">
        <f t="shared" si="254"/>
        <v>3.6111111111111094E-2</v>
      </c>
      <c r="V3987" s="36">
        <f t="shared" si="255"/>
        <v>2.4194444444444434</v>
      </c>
      <c r="W3987" s="36"/>
      <c r="X3987" s="37"/>
    </row>
    <row r="3988" spans="1:24" x14ac:dyDescent="0.3">
      <c r="A3988" s="42">
        <v>17174</v>
      </c>
      <c r="B3988" s="24" t="s">
        <v>130</v>
      </c>
      <c r="C3988" s="24" t="s">
        <v>1125</v>
      </c>
      <c r="D3988" s="24">
        <v>1</v>
      </c>
      <c r="E3988" s="24">
        <v>320</v>
      </c>
      <c r="F3988" s="24" t="s">
        <v>131</v>
      </c>
      <c r="G3988" s="24" t="s">
        <v>18</v>
      </c>
      <c r="H3988" s="24" t="s">
        <v>15</v>
      </c>
      <c r="J3988" s="24">
        <v>1</v>
      </c>
      <c r="K3988" s="24">
        <v>17174</v>
      </c>
      <c r="L3988" s="32">
        <v>0.42569444444444443</v>
      </c>
      <c r="M3988" s="43">
        <v>0.46180555555555558</v>
      </c>
      <c r="N3988" s="33">
        <v>25.971256384625601</v>
      </c>
      <c r="O3988" s="24"/>
      <c r="P3988" s="24"/>
      <c r="Q3988" s="24">
        <v>12</v>
      </c>
      <c r="R3988" s="35">
        <f t="shared" si="253"/>
        <v>311.6550766155072</v>
      </c>
      <c r="S3988" s="35">
        <f t="shared" si="256"/>
        <v>0</v>
      </c>
      <c r="U3988" s="36">
        <f t="shared" si="254"/>
        <v>3.6111111111111149E-2</v>
      </c>
      <c r="V3988" s="36">
        <f t="shared" si="255"/>
        <v>0.43333333333333379</v>
      </c>
      <c r="W3988" s="36"/>
      <c r="X3988" s="37"/>
    </row>
    <row r="3989" spans="1:24" x14ac:dyDescent="0.3">
      <c r="A3989" s="42">
        <v>8453</v>
      </c>
      <c r="B3989" s="24" t="s">
        <v>130</v>
      </c>
      <c r="C3989" s="24" t="s">
        <v>1125</v>
      </c>
      <c r="D3989" s="24">
        <v>1</v>
      </c>
      <c r="E3989" s="24">
        <v>320</v>
      </c>
      <c r="F3989" s="24" t="s">
        <v>131</v>
      </c>
      <c r="G3989" s="24" t="s">
        <v>19</v>
      </c>
      <c r="H3989" s="24" t="s">
        <v>15</v>
      </c>
      <c r="J3989" s="24">
        <v>1</v>
      </c>
      <c r="K3989" s="24">
        <v>5694</v>
      </c>
      <c r="L3989" s="32">
        <v>0.4291666666666667</v>
      </c>
      <c r="M3989" s="43">
        <v>0.46180555555555558</v>
      </c>
      <c r="N3989" s="33">
        <v>25.971256384625601</v>
      </c>
      <c r="O3989" s="24"/>
      <c r="P3989" s="24"/>
      <c r="Q3989" s="24">
        <v>46</v>
      </c>
      <c r="R3989" s="35">
        <f t="shared" si="253"/>
        <v>1194.6777936927776</v>
      </c>
      <c r="S3989" s="35">
        <f t="shared" si="256"/>
        <v>0</v>
      </c>
      <c r="U3989" s="36">
        <f t="shared" si="254"/>
        <v>3.2638888888888884E-2</v>
      </c>
      <c r="V3989" s="36">
        <f t="shared" si="255"/>
        <v>1.5013888888888887</v>
      </c>
      <c r="W3989" s="36"/>
      <c r="X3989" s="37"/>
    </row>
    <row r="3990" spans="1:24" x14ac:dyDescent="0.3">
      <c r="A3990" s="42">
        <v>13360</v>
      </c>
      <c r="B3990" s="24" t="s">
        <v>130</v>
      </c>
      <c r="C3990" s="24" t="s">
        <v>1125</v>
      </c>
      <c r="D3990" s="24">
        <v>1</v>
      </c>
      <c r="E3990" s="24">
        <v>320</v>
      </c>
      <c r="F3990" s="24" t="s">
        <v>131</v>
      </c>
      <c r="G3990" s="24" t="s">
        <v>19</v>
      </c>
      <c r="H3990" s="24" t="s">
        <v>13</v>
      </c>
      <c r="J3990" s="24">
        <v>1</v>
      </c>
      <c r="K3990" s="24">
        <v>5583</v>
      </c>
      <c r="L3990" s="32">
        <v>0.43402777777777773</v>
      </c>
      <c r="M3990" s="43">
        <v>0.46875</v>
      </c>
      <c r="N3990" s="33">
        <v>25.971256384625601</v>
      </c>
      <c r="O3990" s="24"/>
      <c r="P3990" s="24"/>
      <c r="Q3990" s="24">
        <v>235</v>
      </c>
      <c r="R3990" s="35">
        <f t="shared" si="253"/>
        <v>6103.2452503870163</v>
      </c>
      <c r="S3990" s="35">
        <f t="shared" si="256"/>
        <v>0</v>
      </c>
      <c r="U3990" s="36">
        <f t="shared" si="254"/>
        <v>3.4722222222222265E-2</v>
      </c>
      <c r="V3990" s="36">
        <f t="shared" si="255"/>
        <v>8.1597222222222321</v>
      </c>
      <c r="W3990" s="36"/>
      <c r="X3990" s="37"/>
    </row>
    <row r="3991" spans="1:24" x14ac:dyDescent="0.3">
      <c r="A3991" s="42">
        <v>16825</v>
      </c>
      <c r="B3991" s="24" t="s">
        <v>130</v>
      </c>
      <c r="C3991" s="24" t="s">
        <v>1125</v>
      </c>
      <c r="D3991" s="24">
        <v>1</v>
      </c>
      <c r="E3991" s="24">
        <v>320</v>
      </c>
      <c r="F3991" s="24" t="s">
        <v>131</v>
      </c>
      <c r="G3991" s="24" t="s">
        <v>18</v>
      </c>
      <c r="H3991" s="24" t="s">
        <v>13</v>
      </c>
      <c r="J3991" s="24">
        <v>1</v>
      </c>
      <c r="K3991" s="24">
        <v>16151</v>
      </c>
      <c r="L3991" s="32">
        <v>0.43611111111111112</v>
      </c>
      <c r="M3991" s="43">
        <v>0.47222222222222227</v>
      </c>
      <c r="N3991" s="33">
        <v>25.971256384625601</v>
      </c>
      <c r="O3991" s="24"/>
      <c r="P3991" s="24"/>
      <c r="Q3991" s="24">
        <v>67</v>
      </c>
      <c r="R3991" s="35">
        <f t="shared" si="253"/>
        <v>1740.0741777699152</v>
      </c>
      <c r="S3991" s="35">
        <f t="shared" si="256"/>
        <v>0</v>
      </c>
      <c r="U3991" s="36">
        <f t="shared" si="254"/>
        <v>3.6111111111111149E-2</v>
      </c>
      <c r="V3991" s="36">
        <f t="shared" si="255"/>
        <v>2.419444444444447</v>
      </c>
      <c r="W3991" s="36"/>
      <c r="X3991" s="37"/>
    </row>
    <row r="3992" spans="1:24" x14ac:dyDescent="0.3">
      <c r="A3992" s="42">
        <v>17230</v>
      </c>
      <c r="B3992" s="24" t="s">
        <v>130</v>
      </c>
      <c r="C3992" s="24" t="s">
        <v>1125</v>
      </c>
      <c r="D3992" s="24">
        <v>1</v>
      </c>
      <c r="E3992" s="24">
        <v>320</v>
      </c>
      <c r="F3992" s="24" t="s">
        <v>131</v>
      </c>
      <c r="G3992" s="24" t="s">
        <v>18</v>
      </c>
      <c r="H3992" s="24" t="s">
        <v>15</v>
      </c>
      <c r="J3992" s="24">
        <v>1</v>
      </c>
      <c r="K3992" s="24">
        <v>17230</v>
      </c>
      <c r="L3992" s="32">
        <v>0.43958333333333338</v>
      </c>
      <c r="M3992" s="43">
        <v>0.47569444444444442</v>
      </c>
      <c r="N3992" s="33">
        <v>25.971256384625601</v>
      </c>
      <c r="O3992" s="24"/>
      <c r="P3992" s="24"/>
      <c r="Q3992" s="24">
        <v>12</v>
      </c>
      <c r="R3992" s="35">
        <f t="shared" si="253"/>
        <v>311.6550766155072</v>
      </c>
      <c r="S3992" s="35">
        <f t="shared" si="256"/>
        <v>0</v>
      </c>
      <c r="U3992" s="36">
        <f t="shared" si="254"/>
        <v>3.6111111111111038E-2</v>
      </c>
      <c r="V3992" s="36">
        <f t="shared" si="255"/>
        <v>0.43333333333333246</v>
      </c>
      <c r="W3992" s="36"/>
      <c r="X3992" s="37"/>
    </row>
    <row r="3993" spans="1:24" x14ac:dyDescent="0.3">
      <c r="A3993" s="42">
        <v>16956</v>
      </c>
      <c r="B3993" s="24" t="s">
        <v>130</v>
      </c>
      <c r="C3993" s="24" t="s">
        <v>1125</v>
      </c>
      <c r="D3993" s="24">
        <v>1</v>
      </c>
      <c r="E3993" s="24">
        <v>320</v>
      </c>
      <c r="F3993" s="24" t="s">
        <v>131</v>
      </c>
      <c r="G3993" s="24" t="s">
        <v>18</v>
      </c>
      <c r="H3993" s="24" t="s">
        <v>13</v>
      </c>
      <c r="J3993" s="24">
        <v>1</v>
      </c>
      <c r="K3993" s="24">
        <v>16956</v>
      </c>
      <c r="L3993" s="32">
        <v>0.45</v>
      </c>
      <c r="M3993" s="43">
        <v>0.4861111111111111</v>
      </c>
      <c r="N3993" s="33">
        <v>25.971256384625601</v>
      </c>
      <c r="O3993" s="24"/>
      <c r="P3993" s="24"/>
      <c r="Q3993" s="24">
        <v>67</v>
      </c>
      <c r="R3993" s="35">
        <f t="shared" si="253"/>
        <v>1740.0741777699152</v>
      </c>
      <c r="S3993" s="35">
        <f t="shared" si="256"/>
        <v>0</v>
      </c>
      <c r="U3993" s="36">
        <f t="shared" si="254"/>
        <v>3.6111111111111094E-2</v>
      </c>
      <c r="V3993" s="36">
        <f t="shared" si="255"/>
        <v>2.4194444444444434</v>
      </c>
      <c r="W3993" s="36"/>
      <c r="X3993" s="37"/>
    </row>
    <row r="3994" spans="1:24" x14ac:dyDescent="0.3">
      <c r="A3994" s="42">
        <v>13140</v>
      </c>
      <c r="B3994" s="24" t="s">
        <v>130</v>
      </c>
      <c r="C3994" s="24" t="s">
        <v>1125</v>
      </c>
      <c r="D3994" s="24">
        <v>1</v>
      </c>
      <c r="E3994" s="24">
        <v>320</v>
      </c>
      <c r="F3994" s="24" t="s">
        <v>131</v>
      </c>
      <c r="G3994" s="24" t="s">
        <v>19</v>
      </c>
      <c r="H3994" s="24" t="s">
        <v>15</v>
      </c>
      <c r="J3994" s="24">
        <v>1</v>
      </c>
      <c r="K3994" s="24">
        <v>5695</v>
      </c>
      <c r="L3994" s="32">
        <v>0.45</v>
      </c>
      <c r="M3994" s="43">
        <v>0.4826388888888889</v>
      </c>
      <c r="N3994" s="33">
        <v>25.971256384625601</v>
      </c>
      <c r="O3994" s="24"/>
      <c r="P3994" s="24"/>
      <c r="Q3994" s="24">
        <v>46</v>
      </c>
      <c r="R3994" s="35">
        <f t="shared" si="253"/>
        <v>1194.6777936927776</v>
      </c>
      <c r="S3994" s="35">
        <f t="shared" si="256"/>
        <v>0</v>
      </c>
      <c r="U3994" s="36">
        <f t="shared" si="254"/>
        <v>3.2638888888888884E-2</v>
      </c>
      <c r="V3994" s="36">
        <f t="shared" si="255"/>
        <v>1.5013888888888887</v>
      </c>
      <c r="W3994" s="36"/>
      <c r="X3994" s="37"/>
    </row>
    <row r="3995" spans="1:24" x14ac:dyDescent="0.3">
      <c r="A3995" s="42">
        <v>8506</v>
      </c>
      <c r="B3995" s="24" t="s">
        <v>130</v>
      </c>
      <c r="C3995" s="24" t="s">
        <v>1125</v>
      </c>
      <c r="D3995" s="24">
        <v>1</v>
      </c>
      <c r="E3995" s="24">
        <v>320</v>
      </c>
      <c r="F3995" s="24" t="s">
        <v>131</v>
      </c>
      <c r="G3995" s="24" t="s">
        <v>19</v>
      </c>
      <c r="H3995" s="24" t="s">
        <v>20</v>
      </c>
      <c r="J3995" s="24">
        <v>1</v>
      </c>
      <c r="K3995" s="24">
        <v>5801</v>
      </c>
      <c r="L3995" s="32">
        <v>0.45</v>
      </c>
      <c r="M3995" s="43">
        <v>0.4826388888888889</v>
      </c>
      <c r="N3995" s="33">
        <v>25.971256384625601</v>
      </c>
      <c r="O3995" s="24"/>
      <c r="P3995" s="24"/>
      <c r="Q3995" s="24">
        <v>5</v>
      </c>
      <c r="R3995" s="35">
        <f t="shared" si="253"/>
        <v>129.85628192312799</v>
      </c>
      <c r="S3995" s="35">
        <f t="shared" si="256"/>
        <v>0</v>
      </c>
      <c r="U3995" s="36">
        <f t="shared" si="254"/>
        <v>3.2638888888888884E-2</v>
      </c>
      <c r="V3995" s="36">
        <f t="shared" si="255"/>
        <v>0.16319444444444442</v>
      </c>
      <c r="W3995" s="36"/>
      <c r="X3995" s="37"/>
    </row>
    <row r="3996" spans="1:24" x14ac:dyDescent="0.3">
      <c r="A3996" s="42">
        <v>13361</v>
      </c>
      <c r="B3996" s="24" t="s">
        <v>130</v>
      </c>
      <c r="C3996" s="24" t="s">
        <v>1125</v>
      </c>
      <c r="D3996" s="24">
        <v>1</v>
      </c>
      <c r="E3996" s="24">
        <v>320</v>
      </c>
      <c r="F3996" s="24" t="s">
        <v>131</v>
      </c>
      <c r="G3996" s="24" t="s">
        <v>19</v>
      </c>
      <c r="H3996" s="24" t="s">
        <v>13</v>
      </c>
      <c r="J3996" s="24">
        <v>1</v>
      </c>
      <c r="K3996" s="24">
        <v>5584</v>
      </c>
      <c r="L3996" s="32">
        <v>0.4548611111111111</v>
      </c>
      <c r="M3996" s="43">
        <v>0.48958333333333331</v>
      </c>
      <c r="N3996" s="33">
        <v>25.971256384625601</v>
      </c>
      <c r="O3996" s="24"/>
      <c r="P3996" s="24"/>
      <c r="Q3996" s="24">
        <v>235</v>
      </c>
      <c r="R3996" s="35">
        <f t="shared" si="253"/>
        <v>6103.2452503870163</v>
      </c>
      <c r="S3996" s="35">
        <f t="shared" si="256"/>
        <v>0</v>
      </c>
      <c r="U3996" s="36">
        <f t="shared" si="254"/>
        <v>3.472222222222221E-2</v>
      </c>
      <c r="V3996" s="36">
        <f t="shared" si="255"/>
        <v>8.1597222222222197</v>
      </c>
      <c r="W3996" s="36"/>
      <c r="X3996" s="37"/>
    </row>
    <row r="3997" spans="1:24" x14ac:dyDescent="0.3">
      <c r="A3997" s="42">
        <v>17236</v>
      </c>
      <c r="B3997" s="24" t="s">
        <v>130</v>
      </c>
      <c r="C3997" s="24" t="s">
        <v>1125</v>
      </c>
      <c r="D3997" s="24">
        <v>1</v>
      </c>
      <c r="E3997" s="24">
        <v>320</v>
      </c>
      <c r="F3997" s="24" t="s">
        <v>131</v>
      </c>
      <c r="G3997" s="24" t="s">
        <v>18</v>
      </c>
      <c r="H3997" s="24" t="s">
        <v>15</v>
      </c>
      <c r="J3997" s="24">
        <v>1</v>
      </c>
      <c r="K3997" s="24">
        <v>17236</v>
      </c>
      <c r="L3997" s="32">
        <v>0.45694444444444443</v>
      </c>
      <c r="M3997" s="43">
        <v>0.49305555555555558</v>
      </c>
      <c r="N3997" s="33">
        <v>25.971256384625601</v>
      </c>
      <c r="O3997" s="24"/>
      <c r="P3997" s="24"/>
      <c r="Q3997" s="24">
        <v>12</v>
      </c>
      <c r="R3997" s="35">
        <f t="shared" si="253"/>
        <v>311.6550766155072</v>
      </c>
      <c r="S3997" s="35">
        <f t="shared" si="256"/>
        <v>0</v>
      </c>
      <c r="U3997" s="36">
        <f t="shared" si="254"/>
        <v>3.6111111111111149E-2</v>
      </c>
      <c r="V3997" s="36">
        <f t="shared" si="255"/>
        <v>0.43333333333333379</v>
      </c>
      <c r="W3997" s="36"/>
      <c r="X3997" s="37"/>
    </row>
    <row r="3998" spans="1:24" x14ac:dyDescent="0.3">
      <c r="A3998" s="42">
        <v>16903</v>
      </c>
      <c r="B3998" s="24" t="s">
        <v>130</v>
      </c>
      <c r="C3998" s="24" t="s">
        <v>1125</v>
      </c>
      <c r="D3998" s="24">
        <v>1</v>
      </c>
      <c r="E3998" s="24">
        <v>320</v>
      </c>
      <c r="F3998" s="24" t="s">
        <v>131</v>
      </c>
      <c r="G3998" s="24" t="s">
        <v>18</v>
      </c>
      <c r="H3998" s="24" t="s">
        <v>13</v>
      </c>
      <c r="J3998" s="24">
        <v>1</v>
      </c>
      <c r="K3998" s="24">
        <v>16903</v>
      </c>
      <c r="L3998" s="32">
        <v>0.46388888888888885</v>
      </c>
      <c r="M3998" s="43">
        <v>0.5</v>
      </c>
      <c r="N3998" s="33">
        <v>25.971256384625601</v>
      </c>
      <c r="O3998" s="24"/>
      <c r="P3998" s="24"/>
      <c r="Q3998" s="24">
        <v>67</v>
      </c>
      <c r="R3998" s="35">
        <f t="shared" si="253"/>
        <v>1740.0741777699152</v>
      </c>
      <c r="S3998" s="35">
        <f t="shared" si="256"/>
        <v>0</v>
      </c>
      <c r="U3998" s="36">
        <f t="shared" si="254"/>
        <v>3.6111111111111149E-2</v>
      </c>
      <c r="V3998" s="36">
        <f t="shared" si="255"/>
        <v>2.419444444444447</v>
      </c>
      <c r="W3998" s="36"/>
      <c r="X3998" s="37"/>
    </row>
    <row r="3999" spans="1:24" x14ac:dyDescent="0.3">
      <c r="A3999" s="42">
        <v>8455</v>
      </c>
      <c r="B3999" s="24" t="s">
        <v>130</v>
      </c>
      <c r="C3999" s="24" t="s">
        <v>1125</v>
      </c>
      <c r="D3999" s="24">
        <v>1</v>
      </c>
      <c r="E3999" s="24">
        <v>320</v>
      </c>
      <c r="F3999" s="24" t="s">
        <v>131</v>
      </c>
      <c r="G3999" s="24" t="s">
        <v>19</v>
      </c>
      <c r="H3999" s="24" t="s">
        <v>15</v>
      </c>
      <c r="J3999" s="24">
        <v>1</v>
      </c>
      <c r="K3999" s="24">
        <v>5696</v>
      </c>
      <c r="L3999" s="32">
        <v>0.47083333333333338</v>
      </c>
      <c r="M3999" s="43">
        <v>0.50347222222222221</v>
      </c>
      <c r="N3999" s="33">
        <v>25.971256384625601</v>
      </c>
      <c r="O3999" s="24"/>
      <c r="P3999" s="24"/>
      <c r="Q3999" s="24">
        <v>46</v>
      </c>
      <c r="R3999" s="35">
        <f t="shared" si="253"/>
        <v>1194.6777936927776</v>
      </c>
      <c r="S3999" s="35">
        <f t="shared" si="256"/>
        <v>0</v>
      </c>
      <c r="U3999" s="36">
        <f t="shared" si="254"/>
        <v>3.2638888888888828E-2</v>
      </c>
      <c r="V3999" s="36">
        <f t="shared" si="255"/>
        <v>1.501388888888886</v>
      </c>
      <c r="W3999" s="36"/>
      <c r="X3999" s="37"/>
    </row>
    <row r="4000" spans="1:24" x14ac:dyDescent="0.3">
      <c r="A4000" s="42">
        <v>17244</v>
      </c>
      <c r="B4000" s="24" t="s">
        <v>130</v>
      </c>
      <c r="C4000" s="24" t="s">
        <v>1125</v>
      </c>
      <c r="D4000" s="24">
        <v>1</v>
      </c>
      <c r="E4000" s="24">
        <v>320</v>
      </c>
      <c r="F4000" s="24" t="s">
        <v>131</v>
      </c>
      <c r="G4000" s="24" t="s">
        <v>18</v>
      </c>
      <c r="H4000" s="24" t="s">
        <v>15</v>
      </c>
      <c r="J4000" s="24">
        <v>1</v>
      </c>
      <c r="K4000" s="24">
        <v>17244</v>
      </c>
      <c r="L4000" s="32">
        <v>0.47430555555555554</v>
      </c>
      <c r="M4000" s="43">
        <v>0.51041666666666663</v>
      </c>
      <c r="N4000" s="33">
        <v>25.971256384625601</v>
      </c>
      <c r="O4000" s="24"/>
      <c r="P4000" s="24"/>
      <c r="Q4000" s="24">
        <v>12</v>
      </c>
      <c r="R4000" s="35">
        <f t="shared" si="253"/>
        <v>311.6550766155072</v>
      </c>
      <c r="S4000" s="35">
        <f t="shared" si="256"/>
        <v>0</v>
      </c>
      <c r="U4000" s="36">
        <f t="shared" si="254"/>
        <v>3.6111111111111094E-2</v>
      </c>
      <c r="V4000" s="36">
        <f t="shared" si="255"/>
        <v>0.43333333333333313</v>
      </c>
      <c r="W4000" s="36"/>
      <c r="X4000" s="37"/>
    </row>
    <row r="4001" spans="1:24" x14ac:dyDescent="0.3">
      <c r="A4001" s="42">
        <v>13362</v>
      </c>
      <c r="B4001" s="24" t="s">
        <v>130</v>
      </c>
      <c r="C4001" s="24" t="s">
        <v>1125</v>
      </c>
      <c r="D4001" s="24">
        <v>1</v>
      </c>
      <c r="E4001" s="24">
        <v>320</v>
      </c>
      <c r="F4001" s="24" t="s">
        <v>131</v>
      </c>
      <c r="G4001" s="24" t="s">
        <v>19</v>
      </c>
      <c r="H4001" s="24" t="s">
        <v>13</v>
      </c>
      <c r="J4001" s="24">
        <v>1</v>
      </c>
      <c r="K4001" s="24">
        <v>5585</v>
      </c>
      <c r="L4001" s="32">
        <v>0.47569444444444442</v>
      </c>
      <c r="M4001" s="43">
        <v>0.51041666666666663</v>
      </c>
      <c r="N4001" s="33">
        <v>25.971256384625601</v>
      </c>
      <c r="O4001" s="24"/>
      <c r="P4001" s="24"/>
      <c r="Q4001" s="24">
        <v>235</v>
      </c>
      <c r="R4001" s="35">
        <f t="shared" si="253"/>
        <v>6103.2452503870163</v>
      </c>
      <c r="S4001" s="35">
        <f t="shared" si="256"/>
        <v>0</v>
      </c>
      <c r="U4001" s="36">
        <f t="shared" si="254"/>
        <v>3.472222222222221E-2</v>
      </c>
      <c r="V4001" s="36">
        <f t="shared" si="255"/>
        <v>8.1597222222222197</v>
      </c>
      <c r="W4001" s="36"/>
      <c r="X4001" s="37"/>
    </row>
    <row r="4002" spans="1:24" x14ac:dyDescent="0.3">
      <c r="A4002" s="42">
        <v>16911</v>
      </c>
      <c r="B4002" s="24" t="s">
        <v>130</v>
      </c>
      <c r="C4002" s="24" t="s">
        <v>1125</v>
      </c>
      <c r="D4002" s="24">
        <v>1</v>
      </c>
      <c r="E4002" s="24">
        <v>320</v>
      </c>
      <c r="F4002" s="24" t="s">
        <v>131</v>
      </c>
      <c r="G4002" s="24" t="s">
        <v>18</v>
      </c>
      <c r="H4002" s="24" t="s">
        <v>13</v>
      </c>
      <c r="J4002" s="24">
        <v>1</v>
      </c>
      <c r="K4002" s="24">
        <v>16911</v>
      </c>
      <c r="L4002" s="32">
        <v>0.48472222222222222</v>
      </c>
      <c r="M4002" s="43">
        <v>0.52083333333333337</v>
      </c>
      <c r="N4002" s="33">
        <v>25.971256384625601</v>
      </c>
      <c r="O4002" s="24"/>
      <c r="P4002" s="24"/>
      <c r="Q4002" s="24">
        <v>67</v>
      </c>
      <c r="R4002" s="35">
        <f t="shared" si="253"/>
        <v>1740.0741777699152</v>
      </c>
      <c r="S4002" s="35">
        <f t="shared" si="256"/>
        <v>0</v>
      </c>
      <c r="U4002" s="36">
        <f t="shared" si="254"/>
        <v>3.6111111111111149E-2</v>
      </c>
      <c r="V4002" s="36">
        <f t="shared" si="255"/>
        <v>2.419444444444447</v>
      </c>
      <c r="W4002" s="36"/>
      <c r="X4002" s="37"/>
    </row>
    <row r="4003" spans="1:24" x14ac:dyDescent="0.3">
      <c r="A4003" s="42">
        <v>17251</v>
      </c>
      <c r="B4003" s="24" t="s">
        <v>130</v>
      </c>
      <c r="C4003" s="24" t="s">
        <v>1125</v>
      </c>
      <c r="D4003" s="24">
        <v>1</v>
      </c>
      <c r="E4003" s="24">
        <v>320</v>
      </c>
      <c r="F4003" s="24" t="s">
        <v>131</v>
      </c>
      <c r="G4003" s="24" t="s">
        <v>18</v>
      </c>
      <c r="H4003" s="24" t="s">
        <v>15</v>
      </c>
      <c r="J4003" s="24">
        <v>1</v>
      </c>
      <c r="K4003" s="24">
        <v>17251</v>
      </c>
      <c r="L4003" s="32">
        <v>0.4916666666666667</v>
      </c>
      <c r="M4003" s="43">
        <v>0.52777777777777779</v>
      </c>
      <c r="N4003" s="33">
        <v>25.971256384625601</v>
      </c>
      <c r="O4003" s="24"/>
      <c r="P4003" s="24"/>
      <c r="Q4003" s="24">
        <v>12</v>
      </c>
      <c r="R4003" s="35">
        <f t="shared" si="253"/>
        <v>311.6550766155072</v>
      </c>
      <c r="S4003" s="35">
        <f t="shared" si="256"/>
        <v>0</v>
      </c>
      <c r="U4003" s="36">
        <f t="shared" si="254"/>
        <v>3.6111111111111094E-2</v>
      </c>
      <c r="V4003" s="36">
        <f t="shared" si="255"/>
        <v>0.43333333333333313</v>
      </c>
      <c r="W4003" s="36"/>
      <c r="X4003" s="37"/>
    </row>
    <row r="4004" spans="1:24" x14ac:dyDescent="0.3">
      <c r="A4004" s="42">
        <v>8456</v>
      </c>
      <c r="B4004" s="24" t="s">
        <v>130</v>
      </c>
      <c r="C4004" s="24" t="s">
        <v>1125</v>
      </c>
      <c r="D4004" s="24">
        <v>1</v>
      </c>
      <c r="E4004" s="24">
        <v>320</v>
      </c>
      <c r="F4004" s="24" t="s">
        <v>131</v>
      </c>
      <c r="G4004" s="24" t="s">
        <v>19</v>
      </c>
      <c r="H4004" s="24" t="s">
        <v>15</v>
      </c>
      <c r="J4004" s="24">
        <v>1</v>
      </c>
      <c r="K4004" s="24">
        <v>5697</v>
      </c>
      <c r="L4004" s="32">
        <v>0.4916666666666667</v>
      </c>
      <c r="M4004" s="43">
        <v>0.52430555555555558</v>
      </c>
      <c r="N4004" s="33">
        <v>25.971256384625601</v>
      </c>
      <c r="O4004" s="24"/>
      <c r="P4004" s="24"/>
      <c r="Q4004" s="24">
        <v>46</v>
      </c>
      <c r="R4004" s="35">
        <f t="shared" si="253"/>
        <v>1194.6777936927776</v>
      </c>
      <c r="S4004" s="35">
        <f t="shared" si="256"/>
        <v>0</v>
      </c>
      <c r="U4004" s="36">
        <f t="shared" si="254"/>
        <v>3.2638888888888884E-2</v>
      </c>
      <c r="V4004" s="36">
        <f t="shared" si="255"/>
        <v>1.5013888888888887</v>
      </c>
      <c r="W4004" s="36"/>
      <c r="X4004" s="37"/>
    </row>
    <row r="4005" spans="1:24" x14ac:dyDescent="0.3">
      <c r="A4005" s="42">
        <v>13363</v>
      </c>
      <c r="B4005" s="24" t="s">
        <v>130</v>
      </c>
      <c r="C4005" s="24" t="s">
        <v>1125</v>
      </c>
      <c r="D4005" s="24">
        <v>1</v>
      </c>
      <c r="E4005" s="24">
        <v>320</v>
      </c>
      <c r="F4005" s="24" t="s">
        <v>131</v>
      </c>
      <c r="G4005" s="24" t="s">
        <v>19</v>
      </c>
      <c r="H4005" s="24" t="s">
        <v>13</v>
      </c>
      <c r="J4005" s="24">
        <v>1</v>
      </c>
      <c r="K4005" s="24">
        <v>5586</v>
      </c>
      <c r="L4005" s="32">
        <v>0.49652777777777773</v>
      </c>
      <c r="M4005" s="43">
        <v>0.53125</v>
      </c>
      <c r="N4005" s="33">
        <v>25.971256384625601</v>
      </c>
      <c r="O4005" s="24"/>
      <c r="P4005" s="24"/>
      <c r="Q4005" s="24">
        <v>235</v>
      </c>
      <c r="R4005" s="35">
        <f t="shared" si="253"/>
        <v>6103.2452503870163</v>
      </c>
      <c r="S4005" s="35">
        <f t="shared" si="256"/>
        <v>0</v>
      </c>
      <c r="U4005" s="36">
        <f t="shared" si="254"/>
        <v>3.4722222222222265E-2</v>
      </c>
      <c r="V4005" s="36">
        <f t="shared" si="255"/>
        <v>8.1597222222222321</v>
      </c>
      <c r="W4005" s="36"/>
      <c r="X4005" s="37"/>
    </row>
    <row r="4006" spans="1:24" x14ac:dyDescent="0.3">
      <c r="A4006" s="42">
        <v>16960</v>
      </c>
      <c r="B4006" s="24" t="s">
        <v>130</v>
      </c>
      <c r="C4006" s="24" t="s">
        <v>1125</v>
      </c>
      <c r="D4006" s="24">
        <v>1</v>
      </c>
      <c r="E4006" s="24">
        <v>320</v>
      </c>
      <c r="F4006" s="24" t="s">
        <v>131</v>
      </c>
      <c r="G4006" s="24" t="s">
        <v>18</v>
      </c>
      <c r="H4006" s="24" t="s">
        <v>13</v>
      </c>
      <c r="J4006" s="24">
        <v>1</v>
      </c>
      <c r="K4006" s="24">
        <v>16960</v>
      </c>
      <c r="L4006" s="32">
        <v>0.50555555555555554</v>
      </c>
      <c r="M4006" s="43">
        <v>0.54166666666666663</v>
      </c>
      <c r="N4006" s="33">
        <v>25.971256384625601</v>
      </c>
      <c r="O4006" s="24"/>
      <c r="P4006" s="24"/>
      <c r="Q4006" s="24">
        <v>67</v>
      </c>
      <c r="R4006" s="35">
        <f t="shared" si="253"/>
        <v>1740.0741777699152</v>
      </c>
      <c r="S4006" s="35">
        <f t="shared" si="256"/>
        <v>0</v>
      </c>
      <c r="U4006" s="36">
        <f t="shared" si="254"/>
        <v>3.6111111111111094E-2</v>
      </c>
      <c r="V4006" s="36">
        <f t="shared" si="255"/>
        <v>2.4194444444444434</v>
      </c>
      <c r="W4006" s="36"/>
      <c r="X4006" s="37"/>
    </row>
    <row r="4007" spans="1:24" x14ac:dyDescent="0.3">
      <c r="A4007" s="42">
        <v>17189</v>
      </c>
      <c r="B4007" s="24" t="s">
        <v>130</v>
      </c>
      <c r="C4007" s="24" t="s">
        <v>1125</v>
      </c>
      <c r="D4007" s="24">
        <v>1</v>
      </c>
      <c r="E4007" s="24">
        <v>320</v>
      </c>
      <c r="F4007" s="24" t="s">
        <v>131</v>
      </c>
      <c r="G4007" s="24" t="s">
        <v>18</v>
      </c>
      <c r="H4007" s="24" t="s">
        <v>15</v>
      </c>
      <c r="J4007" s="24">
        <v>1</v>
      </c>
      <c r="K4007" s="24">
        <v>17189</v>
      </c>
      <c r="L4007" s="32">
        <v>0.50902777777777775</v>
      </c>
      <c r="M4007" s="43">
        <v>0.54513888888888895</v>
      </c>
      <c r="N4007" s="33">
        <v>25.971256384625601</v>
      </c>
      <c r="O4007" s="24"/>
      <c r="P4007" s="24"/>
      <c r="Q4007" s="24">
        <v>12</v>
      </c>
      <c r="R4007" s="35">
        <f t="shared" si="253"/>
        <v>311.6550766155072</v>
      </c>
      <c r="S4007" s="35">
        <f t="shared" si="256"/>
        <v>0</v>
      </c>
      <c r="U4007" s="36">
        <f t="shared" si="254"/>
        <v>3.6111111111111205E-2</v>
      </c>
      <c r="V4007" s="36">
        <f t="shared" si="255"/>
        <v>0.43333333333333446</v>
      </c>
      <c r="W4007" s="36"/>
      <c r="X4007" s="37"/>
    </row>
    <row r="4008" spans="1:24" x14ac:dyDescent="0.3">
      <c r="A4008" s="42">
        <v>8457</v>
      </c>
      <c r="B4008" s="24" t="s">
        <v>130</v>
      </c>
      <c r="C4008" s="24" t="s">
        <v>1125</v>
      </c>
      <c r="D4008" s="24">
        <v>1</v>
      </c>
      <c r="E4008" s="24">
        <v>320</v>
      </c>
      <c r="F4008" s="24" t="s">
        <v>131</v>
      </c>
      <c r="G4008" s="24" t="s">
        <v>19</v>
      </c>
      <c r="H4008" s="24" t="s">
        <v>15</v>
      </c>
      <c r="J4008" s="24">
        <v>1</v>
      </c>
      <c r="K4008" s="24">
        <v>5698</v>
      </c>
      <c r="L4008" s="32">
        <v>0.51250000000000007</v>
      </c>
      <c r="M4008" s="43">
        <v>0.54513888888888895</v>
      </c>
      <c r="N4008" s="33">
        <v>25.971256384625601</v>
      </c>
      <c r="O4008" s="24"/>
      <c r="P4008" s="24"/>
      <c r="Q4008" s="24">
        <v>46</v>
      </c>
      <c r="R4008" s="35">
        <f t="shared" si="253"/>
        <v>1194.6777936927776</v>
      </c>
      <c r="S4008" s="35">
        <f t="shared" si="256"/>
        <v>0</v>
      </c>
      <c r="U4008" s="36">
        <f t="shared" si="254"/>
        <v>3.2638888888888884E-2</v>
      </c>
      <c r="V4008" s="36">
        <f t="shared" si="255"/>
        <v>1.5013888888888887</v>
      </c>
      <c r="W4008" s="36"/>
      <c r="X4008" s="37"/>
    </row>
    <row r="4009" spans="1:24" x14ac:dyDescent="0.3">
      <c r="A4009" s="42">
        <v>13364</v>
      </c>
      <c r="B4009" s="24" t="s">
        <v>130</v>
      </c>
      <c r="C4009" s="24" t="s">
        <v>1125</v>
      </c>
      <c r="D4009" s="24">
        <v>1</v>
      </c>
      <c r="E4009" s="24">
        <v>320</v>
      </c>
      <c r="F4009" s="24" t="s">
        <v>131</v>
      </c>
      <c r="G4009" s="24" t="s">
        <v>19</v>
      </c>
      <c r="H4009" s="24" t="s">
        <v>13</v>
      </c>
      <c r="J4009" s="24">
        <v>1</v>
      </c>
      <c r="K4009" s="24">
        <v>5588</v>
      </c>
      <c r="L4009" s="32">
        <v>0.52083333333333337</v>
      </c>
      <c r="M4009" s="43">
        <v>0.55555555555555558</v>
      </c>
      <c r="N4009" s="33">
        <v>25.971256384625601</v>
      </c>
      <c r="O4009" s="24"/>
      <c r="P4009" s="24"/>
      <c r="Q4009" s="24">
        <v>235</v>
      </c>
      <c r="R4009" s="35">
        <f t="shared" si="253"/>
        <v>6103.2452503870163</v>
      </c>
      <c r="S4009" s="35">
        <f t="shared" si="256"/>
        <v>0</v>
      </c>
      <c r="U4009" s="36">
        <f t="shared" si="254"/>
        <v>3.472222222222221E-2</v>
      </c>
      <c r="V4009" s="36">
        <f t="shared" si="255"/>
        <v>8.1597222222222197</v>
      </c>
      <c r="W4009" s="36"/>
      <c r="X4009" s="37"/>
    </row>
    <row r="4010" spans="1:24" x14ac:dyDescent="0.3">
      <c r="A4010" s="42">
        <v>16922</v>
      </c>
      <c r="B4010" s="24" t="s">
        <v>130</v>
      </c>
      <c r="C4010" s="24" t="s">
        <v>1125</v>
      </c>
      <c r="D4010" s="24">
        <v>1</v>
      </c>
      <c r="E4010" s="24">
        <v>320</v>
      </c>
      <c r="F4010" s="24" t="s">
        <v>131</v>
      </c>
      <c r="G4010" s="24" t="s">
        <v>18</v>
      </c>
      <c r="H4010" s="24" t="s">
        <v>13</v>
      </c>
      <c r="J4010" s="24">
        <v>1</v>
      </c>
      <c r="K4010" s="24">
        <v>16922</v>
      </c>
      <c r="L4010" s="32">
        <v>0.52638888888888891</v>
      </c>
      <c r="M4010" s="43">
        <v>0.5625</v>
      </c>
      <c r="N4010" s="33">
        <v>25.971256384625601</v>
      </c>
      <c r="O4010" s="24"/>
      <c r="P4010" s="24"/>
      <c r="Q4010" s="24">
        <v>67</v>
      </c>
      <c r="R4010" s="35">
        <f t="shared" si="253"/>
        <v>1740.0741777699152</v>
      </c>
      <c r="S4010" s="35">
        <f t="shared" si="256"/>
        <v>0</v>
      </c>
      <c r="U4010" s="36">
        <f t="shared" si="254"/>
        <v>3.6111111111111094E-2</v>
      </c>
      <c r="V4010" s="36">
        <f t="shared" si="255"/>
        <v>2.4194444444444434</v>
      </c>
      <c r="W4010" s="36"/>
      <c r="X4010" s="37"/>
    </row>
    <row r="4011" spans="1:24" x14ac:dyDescent="0.3">
      <c r="A4011" s="42">
        <v>17232</v>
      </c>
      <c r="B4011" s="24" t="s">
        <v>130</v>
      </c>
      <c r="C4011" s="24" t="s">
        <v>1125</v>
      </c>
      <c r="D4011" s="24">
        <v>1</v>
      </c>
      <c r="E4011" s="24">
        <v>320</v>
      </c>
      <c r="F4011" s="24" t="s">
        <v>131</v>
      </c>
      <c r="G4011" s="24" t="s">
        <v>18</v>
      </c>
      <c r="H4011" s="24" t="s">
        <v>15</v>
      </c>
      <c r="J4011" s="24">
        <v>1</v>
      </c>
      <c r="K4011" s="24">
        <v>17232</v>
      </c>
      <c r="L4011" s="32">
        <v>0.52986111111111112</v>
      </c>
      <c r="M4011" s="43">
        <v>0.56597222222222221</v>
      </c>
      <c r="N4011" s="33">
        <v>25.971256384625601</v>
      </c>
      <c r="O4011" s="24"/>
      <c r="P4011" s="24"/>
      <c r="Q4011" s="24">
        <v>12</v>
      </c>
      <c r="R4011" s="35">
        <f t="shared" si="253"/>
        <v>311.6550766155072</v>
      </c>
      <c r="S4011" s="35">
        <f t="shared" si="256"/>
        <v>0</v>
      </c>
      <c r="U4011" s="36">
        <f t="shared" si="254"/>
        <v>3.6111111111111094E-2</v>
      </c>
      <c r="V4011" s="36">
        <f t="shared" si="255"/>
        <v>0.43333333333333313</v>
      </c>
      <c r="W4011" s="36"/>
      <c r="X4011" s="37"/>
    </row>
    <row r="4012" spans="1:24" x14ac:dyDescent="0.3">
      <c r="A4012" s="42">
        <v>8458</v>
      </c>
      <c r="B4012" s="24" t="s">
        <v>130</v>
      </c>
      <c r="C4012" s="24" t="s">
        <v>1125</v>
      </c>
      <c r="D4012" s="24">
        <v>1</v>
      </c>
      <c r="E4012" s="24">
        <v>320</v>
      </c>
      <c r="F4012" s="24" t="s">
        <v>131</v>
      </c>
      <c r="G4012" s="24" t="s">
        <v>19</v>
      </c>
      <c r="H4012" s="24" t="s">
        <v>15</v>
      </c>
      <c r="J4012" s="24">
        <v>1</v>
      </c>
      <c r="K4012" s="24">
        <v>5699</v>
      </c>
      <c r="L4012" s="32">
        <v>0.53333333333333333</v>
      </c>
      <c r="M4012" s="43">
        <v>0.56597222222222221</v>
      </c>
      <c r="N4012" s="33">
        <v>25.971256384625601</v>
      </c>
      <c r="O4012" s="24"/>
      <c r="P4012" s="24"/>
      <c r="Q4012" s="24">
        <v>46</v>
      </c>
      <c r="R4012" s="35">
        <f t="shared" si="253"/>
        <v>1194.6777936927776</v>
      </c>
      <c r="S4012" s="35">
        <f t="shared" si="256"/>
        <v>0</v>
      </c>
      <c r="U4012" s="36">
        <f t="shared" si="254"/>
        <v>3.2638888888888884E-2</v>
      </c>
      <c r="V4012" s="36">
        <f t="shared" si="255"/>
        <v>1.5013888888888887</v>
      </c>
      <c r="W4012" s="36"/>
      <c r="X4012" s="37"/>
    </row>
    <row r="4013" spans="1:24" x14ac:dyDescent="0.3">
      <c r="A4013" s="42">
        <v>13365</v>
      </c>
      <c r="B4013" s="24" t="s">
        <v>130</v>
      </c>
      <c r="C4013" s="24" t="s">
        <v>1125</v>
      </c>
      <c r="D4013" s="24">
        <v>1</v>
      </c>
      <c r="E4013" s="24">
        <v>320</v>
      </c>
      <c r="F4013" s="24" t="s">
        <v>131</v>
      </c>
      <c r="G4013" s="24" t="s">
        <v>19</v>
      </c>
      <c r="H4013" s="24" t="s">
        <v>13</v>
      </c>
      <c r="J4013" s="24">
        <v>1</v>
      </c>
      <c r="K4013" s="24">
        <v>5589</v>
      </c>
      <c r="L4013" s="32">
        <v>0.54166666666666663</v>
      </c>
      <c r="M4013" s="43">
        <v>0.57638888888888895</v>
      </c>
      <c r="N4013" s="33">
        <v>25.971256384625601</v>
      </c>
      <c r="O4013" s="24"/>
      <c r="P4013" s="24"/>
      <c r="Q4013" s="24">
        <v>235</v>
      </c>
      <c r="R4013" s="35">
        <f t="shared" si="253"/>
        <v>6103.2452503870163</v>
      </c>
      <c r="S4013" s="35">
        <f t="shared" si="256"/>
        <v>0</v>
      </c>
      <c r="U4013" s="36">
        <f t="shared" si="254"/>
        <v>3.4722222222222321E-2</v>
      </c>
      <c r="V4013" s="36">
        <f t="shared" si="255"/>
        <v>8.1597222222222463</v>
      </c>
      <c r="W4013" s="36"/>
      <c r="X4013" s="37"/>
    </row>
    <row r="4014" spans="1:24" x14ac:dyDescent="0.3">
      <c r="A4014" s="42">
        <v>16958</v>
      </c>
      <c r="B4014" s="24" t="s">
        <v>130</v>
      </c>
      <c r="C4014" s="24" t="s">
        <v>1125</v>
      </c>
      <c r="D4014" s="24">
        <v>1</v>
      </c>
      <c r="E4014" s="24">
        <v>320</v>
      </c>
      <c r="F4014" s="24" t="s">
        <v>131</v>
      </c>
      <c r="G4014" s="24" t="s">
        <v>18</v>
      </c>
      <c r="H4014" s="24" t="s">
        <v>13</v>
      </c>
      <c r="J4014" s="24">
        <v>1</v>
      </c>
      <c r="K4014" s="24">
        <v>16958</v>
      </c>
      <c r="L4014" s="32">
        <v>0.54722222222222217</v>
      </c>
      <c r="M4014" s="43">
        <v>0.58333333333333337</v>
      </c>
      <c r="N4014" s="33">
        <v>25.971256384625601</v>
      </c>
      <c r="O4014" s="24"/>
      <c r="P4014" s="24"/>
      <c r="Q4014" s="24">
        <v>67</v>
      </c>
      <c r="R4014" s="35">
        <f t="shared" si="253"/>
        <v>1740.0741777699152</v>
      </c>
      <c r="S4014" s="35">
        <f t="shared" si="256"/>
        <v>0</v>
      </c>
      <c r="U4014" s="36">
        <f t="shared" si="254"/>
        <v>3.6111111111111205E-2</v>
      </c>
      <c r="V4014" s="36">
        <f t="shared" si="255"/>
        <v>2.4194444444444505</v>
      </c>
      <c r="W4014" s="36"/>
      <c r="X4014" s="37"/>
    </row>
    <row r="4015" spans="1:24" x14ac:dyDescent="0.3">
      <c r="A4015" s="42">
        <v>17238</v>
      </c>
      <c r="B4015" s="24" t="s">
        <v>130</v>
      </c>
      <c r="C4015" s="24" t="s">
        <v>1125</v>
      </c>
      <c r="D4015" s="24">
        <v>1</v>
      </c>
      <c r="E4015" s="24">
        <v>320</v>
      </c>
      <c r="F4015" s="24" t="s">
        <v>131</v>
      </c>
      <c r="G4015" s="24" t="s">
        <v>18</v>
      </c>
      <c r="H4015" s="24" t="s">
        <v>15</v>
      </c>
      <c r="J4015" s="24">
        <v>1</v>
      </c>
      <c r="K4015" s="24">
        <v>17238</v>
      </c>
      <c r="L4015" s="32">
        <v>0.55069444444444449</v>
      </c>
      <c r="M4015" s="43">
        <v>0.58680555555555558</v>
      </c>
      <c r="N4015" s="33">
        <v>25.971256384625601</v>
      </c>
      <c r="O4015" s="24"/>
      <c r="P4015" s="24"/>
      <c r="Q4015" s="24">
        <v>12</v>
      </c>
      <c r="R4015" s="35">
        <f t="shared" si="253"/>
        <v>311.6550766155072</v>
      </c>
      <c r="S4015" s="35">
        <f t="shared" si="256"/>
        <v>0</v>
      </c>
      <c r="U4015" s="36">
        <f t="shared" si="254"/>
        <v>3.6111111111111094E-2</v>
      </c>
      <c r="V4015" s="36">
        <f t="shared" si="255"/>
        <v>0.43333333333333313</v>
      </c>
      <c r="W4015" s="36"/>
      <c r="X4015" s="37"/>
    </row>
    <row r="4016" spans="1:24" x14ac:dyDescent="0.3">
      <c r="A4016" s="42">
        <v>8459</v>
      </c>
      <c r="B4016" s="24" t="s">
        <v>130</v>
      </c>
      <c r="C4016" s="24" t="s">
        <v>1125</v>
      </c>
      <c r="D4016" s="24">
        <v>1</v>
      </c>
      <c r="E4016" s="24">
        <v>320</v>
      </c>
      <c r="F4016" s="24" t="s">
        <v>131</v>
      </c>
      <c r="G4016" s="24" t="s">
        <v>19</v>
      </c>
      <c r="H4016" s="24" t="s">
        <v>15</v>
      </c>
      <c r="J4016" s="24">
        <v>1</v>
      </c>
      <c r="K4016" s="24">
        <v>5700</v>
      </c>
      <c r="L4016" s="32">
        <v>0.5541666666666667</v>
      </c>
      <c r="M4016" s="43">
        <v>0.58680555555555558</v>
      </c>
      <c r="N4016" s="33">
        <v>25.971256384625601</v>
      </c>
      <c r="O4016" s="24"/>
      <c r="P4016" s="24"/>
      <c r="Q4016" s="24">
        <v>46</v>
      </c>
      <c r="R4016" s="35">
        <f t="shared" si="253"/>
        <v>1194.6777936927776</v>
      </c>
      <c r="S4016" s="35">
        <f t="shared" si="256"/>
        <v>0</v>
      </c>
      <c r="U4016" s="36">
        <f t="shared" si="254"/>
        <v>3.2638888888888884E-2</v>
      </c>
      <c r="V4016" s="36">
        <f t="shared" si="255"/>
        <v>1.5013888888888887</v>
      </c>
      <c r="W4016" s="36"/>
      <c r="X4016" s="37"/>
    </row>
    <row r="4017" spans="1:24" x14ac:dyDescent="0.3">
      <c r="A4017" s="42">
        <v>13366</v>
      </c>
      <c r="B4017" s="24" t="s">
        <v>130</v>
      </c>
      <c r="C4017" s="24" t="s">
        <v>1125</v>
      </c>
      <c r="D4017" s="24">
        <v>1</v>
      </c>
      <c r="E4017" s="24">
        <v>320</v>
      </c>
      <c r="F4017" s="24" t="s">
        <v>131</v>
      </c>
      <c r="G4017" s="24" t="s">
        <v>19</v>
      </c>
      <c r="H4017" s="24" t="s">
        <v>13</v>
      </c>
      <c r="J4017" s="24">
        <v>1</v>
      </c>
      <c r="K4017" s="24">
        <v>5590</v>
      </c>
      <c r="L4017" s="32">
        <v>0.5625</v>
      </c>
      <c r="M4017" s="43">
        <v>0.59722222222222221</v>
      </c>
      <c r="N4017" s="33">
        <v>25.971256384625601</v>
      </c>
      <c r="O4017" s="24"/>
      <c r="P4017" s="24"/>
      <c r="Q4017" s="24">
        <v>235</v>
      </c>
      <c r="R4017" s="35">
        <f t="shared" si="253"/>
        <v>6103.2452503870163</v>
      </c>
      <c r="S4017" s="35">
        <f t="shared" si="256"/>
        <v>0</v>
      </c>
      <c r="U4017" s="36">
        <f t="shared" si="254"/>
        <v>3.472222222222221E-2</v>
      </c>
      <c r="V4017" s="36">
        <f t="shared" si="255"/>
        <v>8.1597222222222197</v>
      </c>
      <c r="W4017" s="36"/>
      <c r="X4017" s="37"/>
    </row>
    <row r="4018" spans="1:24" x14ac:dyDescent="0.3">
      <c r="A4018" s="42">
        <v>16905</v>
      </c>
      <c r="B4018" s="24" t="s">
        <v>130</v>
      </c>
      <c r="C4018" s="24" t="s">
        <v>1125</v>
      </c>
      <c r="D4018" s="24">
        <v>1</v>
      </c>
      <c r="E4018" s="24">
        <v>320</v>
      </c>
      <c r="F4018" s="24" t="s">
        <v>131</v>
      </c>
      <c r="G4018" s="24" t="s">
        <v>18</v>
      </c>
      <c r="H4018" s="24" t="s">
        <v>13</v>
      </c>
      <c r="J4018" s="24">
        <v>1</v>
      </c>
      <c r="K4018" s="24">
        <v>16905</v>
      </c>
      <c r="L4018" s="32">
        <v>0.56805555555555554</v>
      </c>
      <c r="M4018" s="43">
        <v>0.60416666666666663</v>
      </c>
      <c r="N4018" s="33">
        <v>25.971256384625601</v>
      </c>
      <c r="O4018" s="24"/>
      <c r="P4018" s="24"/>
      <c r="Q4018" s="24">
        <v>67</v>
      </c>
      <c r="R4018" s="35">
        <f t="shared" si="253"/>
        <v>1740.0741777699152</v>
      </c>
      <c r="S4018" s="35">
        <f t="shared" si="256"/>
        <v>0</v>
      </c>
      <c r="U4018" s="36">
        <f t="shared" si="254"/>
        <v>3.6111111111111094E-2</v>
      </c>
      <c r="V4018" s="36">
        <f t="shared" si="255"/>
        <v>2.4194444444444434</v>
      </c>
      <c r="W4018" s="36"/>
      <c r="X4018" s="37"/>
    </row>
    <row r="4019" spans="1:24" x14ac:dyDescent="0.3">
      <c r="A4019" s="42">
        <v>17275</v>
      </c>
      <c r="B4019" s="24" t="s">
        <v>130</v>
      </c>
      <c r="C4019" s="24" t="s">
        <v>1125</v>
      </c>
      <c r="D4019" s="24">
        <v>1</v>
      </c>
      <c r="E4019" s="24">
        <v>320</v>
      </c>
      <c r="F4019" s="24" t="s">
        <v>131</v>
      </c>
      <c r="G4019" s="24" t="s">
        <v>18</v>
      </c>
      <c r="H4019" s="24" t="s">
        <v>15</v>
      </c>
      <c r="J4019" s="24">
        <v>1</v>
      </c>
      <c r="K4019" s="24">
        <v>17275</v>
      </c>
      <c r="L4019" s="32">
        <v>0.57152777777777775</v>
      </c>
      <c r="M4019" s="43">
        <v>0.60763888888888895</v>
      </c>
      <c r="N4019" s="33">
        <v>25.971256384625601</v>
      </c>
      <c r="O4019" s="24"/>
      <c r="P4019" s="24"/>
      <c r="Q4019" s="24">
        <v>12</v>
      </c>
      <c r="R4019" s="35">
        <f t="shared" si="253"/>
        <v>311.6550766155072</v>
      </c>
      <c r="S4019" s="35">
        <f t="shared" si="256"/>
        <v>0</v>
      </c>
      <c r="U4019" s="36">
        <f t="shared" si="254"/>
        <v>3.6111111111111205E-2</v>
      </c>
      <c r="V4019" s="36">
        <f t="shared" si="255"/>
        <v>0.43333333333333446</v>
      </c>
      <c r="W4019" s="36"/>
      <c r="X4019" s="37"/>
    </row>
    <row r="4020" spans="1:24" x14ac:dyDescent="0.3">
      <c r="A4020" s="42">
        <v>8460</v>
      </c>
      <c r="B4020" s="24" t="s">
        <v>130</v>
      </c>
      <c r="C4020" s="24" t="s">
        <v>1125</v>
      </c>
      <c r="D4020" s="24">
        <v>1</v>
      </c>
      <c r="E4020" s="24">
        <v>320</v>
      </c>
      <c r="F4020" s="24" t="s">
        <v>131</v>
      </c>
      <c r="G4020" s="24" t="s">
        <v>19</v>
      </c>
      <c r="H4020" s="24" t="s">
        <v>15</v>
      </c>
      <c r="J4020" s="24">
        <v>1</v>
      </c>
      <c r="K4020" s="24">
        <v>5701</v>
      </c>
      <c r="L4020" s="32">
        <v>0.57500000000000007</v>
      </c>
      <c r="M4020" s="43">
        <v>0.60763888888888895</v>
      </c>
      <c r="N4020" s="33">
        <v>25.971256384625601</v>
      </c>
      <c r="O4020" s="24"/>
      <c r="P4020" s="24"/>
      <c r="Q4020" s="24">
        <v>46</v>
      </c>
      <c r="R4020" s="35">
        <f t="shared" si="253"/>
        <v>1194.6777936927776</v>
      </c>
      <c r="S4020" s="35">
        <f t="shared" si="256"/>
        <v>0</v>
      </c>
      <c r="U4020" s="36">
        <f t="shared" si="254"/>
        <v>3.2638888888888884E-2</v>
      </c>
      <c r="V4020" s="36">
        <f t="shared" si="255"/>
        <v>1.5013888888888887</v>
      </c>
      <c r="W4020" s="36"/>
      <c r="X4020" s="37"/>
    </row>
    <row r="4021" spans="1:24" x14ac:dyDescent="0.3">
      <c r="A4021" s="42">
        <v>17910</v>
      </c>
      <c r="B4021" s="24" t="s">
        <v>130</v>
      </c>
      <c r="C4021" s="24" t="s">
        <v>1125</v>
      </c>
      <c r="D4021" s="24">
        <v>1</v>
      </c>
      <c r="E4021" s="24">
        <v>320</v>
      </c>
      <c r="F4021" s="24" t="s">
        <v>131</v>
      </c>
      <c r="G4021" s="24" t="s">
        <v>19</v>
      </c>
      <c r="H4021" s="24" t="s">
        <v>13</v>
      </c>
      <c r="J4021" s="24">
        <v>1</v>
      </c>
      <c r="K4021" s="24">
        <v>5591</v>
      </c>
      <c r="L4021" s="32">
        <v>0.58680555555555558</v>
      </c>
      <c r="M4021" s="43">
        <v>0.62152777777777779</v>
      </c>
      <c r="N4021" s="33">
        <v>25.971256384625601</v>
      </c>
      <c r="O4021" s="24"/>
      <c r="P4021" s="24"/>
      <c r="Q4021" s="24">
        <v>235</v>
      </c>
      <c r="R4021" s="35">
        <f t="shared" si="253"/>
        <v>6103.2452503870163</v>
      </c>
      <c r="S4021" s="35">
        <f t="shared" si="256"/>
        <v>0</v>
      </c>
      <c r="U4021" s="36">
        <f t="shared" si="254"/>
        <v>3.472222222222221E-2</v>
      </c>
      <c r="V4021" s="36">
        <f t="shared" si="255"/>
        <v>8.1597222222222197</v>
      </c>
      <c r="W4021" s="36"/>
      <c r="X4021" s="37"/>
    </row>
    <row r="4022" spans="1:24" x14ac:dyDescent="0.3">
      <c r="A4022" s="42">
        <v>16968</v>
      </c>
      <c r="B4022" s="24" t="s">
        <v>130</v>
      </c>
      <c r="C4022" s="24" t="s">
        <v>1125</v>
      </c>
      <c r="D4022" s="24">
        <v>1</v>
      </c>
      <c r="E4022" s="24">
        <v>320</v>
      </c>
      <c r="F4022" s="24" t="s">
        <v>131</v>
      </c>
      <c r="G4022" s="24" t="s">
        <v>18</v>
      </c>
      <c r="H4022" s="24" t="s">
        <v>13</v>
      </c>
      <c r="J4022" s="24">
        <v>1</v>
      </c>
      <c r="K4022" s="24">
        <v>16968</v>
      </c>
      <c r="L4022" s="32">
        <v>0.58888888888888891</v>
      </c>
      <c r="M4022" s="43">
        <v>0.625</v>
      </c>
      <c r="N4022" s="33">
        <v>25.971256384625601</v>
      </c>
      <c r="O4022" s="24"/>
      <c r="P4022" s="24"/>
      <c r="Q4022" s="24">
        <v>67</v>
      </c>
      <c r="R4022" s="35">
        <f t="shared" si="253"/>
        <v>1740.0741777699152</v>
      </c>
      <c r="S4022" s="35">
        <f t="shared" si="256"/>
        <v>0</v>
      </c>
      <c r="U4022" s="36">
        <f t="shared" si="254"/>
        <v>3.6111111111111094E-2</v>
      </c>
      <c r="V4022" s="36">
        <f t="shared" si="255"/>
        <v>2.4194444444444434</v>
      </c>
      <c r="W4022" s="36"/>
      <c r="X4022" s="37"/>
    </row>
    <row r="4023" spans="1:24" x14ac:dyDescent="0.3">
      <c r="A4023" s="42">
        <v>17311</v>
      </c>
      <c r="B4023" s="24" t="s">
        <v>130</v>
      </c>
      <c r="C4023" s="24" t="s">
        <v>1125</v>
      </c>
      <c r="D4023" s="24">
        <v>1</v>
      </c>
      <c r="E4023" s="24">
        <v>320</v>
      </c>
      <c r="F4023" s="24" t="s">
        <v>131</v>
      </c>
      <c r="G4023" s="24" t="s">
        <v>18</v>
      </c>
      <c r="H4023" s="24" t="s">
        <v>15</v>
      </c>
      <c r="J4023" s="24">
        <v>1</v>
      </c>
      <c r="K4023" s="24">
        <v>17311</v>
      </c>
      <c r="L4023" s="32">
        <v>0.59236111111111112</v>
      </c>
      <c r="M4023" s="43">
        <v>0.62847222222222221</v>
      </c>
      <c r="N4023" s="33">
        <v>25.971256384625601</v>
      </c>
      <c r="O4023" s="24"/>
      <c r="P4023" s="24"/>
      <c r="Q4023" s="24">
        <v>12</v>
      </c>
      <c r="R4023" s="35">
        <f t="shared" si="253"/>
        <v>311.6550766155072</v>
      </c>
      <c r="S4023" s="35">
        <f t="shared" si="256"/>
        <v>0</v>
      </c>
      <c r="U4023" s="36">
        <f t="shared" si="254"/>
        <v>3.6111111111111094E-2</v>
      </c>
      <c r="V4023" s="36">
        <f t="shared" si="255"/>
        <v>0.43333333333333313</v>
      </c>
      <c r="W4023" s="36"/>
      <c r="X4023" s="37"/>
    </row>
    <row r="4024" spans="1:24" x14ac:dyDescent="0.3">
      <c r="A4024" s="42">
        <v>8461</v>
      </c>
      <c r="B4024" s="24" t="s">
        <v>130</v>
      </c>
      <c r="C4024" s="24" t="s">
        <v>1125</v>
      </c>
      <c r="D4024" s="24">
        <v>1</v>
      </c>
      <c r="E4024" s="24">
        <v>320</v>
      </c>
      <c r="F4024" s="24" t="s">
        <v>131</v>
      </c>
      <c r="G4024" s="24" t="s">
        <v>19</v>
      </c>
      <c r="H4024" s="24" t="s">
        <v>15</v>
      </c>
      <c r="J4024" s="24">
        <v>1</v>
      </c>
      <c r="K4024" s="24">
        <v>5702</v>
      </c>
      <c r="L4024" s="32">
        <v>0.59583333333333333</v>
      </c>
      <c r="M4024" s="43">
        <v>0.62847222222222221</v>
      </c>
      <c r="N4024" s="33">
        <v>25.971256384625601</v>
      </c>
      <c r="O4024" s="24"/>
      <c r="P4024" s="24"/>
      <c r="Q4024" s="24">
        <v>46</v>
      </c>
      <c r="R4024" s="35">
        <f t="shared" si="253"/>
        <v>1194.6777936927776</v>
      </c>
      <c r="S4024" s="35">
        <f t="shared" si="256"/>
        <v>0</v>
      </c>
      <c r="U4024" s="36">
        <f t="shared" si="254"/>
        <v>3.2638888888888884E-2</v>
      </c>
      <c r="V4024" s="36">
        <f t="shared" si="255"/>
        <v>1.5013888888888887</v>
      </c>
      <c r="W4024" s="36"/>
      <c r="X4024" s="37"/>
    </row>
    <row r="4025" spans="1:24" x14ac:dyDescent="0.3">
      <c r="A4025" s="42">
        <v>13368</v>
      </c>
      <c r="B4025" s="24" t="s">
        <v>130</v>
      </c>
      <c r="C4025" s="24" t="s">
        <v>1125</v>
      </c>
      <c r="D4025" s="24">
        <v>1</v>
      </c>
      <c r="E4025" s="24">
        <v>320</v>
      </c>
      <c r="F4025" s="24" t="s">
        <v>131</v>
      </c>
      <c r="G4025" s="24" t="s">
        <v>19</v>
      </c>
      <c r="H4025" s="24" t="s">
        <v>13</v>
      </c>
      <c r="J4025" s="24">
        <v>1</v>
      </c>
      <c r="K4025" s="24">
        <v>5592</v>
      </c>
      <c r="L4025" s="32">
        <v>0.60763888888888895</v>
      </c>
      <c r="M4025" s="43">
        <v>0.64236111111111105</v>
      </c>
      <c r="N4025" s="33">
        <v>25.971256384625601</v>
      </c>
      <c r="O4025" s="24"/>
      <c r="P4025" s="24"/>
      <c r="Q4025" s="24">
        <v>235</v>
      </c>
      <c r="R4025" s="35">
        <f t="shared" si="253"/>
        <v>6103.2452503870163</v>
      </c>
      <c r="S4025" s="35">
        <f t="shared" si="256"/>
        <v>0</v>
      </c>
      <c r="U4025" s="36">
        <f t="shared" si="254"/>
        <v>3.4722222222222099E-2</v>
      </c>
      <c r="V4025" s="36">
        <f t="shared" si="255"/>
        <v>8.159722222222193</v>
      </c>
      <c r="W4025" s="36"/>
      <c r="X4025" s="37"/>
    </row>
    <row r="4026" spans="1:24" x14ac:dyDescent="0.3">
      <c r="A4026" s="42">
        <v>17056</v>
      </c>
      <c r="B4026" s="24" t="s">
        <v>130</v>
      </c>
      <c r="C4026" s="24" t="s">
        <v>1125</v>
      </c>
      <c r="D4026" s="24">
        <v>1</v>
      </c>
      <c r="E4026" s="24">
        <v>320</v>
      </c>
      <c r="F4026" s="24" t="s">
        <v>131</v>
      </c>
      <c r="G4026" s="24" t="s">
        <v>18</v>
      </c>
      <c r="H4026" s="24" t="s">
        <v>13</v>
      </c>
      <c r="J4026" s="24">
        <v>1</v>
      </c>
      <c r="K4026" s="24">
        <v>7777</v>
      </c>
      <c r="L4026" s="32">
        <v>0.60972222222222217</v>
      </c>
      <c r="M4026" s="43">
        <v>0.64583333333333337</v>
      </c>
      <c r="N4026" s="33">
        <v>25.971256384625601</v>
      </c>
      <c r="O4026" s="24"/>
      <c r="P4026" s="24"/>
      <c r="Q4026" s="24">
        <v>67</v>
      </c>
      <c r="R4026" s="35">
        <f t="shared" si="253"/>
        <v>1740.0741777699152</v>
      </c>
      <c r="S4026" s="35">
        <f t="shared" si="256"/>
        <v>0</v>
      </c>
      <c r="U4026" s="36">
        <f t="shared" si="254"/>
        <v>3.6111111111111205E-2</v>
      </c>
      <c r="V4026" s="36">
        <f t="shared" si="255"/>
        <v>2.4194444444444505</v>
      </c>
      <c r="W4026" s="36"/>
      <c r="X4026" s="37"/>
    </row>
    <row r="4027" spans="1:24" x14ac:dyDescent="0.3">
      <c r="A4027" s="42">
        <v>17212</v>
      </c>
      <c r="B4027" s="24" t="s">
        <v>130</v>
      </c>
      <c r="C4027" s="24" t="s">
        <v>1125</v>
      </c>
      <c r="D4027" s="24">
        <v>1</v>
      </c>
      <c r="E4027" s="24">
        <v>320</v>
      </c>
      <c r="F4027" s="24" t="s">
        <v>131</v>
      </c>
      <c r="G4027" s="24" t="s">
        <v>18</v>
      </c>
      <c r="H4027" s="24" t="s">
        <v>15</v>
      </c>
      <c r="J4027" s="24">
        <v>1</v>
      </c>
      <c r="K4027" s="24">
        <v>17212</v>
      </c>
      <c r="L4027" s="32">
        <v>0.61319444444444449</v>
      </c>
      <c r="M4027" s="43">
        <v>0.64930555555555558</v>
      </c>
      <c r="N4027" s="33">
        <v>25.971256384625601</v>
      </c>
      <c r="O4027" s="24"/>
      <c r="P4027" s="24"/>
      <c r="Q4027" s="24">
        <v>12</v>
      </c>
      <c r="R4027" s="35">
        <f t="shared" si="253"/>
        <v>311.6550766155072</v>
      </c>
      <c r="S4027" s="35">
        <f t="shared" si="256"/>
        <v>0</v>
      </c>
      <c r="U4027" s="36">
        <f t="shared" si="254"/>
        <v>3.6111111111111094E-2</v>
      </c>
      <c r="V4027" s="36">
        <f t="shared" si="255"/>
        <v>0.43333333333333313</v>
      </c>
      <c r="W4027" s="36"/>
      <c r="X4027" s="37"/>
    </row>
    <row r="4028" spans="1:24" x14ac:dyDescent="0.3">
      <c r="A4028" s="42">
        <v>8518</v>
      </c>
      <c r="B4028" s="24" t="s">
        <v>130</v>
      </c>
      <c r="C4028" s="24" t="s">
        <v>1125</v>
      </c>
      <c r="D4028" s="24">
        <v>1</v>
      </c>
      <c r="E4028" s="24">
        <v>320</v>
      </c>
      <c r="F4028" s="24" t="s">
        <v>131</v>
      </c>
      <c r="G4028" s="24" t="s">
        <v>19</v>
      </c>
      <c r="H4028" s="24" t="s">
        <v>20</v>
      </c>
      <c r="J4028" s="24">
        <v>1</v>
      </c>
      <c r="K4028" s="24">
        <v>5815</v>
      </c>
      <c r="L4028" s="32">
        <v>0.6166666666666667</v>
      </c>
      <c r="M4028" s="43">
        <v>0.64930555555555558</v>
      </c>
      <c r="N4028" s="33">
        <v>25.971256384625601</v>
      </c>
      <c r="O4028" s="24"/>
      <c r="P4028" s="24"/>
      <c r="Q4028" s="24">
        <v>5</v>
      </c>
      <c r="R4028" s="35">
        <f t="shared" si="253"/>
        <v>129.85628192312799</v>
      </c>
      <c r="S4028" s="35">
        <f t="shared" si="256"/>
        <v>0</v>
      </c>
      <c r="U4028" s="36">
        <f t="shared" si="254"/>
        <v>3.2638888888888884E-2</v>
      </c>
      <c r="V4028" s="36">
        <f t="shared" si="255"/>
        <v>0.16319444444444442</v>
      </c>
      <c r="W4028" s="36"/>
      <c r="X4028" s="37"/>
    </row>
    <row r="4029" spans="1:24" x14ac:dyDescent="0.3">
      <c r="A4029" s="42">
        <v>8462</v>
      </c>
      <c r="B4029" s="24" t="s">
        <v>130</v>
      </c>
      <c r="C4029" s="24" t="s">
        <v>1125</v>
      </c>
      <c r="D4029" s="24">
        <v>1</v>
      </c>
      <c r="E4029" s="24">
        <v>320</v>
      </c>
      <c r="F4029" s="24" t="s">
        <v>131</v>
      </c>
      <c r="G4029" s="24" t="s">
        <v>19</v>
      </c>
      <c r="H4029" s="24" t="s">
        <v>15</v>
      </c>
      <c r="J4029" s="24">
        <v>1</v>
      </c>
      <c r="K4029" s="24">
        <v>5703</v>
      </c>
      <c r="L4029" s="32">
        <v>0.6166666666666667</v>
      </c>
      <c r="M4029" s="43">
        <v>0.64930555555555558</v>
      </c>
      <c r="N4029" s="33">
        <v>25.971256384625601</v>
      </c>
      <c r="O4029" s="24"/>
      <c r="P4029" s="24"/>
      <c r="Q4029" s="24">
        <v>46</v>
      </c>
      <c r="R4029" s="35">
        <f t="shared" si="253"/>
        <v>1194.6777936927776</v>
      </c>
      <c r="S4029" s="35">
        <f t="shared" si="256"/>
        <v>0</v>
      </c>
      <c r="U4029" s="36">
        <f t="shared" si="254"/>
        <v>3.2638888888888884E-2</v>
      </c>
      <c r="V4029" s="36">
        <f t="shared" si="255"/>
        <v>1.5013888888888887</v>
      </c>
      <c r="W4029" s="36"/>
      <c r="X4029" s="37"/>
    </row>
    <row r="4030" spans="1:24" x14ac:dyDescent="0.3">
      <c r="A4030" s="42">
        <v>17587</v>
      </c>
      <c r="B4030" s="24" t="s">
        <v>130</v>
      </c>
      <c r="C4030" s="24" t="s">
        <v>1125</v>
      </c>
      <c r="D4030" s="24">
        <v>1</v>
      </c>
      <c r="E4030" s="24">
        <v>320</v>
      </c>
      <c r="F4030" s="24" t="s">
        <v>131</v>
      </c>
      <c r="G4030" s="24" t="s">
        <v>19</v>
      </c>
      <c r="H4030" s="24" t="s">
        <v>13</v>
      </c>
      <c r="J4030" s="24">
        <v>1</v>
      </c>
      <c r="K4030" s="24">
        <v>5593</v>
      </c>
      <c r="L4030" s="32">
        <v>0.62152777777777779</v>
      </c>
      <c r="M4030" s="43">
        <v>0.65625</v>
      </c>
      <c r="N4030" s="33">
        <v>25.971256384625601</v>
      </c>
      <c r="O4030" s="24"/>
      <c r="P4030" s="24"/>
      <c r="Q4030" s="24">
        <v>235</v>
      </c>
      <c r="R4030" s="35">
        <f t="shared" si="253"/>
        <v>6103.2452503870163</v>
      </c>
      <c r="S4030" s="35">
        <f t="shared" si="256"/>
        <v>0</v>
      </c>
      <c r="U4030" s="36">
        <f t="shared" si="254"/>
        <v>3.472222222222221E-2</v>
      </c>
      <c r="V4030" s="36">
        <f t="shared" si="255"/>
        <v>8.1597222222222197</v>
      </c>
      <c r="W4030" s="36"/>
      <c r="X4030" s="37"/>
    </row>
    <row r="4031" spans="1:24" x14ac:dyDescent="0.3">
      <c r="A4031" s="42">
        <v>17064</v>
      </c>
      <c r="B4031" s="24" t="s">
        <v>130</v>
      </c>
      <c r="C4031" s="24" t="s">
        <v>1125</v>
      </c>
      <c r="D4031" s="24">
        <v>1</v>
      </c>
      <c r="E4031" s="24">
        <v>320</v>
      </c>
      <c r="F4031" s="24" t="s">
        <v>131</v>
      </c>
      <c r="G4031" s="24" t="s">
        <v>18</v>
      </c>
      <c r="H4031" s="24" t="s">
        <v>13</v>
      </c>
      <c r="J4031" s="24">
        <v>1</v>
      </c>
      <c r="K4031" s="24">
        <v>7779</v>
      </c>
      <c r="L4031" s="32">
        <v>0.63055555555555554</v>
      </c>
      <c r="M4031" s="43">
        <v>0.66666666666666663</v>
      </c>
      <c r="N4031" s="33">
        <v>25.971256384625601</v>
      </c>
      <c r="O4031" s="24"/>
      <c r="P4031" s="24"/>
      <c r="Q4031" s="24">
        <v>67</v>
      </c>
      <c r="R4031" s="35">
        <f t="shared" si="253"/>
        <v>1740.0741777699152</v>
      </c>
      <c r="S4031" s="35">
        <f t="shared" si="256"/>
        <v>0</v>
      </c>
      <c r="U4031" s="36">
        <f t="shared" si="254"/>
        <v>3.6111111111111094E-2</v>
      </c>
      <c r="V4031" s="36">
        <f t="shared" si="255"/>
        <v>2.4194444444444434</v>
      </c>
      <c r="W4031" s="36"/>
      <c r="X4031" s="37"/>
    </row>
    <row r="4032" spans="1:24" x14ac:dyDescent="0.3">
      <c r="A4032" s="42">
        <v>17292</v>
      </c>
      <c r="B4032" s="24" t="s">
        <v>130</v>
      </c>
      <c r="C4032" s="24" t="s">
        <v>1125</v>
      </c>
      <c r="D4032" s="24">
        <v>1</v>
      </c>
      <c r="E4032" s="24">
        <v>320</v>
      </c>
      <c r="F4032" s="24" t="s">
        <v>131</v>
      </c>
      <c r="G4032" s="24" t="s">
        <v>18</v>
      </c>
      <c r="H4032" s="24" t="s">
        <v>15</v>
      </c>
      <c r="J4032" s="24">
        <v>1</v>
      </c>
      <c r="K4032" s="24">
        <v>17292</v>
      </c>
      <c r="L4032" s="32">
        <v>0.63402777777777775</v>
      </c>
      <c r="M4032" s="43">
        <v>0.67013888888888884</v>
      </c>
      <c r="N4032" s="33">
        <v>25.971256384625601</v>
      </c>
      <c r="O4032" s="24"/>
      <c r="P4032" s="24"/>
      <c r="Q4032" s="24">
        <v>12</v>
      </c>
      <c r="R4032" s="35">
        <f t="shared" si="253"/>
        <v>311.6550766155072</v>
      </c>
      <c r="S4032" s="35">
        <f t="shared" si="256"/>
        <v>0</v>
      </c>
      <c r="U4032" s="36">
        <f t="shared" si="254"/>
        <v>3.6111111111111094E-2</v>
      </c>
      <c r="V4032" s="36">
        <f t="shared" si="255"/>
        <v>0.43333333333333313</v>
      </c>
      <c r="W4032" s="36"/>
      <c r="X4032" s="37"/>
    </row>
    <row r="4033" spans="1:24" x14ac:dyDescent="0.3">
      <c r="A4033" s="42">
        <v>8463</v>
      </c>
      <c r="B4033" s="24" t="s">
        <v>130</v>
      </c>
      <c r="C4033" s="24" t="s">
        <v>1125</v>
      </c>
      <c r="D4033" s="24">
        <v>1</v>
      </c>
      <c r="E4033" s="24">
        <v>320</v>
      </c>
      <c r="F4033" s="24" t="s">
        <v>131</v>
      </c>
      <c r="G4033" s="24" t="s">
        <v>19</v>
      </c>
      <c r="H4033" s="24" t="s">
        <v>15</v>
      </c>
      <c r="J4033" s="24">
        <v>1</v>
      </c>
      <c r="K4033" s="24">
        <v>5705</v>
      </c>
      <c r="L4033" s="32">
        <v>0.63750000000000007</v>
      </c>
      <c r="M4033" s="43">
        <v>0.67013888888888884</v>
      </c>
      <c r="N4033" s="33">
        <v>25.971256384625601</v>
      </c>
      <c r="O4033" s="24"/>
      <c r="P4033" s="24"/>
      <c r="Q4033" s="24">
        <v>46</v>
      </c>
      <c r="R4033" s="35">
        <f t="shared" si="253"/>
        <v>1194.6777936927776</v>
      </c>
      <c r="S4033" s="35">
        <f t="shared" si="256"/>
        <v>0</v>
      </c>
      <c r="U4033" s="36">
        <f t="shared" si="254"/>
        <v>3.2638888888888773E-2</v>
      </c>
      <c r="V4033" s="36">
        <f t="shared" si="255"/>
        <v>1.5013888888888836</v>
      </c>
      <c r="W4033" s="36"/>
      <c r="X4033" s="37"/>
    </row>
    <row r="4034" spans="1:24" x14ac:dyDescent="0.3">
      <c r="A4034" s="42">
        <v>18375</v>
      </c>
      <c r="B4034" s="24" t="s">
        <v>130</v>
      </c>
      <c r="C4034" s="24" t="s">
        <v>1125</v>
      </c>
      <c r="D4034" s="24">
        <v>1</v>
      </c>
      <c r="E4034" s="24">
        <v>320</v>
      </c>
      <c r="F4034" s="24" t="s">
        <v>131</v>
      </c>
      <c r="G4034" s="24" t="s">
        <v>18</v>
      </c>
      <c r="H4034" s="24" t="s">
        <v>13</v>
      </c>
      <c r="J4034" s="24">
        <v>1</v>
      </c>
      <c r="K4034" s="24">
        <v>18375</v>
      </c>
      <c r="L4034" s="32">
        <v>0.64444444444444449</v>
      </c>
      <c r="M4034" s="43">
        <v>0.68055555555555547</v>
      </c>
      <c r="N4034" s="33">
        <v>25.971256384625601</v>
      </c>
      <c r="O4034" s="24"/>
      <c r="P4034" s="24"/>
      <c r="Q4034" s="24">
        <v>67</v>
      </c>
      <c r="R4034" s="35">
        <f t="shared" si="253"/>
        <v>1740.0741777699152</v>
      </c>
      <c r="S4034" s="35">
        <f t="shared" si="256"/>
        <v>0</v>
      </c>
      <c r="U4034" s="36">
        <f t="shared" si="254"/>
        <v>3.6111111111110983E-2</v>
      </c>
      <c r="V4034" s="36">
        <f t="shared" si="255"/>
        <v>2.4194444444444358</v>
      </c>
      <c r="W4034" s="36"/>
      <c r="X4034" s="37"/>
    </row>
    <row r="4035" spans="1:24" x14ac:dyDescent="0.3">
      <c r="A4035" s="42">
        <v>13370</v>
      </c>
      <c r="B4035" s="24" t="s">
        <v>130</v>
      </c>
      <c r="C4035" s="24" t="s">
        <v>1125</v>
      </c>
      <c r="D4035" s="24">
        <v>1</v>
      </c>
      <c r="E4035" s="24">
        <v>320</v>
      </c>
      <c r="F4035" s="24" t="s">
        <v>131</v>
      </c>
      <c r="G4035" s="24" t="s">
        <v>19</v>
      </c>
      <c r="H4035" s="24" t="s">
        <v>13</v>
      </c>
      <c r="J4035" s="24">
        <v>1</v>
      </c>
      <c r="K4035" s="24">
        <v>5594</v>
      </c>
      <c r="L4035" s="32">
        <v>0.64930555555555558</v>
      </c>
      <c r="M4035" s="43">
        <v>0.68402777777777779</v>
      </c>
      <c r="N4035" s="33">
        <v>25.971256384625601</v>
      </c>
      <c r="O4035" s="24"/>
      <c r="P4035" s="24"/>
      <c r="Q4035" s="24">
        <v>235</v>
      </c>
      <c r="R4035" s="35">
        <f t="shared" si="253"/>
        <v>6103.2452503870163</v>
      </c>
      <c r="S4035" s="35">
        <f t="shared" si="256"/>
        <v>0</v>
      </c>
      <c r="U4035" s="36">
        <f t="shared" si="254"/>
        <v>3.472222222222221E-2</v>
      </c>
      <c r="V4035" s="36">
        <f t="shared" si="255"/>
        <v>8.1597222222222197</v>
      </c>
      <c r="W4035" s="36"/>
      <c r="X4035" s="37"/>
    </row>
    <row r="4036" spans="1:24" x14ac:dyDescent="0.3">
      <c r="A4036" s="42">
        <v>17010</v>
      </c>
      <c r="B4036" s="24" t="s">
        <v>130</v>
      </c>
      <c r="C4036" s="24" t="s">
        <v>1125</v>
      </c>
      <c r="D4036" s="24">
        <v>1</v>
      </c>
      <c r="E4036" s="24">
        <v>320</v>
      </c>
      <c r="F4036" s="24" t="s">
        <v>131</v>
      </c>
      <c r="G4036" s="24" t="s">
        <v>18</v>
      </c>
      <c r="H4036" s="24" t="s">
        <v>13</v>
      </c>
      <c r="J4036" s="24">
        <v>1</v>
      </c>
      <c r="K4036" s="24">
        <v>17010</v>
      </c>
      <c r="L4036" s="32">
        <v>0.65138888888888891</v>
      </c>
      <c r="M4036" s="43">
        <v>0.6875</v>
      </c>
      <c r="N4036" s="33">
        <v>25.971256384625601</v>
      </c>
      <c r="O4036" s="24"/>
      <c r="P4036" s="24"/>
      <c r="Q4036" s="24">
        <v>67</v>
      </c>
      <c r="R4036" s="35">
        <f t="shared" si="253"/>
        <v>1740.0741777699152</v>
      </c>
      <c r="S4036" s="35">
        <f t="shared" si="256"/>
        <v>0</v>
      </c>
      <c r="U4036" s="36">
        <f t="shared" si="254"/>
        <v>3.6111111111111094E-2</v>
      </c>
      <c r="V4036" s="36">
        <f t="shared" si="255"/>
        <v>2.4194444444444434</v>
      </c>
      <c r="W4036" s="36"/>
      <c r="X4036" s="37"/>
    </row>
    <row r="4037" spans="1:24" x14ac:dyDescent="0.3">
      <c r="A4037" s="42">
        <v>17297</v>
      </c>
      <c r="B4037" s="24" t="s">
        <v>130</v>
      </c>
      <c r="C4037" s="24" t="s">
        <v>1125</v>
      </c>
      <c r="D4037" s="24">
        <v>1</v>
      </c>
      <c r="E4037" s="24">
        <v>320</v>
      </c>
      <c r="F4037" s="24" t="s">
        <v>131</v>
      </c>
      <c r="G4037" s="24" t="s">
        <v>18</v>
      </c>
      <c r="H4037" s="24" t="s">
        <v>15</v>
      </c>
      <c r="J4037" s="24">
        <v>1</v>
      </c>
      <c r="K4037" s="24">
        <v>17297</v>
      </c>
      <c r="L4037" s="32">
        <v>0.65486111111111112</v>
      </c>
      <c r="M4037" s="43">
        <v>0.69097222222222221</v>
      </c>
      <c r="N4037" s="33">
        <v>25.971256384625601</v>
      </c>
      <c r="O4037" s="24"/>
      <c r="P4037" s="24"/>
      <c r="Q4037" s="24">
        <v>12</v>
      </c>
      <c r="R4037" s="35">
        <f t="shared" si="253"/>
        <v>311.6550766155072</v>
      </c>
      <c r="S4037" s="35">
        <f t="shared" si="256"/>
        <v>0</v>
      </c>
      <c r="U4037" s="36">
        <f t="shared" si="254"/>
        <v>3.6111111111111094E-2</v>
      </c>
      <c r="V4037" s="36">
        <f t="shared" si="255"/>
        <v>0.43333333333333313</v>
      </c>
      <c r="W4037" s="36"/>
      <c r="X4037" s="37"/>
    </row>
    <row r="4038" spans="1:24" x14ac:dyDescent="0.3">
      <c r="A4038" s="42">
        <v>8464</v>
      </c>
      <c r="B4038" s="24" t="s">
        <v>130</v>
      </c>
      <c r="C4038" s="24" t="s">
        <v>1125</v>
      </c>
      <c r="D4038" s="24">
        <v>1</v>
      </c>
      <c r="E4038" s="24">
        <v>320</v>
      </c>
      <c r="F4038" s="24" t="s">
        <v>131</v>
      </c>
      <c r="G4038" s="24" t="s">
        <v>19</v>
      </c>
      <c r="H4038" s="24" t="s">
        <v>15</v>
      </c>
      <c r="J4038" s="24">
        <v>1</v>
      </c>
      <c r="K4038" s="24">
        <v>5706</v>
      </c>
      <c r="L4038" s="32">
        <v>0.65833333333333333</v>
      </c>
      <c r="M4038" s="43">
        <v>0.69097222222222221</v>
      </c>
      <c r="N4038" s="33">
        <v>25.971256384625601</v>
      </c>
      <c r="O4038" s="24"/>
      <c r="P4038" s="24"/>
      <c r="Q4038" s="24">
        <v>46</v>
      </c>
      <c r="R4038" s="35">
        <f t="shared" ref="R4038:R4101" si="257">+N4038*Q4038</f>
        <v>1194.6777936927776</v>
      </c>
      <c r="S4038" s="35">
        <f t="shared" si="256"/>
        <v>0</v>
      </c>
      <c r="U4038" s="36">
        <f t="shared" ref="U4038:U4101" si="258">+M4038-L4038</f>
        <v>3.2638888888888884E-2</v>
      </c>
      <c r="V4038" s="36">
        <f t="shared" ref="V4038:V4101" si="259">+U4038*Q4038</f>
        <v>1.5013888888888887</v>
      </c>
      <c r="W4038" s="36"/>
      <c r="X4038" s="37"/>
    </row>
    <row r="4039" spans="1:24" x14ac:dyDescent="0.3">
      <c r="A4039" s="42">
        <v>17308</v>
      </c>
      <c r="B4039" s="24" t="s">
        <v>130</v>
      </c>
      <c r="C4039" s="24" t="s">
        <v>1125</v>
      </c>
      <c r="D4039" s="24">
        <v>1</v>
      </c>
      <c r="E4039" s="24">
        <v>320</v>
      </c>
      <c r="F4039" s="24" t="s">
        <v>131</v>
      </c>
      <c r="G4039" s="24" t="s">
        <v>18</v>
      </c>
      <c r="H4039" s="24" t="s">
        <v>15</v>
      </c>
      <c r="J4039" s="24">
        <v>1</v>
      </c>
      <c r="K4039" s="24">
        <v>17308</v>
      </c>
      <c r="L4039" s="32">
        <v>0.66875000000000007</v>
      </c>
      <c r="M4039" s="43">
        <v>0.70486111111111116</v>
      </c>
      <c r="N4039" s="33">
        <v>25.971256384625601</v>
      </c>
      <c r="O4039" s="24"/>
      <c r="P4039" s="24"/>
      <c r="Q4039" s="24">
        <v>12</v>
      </c>
      <c r="R4039" s="35">
        <f t="shared" si="257"/>
        <v>311.6550766155072</v>
      </c>
      <c r="S4039" s="35">
        <f t="shared" si="256"/>
        <v>0</v>
      </c>
      <c r="U4039" s="36">
        <f t="shared" si="258"/>
        <v>3.6111111111111094E-2</v>
      </c>
      <c r="V4039" s="36">
        <f t="shared" si="259"/>
        <v>0.43333333333333313</v>
      </c>
      <c r="W4039" s="36"/>
      <c r="X4039" s="37"/>
    </row>
    <row r="4040" spans="1:24" x14ac:dyDescent="0.3">
      <c r="A4040" s="42">
        <v>13371</v>
      </c>
      <c r="B4040" s="24" t="s">
        <v>130</v>
      </c>
      <c r="C4040" s="24" t="s">
        <v>1125</v>
      </c>
      <c r="D4040" s="24">
        <v>1</v>
      </c>
      <c r="E4040" s="24">
        <v>320</v>
      </c>
      <c r="F4040" s="24" t="s">
        <v>131</v>
      </c>
      <c r="G4040" s="24" t="s">
        <v>19</v>
      </c>
      <c r="H4040" s="24" t="s">
        <v>13</v>
      </c>
      <c r="J4040" s="24">
        <v>1</v>
      </c>
      <c r="K4040" s="24">
        <v>5595</v>
      </c>
      <c r="L4040" s="32">
        <v>0.67013888888888884</v>
      </c>
      <c r="M4040" s="43">
        <v>0.70486111111111116</v>
      </c>
      <c r="N4040" s="33">
        <v>25.971256384625601</v>
      </c>
      <c r="O4040" s="24"/>
      <c r="P4040" s="24"/>
      <c r="Q4040" s="24">
        <v>235</v>
      </c>
      <c r="R4040" s="35">
        <f t="shared" si="257"/>
        <v>6103.2452503870163</v>
      </c>
      <c r="S4040" s="35">
        <f t="shared" si="256"/>
        <v>0</v>
      </c>
      <c r="U4040" s="36">
        <f t="shared" si="258"/>
        <v>3.4722222222222321E-2</v>
      </c>
      <c r="V4040" s="36">
        <f t="shared" si="259"/>
        <v>8.1597222222222463</v>
      </c>
      <c r="W4040" s="36"/>
      <c r="X4040" s="37"/>
    </row>
    <row r="4041" spans="1:24" x14ac:dyDescent="0.3">
      <c r="A4041" s="42">
        <v>16985</v>
      </c>
      <c r="B4041" s="24" t="s">
        <v>130</v>
      </c>
      <c r="C4041" s="24" t="s">
        <v>1125</v>
      </c>
      <c r="D4041" s="24">
        <v>1</v>
      </c>
      <c r="E4041" s="24">
        <v>320</v>
      </c>
      <c r="F4041" s="24" t="s">
        <v>131</v>
      </c>
      <c r="G4041" s="24" t="s">
        <v>18</v>
      </c>
      <c r="H4041" s="24" t="s">
        <v>13</v>
      </c>
      <c r="J4041" s="24">
        <v>1</v>
      </c>
      <c r="K4041" s="24">
        <v>16985</v>
      </c>
      <c r="L4041" s="32">
        <v>0.67222222222222217</v>
      </c>
      <c r="M4041" s="43">
        <v>0.70833333333333337</v>
      </c>
      <c r="N4041" s="33">
        <v>25.971256384625601</v>
      </c>
      <c r="O4041" s="24"/>
      <c r="P4041" s="24"/>
      <c r="Q4041" s="24">
        <v>67</v>
      </c>
      <c r="R4041" s="35">
        <f t="shared" si="257"/>
        <v>1740.0741777699152</v>
      </c>
      <c r="S4041" s="35">
        <f t="shared" si="256"/>
        <v>0</v>
      </c>
      <c r="U4041" s="36">
        <f t="shared" si="258"/>
        <v>3.6111111111111205E-2</v>
      </c>
      <c r="V4041" s="36">
        <f t="shared" si="259"/>
        <v>2.4194444444444505</v>
      </c>
      <c r="W4041" s="36"/>
      <c r="X4041" s="37"/>
    </row>
    <row r="4042" spans="1:24" x14ac:dyDescent="0.3">
      <c r="A4042" s="42">
        <v>8465</v>
      </c>
      <c r="B4042" s="24" t="s">
        <v>130</v>
      </c>
      <c r="C4042" s="24" t="s">
        <v>1125</v>
      </c>
      <c r="D4042" s="24">
        <v>1</v>
      </c>
      <c r="E4042" s="24">
        <v>320</v>
      </c>
      <c r="F4042" s="24" t="s">
        <v>131</v>
      </c>
      <c r="G4042" s="24" t="s">
        <v>19</v>
      </c>
      <c r="H4042" s="24" t="s">
        <v>15</v>
      </c>
      <c r="J4042" s="24">
        <v>1</v>
      </c>
      <c r="K4042" s="24">
        <v>5708</v>
      </c>
      <c r="L4042" s="32">
        <v>0.6791666666666667</v>
      </c>
      <c r="M4042" s="43">
        <v>0.71180555555555547</v>
      </c>
      <c r="N4042" s="33">
        <v>25.971256384625601</v>
      </c>
      <c r="O4042" s="24"/>
      <c r="P4042" s="24"/>
      <c r="Q4042" s="24">
        <v>46</v>
      </c>
      <c r="R4042" s="35">
        <f t="shared" si="257"/>
        <v>1194.6777936927776</v>
      </c>
      <c r="S4042" s="35">
        <f t="shared" si="256"/>
        <v>0</v>
      </c>
      <c r="U4042" s="36">
        <f t="shared" si="258"/>
        <v>3.2638888888888773E-2</v>
      </c>
      <c r="V4042" s="36">
        <f t="shared" si="259"/>
        <v>1.5013888888888836</v>
      </c>
      <c r="W4042" s="36"/>
      <c r="X4042" s="37"/>
    </row>
    <row r="4043" spans="1:24" x14ac:dyDescent="0.3">
      <c r="A4043" s="42">
        <v>18365</v>
      </c>
      <c r="B4043" s="24" t="s">
        <v>130</v>
      </c>
      <c r="C4043" s="24" t="s">
        <v>1125</v>
      </c>
      <c r="D4043" s="24">
        <v>1</v>
      </c>
      <c r="E4043" s="24">
        <v>320</v>
      </c>
      <c r="F4043" s="24" t="s">
        <v>131</v>
      </c>
      <c r="G4043" s="24" t="s">
        <v>18</v>
      </c>
      <c r="H4043" s="24" t="s">
        <v>15</v>
      </c>
      <c r="J4043" s="24">
        <v>1</v>
      </c>
      <c r="K4043" s="24">
        <v>18365</v>
      </c>
      <c r="L4043" s="32">
        <v>0.68263888888888891</v>
      </c>
      <c r="M4043" s="43">
        <v>0.71875</v>
      </c>
      <c r="N4043" s="33">
        <v>25.971256384625601</v>
      </c>
      <c r="O4043" s="24"/>
      <c r="P4043" s="24"/>
      <c r="Q4043" s="24">
        <v>12</v>
      </c>
      <c r="R4043" s="35">
        <f t="shared" si="257"/>
        <v>311.6550766155072</v>
      </c>
      <c r="S4043" s="35">
        <f t="shared" si="256"/>
        <v>0</v>
      </c>
      <c r="U4043" s="36">
        <f t="shared" si="258"/>
        <v>3.6111111111111094E-2</v>
      </c>
      <c r="V4043" s="36">
        <f t="shared" si="259"/>
        <v>0.43333333333333313</v>
      </c>
      <c r="W4043" s="36"/>
      <c r="X4043" s="37"/>
    </row>
    <row r="4044" spans="1:24" x14ac:dyDescent="0.3">
      <c r="A4044" s="42">
        <v>18371</v>
      </c>
      <c r="B4044" s="24" t="s">
        <v>130</v>
      </c>
      <c r="C4044" s="24" t="s">
        <v>1125</v>
      </c>
      <c r="D4044" s="24">
        <v>1</v>
      </c>
      <c r="E4044" s="24">
        <v>320</v>
      </c>
      <c r="F4044" s="24" t="s">
        <v>131</v>
      </c>
      <c r="G4044" s="24" t="s">
        <v>18</v>
      </c>
      <c r="H4044" s="24" t="s">
        <v>13</v>
      </c>
      <c r="J4044" s="24">
        <v>1</v>
      </c>
      <c r="K4044" s="24">
        <v>16970</v>
      </c>
      <c r="L4044" s="32">
        <v>0.68611111111111101</v>
      </c>
      <c r="M4044" s="43">
        <v>0.72222222222222221</v>
      </c>
      <c r="N4044" s="33">
        <v>25.971256384625601</v>
      </c>
      <c r="O4044" s="24"/>
      <c r="P4044" s="24"/>
      <c r="Q4044" s="24">
        <v>67</v>
      </c>
      <c r="R4044" s="35">
        <f t="shared" si="257"/>
        <v>1740.0741777699152</v>
      </c>
      <c r="S4044" s="35">
        <f t="shared" si="256"/>
        <v>0</v>
      </c>
      <c r="U4044" s="36">
        <f t="shared" si="258"/>
        <v>3.6111111111111205E-2</v>
      </c>
      <c r="V4044" s="36">
        <f t="shared" si="259"/>
        <v>2.4194444444444505</v>
      </c>
      <c r="W4044" s="36"/>
      <c r="X4044" s="37"/>
    </row>
    <row r="4045" spans="1:24" x14ac:dyDescent="0.3">
      <c r="A4045" s="42">
        <v>13372</v>
      </c>
      <c r="B4045" s="24" t="s">
        <v>130</v>
      </c>
      <c r="C4045" s="24" t="s">
        <v>1125</v>
      </c>
      <c r="D4045" s="24">
        <v>1</v>
      </c>
      <c r="E4045" s="24">
        <v>320</v>
      </c>
      <c r="F4045" s="24" t="s">
        <v>131</v>
      </c>
      <c r="G4045" s="24" t="s">
        <v>19</v>
      </c>
      <c r="H4045" s="24" t="s">
        <v>13</v>
      </c>
      <c r="J4045" s="24">
        <v>1</v>
      </c>
      <c r="K4045" s="24">
        <v>5596</v>
      </c>
      <c r="L4045" s="32">
        <v>0.69444444444444453</v>
      </c>
      <c r="M4045" s="43">
        <v>0.72916666666666663</v>
      </c>
      <c r="N4045" s="33">
        <v>25.971256384625601</v>
      </c>
      <c r="O4045" s="24"/>
      <c r="P4045" s="24"/>
      <c r="Q4045" s="24">
        <v>235</v>
      </c>
      <c r="R4045" s="35">
        <f t="shared" si="257"/>
        <v>6103.2452503870163</v>
      </c>
      <c r="S4045" s="35">
        <f t="shared" si="256"/>
        <v>0</v>
      </c>
      <c r="U4045" s="36">
        <f t="shared" si="258"/>
        <v>3.4722222222222099E-2</v>
      </c>
      <c r="V4045" s="36">
        <f t="shared" si="259"/>
        <v>8.159722222222193</v>
      </c>
      <c r="W4045" s="36"/>
      <c r="X4045" s="37"/>
    </row>
    <row r="4046" spans="1:24" x14ac:dyDescent="0.3">
      <c r="A4046" s="42">
        <v>17313</v>
      </c>
      <c r="B4046" s="24" t="s">
        <v>130</v>
      </c>
      <c r="C4046" s="24" t="s">
        <v>1125</v>
      </c>
      <c r="D4046" s="24">
        <v>1</v>
      </c>
      <c r="E4046" s="24">
        <v>320</v>
      </c>
      <c r="F4046" s="24" t="s">
        <v>131</v>
      </c>
      <c r="G4046" s="24" t="s">
        <v>18</v>
      </c>
      <c r="H4046" s="24" t="s">
        <v>15</v>
      </c>
      <c r="J4046" s="24">
        <v>1</v>
      </c>
      <c r="K4046" s="24">
        <v>17313</v>
      </c>
      <c r="L4046" s="32">
        <v>0.69652777777777775</v>
      </c>
      <c r="M4046" s="43">
        <v>0.73263888888888884</v>
      </c>
      <c r="N4046" s="33">
        <v>25.971256384625601</v>
      </c>
      <c r="O4046" s="24"/>
      <c r="P4046" s="24"/>
      <c r="Q4046" s="24">
        <v>12</v>
      </c>
      <c r="R4046" s="35">
        <f t="shared" si="257"/>
        <v>311.6550766155072</v>
      </c>
      <c r="S4046" s="35">
        <f t="shared" si="256"/>
        <v>0</v>
      </c>
      <c r="U4046" s="36">
        <f t="shared" si="258"/>
        <v>3.6111111111111094E-2</v>
      </c>
      <c r="V4046" s="36">
        <f t="shared" si="259"/>
        <v>0.43333333333333313</v>
      </c>
      <c r="W4046" s="36"/>
      <c r="X4046" s="37"/>
    </row>
    <row r="4047" spans="1:24" x14ac:dyDescent="0.3">
      <c r="A4047" s="42">
        <v>16842</v>
      </c>
      <c r="B4047" s="24" t="s">
        <v>130</v>
      </c>
      <c r="C4047" s="24" t="s">
        <v>1125</v>
      </c>
      <c r="D4047" s="24">
        <v>1</v>
      </c>
      <c r="E4047" s="24">
        <v>320</v>
      </c>
      <c r="F4047" s="24" t="s">
        <v>131</v>
      </c>
      <c r="G4047" s="24" t="s">
        <v>18</v>
      </c>
      <c r="H4047" s="24" t="s">
        <v>13</v>
      </c>
      <c r="J4047" s="24">
        <v>1</v>
      </c>
      <c r="K4047" s="24">
        <v>16842</v>
      </c>
      <c r="L4047" s="32">
        <v>0.70000000000000007</v>
      </c>
      <c r="M4047" s="43">
        <v>0.73611111111111116</v>
      </c>
      <c r="N4047" s="33">
        <v>25.971256384625601</v>
      </c>
      <c r="O4047" s="24"/>
      <c r="P4047" s="24"/>
      <c r="Q4047" s="24">
        <v>67</v>
      </c>
      <c r="R4047" s="35">
        <f t="shared" si="257"/>
        <v>1740.0741777699152</v>
      </c>
      <c r="S4047" s="35">
        <f t="shared" si="256"/>
        <v>0</v>
      </c>
      <c r="U4047" s="36">
        <f t="shared" si="258"/>
        <v>3.6111111111111094E-2</v>
      </c>
      <c r="V4047" s="36">
        <f t="shared" si="259"/>
        <v>2.4194444444444434</v>
      </c>
      <c r="W4047" s="36"/>
      <c r="X4047" s="37"/>
    </row>
    <row r="4048" spans="1:24" x14ac:dyDescent="0.3">
      <c r="A4048" s="42">
        <v>13153</v>
      </c>
      <c r="B4048" s="24" t="s">
        <v>130</v>
      </c>
      <c r="C4048" s="24" t="s">
        <v>1125</v>
      </c>
      <c r="D4048" s="24">
        <v>1</v>
      </c>
      <c r="E4048" s="24">
        <v>320</v>
      </c>
      <c r="F4048" s="24" t="s">
        <v>131</v>
      </c>
      <c r="G4048" s="24" t="s">
        <v>19</v>
      </c>
      <c r="H4048" s="24" t="s">
        <v>15</v>
      </c>
      <c r="J4048" s="24">
        <v>1</v>
      </c>
      <c r="K4048" s="24">
        <v>5716</v>
      </c>
      <c r="L4048" s="32">
        <v>0.70000000000000007</v>
      </c>
      <c r="M4048" s="43">
        <v>0.73263888888888884</v>
      </c>
      <c r="N4048" s="33">
        <v>25.971256384625601</v>
      </c>
      <c r="O4048" s="24"/>
      <c r="P4048" s="24"/>
      <c r="Q4048" s="24">
        <v>46</v>
      </c>
      <c r="R4048" s="35">
        <f t="shared" si="257"/>
        <v>1194.6777936927776</v>
      </c>
      <c r="S4048" s="35">
        <f t="shared" si="256"/>
        <v>0</v>
      </c>
      <c r="U4048" s="36">
        <f t="shared" si="258"/>
        <v>3.2638888888888773E-2</v>
      </c>
      <c r="V4048" s="36">
        <f t="shared" si="259"/>
        <v>1.5013888888888836</v>
      </c>
      <c r="W4048" s="36"/>
      <c r="X4048" s="37"/>
    </row>
    <row r="4049" spans="1:24" x14ac:dyDescent="0.3">
      <c r="A4049" s="42">
        <v>8521</v>
      </c>
      <c r="B4049" s="24" t="s">
        <v>130</v>
      </c>
      <c r="C4049" s="24" t="s">
        <v>1125</v>
      </c>
      <c r="D4049" s="24">
        <v>1</v>
      </c>
      <c r="E4049" s="24">
        <v>320</v>
      </c>
      <c r="F4049" s="24" t="s">
        <v>131</v>
      </c>
      <c r="G4049" s="24" t="s">
        <v>19</v>
      </c>
      <c r="H4049" s="24" t="s">
        <v>20</v>
      </c>
      <c r="J4049" s="24">
        <v>1</v>
      </c>
      <c r="K4049" s="24">
        <v>5818</v>
      </c>
      <c r="L4049" s="32">
        <v>0.70000000000000007</v>
      </c>
      <c r="M4049" s="43">
        <v>0.73263888888888884</v>
      </c>
      <c r="N4049" s="33">
        <v>25.971256384625601</v>
      </c>
      <c r="O4049" s="24"/>
      <c r="P4049" s="24"/>
      <c r="Q4049" s="24">
        <v>5</v>
      </c>
      <c r="R4049" s="35">
        <f t="shared" si="257"/>
        <v>129.85628192312799</v>
      </c>
      <c r="S4049" s="35">
        <f t="shared" ref="S4049:S4112" si="260">+O4049*Q4049</f>
        <v>0</v>
      </c>
      <c r="U4049" s="36">
        <f t="shared" si="258"/>
        <v>3.2638888888888773E-2</v>
      </c>
      <c r="V4049" s="36">
        <f t="shared" si="259"/>
        <v>0.16319444444444386</v>
      </c>
      <c r="W4049" s="36"/>
      <c r="X4049" s="37"/>
    </row>
    <row r="4050" spans="1:24" x14ac:dyDescent="0.3">
      <c r="A4050" s="42">
        <v>17057</v>
      </c>
      <c r="B4050" s="24" t="s">
        <v>130</v>
      </c>
      <c r="C4050" s="24" t="s">
        <v>1125</v>
      </c>
      <c r="D4050" s="24">
        <v>1</v>
      </c>
      <c r="E4050" s="24">
        <v>320</v>
      </c>
      <c r="F4050" s="24" t="s">
        <v>131</v>
      </c>
      <c r="G4050" s="24" t="s">
        <v>18</v>
      </c>
      <c r="H4050" s="24" t="s">
        <v>13</v>
      </c>
      <c r="J4050" s="24">
        <v>1</v>
      </c>
      <c r="K4050" s="24">
        <v>7783</v>
      </c>
      <c r="L4050" s="32">
        <v>0.71388888888888891</v>
      </c>
      <c r="M4050" s="43">
        <v>0.75</v>
      </c>
      <c r="N4050" s="33">
        <v>25.971256384625601</v>
      </c>
      <c r="O4050" s="24"/>
      <c r="P4050" s="24"/>
      <c r="Q4050" s="24">
        <v>67</v>
      </c>
      <c r="R4050" s="35">
        <f t="shared" si="257"/>
        <v>1740.0741777699152</v>
      </c>
      <c r="S4050" s="35">
        <f t="shared" si="260"/>
        <v>0</v>
      </c>
      <c r="U4050" s="36">
        <f t="shared" si="258"/>
        <v>3.6111111111111094E-2</v>
      </c>
      <c r="V4050" s="36">
        <f t="shared" si="259"/>
        <v>2.4194444444444434</v>
      </c>
      <c r="W4050" s="36"/>
      <c r="X4050" s="37"/>
    </row>
    <row r="4051" spans="1:24" x14ac:dyDescent="0.3">
      <c r="A4051" s="42">
        <v>13373</v>
      </c>
      <c r="B4051" s="24" t="s">
        <v>130</v>
      </c>
      <c r="C4051" s="24" t="s">
        <v>1125</v>
      </c>
      <c r="D4051" s="24">
        <v>1</v>
      </c>
      <c r="E4051" s="24">
        <v>320</v>
      </c>
      <c r="F4051" s="24" t="s">
        <v>131</v>
      </c>
      <c r="G4051" s="24" t="s">
        <v>19</v>
      </c>
      <c r="H4051" s="24" t="s">
        <v>13</v>
      </c>
      <c r="J4051" s="24">
        <v>1</v>
      </c>
      <c r="K4051" s="24">
        <v>5597</v>
      </c>
      <c r="L4051" s="32">
        <v>0.71527777777777779</v>
      </c>
      <c r="M4051" s="43">
        <v>0.75</v>
      </c>
      <c r="N4051" s="33">
        <v>25.971256384625601</v>
      </c>
      <c r="O4051" s="24"/>
      <c r="P4051" s="24"/>
      <c r="Q4051" s="24">
        <v>235</v>
      </c>
      <c r="R4051" s="35">
        <f t="shared" si="257"/>
        <v>6103.2452503870163</v>
      </c>
      <c r="S4051" s="35">
        <f t="shared" si="260"/>
        <v>0</v>
      </c>
      <c r="U4051" s="36">
        <f t="shared" si="258"/>
        <v>3.472222222222221E-2</v>
      </c>
      <c r="V4051" s="36">
        <f t="shared" si="259"/>
        <v>8.1597222222222197</v>
      </c>
      <c r="W4051" s="36"/>
      <c r="X4051" s="37"/>
    </row>
    <row r="4052" spans="1:24" x14ac:dyDescent="0.3">
      <c r="A4052" s="42">
        <v>17193</v>
      </c>
      <c r="B4052" s="24" t="s">
        <v>130</v>
      </c>
      <c r="C4052" s="24" t="s">
        <v>1125</v>
      </c>
      <c r="D4052" s="24">
        <v>1</v>
      </c>
      <c r="E4052" s="24">
        <v>320</v>
      </c>
      <c r="F4052" s="24" t="s">
        <v>131</v>
      </c>
      <c r="G4052" s="24" t="s">
        <v>18</v>
      </c>
      <c r="H4052" s="24" t="s">
        <v>15</v>
      </c>
      <c r="J4052" s="24">
        <v>1</v>
      </c>
      <c r="K4052" s="24">
        <v>17193</v>
      </c>
      <c r="L4052" s="32">
        <v>0.71736111111111101</v>
      </c>
      <c r="M4052" s="43">
        <v>0.75347222222222221</v>
      </c>
      <c r="N4052" s="33">
        <v>25.971256384625601</v>
      </c>
      <c r="O4052" s="24"/>
      <c r="P4052" s="24"/>
      <c r="Q4052" s="24">
        <v>12</v>
      </c>
      <c r="R4052" s="35">
        <f t="shared" si="257"/>
        <v>311.6550766155072</v>
      </c>
      <c r="S4052" s="35">
        <f t="shared" si="260"/>
        <v>0</v>
      </c>
      <c r="U4052" s="36">
        <f t="shared" si="258"/>
        <v>3.6111111111111205E-2</v>
      </c>
      <c r="V4052" s="36">
        <f t="shared" si="259"/>
        <v>0.43333333333333446</v>
      </c>
      <c r="W4052" s="36"/>
      <c r="X4052" s="37"/>
    </row>
    <row r="4053" spans="1:24" x14ac:dyDescent="0.3">
      <c r="A4053" s="42">
        <v>8467</v>
      </c>
      <c r="B4053" s="24" t="s">
        <v>130</v>
      </c>
      <c r="C4053" s="24" t="s">
        <v>1125</v>
      </c>
      <c r="D4053" s="24">
        <v>1</v>
      </c>
      <c r="E4053" s="24">
        <v>320</v>
      </c>
      <c r="F4053" s="24" t="s">
        <v>131</v>
      </c>
      <c r="G4053" s="24" t="s">
        <v>19</v>
      </c>
      <c r="H4053" s="24" t="s">
        <v>15</v>
      </c>
      <c r="J4053" s="24">
        <v>1</v>
      </c>
      <c r="K4053" s="24">
        <v>5717</v>
      </c>
      <c r="L4053" s="32">
        <v>0.72083333333333333</v>
      </c>
      <c r="M4053" s="43">
        <v>0.75347222222222221</v>
      </c>
      <c r="N4053" s="33">
        <v>25.971256384625601</v>
      </c>
      <c r="O4053" s="24"/>
      <c r="P4053" s="24"/>
      <c r="Q4053" s="24">
        <v>46</v>
      </c>
      <c r="R4053" s="35">
        <f t="shared" si="257"/>
        <v>1194.6777936927776</v>
      </c>
      <c r="S4053" s="35">
        <f t="shared" si="260"/>
        <v>0</v>
      </c>
      <c r="U4053" s="36">
        <f t="shared" si="258"/>
        <v>3.2638888888888884E-2</v>
      </c>
      <c r="V4053" s="36">
        <f t="shared" si="259"/>
        <v>1.5013888888888887</v>
      </c>
      <c r="W4053" s="36"/>
      <c r="X4053" s="37"/>
    </row>
    <row r="4054" spans="1:24" x14ac:dyDescent="0.3">
      <c r="A4054" s="42">
        <v>17067</v>
      </c>
      <c r="B4054" s="24" t="s">
        <v>130</v>
      </c>
      <c r="C4054" s="24" t="s">
        <v>1125</v>
      </c>
      <c r="D4054" s="24">
        <v>1</v>
      </c>
      <c r="E4054" s="24">
        <v>320</v>
      </c>
      <c r="F4054" s="24" t="s">
        <v>131</v>
      </c>
      <c r="G4054" s="24" t="s">
        <v>18</v>
      </c>
      <c r="H4054" s="24" t="s">
        <v>13</v>
      </c>
      <c r="J4054" s="24">
        <v>1</v>
      </c>
      <c r="K4054" s="24">
        <v>17067</v>
      </c>
      <c r="L4054" s="32">
        <v>0.72777777777777775</v>
      </c>
      <c r="M4054" s="43">
        <v>0.76388888888888884</v>
      </c>
      <c r="N4054" s="33">
        <v>25.971256384625601</v>
      </c>
      <c r="O4054" s="24"/>
      <c r="P4054" s="24"/>
      <c r="Q4054" s="24">
        <v>67</v>
      </c>
      <c r="R4054" s="35">
        <f t="shared" si="257"/>
        <v>1740.0741777699152</v>
      </c>
      <c r="S4054" s="35">
        <f t="shared" si="260"/>
        <v>0</v>
      </c>
      <c r="U4054" s="36">
        <f t="shared" si="258"/>
        <v>3.6111111111111094E-2</v>
      </c>
      <c r="V4054" s="36">
        <f t="shared" si="259"/>
        <v>2.4194444444444434</v>
      </c>
      <c r="W4054" s="36"/>
      <c r="X4054" s="37"/>
    </row>
    <row r="4055" spans="1:24" x14ac:dyDescent="0.3">
      <c r="A4055" s="42">
        <v>17214</v>
      </c>
      <c r="B4055" s="24" t="s">
        <v>130</v>
      </c>
      <c r="C4055" s="24" t="s">
        <v>1125</v>
      </c>
      <c r="D4055" s="24">
        <v>1</v>
      </c>
      <c r="E4055" s="24">
        <v>320</v>
      </c>
      <c r="F4055" s="24" t="s">
        <v>131</v>
      </c>
      <c r="G4055" s="24" t="s">
        <v>18</v>
      </c>
      <c r="H4055" s="24" t="s">
        <v>15</v>
      </c>
      <c r="J4055" s="24">
        <v>1</v>
      </c>
      <c r="K4055" s="24">
        <v>17214</v>
      </c>
      <c r="L4055" s="32">
        <v>0.73125000000000007</v>
      </c>
      <c r="M4055" s="43">
        <v>0.76736111111111116</v>
      </c>
      <c r="N4055" s="33">
        <v>25.971256384625601</v>
      </c>
      <c r="O4055" s="24"/>
      <c r="P4055" s="24"/>
      <c r="Q4055" s="24">
        <v>12</v>
      </c>
      <c r="R4055" s="35">
        <f t="shared" si="257"/>
        <v>311.6550766155072</v>
      </c>
      <c r="S4055" s="35">
        <f t="shared" si="260"/>
        <v>0</v>
      </c>
      <c r="U4055" s="36">
        <f t="shared" si="258"/>
        <v>3.6111111111111094E-2</v>
      </c>
      <c r="V4055" s="36">
        <f t="shared" si="259"/>
        <v>0.43333333333333313</v>
      </c>
      <c r="W4055" s="36"/>
      <c r="X4055" s="37"/>
    </row>
    <row r="4056" spans="1:24" x14ac:dyDescent="0.3">
      <c r="A4056" s="42">
        <v>13374</v>
      </c>
      <c r="B4056" s="24" t="s">
        <v>130</v>
      </c>
      <c r="C4056" s="24" t="s">
        <v>1125</v>
      </c>
      <c r="D4056" s="24">
        <v>1</v>
      </c>
      <c r="E4056" s="24">
        <v>320</v>
      </c>
      <c r="F4056" s="24" t="s">
        <v>131</v>
      </c>
      <c r="G4056" s="24" t="s">
        <v>19</v>
      </c>
      <c r="H4056" s="24" t="s">
        <v>13</v>
      </c>
      <c r="J4056" s="24">
        <v>1</v>
      </c>
      <c r="K4056" s="24">
        <v>5598</v>
      </c>
      <c r="L4056" s="32">
        <v>0.73611111111111116</v>
      </c>
      <c r="M4056" s="43">
        <v>0.77083333333333337</v>
      </c>
      <c r="N4056" s="33">
        <v>25.971256384625601</v>
      </c>
      <c r="O4056" s="24"/>
      <c r="P4056" s="24"/>
      <c r="Q4056" s="24">
        <v>235</v>
      </c>
      <c r="R4056" s="35">
        <f t="shared" si="257"/>
        <v>6103.2452503870163</v>
      </c>
      <c r="S4056" s="35">
        <f t="shared" si="260"/>
        <v>0</v>
      </c>
      <c r="U4056" s="36">
        <f t="shared" si="258"/>
        <v>3.472222222222221E-2</v>
      </c>
      <c r="V4056" s="36">
        <f t="shared" si="259"/>
        <v>8.1597222222222197</v>
      </c>
      <c r="W4056" s="36"/>
      <c r="X4056" s="37"/>
    </row>
    <row r="4057" spans="1:24" x14ac:dyDescent="0.3">
      <c r="A4057" s="42">
        <v>18372</v>
      </c>
      <c r="B4057" s="24" t="s">
        <v>130</v>
      </c>
      <c r="C4057" s="24" t="s">
        <v>1125</v>
      </c>
      <c r="D4057" s="24">
        <v>1</v>
      </c>
      <c r="E4057" s="24">
        <v>320</v>
      </c>
      <c r="F4057" s="24" t="s">
        <v>131</v>
      </c>
      <c r="G4057" s="24" t="s">
        <v>18</v>
      </c>
      <c r="H4057" s="24" t="s">
        <v>13</v>
      </c>
      <c r="J4057" s="24">
        <v>1</v>
      </c>
      <c r="K4057" s="24">
        <v>18372</v>
      </c>
      <c r="L4057" s="32">
        <v>0.7416666666666667</v>
      </c>
      <c r="M4057" s="43">
        <v>0.77777777777777779</v>
      </c>
      <c r="N4057" s="33">
        <v>25.971256384625601</v>
      </c>
      <c r="O4057" s="24"/>
      <c r="P4057" s="24"/>
      <c r="Q4057" s="24">
        <v>67</v>
      </c>
      <c r="R4057" s="35">
        <f t="shared" si="257"/>
        <v>1740.0741777699152</v>
      </c>
      <c r="S4057" s="35">
        <f t="shared" si="260"/>
        <v>0</v>
      </c>
      <c r="U4057" s="36">
        <f t="shared" si="258"/>
        <v>3.6111111111111094E-2</v>
      </c>
      <c r="V4057" s="36">
        <f t="shared" si="259"/>
        <v>2.4194444444444434</v>
      </c>
      <c r="W4057" s="36"/>
      <c r="X4057" s="37"/>
    </row>
    <row r="4058" spans="1:24" x14ac:dyDescent="0.3">
      <c r="A4058" s="42">
        <v>13156</v>
      </c>
      <c r="B4058" s="24" t="s">
        <v>130</v>
      </c>
      <c r="C4058" s="24" t="s">
        <v>1125</v>
      </c>
      <c r="D4058" s="24">
        <v>1</v>
      </c>
      <c r="E4058" s="24">
        <v>320</v>
      </c>
      <c r="F4058" s="24" t="s">
        <v>131</v>
      </c>
      <c r="G4058" s="24" t="s">
        <v>19</v>
      </c>
      <c r="H4058" s="24" t="s">
        <v>15</v>
      </c>
      <c r="J4058" s="24">
        <v>1</v>
      </c>
      <c r="K4058" s="24">
        <v>5718</v>
      </c>
      <c r="L4058" s="32">
        <v>0.7416666666666667</v>
      </c>
      <c r="M4058" s="43">
        <v>0.77430555555555547</v>
      </c>
      <c r="N4058" s="33">
        <v>25.971256384625601</v>
      </c>
      <c r="O4058" s="24"/>
      <c r="P4058" s="24"/>
      <c r="Q4058" s="24">
        <v>46</v>
      </c>
      <c r="R4058" s="35">
        <f t="shared" si="257"/>
        <v>1194.6777936927776</v>
      </c>
      <c r="S4058" s="35">
        <f t="shared" si="260"/>
        <v>0</v>
      </c>
      <c r="U4058" s="36">
        <f t="shared" si="258"/>
        <v>3.2638888888888773E-2</v>
      </c>
      <c r="V4058" s="36">
        <f t="shared" si="259"/>
        <v>1.5013888888888836</v>
      </c>
      <c r="W4058" s="36"/>
      <c r="X4058" s="37"/>
    </row>
    <row r="4059" spans="1:24" x14ac:dyDescent="0.3">
      <c r="A4059" s="42">
        <v>17294</v>
      </c>
      <c r="B4059" s="24" t="s">
        <v>130</v>
      </c>
      <c r="C4059" s="24" t="s">
        <v>1125</v>
      </c>
      <c r="D4059" s="24">
        <v>1</v>
      </c>
      <c r="E4059" s="24">
        <v>320</v>
      </c>
      <c r="F4059" s="24" t="s">
        <v>131</v>
      </c>
      <c r="G4059" s="24" t="s">
        <v>18</v>
      </c>
      <c r="H4059" s="24" t="s">
        <v>15</v>
      </c>
      <c r="J4059" s="24">
        <v>1</v>
      </c>
      <c r="K4059" s="24">
        <v>17294</v>
      </c>
      <c r="L4059" s="32">
        <v>0.74513888888888891</v>
      </c>
      <c r="M4059" s="43">
        <v>0.78125</v>
      </c>
      <c r="N4059" s="33">
        <v>25.971256384625601</v>
      </c>
      <c r="O4059" s="24"/>
      <c r="P4059" s="24"/>
      <c r="Q4059" s="24">
        <v>12</v>
      </c>
      <c r="R4059" s="35">
        <f t="shared" si="257"/>
        <v>311.6550766155072</v>
      </c>
      <c r="S4059" s="35">
        <f t="shared" si="260"/>
        <v>0</v>
      </c>
      <c r="U4059" s="36">
        <f t="shared" si="258"/>
        <v>3.6111111111111094E-2</v>
      </c>
      <c r="V4059" s="36">
        <f t="shared" si="259"/>
        <v>0.43333333333333313</v>
      </c>
      <c r="W4059" s="36"/>
      <c r="X4059" s="37"/>
    </row>
    <row r="4060" spans="1:24" x14ac:dyDescent="0.3">
      <c r="A4060" s="42">
        <v>17012</v>
      </c>
      <c r="B4060" s="24" t="s">
        <v>130</v>
      </c>
      <c r="C4060" s="24" t="s">
        <v>1125</v>
      </c>
      <c r="D4060" s="24">
        <v>1</v>
      </c>
      <c r="E4060" s="24">
        <v>320</v>
      </c>
      <c r="F4060" s="24" t="s">
        <v>131</v>
      </c>
      <c r="G4060" s="24" t="s">
        <v>18</v>
      </c>
      <c r="H4060" s="24" t="s">
        <v>13</v>
      </c>
      <c r="J4060" s="24">
        <v>1</v>
      </c>
      <c r="K4060" s="24">
        <v>17012</v>
      </c>
      <c r="L4060" s="32">
        <v>0.75555555555555554</v>
      </c>
      <c r="M4060" s="43">
        <v>0.79166666666666663</v>
      </c>
      <c r="N4060" s="33">
        <v>25.971256384625601</v>
      </c>
      <c r="O4060" s="24"/>
      <c r="P4060" s="24"/>
      <c r="Q4060" s="24">
        <v>67</v>
      </c>
      <c r="R4060" s="35">
        <f t="shared" si="257"/>
        <v>1740.0741777699152</v>
      </c>
      <c r="S4060" s="35">
        <f t="shared" si="260"/>
        <v>0</v>
      </c>
      <c r="U4060" s="36">
        <f t="shared" si="258"/>
        <v>3.6111111111111094E-2</v>
      </c>
      <c r="V4060" s="36">
        <f t="shared" si="259"/>
        <v>2.4194444444444434</v>
      </c>
      <c r="W4060" s="36"/>
      <c r="X4060" s="37"/>
    </row>
    <row r="4061" spans="1:24" x14ac:dyDescent="0.3">
      <c r="A4061" s="42">
        <v>13375</v>
      </c>
      <c r="B4061" s="24" t="s">
        <v>130</v>
      </c>
      <c r="C4061" s="24" t="s">
        <v>1125</v>
      </c>
      <c r="D4061" s="24">
        <v>1</v>
      </c>
      <c r="E4061" s="24">
        <v>320</v>
      </c>
      <c r="F4061" s="24" t="s">
        <v>131</v>
      </c>
      <c r="G4061" s="24" t="s">
        <v>19</v>
      </c>
      <c r="H4061" s="24" t="s">
        <v>13</v>
      </c>
      <c r="J4061" s="24">
        <v>1</v>
      </c>
      <c r="K4061" s="24">
        <v>5599</v>
      </c>
      <c r="L4061" s="32">
        <v>0.75694444444444453</v>
      </c>
      <c r="M4061" s="43">
        <v>0.79166666666666663</v>
      </c>
      <c r="N4061" s="33">
        <v>25.971256384625601</v>
      </c>
      <c r="O4061" s="24"/>
      <c r="P4061" s="24"/>
      <c r="Q4061" s="24">
        <v>235</v>
      </c>
      <c r="R4061" s="35">
        <f t="shared" si="257"/>
        <v>6103.2452503870163</v>
      </c>
      <c r="S4061" s="35">
        <f t="shared" si="260"/>
        <v>0</v>
      </c>
      <c r="U4061" s="36">
        <f t="shared" si="258"/>
        <v>3.4722222222222099E-2</v>
      </c>
      <c r="V4061" s="36">
        <f t="shared" si="259"/>
        <v>8.159722222222193</v>
      </c>
      <c r="W4061" s="36"/>
      <c r="X4061" s="37"/>
    </row>
    <row r="4062" spans="1:24" x14ac:dyDescent="0.3">
      <c r="A4062" s="42">
        <v>17299</v>
      </c>
      <c r="B4062" s="24" t="s">
        <v>130</v>
      </c>
      <c r="C4062" s="24" t="s">
        <v>1125</v>
      </c>
      <c r="D4062" s="24">
        <v>1</v>
      </c>
      <c r="E4062" s="24">
        <v>320</v>
      </c>
      <c r="F4062" s="24" t="s">
        <v>131</v>
      </c>
      <c r="G4062" s="24" t="s">
        <v>18</v>
      </c>
      <c r="H4062" s="24" t="s">
        <v>15</v>
      </c>
      <c r="J4062" s="24">
        <v>1</v>
      </c>
      <c r="K4062" s="24">
        <v>17299</v>
      </c>
      <c r="L4062" s="32">
        <v>0.75902777777777775</v>
      </c>
      <c r="M4062" s="43">
        <v>0.79513888888888884</v>
      </c>
      <c r="N4062" s="33">
        <v>25.971256384625601</v>
      </c>
      <c r="O4062" s="24"/>
      <c r="P4062" s="24"/>
      <c r="Q4062" s="24">
        <v>12</v>
      </c>
      <c r="R4062" s="35">
        <f t="shared" si="257"/>
        <v>311.6550766155072</v>
      </c>
      <c r="S4062" s="35">
        <f t="shared" si="260"/>
        <v>0</v>
      </c>
      <c r="U4062" s="36">
        <f t="shared" si="258"/>
        <v>3.6111111111111094E-2</v>
      </c>
      <c r="V4062" s="36">
        <f t="shared" si="259"/>
        <v>0.43333333333333313</v>
      </c>
      <c r="W4062" s="36"/>
      <c r="X4062" s="37"/>
    </row>
    <row r="4063" spans="1:24" x14ac:dyDescent="0.3">
      <c r="A4063" s="42">
        <v>8523</v>
      </c>
      <c r="B4063" s="24" t="s">
        <v>130</v>
      </c>
      <c r="C4063" s="24" t="s">
        <v>1125</v>
      </c>
      <c r="D4063" s="24">
        <v>1</v>
      </c>
      <c r="E4063" s="24">
        <v>320</v>
      </c>
      <c r="F4063" s="24" t="s">
        <v>131</v>
      </c>
      <c r="G4063" s="24" t="s">
        <v>19</v>
      </c>
      <c r="H4063" s="24" t="s">
        <v>20</v>
      </c>
      <c r="J4063" s="24">
        <v>1</v>
      </c>
      <c r="K4063" s="24">
        <v>5820</v>
      </c>
      <c r="L4063" s="32">
        <v>0.76250000000000007</v>
      </c>
      <c r="M4063" s="43">
        <v>0.79513888888888884</v>
      </c>
      <c r="N4063" s="33">
        <v>25.971256384625601</v>
      </c>
      <c r="O4063" s="24"/>
      <c r="P4063" s="24"/>
      <c r="Q4063" s="24">
        <v>5</v>
      </c>
      <c r="R4063" s="35">
        <f t="shared" si="257"/>
        <v>129.85628192312799</v>
      </c>
      <c r="S4063" s="35">
        <f t="shared" si="260"/>
        <v>0</v>
      </c>
      <c r="U4063" s="36">
        <f t="shared" si="258"/>
        <v>3.2638888888888773E-2</v>
      </c>
      <c r="V4063" s="36">
        <f t="shared" si="259"/>
        <v>0.16319444444444386</v>
      </c>
      <c r="W4063" s="36"/>
      <c r="X4063" s="37"/>
    </row>
    <row r="4064" spans="1:24" x14ac:dyDescent="0.3">
      <c r="A4064" s="42">
        <v>8469</v>
      </c>
      <c r="B4064" s="24" t="s">
        <v>130</v>
      </c>
      <c r="C4064" s="24" t="s">
        <v>1125</v>
      </c>
      <c r="D4064" s="24">
        <v>1</v>
      </c>
      <c r="E4064" s="24">
        <v>320</v>
      </c>
      <c r="F4064" s="24" t="s">
        <v>131</v>
      </c>
      <c r="G4064" s="24" t="s">
        <v>19</v>
      </c>
      <c r="H4064" s="24" t="s">
        <v>15</v>
      </c>
      <c r="J4064" s="24">
        <v>1</v>
      </c>
      <c r="K4064" s="24">
        <v>5719</v>
      </c>
      <c r="L4064" s="32">
        <v>0.76250000000000007</v>
      </c>
      <c r="M4064" s="43">
        <v>0.79513888888888884</v>
      </c>
      <c r="N4064" s="33">
        <v>25.971256384625601</v>
      </c>
      <c r="O4064" s="24"/>
      <c r="P4064" s="24"/>
      <c r="Q4064" s="24">
        <v>46</v>
      </c>
      <c r="R4064" s="35">
        <f t="shared" si="257"/>
        <v>1194.6777936927776</v>
      </c>
      <c r="S4064" s="35">
        <f t="shared" si="260"/>
        <v>0</v>
      </c>
      <c r="U4064" s="36">
        <f t="shared" si="258"/>
        <v>3.2638888888888773E-2</v>
      </c>
      <c r="V4064" s="36">
        <f t="shared" si="259"/>
        <v>1.5013888888888836</v>
      </c>
      <c r="W4064" s="36"/>
      <c r="X4064" s="37"/>
    </row>
    <row r="4065" spans="1:24" x14ac:dyDescent="0.3">
      <c r="A4065" s="42">
        <v>16987</v>
      </c>
      <c r="B4065" s="24" t="s">
        <v>130</v>
      </c>
      <c r="C4065" s="24" t="s">
        <v>1125</v>
      </c>
      <c r="D4065" s="24">
        <v>1</v>
      </c>
      <c r="E4065" s="24">
        <v>320</v>
      </c>
      <c r="F4065" s="24" t="s">
        <v>131</v>
      </c>
      <c r="G4065" s="24" t="s">
        <v>18</v>
      </c>
      <c r="H4065" s="24" t="s">
        <v>13</v>
      </c>
      <c r="J4065" s="24">
        <v>1</v>
      </c>
      <c r="K4065" s="24">
        <v>16987</v>
      </c>
      <c r="L4065" s="32">
        <v>0.76944444444444438</v>
      </c>
      <c r="M4065" s="43">
        <v>0.80555555555555547</v>
      </c>
      <c r="N4065" s="33">
        <v>25.971256384625601</v>
      </c>
      <c r="O4065" s="24"/>
      <c r="P4065" s="24"/>
      <c r="Q4065" s="24">
        <v>67</v>
      </c>
      <c r="R4065" s="35">
        <f t="shared" si="257"/>
        <v>1740.0741777699152</v>
      </c>
      <c r="S4065" s="35">
        <f t="shared" si="260"/>
        <v>0</v>
      </c>
      <c r="U4065" s="36">
        <f t="shared" si="258"/>
        <v>3.6111111111111094E-2</v>
      </c>
      <c r="V4065" s="36">
        <f t="shared" si="259"/>
        <v>2.4194444444444434</v>
      </c>
      <c r="W4065" s="36"/>
      <c r="X4065" s="37"/>
    </row>
    <row r="4066" spans="1:24" x14ac:dyDescent="0.3">
      <c r="A4066" s="42">
        <v>17310</v>
      </c>
      <c r="B4066" s="24" t="s">
        <v>130</v>
      </c>
      <c r="C4066" s="24" t="s">
        <v>1125</v>
      </c>
      <c r="D4066" s="24">
        <v>1</v>
      </c>
      <c r="E4066" s="24">
        <v>320</v>
      </c>
      <c r="F4066" s="24" t="s">
        <v>131</v>
      </c>
      <c r="G4066" s="24" t="s">
        <v>18</v>
      </c>
      <c r="H4066" s="24" t="s">
        <v>15</v>
      </c>
      <c r="J4066" s="24">
        <v>1</v>
      </c>
      <c r="K4066" s="24">
        <v>17310</v>
      </c>
      <c r="L4066" s="32">
        <v>0.7729166666666667</v>
      </c>
      <c r="M4066" s="43">
        <v>0.80902777777777779</v>
      </c>
      <c r="N4066" s="33">
        <v>25.971256384625601</v>
      </c>
      <c r="O4066" s="24"/>
      <c r="P4066" s="24"/>
      <c r="Q4066" s="24">
        <v>12</v>
      </c>
      <c r="R4066" s="35">
        <f t="shared" si="257"/>
        <v>311.6550766155072</v>
      </c>
      <c r="S4066" s="35">
        <f t="shared" si="260"/>
        <v>0</v>
      </c>
      <c r="U4066" s="36">
        <f t="shared" si="258"/>
        <v>3.6111111111111094E-2</v>
      </c>
      <c r="V4066" s="36">
        <f t="shared" si="259"/>
        <v>0.43333333333333313</v>
      </c>
      <c r="W4066" s="36"/>
      <c r="X4066" s="37"/>
    </row>
    <row r="4067" spans="1:24" x14ac:dyDescent="0.3">
      <c r="A4067" s="42">
        <v>13376</v>
      </c>
      <c r="B4067" s="24" t="s">
        <v>130</v>
      </c>
      <c r="C4067" s="24" t="s">
        <v>1125</v>
      </c>
      <c r="D4067" s="24">
        <v>1</v>
      </c>
      <c r="E4067" s="24">
        <v>320</v>
      </c>
      <c r="F4067" s="24" t="s">
        <v>131</v>
      </c>
      <c r="G4067" s="24" t="s">
        <v>19</v>
      </c>
      <c r="H4067" s="24" t="s">
        <v>13</v>
      </c>
      <c r="J4067" s="24">
        <v>1</v>
      </c>
      <c r="K4067" s="24">
        <v>5600</v>
      </c>
      <c r="L4067" s="32">
        <v>0.78125</v>
      </c>
      <c r="M4067" s="43">
        <v>0.81597222222222221</v>
      </c>
      <c r="N4067" s="33">
        <v>25.971256384625601</v>
      </c>
      <c r="O4067" s="24"/>
      <c r="P4067" s="24"/>
      <c r="Q4067" s="24">
        <v>235</v>
      </c>
      <c r="R4067" s="35">
        <f t="shared" si="257"/>
        <v>6103.2452503870163</v>
      </c>
      <c r="S4067" s="35">
        <f t="shared" si="260"/>
        <v>0</v>
      </c>
      <c r="U4067" s="36">
        <f t="shared" si="258"/>
        <v>3.472222222222221E-2</v>
      </c>
      <c r="V4067" s="36">
        <f t="shared" si="259"/>
        <v>8.1597222222222197</v>
      </c>
      <c r="W4067" s="36"/>
      <c r="X4067" s="37"/>
    </row>
    <row r="4068" spans="1:24" x14ac:dyDescent="0.3">
      <c r="A4068" s="42">
        <v>18373</v>
      </c>
      <c r="B4068" s="24" t="s">
        <v>130</v>
      </c>
      <c r="C4068" s="24" t="s">
        <v>1125</v>
      </c>
      <c r="D4068" s="24">
        <v>1</v>
      </c>
      <c r="E4068" s="24">
        <v>320</v>
      </c>
      <c r="F4068" s="24" t="s">
        <v>131</v>
      </c>
      <c r="G4068" s="24" t="s">
        <v>18</v>
      </c>
      <c r="H4068" s="24" t="s">
        <v>13</v>
      </c>
      <c r="J4068" s="24">
        <v>1</v>
      </c>
      <c r="K4068" s="24">
        <v>18373</v>
      </c>
      <c r="L4068" s="32">
        <v>0.78333333333333333</v>
      </c>
      <c r="M4068" s="43">
        <v>0.81944444444444453</v>
      </c>
      <c r="N4068" s="33">
        <v>25.971256384625601</v>
      </c>
      <c r="O4068" s="24"/>
      <c r="P4068" s="24"/>
      <c r="Q4068" s="24">
        <v>67</v>
      </c>
      <c r="R4068" s="35">
        <f t="shared" si="257"/>
        <v>1740.0741777699152</v>
      </c>
      <c r="S4068" s="35">
        <f t="shared" si="260"/>
        <v>0</v>
      </c>
      <c r="U4068" s="36">
        <f t="shared" si="258"/>
        <v>3.6111111111111205E-2</v>
      </c>
      <c r="V4068" s="36">
        <f t="shared" si="259"/>
        <v>2.4194444444444505</v>
      </c>
      <c r="W4068" s="36"/>
      <c r="X4068" s="37"/>
    </row>
    <row r="4069" spans="1:24" x14ac:dyDescent="0.3">
      <c r="A4069" s="42">
        <v>13159</v>
      </c>
      <c r="B4069" s="24" t="s">
        <v>130</v>
      </c>
      <c r="C4069" s="24" t="s">
        <v>1125</v>
      </c>
      <c r="D4069" s="24">
        <v>1</v>
      </c>
      <c r="E4069" s="24">
        <v>320</v>
      </c>
      <c r="F4069" s="24" t="s">
        <v>131</v>
      </c>
      <c r="G4069" s="24" t="s">
        <v>19</v>
      </c>
      <c r="H4069" s="24" t="s">
        <v>15</v>
      </c>
      <c r="J4069" s="24">
        <v>1</v>
      </c>
      <c r="K4069" s="24">
        <v>5721</v>
      </c>
      <c r="L4069" s="32">
        <v>0.78333333333333333</v>
      </c>
      <c r="M4069" s="43">
        <v>0.81597222222222221</v>
      </c>
      <c r="N4069" s="33">
        <v>25.971256384625601</v>
      </c>
      <c r="O4069" s="24"/>
      <c r="P4069" s="24"/>
      <c r="Q4069" s="24">
        <v>46</v>
      </c>
      <c r="R4069" s="35">
        <f t="shared" si="257"/>
        <v>1194.6777936927776</v>
      </c>
      <c r="S4069" s="35">
        <f t="shared" si="260"/>
        <v>0</v>
      </c>
      <c r="U4069" s="36">
        <f t="shared" si="258"/>
        <v>3.2638888888888884E-2</v>
      </c>
      <c r="V4069" s="36">
        <f t="shared" si="259"/>
        <v>1.5013888888888887</v>
      </c>
      <c r="W4069" s="36"/>
      <c r="X4069" s="37"/>
    </row>
    <row r="4070" spans="1:24" x14ac:dyDescent="0.3">
      <c r="A4070" s="42">
        <v>18367</v>
      </c>
      <c r="B4070" s="24" t="s">
        <v>130</v>
      </c>
      <c r="C4070" s="24" t="s">
        <v>1125</v>
      </c>
      <c r="D4070" s="24">
        <v>1</v>
      </c>
      <c r="E4070" s="24">
        <v>320</v>
      </c>
      <c r="F4070" s="24" t="s">
        <v>131</v>
      </c>
      <c r="G4070" s="24" t="s">
        <v>18</v>
      </c>
      <c r="H4070" s="24" t="s">
        <v>15</v>
      </c>
      <c r="J4070" s="24">
        <v>1</v>
      </c>
      <c r="K4070" s="24">
        <v>18367</v>
      </c>
      <c r="L4070" s="32">
        <v>0.78680555555555554</v>
      </c>
      <c r="M4070" s="43">
        <v>0.82291666666666663</v>
      </c>
      <c r="N4070" s="33">
        <v>25.971256384625601</v>
      </c>
      <c r="O4070" s="24"/>
      <c r="P4070" s="24"/>
      <c r="Q4070" s="24">
        <v>12</v>
      </c>
      <c r="R4070" s="35">
        <f t="shared" si="257"/>
        <v>311.6550766155072</v>
      </c>
      <c r="S4070" s="35">
        <f t="shared" si="260"/>
        <v>0</v>
      </c>
      <c r="U4070" s="36">
        <f t="shared" si="258"/>
        <v>3.6111111111111094E-2</v>
      </c>
      <c r="V4070" s="36">
        <f t="shared" si="259"/>
        <v>0.43333333333333313</v>
      </c>
      <c r="W4070" s="36"/>
      <c r="X4070" s="37"/>
    </row>
    <row r="4071" spans="1:24" x14ac:dyDescent="0.3">
      <c r="A4071" s="42">
        <v>16844</v>
      </c>
      <c r="B4071" s="24" t="s">
        <v>130</v>
      </c>
      <c r="C4071" s="24" t="s">
        <v>1125</v>
      </c>
      <c r="D4071" s="24">
        <v>1</v>
      </c>
      <c r="E4071" s="24">
        <v>320</v>
      </c>
      <c r="F4071" s="24" t="s">
        <v>131</v>
      </c>
      <c r="G4071" s="24" t="s">
        <v>18</v>
      </c>
      <c r="H4071" s="24" t="s">
        <v>13</v>
      </c>
      <c r="J4071" s="24">
        <v>1</v>
      </c>
      <c r="K4071" s="24">
        <v>16844</v>
      </c>
      <c r="L4071" s="32">
        <v>0.79722222222222217</v>
      </c>
      <c r="M4071" s="43">
        <v>0.83333333333333337</v>
      </c>
      <c r="N4071" s="33">
        <v>25.971256384625601</v>
      </c>
      <c r="O4071" s="24"/>
      <c r="P4071" s="24"/>
      <c r="Q4071" s="24">
        <v>67</v>
      </c>
      <c r="R4071" s="35">
        <f t="shared" si="257"/>
        <v>1740.0741777699152</v>
      </c>
      <c r="S4071" s="35">
        <f t="shared" si="260"/>
        <v>0</v>
      </c>
      <c r="U4071" s="36">
        <f t="shared" si="258"/>
        <v>3.6111111111111205E-2</v>
      </c>
      <c r="V4071" s="36">
        <f t="shared" si="259"/>
        <v>2.4194444444444505</v>
      </c>
      <c r="W4071" s="36"/>
      <c r="X4071" s="37"/>
    </row>
    <row r="4072" spans="1:24" x14ac:dyDescent="0.3">
      <c r="A4072" s="42">
        <v>13377</v>
      </c>
      <c r="B4072" s="24" t="s">
        <v>130</v>
      </c>
      <c r="C4072" s="24" t="s">
        <v>1125</v>
      </c>
      <c r="D4072" s="24">
        <v>1</v>
      </c>
      <c r="E4072" s="24">
        <v>320</v>
      </c>
      <c r="F4072" s="24" t="s">
        <v>131</v>
      </c>
      <c r="G4072" s="24" t="s">
        <v>19</v>
      </c>
      <c r="H4072" s="24" t="s">
        <v>13</v>
      </c>
      <c r="J4072" s="24">
        <v>1</v>
      </c>
      <c r="K4072" s="24">
        <v>5601</v>
      </c>
      <c r="L4072" s="32">
        <v>0.80208333333333337</v>
      </c>
      <c r="M4072" s="43">
        <v>0.83680555555555547</v>
      </c>
      <c r="N4072" s="33">
        <v>25.971256384625601</v>
      </c>
      <c r="O4072" s="24"/>
      <c r="P4072" s="24"/>
      <c r="Q4072" s="24">
        <v>235</v>
      </c>
      <c r="R4072" s="35">
        <f t="shared" si="257"/>
        <v>6103.2452503870163</v>
      </c>
      <c r="S4072" s="35">
        <f t="shared" si="260"/>
        <v>0</v>
      </c>
      <c r="U4072" s="36">
        <f t="shared" si="258"/>
        <v>3.4722222222222099E-2</v>
      </c>
      <c r="V4072" s="36">
        <f t="shared" si="259"/>
        <v>8.159722222222193</v>
      </c>
      <c r="W4072" s="36"/>
      <c r="X4072" s="37"/>
    </row>
    <row r="4073" spans="1:24" x14ac:dyDescent="0.3">
      <c r="A4073" s="42">
        <v>8471</v>
      </c>
      <c r="B4073" s="24" t="s">
        <v>130</v>
      </c>
      <c r="C4073" s="24" t="s">
        <v>1125</v>
      </c>
      <c r="D4073" s="24">
        <v>1</v>
      </c>
      <c r="E4073" s="24">
        <v>320</v>
      </c>
      <c r="F4073" s="24" t="s">
        <v>131</v>
      </c>
      <c r="G4073" s="24" t="s">
        <v>19</v>
      </c>
      <c r="H4073" s="24" t="s">
        <v>15</v>
      </c>
      <c r="J4073" s="24">
        <v>1</v>
      </c>
      <c r="K4073" s="24">
        <v>5723</v>
      </c>
      <c r="L4073" s="32">
        <v>0.8041666666666667</v>
      </c>
      <c r="M4073" s="43">
        <v>0.83680555555555547</v>
      </c>
      <c r="N4073" s="33">
        <v>25.971256384625601</v>
      </c>
      <c r="O4073" s="24"/>
      <c r="P4073" s="24"/>
      <c r="Q4073" s="24">
        <v>46</v>
      </c>
      <c r="R4073" s="35">
        <f t="shared" si="257"/>
        <v>1194.6777936927776</v>
      </c>
      <c r="S4073" s="35">
        <f t="shared" si="260"/>
        <v>0</v>
      </c>
      <c r="U4073" s="36">
        <f t="shared" si="258"/>
        <v>3.2638888888888773E-2</v>
      </c>
      <c r="V4073" s="36">
        <f t="shared" si="259"/>
        <v>1.5013888888888836</v>
      </c>
      <c r="W4073" s="36"/>
      <c r="X4073" s="37"/>
    </row>
    <row r="4074" spans="1:24" x14ac:dyDescent="0.3">
      <c r="A4074" s="42">
        <v>18368</v>
      </c>
      <c r="B4074" s="24" t="s">
        <v>130</v>
      </c>
      <c r="C4074" s="24" t="s">
        <v>1125</v>
      </c>
      <c r="D4074" s="24">
        <v>1</v>
      </c>
      <c r="E4074" s="24">
        <v>320</v>
      </c>
      <c r="F4074" s="24" t="s">
        <v>131</v>
      </c>
      <c r="G4074" s="24" t="s">
        <v>18</v>
      </c>
      <c r="H4074" s="24" t="s">
        <v>15</v>
      </c>
      <c r="J4074" s="24">
        <v>1</v>
      </c>
      <c r="K4074" s="24">
        <v>17195</v>
      </c>
      <c r="L4074" s="32">
        <v>0.81458333333333333</v>
      </c>
      <c r="M4074" s="43">
        <v>0.85069444444444453</v>
      </c>
      <c r="N4074" s="33">
        <v>25.971256384625601</v>
      </c>
      <c r="O4074" s="24"/>
      <c r="P4074" s="24"/>
      <c r="Q4074" s="24">
        <v>12</v>
      </c>
      <c r="R4074" s="35">
        <f t="shared" si="257"/>
        <v>311.6550766155072</v>
      </c>
      <c r="S4074" s="35">
        <f t="shared" si="260"/>
        <v>0</v>
      </c>
      <c r="U4074" s="36">
        <f t="shared" si="258"/>
        <v>3.6111111111111205E-2</v>
      </c>
      <c r="V4074" s="36">
        <f t="shared" si="259"/>
        <v>0.43333333333333446</v>
      </c>
      <c r="W4074" s="36"/>
      <c r="X4074" s="37"/>
    </row>
    <row r="4075" spans="1:24" x14ac:dyDescent="0.3">
      <c r="A4075" s="42">
        <v>13378</v>
      </c>
      <c r="B4075" s="24" t="s">
        <v>130</v>
      </c>
      <c r="C4075" s="24" t="s">
        <v>1125</v>
      </c>
      <c r="D4075" s="24">
        <v>1</v>
      </c>
      <c r="E4075" s="24">
        <v>320</v>
      </c>
      <c r="F4075" s="24" t="s">
        <v>131</v>
      </c>
      <c r="G4075" s="24" t="s">
        <v>19</v>
      </c>
      <c r="H4075" s="24" t="s">
        <v>13</v>
      </c>
      <c r="J4075" s="24">
        <v>1</v>
      </c>
      <c r="K4075" s="24">
        <v>5602</v>
      </c>
      <c r="L4075" s="32">
        <v>0.82291666666666663</v>
      </c>
      <c r="M4075" s="43">
        <v>0.85763888888888884</v>
      </c>
      <c r="N4075" s="33">
        <v>25.971256384625601</v>
      </c>
      <c r="O4075" s="24"/>
      <c r="P4075" s="24"/>
      <c r="Q4075" s="24">
        <v>235</v>
      </c>
      <c r="R4075" s="35">
        <f t="shared" si="257"/>
        <v>6103.2452503870163</v>
      </c>
      <c r="S4075" s="35">
        <f t="shared" si="260"/>
        <v>0</v>
      </c>
      <c r="U4075" s="36">
        <f t="shared" si="258"/>
        <v>3.472222222222221E-2</v>
      </c>
      <c r="V4075" s="36">
        <f t="shared" si="259"/>
        <v>8.1597222222222197</v>
      </c>
      <c r="W4075" s="36"/>
      <c r="X4075" s="37"/>
    </row>
    <row r="4076" spans="1:24" x14ac:dyDescent="0.3">
      <c r="A4076" s="42">
        <v>8525</v>
      </c>
      <c r="B4076" s="24" t="s">
        <v>130</v>
      </c>
      <c r="C4076" s="24" t="s">
        <v>1125</v>
      </c>
      <c r="D4076" s="24">
        <v>1</v>
      </c>
      <c r="E4076" s="24">
        <v>320</v>
      </c>
      <c r="F4076" s="24" t="s">
        <v>131</v>
      </c>
      <c r="G4076" s="24" t="s">
        <v>19</v>
      </c>
      <c r="H4076" s="24" t="s">
        <v>20</v>
      </c>
      <c r="J4076" s="24">
        <v>1</v>
      </c>
      <c r="K4076" s="24">
        <v>5822</v>
      </c>
      <c r="L4076" s="32">
        <v>0.82500000000000007</v>
      </c>
      <c r="M4076" s="43">
        <v>0.85763888888888884</v>
      </c>
      <c r="N4076" s="33">
        <v>25.971256384625601</v>
      </c>
      <c r="O4076" s="24"/>
      <c r="P4076" s="24"/>
      <c r="Q4076" s="24">
        <v>5</v>
      </c>
      <c r="R4076" s="35">
        <f t="shared" si="257"/>
        <v>129.85628192312799</v>
      </c>
      <c r="S4076" s="35">
        <f t="shared" si="260"/>
        <v>0</v>
      </c>
      <c r="U4076" s="36">
        <f t="shared" si="258"/>
        <v>3.2638888888888773E-2</v>
      </c>
      <c r="V4076" s="36">
        <f t="shared" si="259"/>
        <v>0.16319444444444386</v>
      </c>
      <c r="W4076" s="36"/>
      <c r="X4076" s="37"/>
    </row>
    <row r="4077" spans="1:24" x14ac:dyDescent="0.3">
      <c r="A4077" s="42">
        <v>16989</v>
      </c>
      <c r="B4077" s="24" t="s">
        <v>130</v>
      </c>
      <c r="C4077" s="24" t="s">
        <v>1125</v>
      </c>
      <c r="D4077" s="24">
        <v>1</v>
      </c>
      <c r="E4077" s="24">
        <v>320</v>
      </c>
      <c r="F4077" s="24" t="s">
        <v>131</v>
      </c>
      <c r="G4077" s="24" t="s">
        <v>18</v>
      </c>
      <c r="H4077" s="24" t="s">
        <v>13</v>
      </c>
      <c r="J4077" s="24">
        <v>1</v>
      </c>
      <c r="K4077" s="24">
        <v>16989</v>
      </c>
      <c r="L4077" s="32">
        <v>0.83888888888888891</v>
      </c>
      <c r="M4077" s="43">
        <v>0.875</v>
      </c>
      <c r="N4077" s="33">
        <v>25.971256384625601</v>
      </c>
      <c r="O4077" s="24"/>
      <c r="P4077" s="24"/>
      <c r="Q4077" s="24">
        <v>67</v>
      </c>
      <c r="R4077" s="35">
        <f t="shared" si="257"/>
        <v>1740.0741777699152</v>
      </c>
      <c r="S4077" s="35">
        <f t="shared" si="260"/>
        <v>0</v>
      </c>
      <c r="U4077" s="36">
        <f t="shared" si="258"/>
        <v>3.6111111111111094E-2</v>
      </c>
      <c r="V4077" s="36">
        <f t="shared" si="259"/>
        <v>2.4194444444444434</v>
      </c>
      <c r="W4077" s="36"/>
      <c r="X4077" s="37"/>
    </row>
    <row r="4078" spans="1:24" x14ac:dyDescent="0.3">
      <c r="A4078" s="42">
        <v>8405</v>
      </c>
      <c r="B4078" s="24" t="s">
        <v>130</v>
      </c>
      <c r="C4078" s="24" t="s">
        <v>1125</v>
      </c>
      <c r="D4078" s="24">
        <v>1</v>
      </c>
      <c r="E4078" s="24">
        <v>320</v>
      </c>
      <c r="F4078" s="24" t="s">
        <v>131</v>
      </c>
      <c r="G4078" s="24" t="s">
        <v>19</v>
      </c>
      <c r="H4078" s="24" t="s">
        <v>13</v>
      </c>
      <c r="J4078" s="24">
        <v>1</v>
      </c>
      <c r="K4078" s="24">
        <v>5603</v>
      </c>
      <c r="L4078" s="32">
        <v>0.84583333333333333</v>
      </c>
      <c r="M4078" s="43">
        <v>0.87847222222222221</v>
      </c>
      <c r="N4078" s="33">
        <v>25.971256384625601</v>
      </c>
      <c r="O4078" s="24"/>
      <c r="P4078" s="24"/>
      <c r="Q4078" s="24">
        <v>235</v>
      </c>
      <c r="R4078" s="35">
        <f t="shared" si="257"/>
        <v>6103.2452503870163</v>
      </c>
      <c r="S4078" s="35">
        <f t="shared" si="260"/>
        <v>0</v>
      </c>
      <c r="U4078" s="36">
        <f t="shared" si="258"/>
        <v>3.2638888888888884E-2</v>
      </c>
      <c r="V4078" s="36">
        <f t="shared" si="259"/>
        <v>7.6701388888888875</v>
      </c>
      <c r="W4078" s="36"/>
      <c r="X4078" s="37"/>
    </row>
    <row r="4079" spans="1:24" x14ac:dyDescent="0.3">
      <c r="A4079" s="42">
        <v>13163</v>
      </c>
      <c r="B4079" s="24" t="s">
        <v>130</v>
      </c>
      <c r="C4079" s="24" t="s">
        <v>1125</v>
      </c>
      <c r="D4079" s="24">
        <v>1</v>
      </c>
      <c r="E4079" s="24">
        <v>320</v>
      </c>
      <c r="F4079" s="24" t="s">
        <v>131</v>
      </c>
      <c r="G4079" s="24" t="s">
        <v>19</v>
      </c>
      <c r="H4079" s="24" t="s">
        <v>15</v>
      </c>
      <c r="J4079" s="24">
        <v>1</v>
      </c>
      <c r="K4079" s="24">
        <v>5725</v>
      </c>
      <c r="L4079" s="32">
        <v>0.84583333333333333</v>
      </c>
      <c r="M4079" s="43">
        <v>0.87847222222222221</v>
      </c>
      <c r="N4079" s="33">
        <v>25.971256384625601</v>
      </c>
      <c r="O4079" s="24"/>
      <c r="P4079" s="24"/>
      <c r="Q4079" s="24">
        <v>46</v>
      </c>
      <c r="R4079" s="35">
        <f t="shared" si="257"/>
        <v>1194.6777936927776</v>
      </c>
      <c r="S4079" s="35">
        <f t="shared" si="260"/>
        <v>0</v>
      </c>
      <c r="U4079" s="36">
        <f t="shared" si="258"/>
        <v>3.2638888888888884E-2</v>
      </c>
      <c r="V4079" s="36">
        <f t="shared" si="259"/>
        <v>1.5013888888888887</v>
      </c>
      <c r="W4079" s="36"/>
      <c r="X4079" s="37"/>
    </row>
    <row r="4080" spans="1:24" x14ac:dyDescent="0.3">
      <c r="A4080" s="42">
        <v>17254</v>
      </c>
      <c r="B4080" s="24" t="s">
        <v>130</v>
      </c>
      <c r="C4080" s="24" t="s">
        <v>1125</v>
      </c>
      <c r="D4080" s="24">
        <v>1</v>
      </c>
      <c r="E4080" s="24">
        <v>320</v>
      </c>
      <c r="F4080" s="24" t="s">
        <v>131</v>
      </c>
      <c r="G4080" s="24" t="s">
        <v>18</v>
      </c>
      <c r="H4080" s="24" t="s">
        <v>15</v>
      </c>
      <c r="J4080" s="24">
        <v>1</v>
      </c>
      <c r="K4080" s="24">
        <v>17254</v>
      </c>
      <c r="L4080" s="32">
        <v>0.84930555555555554</v>
      </c>
      <c r="M4080" s="43">
        <v>0.88541666666666663</v>
      </c>
      <c r="N4080" s="33">
        <v>25.971256384625601</v>
      </c>
      <c r="O4080" s="24"/>
      <c r="P4080" s="24"/>
      <c r="Q4080" s="24">
        <v>12</v>
      </c>
      <c r="R4080" s="35">
        <f t="shared" si="257"/>
        <v>311.6550766155072</v>
      </c>
      <c r="S4080" s="35">
        <f t="shared" si="260"/>
        <v>0</v>
      </c>
      <c r="U4080" s="36">
        <f t="shared" si="258"/>
        <v>3.6111111111111094E-2</v>
      </c>
      <c r="V4080" s="36">
        <f t="shared" si="259"/>
        <v>0.43333333333333313</v>
      </c>
      <c r="W4080" s="36"/>
      <c r="X4080" s="37"/>
    </row>
    <row r="4081" spans="1:24" x14ac:dyDescent="0.3">
      <c r="A4081" s="42">
        <v>16995</v>
      </c>
      <c r="B4081" s="24" t="s">
        <v>130</v>
      </c>
      <c r="C4081" s="24" t="s">
        <v>1125</v>
      </c>
      <c r="D4081" s="24">
        <v>1</v>
      </c>
      <c r="E4081" s="24">
        <v>320</v>
      </c>
      <c r="F4081" s="24" t="s">
        <v>131</v>
      </c>
      <c r="G4081" s="24" t="s">
        <v>18</v>
      </c>
      <c r="H4081" s="24" t="s">
        <v>13</v>
      </c>
      <c r="J4081" s="24">
        <v>1</v>
      </c>
      <c r="K4081" s="24">
        <v>16995</v>
      </c>
      <c r="L4081" s="32">
        <v>0.88402777777777775</v>
      </c>
      <c r="M4081" s="43">
        <v>0.91875000000000007</v>
      </c>
      <c r="N4081" s="33">
        <v>25.971256384625601</v>
      </c>
      <c r="O4081" s="24"/>
      <c r="P4081" s="24"/>
      <c r="Q4081" s="24">
        <v>67</v>
      </c>
      <c r="R4081" s="35">
        <f t="shared" si="257"/>
        <v>1740.0741777699152</v>
      </c>
      <c r="S4081" s="35">
        <f t="shared" si="260"/>
        <v>0</v>
      </c>
      <c r="U4081" s="36">
        <f t="shared" si="258"/>
        <v>3.4722222222222321E-2</v>
      </c>
      <c r="V4081" s="36">
        <f t="shared" si="259"/>
        <v>2.3263888888888955</v>
      </c>
      <c r="W4081" s="36"/>
      <c r="X4081" s="37"/>
    </row>
    <row r="4082" spans="1:24" x14ac:dyDescent="0.3">
      <c r="A4082" s="42">
        <v>8473</v>
      </c>
      <c r="B4082" s="24" t="s">
        <v>130</v>
      </c>
      <c r="C4082" s="24" t="s">
        <v>1125</v>
      </c>
      <c r="D4082" s="24">
        <v>1</v>
      </c>
      <c r="E4082" s="24">
        <v>320</v>
      </c>
      <c r="F4082" s="24" t="s">
        <v>131</v>
      </c>
      <c r="G4082" s="24" t="s">
        <v>19</v>
      </c>
      <c r="H4082" s="24" t="s">
        <v>15</v>
      </c>
      <c r="J4082" s="24">
        <v>1</v>
      </c>
      <c r="K4082" s="24">
        <v>5727</v>
      </c>
      <c r="L4082" s="32">
        <v>0.88750000000000007</v>
      </c>
      <c r="M4082" s="43">
        <v>0.92013888888888884</v>
      </c>
      <c r="N4082" s="33">
        <v>25.971256384625601</v>
      </c>
      <c r="O4082" s="24"/>
      <c r="P4082" s="24"/>
      <c r="Q4082" s="24">
        <v>46</v>
      </c>
      <c r="R4082" s="35">
        <f t="shared" si="257"/>
        <v>1194.6777936927776</v>
      </c>
      <c r="S4082" s="35">
        <f t="shared" si="260"/>
        <v>0</v>
      </c>
      <c r="U4082" s="36">
        <f t="shared" si="258"/>
        <v>3.2638888888888773E-2</v>
      </c>
      <c r="V4082" s="36">
        <f t="shared" si="259"/>
        <v>1.5013888888888836</v>
      </c>
      <c r="W4082" s="36"/>
      <c r="X4082" s="37"/>
    </row>
    <row r="4083" spans="1:24" x14ac:dyDescent="0.3">
      <c r="A4083" s="42">
        <v>8406</v>
      </c>
      <c r="B4083" s="24" t="s">
        <v>130</v>
      </c>
      <c r="C4083" s="24" t="s">
        <v>1125</v>
      </c>
      <c r="D4083" s="24">
        <v>1</v>
      </c>
      <c r="E4083" s="24">
        <v>320</v>
      </c>
      <c r="F4083" s="24" t="s">
        <v>131</v>
      </c>
      <c r="G4083" s="24" t="s">
        <v>19</v>
      </c>
      <c r="H4083" s="24" t="s">
        <v>13</v>
      </c>
      <c r="J4083" s="24">
        <v>1</v>
      </c>
      <c r="K4083" s="24">
        <v>5604</v>
      </c>
      <c r="L4083" s="32">
        <v>0.88750000000000007</v>
      </c>
      <c r="M4083" s="43">
        <v>0.92013888888888884</v>
      </c>
      <c r="N4083" s="33">
        <v>25.971256384625601</v>
      </c>
      <c r="O4083" s="24"/>
      <c r="P4083" s="24"/>
      <c r="Q4083" s="24">
        <v>235</v>
      </c>
      <c r="R4083" s="35">
        <f t="shared" si="257"/>
        <v>6103.2452503870163</v>
      </c>
      <c r="S4083" s="35">
        <f t="shared" si="260"/>
        <v>0</v>
      </c>
      <c r="U4083" s="36">
        <f t="shared" si="258"/>
        <v>3.2638888888888773E-2</v>
      </c>
      <c r="V4083" s="36">
        <f t="shared" si="259"/>
        <v>7.6701388888888618</v>
      </c>
      <c r="W4083" s="36"/>
      <c r="X4083" s="37"/>
    </row>
    <row r="4084" spans="1:24" x14ac:dyDescent="0.3">
      <c r="A4084" s="42">
        <v>17318</v>
      </c>
      <c r="B4084" s="24" t="s">
        <v>130</v>
      </c>
      <c r="C4084" s="24" t="s">
        <v>1125</v>
      </c>
      <c r="D4084" s="24">
        <v>1</v>
      </c>
      <c r="E4084" s="24">
        <v>320</v>
      </c>
      <c r="F4084" s="24" t="s">
        <v>131</v>
      </c>
      <c r="G4084" s="24" t="s">
        <v>18</v>
      </c>
      <c r="H4084" s="24" t="s">
        <v>15</v>
      </c>
      <c r="J4084" s="24">
        <v>1</v>
      </c>
      <c r="K4084" s="24">
        <v>17318</v>
      </c>
      <c r="L4084" s="32">
        <v>0.88958333333333339</v>
      </c>
      <c r="M4084" s="43">
        <v>0.9243055555555556</v>
      </c>
      <c r="N4084" s="33">
        <v>25.971256384625601</v>
      </c>
      <c r="O4084" s="24"/>
      <c r="P4084" s="24"/>
      <c r="Q4084" s="24">
        <v>12</v>
      </c>
      <c r="R4084" s="35">
        <f t="shared" si="257"/>
        <v>311.6550766155072</v>
      </c>
      <c r="S4084" s="35">
        <f t="shared" si="260"/>
        <v>0</v>
      </c>
      <c r="U4084" s="36">
        <f t="shared" si="258"/>
        <v>3.472222222222221E-2</v>
      </c>
      <c r="V4084" s="36">
        <f t="shared" si="259"/>
        <v>0.41666666666666652</v>
      </c>
      <c r="W4084" s="36"/>
      <c r="X4084" s="37"/>
    </row>
    <row r="4085" spans="1:24" x14ac:dyDescent="0.3">
      <c r="A4085" s="42">
        <v>18374</v>
      </c>
      <c r="B4085" s="24" t="s">
        <v>130</v>
      </c>
      <c r="C4085" s="24" t="s">
        <v>1125</v>
      </c>
      <c r="D4085" s="24">
        <v>1</v>
      </c>
      <c r="E4085" s="24">
        <v>320</v>
      </c>
      <c r="F4085" s="24" t="s">
        <v>131</v>
      </c>
      <c r="G4085" s="24" t="s">
        <v>18</v>
      </c>
      <c r="H4085" s="24" t="s">
        <v>13</v>
      </c>
      <c r="J4085" s="24">
        <v>1</v>
      </c>
      <c r="K4085" s="24">
        <v>16992</v>
      </c>
      <c r="L4085" s="32">
        <v>0.9277777777777777</v>
      </c>
      <c r="M4085" s="43">
        <v>0.96250000000000002</v>
      </c>
      <c r="N4085" s="33">
        <v>25.971256384625601</v>
      </c>
      <c r="O4085" s="24"/>
      <c r="P4085" s="24"/>
      <c r="Q4085" s="24">
        <v>67</v>
      </c>
      <c r="R4085" s="35">
        <f t="shared" si="257"/>
        <v>1740.0741777699152</v>
      </c>
      <c r="S4085" s="35">
        <f t="shared" si="260"/>
        <v>0</v>
      </c>
      <c r="U4085" s="36">
        <f t="shared" si="258"/>
        <v>3.4722222222222321E-2</v>
      </c>
      <c r="V4085" s="36">
        <f t="shared" si="259"/>
        <v>2.3263888888888955</v>
      </c>
      <c r="W4085" s="36"/>
      <c r="X4085" s="37"/>
    </row>
    <row r="4086" spans="1:24" x14ac:dyDescent="0.3">
      <c r="A4086" s="42">
        <v>17256</v>
      </c>
      <c r="B4086" s="24" t="s">
        <v>130</v>
      </c>
      <c r="C4086" s="24" t="s">
        <v>1125</v>
      </c>
      <c r="D4086" s="24">
        <v>1</v>
      </c>
      <c r="E4086" s="24">
        <v>320</v>
      </c>
      <c r="F4086" s="24" t="s">
        <v>131</v>
      </c>
      <c r="G4086" s="24" t="s">
        <v>18</v>
      </c>
      <c r="H4086" s="24" t="s">
        <v>15</v>
      </c>
      <c r="J4086" s="24">
        <v>1</v>
      </c>
      <c r="K4086" s="24">
        <v>17256</v>
      </c>
      <c r="L4086" s="32">
        <v>0.93472222222222223</v>
      </c>
      <c r="M4086" s="43">
        <v>0.96944444444444444</v>
      </c>
      <c r="N4086" s="33">
        <v>25.971256384625601</v>
      </c>
      <c r="O4086" s="24"/>
      <c r="P4086" s="24"/>
      <c r="Q4086" s="24">
        <v>12</v>
      </c>
      <c r="R4086" s="35">
        <f t="shared" si="257"/>
        <v>311.6550766155072</v>
      </c>
      <c r="S4086" s="35">
        <f t="shared" si="260"/>
        <v>0</v>
      </c>
      <c r="U4086" s="36">
        <f t="shared" si="258"/>
        <v>3.472222222222221E-2</v>
      </c>
      <c r="V4086" s="36">
        <f t="shared" si="259"/>
        <v>0.41666666666666652</v>
      </c>
      <c r="W4086" s="36"/>
      <c r="X4086" s="37"/>
    </row>
    <row r="4087" spans="1:24" x14ac:dyDescent="0.3">
      <c r="A4087" s="42">
        <v>17320</v>
      </c>
      <c r="B4087" s="24" t="s">
        <v>130</v>
      </c>
      <c r="C4087" s="24" t="s">
        <v>1125</v>
      </c>
      <c r="D4087" s="24">
        <v>1</v>
      </c>
      <c r="E4087" s="24">
        <v>320</v>
      </c>
      <c r="F4087" s="24" t="s">
        <v>131</v>
      </c>
      <c r="G4087" s="24" t="s">
        <v>18</v>
      </c>
      <c r="H4087" s="24" t="s">
        <v>15</v>
      </c>
      <c r="J4087" s="24">
        <v>1</v>
      </c>
      <c r="K4087" s="24">
        <v>17320</v>
      </c>
      <c r="L4087" s="32">
        <v>0.97638888888888886</v>
      </c>
      <c r="M4087" s="43">
        <v>1.0111111111111111</v>
      </c>
      <c r="N4087" s="33">
        <v>25.971256384625601</v>
      </c>
      <c r="O4087" s="24"/>
      <c r="P4087" s="24"/>
      <c r="Q4087" s="24">
        <v>12</v>
      </c>
      <c r="R4087" s="35">
        <f t="shared" si="257"/>
        <v>311.6550766155072</v>
      </c>
      <c r="S4087" s="35">
        <f t="shared" si="260"/>
        <v>0</v>
      </c>
      <c r="U4087" s="36">
        <f t="shared" si="258"/>
        <v>3.472222222222221E-2</v>
      </c>
      <c r="V4087" s="36">
        <f t="shared" si="259"/>
        <v>0.41666666666666652</v>
      </c>
      <c r="W4087" s="36"/>
      <c r="X4087" s="37"/>
    </row>
    <row r="4088" spans="1:24" x14ac:dyDescent="0.3">
      <c r="A4088" s="42">
        <v>16997</v>
      </c>
      <c r="B4088" s="24" t="s">
        <v>130</v>
      </c>
      <c r="C4088" s="24" t="s">
        <v>1125</v>
      </c>
      <c r="D4088" s="24">
        <v>1</v>
      </c>
      <c r="E4088" s="24">
        <v>320</v>
      </c>
      <c r="F4088" s="24" t="s">
        <v>131</v>
      </c>
      <c r="G4088" s="24" t="s">
        <v>18</v>
      </c>
      <c r="H4088" s="24" t="s">
        <v>13</v>
      </c>
      <c r="J4088" s="24">
        <v>1</v>
      </c>
      <c r="K4088" s="24">
        <v>16997</v>
      </c>
      <c r="L4088" s="32">
        <v>0.97638888888888886</v>
      </c>
      <c r="M4088" s="43">
        <v>1.0111111111111111</v>
      </c>
      <c r="N4088" s="33">
        <v>25.971256384625601</v>
      </c>
      <c r="O4088" s="24"/>
      <c r="P4088" s="24"/>
      <c r="Q4088" s="24">
        <v>67</v>
      </c>
      <c r="R4088" s="35">
        <f t="shared" si="257"/>
        <v>1740.0741777699152</v>
      </c>
      <c r="S4088" s="35">
        <f t="shared" si="260"/>
        <v>0</v>
      </c>
      <c r="U4088" s="36">
        <f t="shared" si="258"/>
        <v>3.472222222222221E-2</v>
      </c>
      <c r="V4088" s="36">
        <f t="shared" si="259"/>
        <v>2.326388888888888</v>
      </c>
      <c r="W4088" s="36"/>
      <c r="X4088" s="37"/>
    </row>
    <row r="4089" spans="1:24" x14ac:dyDescent="0.3">
      <c r="A4089" s="42">
        <v>8514</v>
      </c>
      <c r="B4089" s="24" t="s">
        <v>130</v>
      </c>
      <c r="C4089" s="24" t="s">
        <v>1125</v>
      </c>
      <c r="D4089" s="24">
        <v>1</v>
      </c>
      <c r="E4089" s="24">
        <v>321</v>
      </c>
      <c r="F4089" s="24" t="s">
        <v>134</v>
      </c>
      <c r="G4089" s="24" t="s">
        <v>19</v>
      </c>
      <c r="H4089" s="24" t="s">
        <v>20</v>
      </c>
      <c r="J4089" s="24">
        <v>1</v>
      </c>
      <c r="K4089" s="24">
        <v>5810</v>
      </c>
      <c r="L4089" s="32">
        <v>0.51250000000000007</v>
      </c>
      <c r="M4089" s="43">
        <v>0.54861111111111105</v>
      </c>
      <c r="N4089" s="33">
        <v>27.3019933651758</v>
      </c>
      <c r="O4089" s="24"/>
      <c r="P4089" s="24"/>
      <c r="Q4089" s="24">
        <v>5</v>
      </c>
      <c r="R4089" s="35">
        <f t="shared" si="257"/>
        <v>136.50996682587899</v>
      </c>
      <c r="S4089" s="35">
        <f t="shared" si="260"/>
        <v>0</v>
      </c>
      <c r="U4089" s="36">
        <f t="shared" si="258"/>
        <v>3.6111111111110983E-2</v>
      </c>
      <c r="V4089" s="36">
        <f t="shared" si="259"/>
        <v>0.18055555555555491</v>
      </c>
      <c r="W4089" s="36"/>
      <c r="X4089" s="37"/>
    </row>
    <row r="4090" spans="1:24" x14ac:dyDescent="0.3">
      <c r="A4090" s="42">
        <v>8407</v>
      </c>
      <c r="B4090" s="24" t="s">
        <v>130</v>
      </c>
      <c r="C4090" s="24" t="s">
        <v>1125</v>
      </c>
      <c r="D4090" s="24">
        <v>1</v>
      </c>
      <c r="E4090" s="24">
        <v>321</v>
      </c>
      <c r="F4090" s="24" t="s">
        <v>134</v>
      </c>
      <c r="G4090" s="24" t="s">
        <v>19</v>
      </c>
      <c r="H4090" s="24" t="s">
        <v>13</v>
      </c>
      <c r="J4090" s="24">
        <v>1</v>
      </c>
      <c r="K4090" s="24">
        <v>5605</v>
      </c>
      <c r="L4090" s="32">
        <v>0.9291666666666667</v>
      </c>
      <c r="M4090" s="43">
        <v>0.96527777777777779</v>
      </c>
      <c r="N4090" s="33">
        <v>27.3019933651758</v>
      </c>
      <c r="O4090" s="24"/>
      <c r="P4090" s="24"/>
      <c r="Q4090" s="24">
        <v>235</v>
      </c>
      <c r="R4090" s="35">
        <f t="shared" si="257"/>
        <v>6415.968440816313</v>
      </c>
      <c r="S4090" s="35">
        <f t="shared" si="260"/>
        <v>0</v>
      </c>
      <c r="U4090" s="36">
        <f t="shared" si="258"/>
        <v>3.6111111111111094E-2</v>
      </c>
      <c r="V4090" s="36">
        <f t="shared" si="259"/>
        <v>8.4861111111111072</v>
      </c>
      <c r="W4090" s="36"/>
      <c r="X4090" s="37"/>
    </row>
    <row r="4091" spans="1:24" x14ac:dyDescent="0.3">
      <c r="A4091" s="42">
        <v>8516</v>
      </c>
      <c r="B4091" s="24" t="s">
        <v>130</v>
      </c>
      <c r="C4091" s="24" t="s">
        <v>1125</v>
      </c>
      <c r="D4091" s="24">
        <v>1</v>
      </c>
      <c r="E4091" s="24">
        <v>324</v>
      </c>
      <c r="F4091" s="24" t="s">
        <v>139</v>
      </c>
      <c r="G4091" s="24" t="s">
        <v>19</v>
      </c>
      <c r="H4091" s="24" t="s">
        <v>20</v>
      </c>
      <c r="J4091" s="24">
        <v>1</v>
      </c>
      <c r="K4091" s="24">
        <v>5813</v>
      </c>
      <c r="L4091" s="32">
        <v>0.57500000000000007</v>
      </c>
      <c r="M4091" s="43">
        <v>0.6020833333333333</v>
      </c>
      <c r="N4091" s="33">
        <v>23.802694077618099</v>
      </c>
      <c r="O4091" s="24"/>
      <c r="P4091" s="24"/>
      <c r="Q4091" s="24">
        <v>5</v>
      </c>
      <c r="R4091" s="35">
        <f t="shared" si="257"/>
        <v>119.0134703880905</v>
      </c>
      <c r="S4091" s="35">
        <f t="shared" si="260"/>
        <v>0</v>
      </c>
      <c r="U4091" s="36">
        <f t="shared" si="258"/>
        <v>2.7083333333333237E-2</v>
      </c>
      <c r="V4091" s="36">
        <f t="shared" si="259"/>
        <v>0.13541666666666619</v>
      </c>
      <c r="W4091" s="36"/>
      <c r="X4091" s="37"/>
    </row>
    <row r="4092" spans="1:24" x14ac:dyDescent="0.3">
      <c r="A4092" s="42">
        <v>17616</v>
      </c>
      <c r="B4092" s="24" t="s">
        <v>130</v>
      </c>
      <c r="C4092" s="24" t="s">
        <v>1125</v>
      </c>
      <c r="D4092" s="24">
        <v>1</v>
      </c>
      <c r="E4092" s="24">
        <v>326</v>
      </c>
      <c r="F4092" s="24" t="s">
        <v>698</v>
      </c>
      <c r="G4092" s="24" t="s">
        <v>19</v>
      </c>
      <c r="H4092" s="24" t="s">
        <v>13</v>
      </c>
      <c r="J4092" s="24">
        <v>1</v>
      </c>
      <c r="K4092" s="24">
        <v>17616</v>
      </c>
      <c r="L4092" s="32">
        <v>0.27430555555555552</v>
      </c>
      <c r="M4092" s="43">
        <v>0.27638888888888885</v>
      </c>
      <c r="N4092" s="33">
        <v>0.93</v>
      </c>
      <c r="O4092" s="24"/>
      <c r="P4092" s="24"/>
      <c r="Q4092" s="24">
        <v>235</v>
      </c>
      <c r="R4092" s="35">
        <f t="shared" si="257"/>
        <v>218.55</v>
      </c>
      <c r="S4092" s="35">
        <f t="shared" si="260"/>
        <v>0</v>
      </c>
      <c r="U4092" s="36">
        <f t="shared" si="258"/>
        <v>2.0833333333333259E-3</v>
      </c>
      <c r="V4092" s="36">
        <f t="shared" si="259"/>
        <v>0.48958333333333159</v>
      </c>
      <c r="W4092" s="36"/>
      <c r="X4092" s="37"/>
    </row>
    <row r="4093" spans="1:24" x14ac:dyDescent="0.3">
      <c r="A4093" s="42">
        <v>13326</v>
      </c>
      <c r="B4093" s="24" t="s">
        <v>130</v>
      </c>
      <c r="C4093" s="24" t="s">
        <v>1125</v>
      </c>
      <c r="D4093" s="24">
        <v>1</v>
      </c>
      <c r="E4093" s="24">
        <v>326</v>
      </c>
      <c r="F4093" s="24" t="s">
        <v>698</v>
      </c>
      <c r="G4093" s="24" t="s">
        <v>52</v>
      </c>
      <c r="H4093" s="24">
        <v>6</v>
      </c>
      <c r="J4093" s="24">
        <v>1</v>
      </c>
      <c r="K4093" s="24">
        <v>13326</v>
      </c>
      <c r="L4093" s="32">
        <v>0.28472222222222221</v>
      </c>
      <c r="M4093" s="43">
        <v>0.28680555555555554</v>
      </c>
      <c r="N4093" s="33">
        <v>0.93</v>
      </c>
      <c r="O4093" s="24"/>
      <c r="P4093" s="24"/>
      <c r="Q4093" s="24">
        <v>35</v>
      </c>
      <c r="R4093" s="35">
        <f t="shared" si="257"/>
        <v>32.550000000000004</v>
      </c>
      <c r="S4093" s="35">
        <f t="shared" si="260"/>
        <v>0</v>
      </c>
      <c r="U4093" s="36">
        <f t="shared" si="258"/>
        <v>2.0833333333333259E-3</v>
      </c>
      <c r="V4093" s="36">
        <f t="shared" si="259"/>
        <v>7.2916666666666408E-2</v>
      </c>
      <c r="W4093" s="36"/>
      <c r="X4093" s="37"/>
    </row>
    <row r="4094" spans="1:24" x14ac:dyDescent="0.3">
      <c r="A4094" s="42">
        <v>13379</v>
      </c>
      <c r="B4094" s="24" t="s">
        <v>130</v>
      </c>
      <c r="C4094" s="24" t="s">
        <v>1125</v>
      </c>
      <c r="D4094" s="24">
        <v>1</v>
      </c>
      <c r="E4094" s="24">
        <v>326</v>
      </c>
      <c r="F4094" s="24" t="s">
        <v>698</v>
      </c>
      <c r="G4094" s="24" t="s">
        <v>728</v>
      </c>
      <c r="H4094" s="24" t="s">
        <v>13</v>
      </c>
      <c r="J4094" s="24">
        <v>1</v>
      </c>
      <c r="K4094" s="24">
        <v>13379</v>
      </c>
      <c r="L4094" s="32">
        <v>0.28472222222222221</v>
      </c>
      <c r="M4094" s="43">
        <v>0.28680555555555554</v>
      </c>
      <c r="N4094" s="33">
        <v>0.93</v>
      </c>
      <c r="O4094" s="24"/>
      <c r="P4094" s="24"/>
      <c r="Q4094" s="24">
        <v>27</v>
      </c>
      <c r="R4094" s="35">
        <f t="shared" si="257"/>
        <v>25.110000000000003</v>
      </c>
      <c r="S4094" s="35">
        <f t="shared" si="260"/>
        <v>0</v>
      </c>
      <c r="U4094" s="36">
        <f t="shared" si="258"/>
        <v>2.0833333333333259E-3</v>
      </c>
      <c r="V4094" s="36">
        <f t="shared" si="259"/>
        <v>5.62499999999998E-2</v>
      </c>
      <c r="W4094" s="36"/>
      <c r="X4094" s="37"/>
    </row>
    <row r="4095" spans="1:24" x14ac:dyDescent="0.3">
      <c r="A4095" s="42">
        <v>17907</v>
      </c>
      <c r="B4095" s="24" t="s">
        <v>130</v>
      </c>
      <c r="C4095" s="24" t="s">
        <v>1125</v>
      </c>
      <c r="D4095" s="24">
        <v>1</v>
      </c>
      <c r="E4095" s="24">
        <v>326</v>
      </c>
      <c r="F4095" s="24" t="s">
        <v>698</v>
      </c>
      <c r="G4095" s="24" t="s">
        <v>52</v>
      </c>
      <c r="H4095" s="51" t="s">
        <v>1146</v>
      </c>
      <c r="I4095" s="51"/>
      <c r="J4095" s="24">
        <v>1</v>
      </c>
      <c r="K4095" s="24">
        <v>17907</v>
      </c>
      <c r="L4095" s="32">
        <v>0.28472222222222221</v>
      </c>
      <c r="M4095" s="43">
        <v>0.28680555555555554</v>
      </c>
      <c r="N4095" s="33">
        <v>0.93</v>
      </c>
      <c r="O4095" s="24"/>
      <c r="P4095" s="24"/>
      <c r="Q4095" s="24">
        <v>173</v>
      </c>
      <c r="R4095" s="35">
        <f t="shared" si="257"/>
        <v>160.89000000000001</v>
      </c>
      <c r="S4095" s="35">
        <f t="shared" si="260"/>
        <v>0</v>
      </c>
      <c r="U4095" s="36">
        <f t="shared" si="258"/>
        <v>2.0833333333333259E-3</v>
      </c>
      <c r="V4095" s="36">
        <f t="shared" si="259"/>
        <v>0.36041666666666539</v>
      </c>
      <c r="W4095" s="36"/>
      <c r="X4095" s="37"/>
    </row>
    <row r="4096" spans="1:24" x14ac:dyDescent="0.3">
      <c r="A4096" s="42">
        <v>16923</v>
      </c>
      <c r="B4096" s="24" t="s">
        <v>130</v>
      </c>
      <c r="C4096" s="24" t="s">
        <v>1125</v>
      </c>
      <c r="D4096" s="24">
        <v>2</v>
      </c>
      <c r="E4096" s="24">
        <v>331</v>
      </c>
      <c r="F4096" s="24" t="s">
        <v>135</v>
      </c>
      <c r="G4096" s="24" t="s">
        <v>18</v>
      </c>
      <c r="H4096" s="24" t="s">
        <v>13</v>
      </c>
      <c r="J4096" s="24">
        <v>1</v>
      </c>
      <c r="K4096" s="24">
        <v>16923</v>
      </c>
      <c r="L4096" s="32">
        <v>0.21249999999999999</v>
      </c>
      <c r="M4096" s="43">
        <v>0.22083333333333333</v>
      </c>
      <c r="N4096" s="33">
        <v>3.7885890765113901</v>
      </c>
      <c r="O4096" s="24"/>
      <c r="P4096" s="24"/>
      <c r="Q4096" s="24">
        <v>67</v>
      </c>
      <c r="R4096" s="35">
        <f t="shared" si="257"/>
        <v>253.83546812626312</v>
      </c>
      <c r="S4096" s="35">
        <f t="shared" si="260"/>
        <v>0</v>
      </c>
      <c r="U4096" s="36">
        <f t="shared" si="258"/>
        <v>8.3333333333333315E-3</v>
      </c>
      <c r="V4096" s="36">
        <f t="shared" si="259"/>
        <v>0.55833333333333324</v>
      </c>
      <c r="W4096" s="36"/>
      <c r="X4096" s="37"/>
    </row>
    <row r="4097" spans="1:24" x14ac:dyDescent="0.3">
      <c r="A4097" s="42">
        <v>8439</v>
      </c>
      <c r="B4097" s="24" t="s">
        <v>130</v>
      </c>
      <c r="C4097" s="24" t="s">
        <v>1125</v>
      </c>
      <c r="D4097" s="24">
        <v>2</v>
      </c>
      <c r="E4097" s="24">
        <v>331</v>
      </c>
      <c r="F4097" s="24" t="s">
        <v>135</v>
      </c>
      <c r="G4097" s="24" t="s">
        <v>19</v>
      </c>
      <c r="H4097" s="24" t="s">
        <v>13</v>
      </c>
      <c r="J4097" s="24">
        <v>1</v>
      </c>
      <c r="K4097" s="24">
        <v>5637</v>
      </c>
      <c r="L4097" s="32">
        <v>0.22013888888888888</v>
      </c>
      <c r="M4097" s="43">
        <v>0.22777777777777777</v>
      </c>
      <c r="N4097" s="33">
        <v>3.7885890765113901</v>
      </c>
      <c r="O4097" s="24"/>
      <c r="P4097" s="24"/>
      <c r="Q4097" s="24">
        <v>235</v>
      </c>
      <c r="R4097" s="35">
        <f t="shared" si="257"/>
        <v>890.31843298017668</v>
      </c>
      <c r="S4097" s="35">
        <f t="shared" si="260"/>
        <v>0</v>
      </c>
      <c r="U4097" s="36">
        <f t="shared" si="258"/>
        <v>7.6388888888888895E-3</v>
      </c>
      <c r="V4097" s="36">
        <f t="shared" si="259"/>
        <v>1.7951388888888891</v>
      </c>
      <c r="W4097" s="36"/>
      <c r="X4097" s="37"/>
    </row>
    <row r="4098" spans="1:24" x14ac:dyDescent="0.3">
      <c r="A4098" s="42">
        <v>16914</v>
      </c>
      <c r="B4098" s="24" t="s">
        <v>130</v>
      </c>
      <c r="C4098" s="24" t="s">
        <v>1125</v>
      </c>
      <c r="D4098" s="24">
        <v>2</v>
      </c>
      <c r="E4098" s="24">
        <v>331</v>
      </c>
      <c r="F4098" s="24" t="s">
        <v>135</v>
      </c>
      <c r="G4098" s="24" t="s">
        <v>18</v>
      </c>
      <c r="H4098" s="24" t="s">
        <v>13</v>
      </c>
      <c r="J4098" s="24">
        <v>1</v>
      </c>
      <c r="K4098" s="24">
        <v>16914</v>
      </c>
      <c r="L4098" s="32">
        <v>0.23333333333333331</v>
      </c>
      <c r="M4098" s="43">
        <v>0.24166666666666667</v>
      </c>
      <c r="N4098" s="33">
        <v>3.7885890765113901</v>
      </c>
      <c r="O4098" s="24"/>
      <c r="P4098" s="24"/>
      <c r="Q4098" s="24">
        <v>67</v>
      </c>
      <c r="R4098" s="35">
        <f t="shared" si="257"/>
        <v>253.83546812626312</v>
      </c>
      <c r="S4098" s="35">
        <f t="shared" si="260"/>
        <v>0</v>
      </c>
      <c r="U4098" s="36">
        <f t="shared" si="258"/>
        <v>8.3333333333333592E-3</v>
      </c>
      <c r="V4098" s="36">
        <f t="shared" si="259"/>
        <v>0.55833333333333512</v>
      </c>
      <c r="W4098" s="36"/>
      <c r="X4098" s="37"/>
    </row>
    <row r="4099" spans="1:24" x14ac:dyDescent="0.3">
      <c r="A4099" s="42">
        <v>13325</v>
      </c>
      <c r="B4099" s="24" t="s">
        <v>130</v>
      </c>
      <c r="C4099" s="24" t="s">
        <v>1125</v>
      </c>
      <c r="D4099" s="24">
        <v>2</v>
      </c>
      <c r="E4099" s="24">
        <v>331</v>
      </c>
      <c r="F4099" s="24" t="s">
        <v>135</v>
      </c>
      <c r="G4099" s="24" t="s">
        <v>52</v>
      </c>
      <c r="H4099" s="51" t="s">
        <v>1146</v>
      </c>
      <c r="I4099" s="51"/>
      <c r="J4099" s="24">
        <v>1</v>
      </c>
      <c r="K4099" s="24">
        <v>13325</v>
      </c>
      <c r="L4099" s="32">
        <v>0.23402777777777781</v>
      </c>
      <c r="M4099" s="43">
        <v>0.24166666666666667</v>
      </c>
      <c r="N4099" s="33">
        <v>3.7885890765113901</v>
      </c>
      <c r="O4099" s="24"/>
      <c r="P4099" s="24"/>
      <c r="Q4099" s="24">
        <v>173</v>
      </c>
      <c r="R4099" s="35">
        <f t="shared" si="257"/>
        <v>655.42591023647049</v>
      </c>
      <c r="S4099" s="35">
        <f t="shared" si="260"/>
        <v>0</v>
      </c>
      <c r="U4099" s="36">
        <f t="shared" si="258"/>
        <v>7.6388888888888618E-3</v>
      </c>
      <c r="V4099" s="36">
        <f t="shared" si="259"/>
        <v>1.321527777777773</v>
      </c>
      <c r="W4099" s="36"/>
      <c r="X4099" s="37"/>
    </row>
    <row r="4100" spans="1:24" x14ac:dyDescent="0.3">
      <c r="A4100" s="42">
        <v>13324</v>
      </c>
      <c r="B4100" s="24" t="s">
        <v>130</v>
      </c>
      <c r="C4100" s="24" t="s">
        <v>1125</v>
      </c>
      <c r="D4100" s="24">
        <v>2</v>
      </c>
      <c r="E4100" s="24">
        <v>331</v>
      </c>
      <c r="F4100" s="24" t="s">
        <v>135</v>
      </c>
      <c r="G4100" s="24" t="s">
        <v>19</v>
      </c>
      <c r="H4100" s="24" t="s">
        <v>13</v>
      </c>
      <c r="J4100" s="24">
        <v>1</v>
      </c>
      <c r="K4100" s="24">
        <v>5638</v>
      </c>
      <c r="L4100" s="32">
        <v>0.24791666666666667</v>
      </c>
      <c r="M4100" s="43">
        <v>0.25555555555555559</v>
      </c>
      <c r="N4100" s="33">
        <v>3.7885890765113901</v>
      </c>
      <c r="O4100" s="24"/>
      <c r="P4100" s="24"/>
      <c r="Q4100" s="24">
        <v>235</v>
      </c>
      <c r="R4100" s="35">
        <f t="shared" si="257"/>
        <v>890.31843298017668</v>
      </c>
      <c r="S4100" s="35">
        <f t="shared" si="260"/>
        <v>0</v>
      </c>
      <c r="U4100" s="36">
        <f t="shared" si="258"/>
        <v>7.6388888888889173E-3</v>
      </c>
      <c r="V4100" s="36">
        <f t="shared" si="259"/>
        <v>1.7951388888888955</v>
      </c>
      <c r="W4100" s="36"/>
      <c r="X4100" s="37"/>
    </row>
    <row r="4101" spans="1:24" x14ac:dyDescent="0.3">
      <c r="A4101" s="42">
        <v>17225</v>
      </c>
      <c r="B4101" s="24" t="s">
        <v>130</v>
      </c>
      <c r="C4101" s="24" t="s">
        <v>1125</v>
      </c>
      <c r="D4101" s="24">
        <v>2</v>
      </c>
      <c r="E4101" s="24">
        <v>331</v>
      </c>
      <c r="F4101" s="24" t="s">
        <v>135</v>
      </c>
      <c r="G4101" s="24" t="s">
        <v>18</v>
      </c>
      <c r="H4101" s="24" t="s">
        <v>15</v>
      </c>
      <c r="J4101" s="24">
        <v>1</v>
      </c>
      <c r="K4101" s="24">
        <v>17225</v>
      </c>
      <c r="L4101" s="32">
        <v>0.24861111111111112</v>
      </c>
      <c r="M4101" s="43">
        <v>0.25694444444444448</v>
      </c>
      <c r="N4101" s="33">
        <v>3.7885890765113901</v>
      </c>
      <c r="O4101" s="24"/>
      <c r="P4101" s="24"/>
      <c r="Q4101" s="24">
        <v>12</v>
      </c>
      <c r="R4101" s="35">
        <f t="shared" si="257"/>
        <v>45.463068918136685</v>
      </c>
      <c r="S4101" s="35">
        <f t="shared" si="260"/>
        <v>0</v>
      </c>
      <c r="U4101" s="36">
        <f t="shared" si="258"/>
        <v>8.3333333333333592E-3</v>
      </c>
      <c r="V4101" s="36">
        <f t="shared" si="259"/>
        <v>0.10000000000000031</v>
      </c>
      <c r="W4101" s="36"/>
      <c r="X4101" s="37"/>
    </row>
    <row r="4102" spans="1:24" x14ac:dyDescent="0.3">
      <c r="A4102" s="42">
        <v>16951</v>
      </c>
      <c r="B4102" s="24" t="s">
        <v>130</v>
      </c>
      <c r="C4102" s="24" t="s">
        <v>1125</v>
      </c>
      <c r="D4102" s="24">
        <v>2</v>
      </c>
      <c r="E4102" s="24">
        <v>331</v>
      </c>
      <c r="F4102" s="24" t="s">
        <v>135</v>
      </c>
      <c r="G4102" s="24" t="s">
        <v>18</v>
      </c>
      <c r="H4102" s="24" t="s">
        <v>13</v>
      </c>
      <c r="J4102" s="24">
        <v>1</v>
      </c>
      <c r="K4102" s="24">
        <v>16951</v>
      </c>
      <c r="L4102" s="32">
        <v>0.25416666666666665</v>
      </c>
      <c r="M4102" s="43">
        <v>0.26250000000000001</v>
      </c>
      <c r="N4102" s="33">
        <v>3.7885890765113901</v>
      </c>
      <c r="O4102" s="24"/>
      <c r="P4102" s="24"/>
      <c r="Q4102" s="24">
        <v>67</v>
      </c>
      <c r="R4102" s="35">
        <f t="shared" ref="R4102:R4123" si="261">+N4102*Q4102</f>
        <v>253.83546812626312</v>
      </c>
      <c r="S4102" s="35">
        <f t="shared" si="260"/>
        <v>0</v>
      </c>
      <c r="U4102" s="36">
        <f t="shared" ref="U4102:U4123" si="262">+M4102-L4102</f>
        <v>8.3333333333333592E-3</v>
      </c>
      <c r="V4102" s="36">
        <f t="shared" ref="V4102:V4123" si="263">+U4102*Q4102</f>
        <v>0.55833333333333512</v>
      </c>
      <c r="W4102" s="36"/>
      <c r="X4102" s="37"/>
    </row>
    <row r="4103" spans="1:24" x14ac:dyDescent="0.3">
      <c r="A4103" s="42">
        <v>8507</v>
      </c>
      <c r="B4103" s="24" t="s">
        <v>130</v>
      </c>
      <c r="C4103" s="24" t="s">
        <v>1125</v>
      </c>
      <c r="D4103" s="24">
        <v>2</v>
      </c>
      <c r="E4103" s="24">
        <v>331</v>
      </c>
      <c r="F4103" s="24" t="s">
        <v>135</v>
      </c>
      <c r="G4103" s="24" t="s">
        <v>19</v>
      </c>
      <c r="H4103" s="24" t="s">
        <v>20</v>
      </c>
      <c r="J4103" s="24">
        <v>1</v>
      </c>
      <c r="K4103" s="24">
        <v>5803</v>
      </c>
      <c r="L4103" s="32">
        <v>0.25486111111111109</v>
      </c>
      <c r="M4103" s="43">
        <v>0.26250000000000001</v>
      </c>
      <c r="N4103" s="33">
        <v>3.7885890765113901</v>
      </c>
      <c r="O4103" s="24"/>
      <c r="P4103" s="24"/>
      <c r="Q4103" s="24">
        <v>5</v>
      </c>
      <c r="R4103" s="35">
        <f t="shared" si="261"/>
        <v>18.94294538255695</v>
      </c>
      <c r="S4103" s="35">
        <f t="shared" si="260"/>
        <v>0</v>
      </c>
      <c r="U4103" s="36">
        <f t="shared" si="262"/>
        <v>7.6388888888889173E-3</v>
      </c>
      <c r="V4103" s="36">
        <f t="shared" si="263"/>
        <v>3.8194444444444586E-2</v>
      </c>
      <c r="W4103" s="36"/>
      <c r="X4103" s="37"/>
    </row>
    <row r="4104" spans="1:24" x14ac:dyDescent="0.3">
      <c r="A4104" s="42">
        <v>17239</v>
      </c>
      <c r="B4104" s="24" t="s">
        <v>130</v>
      </c>
      <c r="C4104" s="24" t="s">
        <v>1125</v>
      </c>
      <c r="D4104" s="24">
        <v>2</v>
      </c>
      <c r="E4104" s="24">
        <v>331</v>
      </c>
      <c r="F4104" s="24" t="s">
        <v>135</v>
      </c>
      <c r="G4104" s="24" t="s">
        <v>18</v>
      </c>
      <c r="H4104" s="24" t="s">
        <v>15</v>
      </c>
      <c r="J4104" s="24">
        <v>1</v>
      </c>
      <c r="K4104" s="24">
        <v>17239</v>
      </c>
      <c r="L4104" s="32">
        <v>0.27499999999999997</v>
      </c>
      <c r="M4104" s="43">
        <v>0.28333333333333333</v>
      </c>
      <c r="N4104" s="33">
        <v>3.7885890765113901</v>
      </c>
      <c r="O4104" s="24"/>
      <c r="P4104" s="24"/>
      <c r="Q4104" s="24">
        <v>12</v>
      </c>
      <c r="R4104" s="35">
        <f t="shared" si="261"/>
        <v>45.463068918136685</v>
      </c>
      <c r="S4104" s="35">
        <f t="shared" si="260"/>
        <v>0</v>
      </c>
      <c r="U4104" s="36">
        <f t="shared" si="262"/>
        <v>8.3333333333333592E-3</v>
      </c>
      <c r="V4104" s="36">
        <f t="shared" si="263"/>
        <v>0.10000000000000031</v>
      </c>
      <c r="W4104" s="36"/>
      <c r="X4104" s="37"/>
    </row>
    <row r="4105" spans="1:24" x14ac:dyDescent="0.3">
      <c r="A4105" s="42">
        <v>13327</v>
      </c>
      <c r="B4105" s="24" t="s">
        <v>130</v>
      </c>
      <c r="C4105" s="24" t="s">
        <v>1125</v>
      </c>
      <c r="D4105" s="24">
        <v>2</v>
      </c>
      <c r="E4105" s="24">
        <v>331</v>
      </c>
      <c r="F4105" s="24" t="s">
        <v>135</v>
      </c>
      <c r="G4105" s="24" t="s">
        <v>52</v>
      </c>
      <c r="H4105" s="51" t="s">
        <v>1146</v>
      </c>
      <c r="I4105" s="51"/>
      <c r="J4105" s="24">
        <v>1</v>
      </c>
      <c r="K4105" s="24">
        <v>5645</v>
      </c>
      <c r="L4105" s="32">
        <v>0.27916666666666667</v>
      </c>
      <c r="M4105" s="43">
        <v>0.28680555555555554</v>
      </c>
      <c r="N4105" s="33">
        <v>3.7885890765113901</v>
      </c>
      <c r="O4105" s="24"/>
      <c r="P4105" s="24"/>
      <c r="Q4105" s="24">
        <v>173</v>
      </c>
      <c r="R4105" s="35">
        <f t="shared" si="261"/>
        <v>655.42591023647049</v>
      </c>
      <c r="S4105" s="35">
        <f t="shared" si="260"/>
        <v>0</v>
      </c>
      <c r="U4105" s="36">
        <f t="shared" si="262"/>
        <v>7.6388888888888618E-3</v>
      </c>
      <c r="V4105" s="36">
        <f t="shared" si="263"/>
        <v>1.321527777777773</v>
      </c>
      <c r="W4105" s="36"/>
      <c r="X4105" s="37"/>
    </row>
    <row r="4106" spans="1:24" x14ac:dyDescent="0.3">
      <c r="A4106" s="42">
        <v>16906</v>
      </c>
      <c r="B4106" s="24" t="s">
        <v>130</v>
      </c>
      <c r="C4106" s="24" t="s">
        <v>1125</v>
      </c>
      <c r="D4106" s="24">
        <v>2</v>
      </c>
      <c r="E4106" s="24">
        <v>331</v>
      </c>
      <c r="F4106" s="24" t="s">
        <v>135</v>
      </c>
      <c r="G4106" s="24" t="s">
        <v>18</v>
      </c>
      <c r="H4106" s="24" t="s">
        <v>13</v>
      </c>
      <c r="J4106" s="24">
        <v>1</v>
      </c>
      <c r="K4106" s="24">
        <v>16906</v>
      </c>
      <c r="L4106" s="32">
        <v>0.28888888888888892</v>
      </c>
      <c r="M4106" s="43">
        <v>0.29722222222222222</v>
      </c>
      <c r="N4106" s="33">
        <v>3.7885890765113901</v>
      </c>
      <c r="O4106" s="24"/>
      <c r="P4106" s="24"/>
      <c r="Q4106" s="24">
        <v>67</v>
      </c>
      <c r="R4106" s="35">
        <f t="shared" si="261"/>
        <v>253.83546812626312</v>
      </c>
      <c r="S4106" s="35">
        <f t="shared" si="260"/>
        <v>0</v>
      </c>
      <c r="U4106" s="36">
        <f t="shared" si="262"/>
        <v>8.3333333333333037E-3</v>
      </c>
      <c r="V4106" s="36">
        <f t="shared" si="263"/>
        <v>0.55833333333333135</v>
      </c>
      <c r="W4106" s="36"/>
      <c r="X4106" s="37"/>
    </row>
    <row r="4107" spans="1:24" x14ac:dyDescent="0.3">
      <c r="A4107" s="42">
        <v>17247</v>
      </c>
      <c r="B4107" s="24" t="s">
        <v>130</v>
      </c>
      <c r="C4107" s="24" t="s">
        <v>1125</v>
      </c>
      <c r="D4107" s="24">
        <v>2</v>
      </c>
      <c r="E4107" s="24">
        <v>331</v>
      </c>
      <c r="F4107" s="24" t="s">
        <v>135</v>
      </c>
      <c r="G4107" s="24" t="s">
        <v>18</v>
      </c>
      <c r="H4107" s="24" t="s">
        <v>15</v>
      </c>
      <c r="J4107" s="24">
        <v>1</v>
      </c>
      <c r="K4107" s="24">
        <v>17247</v>
      </c>
      <c r="L4107" s="32">
        <v>0.29583333333333334</v>
      </c>
      <c r="M4107" s="43">
        <v>0.30416666666666664</v>
      </c>
      <c r="N4107" s="33">
        <v>3.7885890765113901</v>
      </c>
      <c r="O4107" s="24"/>
      <c r="P4107" s="24"/>
      <c r="Q4107" s="24">
        <v>12</v>
      </c>
      <c r="R4107" s="35">
        <f t="shared" si="261"/>
        <v>45.463068918136685</v>
      </c>
      <c r="S4107" s="35">
        <f t="shared" si="260"/>
        <v>0</v>
      </c>
      <c r="U4107" s="36">
        <f t="shared" si="262"/>
        <v>8.3333333333333037E-3</v>
      </c>
      <c r="V4107" s="36">
        <f t="shared" si="263"/>
        <v>9.9999999999999645E-2</v>
      </c>
      <c r="W4107" s="36"/>
      <c r="X4107" s="37"/>
    </row>
    <row r="4108" spans="1:24" x14ac:dyDescent="0.3">
      <c r="A4108" s="42">
        <v>17335</v>
      </c>
      <c r="B4108" s="24" t="s">
        <v>130</v>
      </c>
      <c r="C4108" s="24" t="s">
        <v>1125</v>
      </c>
      <c r="D4108" s="24">
        <v>2</v>
      </c>
      <c r="E4108" s="24">
        <v>331</v>
      </c>
      <c r="F4108" s="24" t="s">
        <v>135</v>
      </c>
      <c r="G4108" s="24" t="s">
        <v>18</v>
      </c>
      <c r="H4108" s="24" t="s">
        <v>15</v>
      </c>
      <c r="J4108" s="24">
        <v>1</v>
      </c>
      <c r="K4108" s="24">
        <v>17335</v>
      </c>
      <c r="L4108" s="32">
        <v>0.31666666666666665</v>
      </c>
      <c r="M4108" s="43">
        <v>0.32500000000000001</v>
      </c>
      <c r="N4108" s="33">
        <v>3.7885890765113901</v>
      </c>
      <c r="O4108" s="24"/>
      <c r="P4108" s="24"/>
      <c r="Q4108" s="24">
        <v>12</v>
      </c>
      <c r="R4108" s="35">
        <f t="shared" si="261"/>
        <v>45.463068918136685</v>
      </c>
      <c r="S4108" s="35">
        <f t="shared" si="260"/>
        <v>0</v>
      </c>
      <c r="U4108" s="36">
        <f t="shared" si="262"/>
        <v>8.3333333333333592E-3</v>
      </c>
      <c r="V4108" s="36">
        <f t="shared" si="263"/>
        <v>0.10000000000000031</v>
      </c>
      <c r="W4108" s="36"/>
      <c r="X4108" s="37"/>
    </row>
    <row r="4109" spans="1:24" x14ac:dyDescent="0.3">
      <c r="A4109" s="42">
        <v>8502</v>
      </c>
      <c r="B4109" s="24" t="s">
        <v>130</v>
      </c>
      <c r="C4109" s="24" t="s">
        <v>1125</v>
      </c>
      <c r="D4109" s="24">
        <v>2</v>
      </c>
      <c r="E4109" s="24">
        <v>331</v>
      </c>
      <c r="F4109" s="24" t="s">
        <v>135</v>
      </c>
      <c r="G4109" s="24" t="s">
        <v>19</v>
      </c>
      <c r="H4109" s="24" t="s">
        <v>15</v>
      </c>
      <c r="J4109" s="24">
        <v>1</v>
      </c>
      <c r="K4109" s="24">
        <v>5785</v>
      </c>
      <c r="L4109" s="32">
        <v>0.31736111111111115</v>
      </c>
      <c r="M4109" s="43">
        <v>0.32500000000000001</v>
      </c>
      <c r="N4109" s="33">
        <v>3.7885890765113901</v>
      </c>
      <c r="O4109" s="24"/>
      <c r="P4109" s="24"/>
      <c r="Q4109" s="24">
        <v>46</v>
      </c>
      <c r="R4109" s="35">
        <f t="shared" si="261"/>
        <v>174.27509751952394</v>
      </c>
      <c r="S4109" s="35">
        <f t="shared" si="260"/>
        <v>0</v>
      </c>
      <c r="U4109" s="36">
        <f t="shared" si="262"/>
        <v>7.6388888888888618E-3</v>
      </c>
      <c r="V4109" s="36">
        <f t="shared" si="263"/>
        <v>0.35138888888888764</v>
      </c>
      <c r="W4109" s="36"/>
      <c r="X4109" s="37"/>
    </row>
    <row r="4110" spans="1:24" x14ac:dyDescent="0.3">
      <c r="A4110" s="42">
        <v>16822</v>
      </c>
      <c r="B4110" s="24" t="s">
        <v>130</v>
      </c>
      <c r="C4110" s="24" t="s">
        <v>1125</v>
      </c>
      <c r="D4110" s="24">
        <v>2</v>
      </c>
      <c r="E4110" s="24">
        <v>331</v>
      </c>
      <c r="F4110" s="24" t="s">
        <v>135</v>
      </c>
      <c r="G4110" s="24" t="s">
        <v>18</v>
      </c>
      <c r="H4110" s="24" t="s">
        <v>13</v>
      </c>
      <c r="J4110" s="24">
        <v>1</v>
      </c>
      <c r="K4110" s="24">
        <v>16822</v>
      </c>
      <c r="L4110" s="32">
        <v>0.33402777777777781</v>
      </c>
      <c r="M4110" s="43">
        <v>0.34236111111111112</v>
      </c>
      <c r="N4110" s="33">
        <v>3.7885890765113901</v>
      </c>
      <c r="O4110" s="24"/>
      <c r="P4110" s="24"/>
      <c r="Q4110" s="24">
        <v>67</v>
      </c>
      <c r="R4110" s="35">
        <f t="shared" si="261"/>
        <v>253.83546812626312</v>
      </c>
      <c r="S4110" s="35">
        <f t="shared" si="260"/>
        <v>0</v>
      </c>
      <c r="U4110" s="36">
        <f t="shared" si="262"/>
        <v>8.3333333333333037E-3</v>
      </c>
      <c r="V4110" s="36">
        <f t="shared" si="263"/>
        <v>0.55833333333333135</v>
      </c>
      <c r="W4110" s="36"/>
      <c r="X4110" s="37"/>
    </row>
    <row r="4111" spans="1:24" x14ac:dyDescent="0.3">
      <c r="A4111" s="42">
        <v>17233</v>
      </c>
      <c r="B4111" s="24" t="s">
        <v>130</v>
      </c>
      <c r="C4111" s="24" t="s">
        <v>1125</v>
      </c>
      <c r="D4111" s="24">
        <v>2</v>
      </c>
      <c r="E4111" s="24">
        <v>331</v>
      </c>
      <c r="F4111" s="24" t="s">
        <v>135</v>
      </c>
      <c r="G4111" s="24" t="s">
        <v>18</v>
      </c>
      <c r="H4111" s="24" t="s">
        <v>15</v>
      </c>
      <c r="J4111" s="24">
        <v>1</v>
      </c>
      <c r="K4111" s="24">
        <v>17233</v>
      </c>
      <c r="L4111" s="32">
        <v>0.35486111111111113</v>
      </c>
      <c r="M4111" s="43">
        <v>0.36319444444444443</v>
      </c>
      <c r="N4111" s="33">
        <v>3.7885890765113901</v>
      </c>
      <c r="O4111" s="24"/>
      <c r="P4111" s="24"/>
      <c r="Q4111" s="24">
        <v>12</v>
      </c>
      <c r="R4111" s="35">
        <f t="shared" si="261"/>
        <v>45.463068918136685</v>
      </c>
      <c r="S4111" s="35">
        <f t="shared" si="260"/>
        <v>0</v>
      </c>
      <c r="U4111" s="36">
        <f t="shared" si="262"/>
        <v>8.3333333333333037E-3</v>
      </c>
      <c r="V4111" s="36">
        <f t="shared" si="263"/>
        <v>9.9999999999999645E-2</v>
      </c>
      <c r="W4111" s="36"/>
      <c r="X4111" s="37"/>
    </row>
    <row r="4112" spans="1:24" x14ac:dyDescent="0.3">
      <c r="A4112" s="42">
        <v>8503</v>
      </c>
      <c r="B4112" s="24" t="s">
        <v>130</v>
      </c>
      <c r="C4112" s="24" t="s">
        <v>1125</v>
      </c>
      <c r="D4112" s="24">
        <v>2</v>
      </c>
      <c r="E4112" s="24">
        <v>331</v>
      </c>
      <c r="F4112" s="24" t="s">
        <v>135</v>
      </c>
      <c r="G4112" s="24" t="s">
        <v>19</v>
      </c>
      <c r="H4112" s="24" t="s">
        <v>15</v>
      </c>
      <c r="J4112" s="24">
        <v>1</v>
      </c>
      <c r="K4112" s="24">
        <v>5786</v>
      </c>
      <c r="L4112" s="32">
        <v>0.35902777777777778</v>
      </c>
      <c r="M4112" s="43">
        <v>0.3666666666666667</v>
      </c>
      <c r="N4112" s="33">
        <v>3.7885890765113901</v>
      </c>
      <c r="O4112" s="24"/>
      <c r="P4112" s="24"/>
      <c r="Q4112" s="24">
        <v>46</v>
      </c>
      <c r="R4112" s="35">
        <f t="shared" si="261"/>
        <v>174.27509751952394</v>
      </c>
      <c r="S4112" s="35">
        <f t="shared" si="260"/>
        <v>0</v>
      </c>
      <c r="U4112" s="36">
        <f t="shared" si="262"/>
        <v>7.6388888888889173E-3</v>
      </c>
      <c r="V4112" s="36">
        <f t="shared" si="263"/>
        <v>0.35138888888889019</v>
      </c>
      <c r="W4112" s="36"/>
      <c r="X4112" s="37"/>
    </row>
    <row r="4113" spans="1:24" x14ac:dyDescent="0.3">
      <c r="A4113" s="42">
        <v>8513</v>
      </c>
      <c r="B4113" s="24" t="s">
        <v>130</v>
      </c>
      <c r="C4113" s="24" t="s">
        <v>1125</v>
      </c>
      <c r="D4113" s="24">
        <v>2</v>
      </c>
      <c r="E4113" s="24">
        <v>331</v>
      </c>
      <c r="F4113" s="24" t="s">
        <v>135</v>
      </c>
      <c r="G4113" s="24" t="s">
        <v>19</v>
      </c>
      <c r="H4113" s="24" t="s">
        <v>20</v>
      </c>
      <c r="J4113" s="24">
        <v>1</v>
      </c>
      <c r="K4113" s="24">
        <v>5809</v>
      </c>
      <c r="L4113" s="32">
        <v>0.50486111111111109</v>
      </c>
      <c r="M4113" s="43">
        <v>0.51250000000000007</v>
      </c>
      <c r="N4113" s="33">
        <v>3.7885890765113901</v>
      </c>
      <c r="O4113" s="24"/>
      <c r="P4113" s="24"/>
      <c r="Q4113" s="24">
        <v>5</v>
      </c>
      <c r="R4113" s="35">
        <f t="shared" si="261"/>
        <v>18.94294538255695</v>
      </c>
      <c r="S4113" s="35">
        <f t="shared" ref="S4113:S4123" si="264">+O4113*Q4113</f>
        <v>0</v>
      </c>
      <c r="U4113" s="36">
        <f t="shared" si="262"/>
        <v>7.6388888888889728E-3</v>
      </c>
      <c r="V4113" s="36">
        <f t="shared" si="263"/>
        <v>3.8194444444444864E-2</v>
      </c>
      <c r="W4113" s="36"/>
      <c r="X4113" s="37"/>
    </row>
    <row r="4114" spans="1:24" x14ac:dyDescent="0.3">
      <c r="A4114" s="42">
        <v>8517</v>
      </c>
      <c r="B4114" s="24" t="s">
        <v>130</v>
      </c>
      <c r="C4114" s="24" t="s">
        <v>1125</v>
      </c>
      <c r="D4114" s="24">
        <v>2</v>
      </c>
      <c r="E4114" s="24">
        <v>331</v>
      </c>
      <c r="F4114" s="24" t="s">
        <v>135</v>
      </c>
      <c r="G4114" s="24" t="s">
        <v>19</v>
      </c>
      <c r="H4114" s="24" t="s">
        <v>20</v>
      </c>
      <c r="J4114" s="24">
        <v>1</v>
      </c>
      <c r="K4114" s="24">
        <v>5814</v>
      </c>
      <c r="L4114" s="32">
        <v>0.60902777777777783</v>
      </c>
      <c r="M4114" s="43">
        <v>0.6166666666666667</v>
      </c>
      <c r="N4114" s="33">
        <v>3.7885890765113901</v>
      </c>
      <c r="O4114" s="24"/>
      <c r="P4114" s="24"/>
      <c r="Q4114" s="24">
        <v>5</v>
      </c>
      <c r="R4114" s="35">
        <f t="shared" si="261"/>
        <v>18.94294538255695</v>
      </c>
      <c r="S4114" s="35">
        <f t="shared" si="264"/>
        <v>0</v>
      </c>
      <c r="U4114" s="36">
        <f t="shared" si="262"/>
        <v>7.6388888888888618E-3</v>
      </c>
      <c r="V4114" s="36">
        <f t="shared" si="263"/>
        <v>3.8194444444444309E-2</v>
      </c>
      <c r="W4114" s="36"/>
      <c r="X4114" s="37"/>
    </row>
    <row r="4115" spans="1:24" x14ac:dyDescent="0.3">
      <c r="A4115" s="42">
        <v>18380</v>
      </c>
      <c r="B4115" s="24" t="s">
        <v>130</v>
      </c>
      <c r="C4115" s="24" t="s">
        <v>1125</v>
      </c>
      <c r="D4115" s="24">
        <v>2</v>
      </c>
      <c r="E4115" s="24">
        <v>331</v>
      </c>
      <c r="F4115" s="24" t="s">
        <v>135</v>
      </c>
      <c r="G4115" s="24" t="s">
        <v>18</v>
      </c>
      <c r="H4115" s="24" t="s">
        <v>13</v>
      </c>
      <c r="J4115" s="24">
        <v>1</v>
      </c>
      <c r="K4115" s="24">
        <v>18380</v>
      </c>
      <c r="L4115" s="32">
        <v>0.63611111111111118</v>
      </c>
      <c r="M4115" s="43">
        <v>0.64444444444444449</v>
      </c>
      <c r="N4115" s="33">
        <v>3.7885890765113901</v>
      </c>
      <c r="O4115" s="24"/>
      <c r="P4115" s="24"/>
      <c r="Q4115" s="24">
        <v>67</v>
      </c>
      <c r="R4115" s="35">
        <f t="shared" si="261"/>
        <v>253.83546812626312</v>
      </c>
      <c r="S4115" s="35">
        <f t="shared" si="264"/>
        <v>0</v>
      </c>
      <c r="U4115" s="36">
        <f t="shared" si="262"/>
        <v>8.3333333333333037E-3</v>
      </c>
      <c r="V4115" s="36">
        <f t="shared" si="263"/>
        <v>0.55833333333333135</v>
      </c>
      <c r="W4115" s="36"/>
      <c r="X4115" s="37"/>
    </row>
    <row r="4116" spans="1:24" x14ac:dyDescent="0.3">
      <c r="A4116" s="42">
        <v>17307</v>
      </c>
      <c r="B4116" s="24" t="s">
        <v>130</v>
      </c>
      <c r="C4116" s="24" t="s">
        <v>1125</v>
      </c>
      <c r="D4116" s="24">
        <v>2</v>
      </c>
      <c r="E4116" s="24">
        <v>331</v>
      </c>
      <c r="F4116" s="24" t="s">
        <v>135</v>
      </c>
      <c r="G4116" s="24" t="s">
        <v>18</v>
      </c>
      <c r="H4116" s="24" t="s">
        <v>15</v>
      </c>
      <c r="J4116" s="24">
        <v>1</v>
      </c>
      <c r="K4116" s="24">
        <v>17307</v>
      </c>
      <c r="L4116" s="32">
        <v>0.66041666666666665</v>
      </c>
      <c r="M4116" s="43">
        <v>0.66875000000000007</v>
      </c>
      <c r="N4116" s="33">
        <v>3.7885890765113901</v>
      </c>
      <c r="O4116" s="24"/>
      <c r="P4116" s="24"/>
      <c r="Q4116" s="24">
        <v>12</v>
      </c>
      <c r="R4116" s="35">
        <f t="shared" si="261"/>
        <v>45.463068918136685</v>
      </c>
      <c r="S4116" s="35">
        <f t="shared" si="264"/>
        <v>0</v>
      </c>
      <c r="U4116" s="36">
        <f t="shared" si="262"/>
        <v>8.3333333333334147E-3</v>
      </c>
      <c r="V4116" s="36">
        <f t="shared" si="263"/>
        <v>0.10000000000000098</v>
      </c>
      <c r="W4116" s="36"/>
      <c r="X4116" s="37"/>
    </row>
    <row r="4117" spans="1:24" x14ac:dyDescent="0.3">
      <c r="A4117" s="42">
        <v>8522</v>
      </c>
      <c r="B4117" s="24" t="s">
        <v>130</v>
      </c>
      <c r="C4117" s="24" t="s">
        <v>1125</v>
      </c>
      <c r="D4117" s="24">
        <v>2</v>
      </c>
      <c r="E4117" s="24">
        <v>331</v>
      </c>
      <c r="F4117" s="24" t="s">
        <v>135</v>
      </c>
      <c r="G4117" s="24" t="s">
        <v>19</v>
      </c>
      <c r="H4117" s="24" t="s">
        <v>20</v>
      </c>
      <c r="J4117" s="24">
        <v>1</v>
      </c>
      <c r="K4117" s="24">
        <v>5819</v>
      </c>
      <c r="L4117" s="32">
        <v>0.75486111111111109</v>
      </c>
      <c r="M4117" s="43">
        <v>0.76250000000000007</v>
      </c>
      <c r="N4117" s="33">
        <v>3.7885890765113901</v>
      </c>
      <c r="O4117" s="24"/>
      <c r="P4117" s="24"/>
      <c r="Q4117" s="24">
        <v>5</v>
      </c>
      <c r="R4117" s="35">
        <f t="shared" si="261"/>
        <v>18.94294538255695</v>
      </c>
      <c r="S4117" s="35">
        <f t="shared" si="264"/>
        <v>0</v>
      </c>
      <c r="U4117" s="36">
        <f t="shared" si="262"/>
        <v>7.6388888888889728E-3</v>
      </c>
      <c r="V4117" s="36">
        <f t="shared" si="263"/>
        <v>3.8194444444444864E-2</v>
      </c>
      <c r="W4117" s="36"/>
      <c r="X4117" s="37"/>
    </row>
    <row r="4118" spans="1:24" x14ac:dyDescent="0.3">
      <c r="A4118" s="42">
        <v>8504</v>
      </c>
      <c r="B4118" s="24" t="s">
        <v>130</v>
      </c>
      <c r="C4118" s="24" t="s">
        <v>1125</v>
      </c>
      <c r="D4118" s="24">
        <v>2</v>
      </c>
      <c r="E4118" s="24">
        <v>331</v>
      </c>
      <c r="F4118" s="24" t="s">
        <v>135</v>
      </c>
      <c r="G4118" s="24" t="s">
        <v>19</v>
      </c>
      <c r="H4118" s="24" t="s">
        <v>15</v>
      </c>
      <c r="J4118" s="24">
        <v>1</v>
      </c>
      <c r="K4118" s="24">
        <v>5787</v>
      </c>
      <c r="L4118" s="32">
        <v>0.83819444444444446</v>
      </c>
      <c r="M4118" s="43">
        <v>0.84583333333333333</v>
      </c>
      <c r="N4118" s="33">
        <v>3.7885890765113901</v>
      </c>
      <c r="O4118" s="24"/>
      <c r="P4118" s="24"/>
      <c r="Q4118" s="24">
        <v>46</v>
      </c>
      <c r="R4118" s="35">
        <f t="shared" si="261"/>
        <v>174.27509751952394</v>
      </c>
      <c r="S4118" s="35">
        <f t="shared" si="264"/>
        <v>0</v>
      </c>
      <c r="U4118" s="36">
        <f t="shared" si="262"/>
        <v>7.6388888888888618E-3</v>
      </c>
      <c r="V4118" s="36">
        <f t="shared" si="263"/>
        <v>0.35138888888888764</v>
      </c>
      <c r="W4118" s="36"/>
      <c r="X4118" s="37"/>
    </row>
    <row r="4119" spans="1:24" x14ac:dyDescent="0.3">
      <c r="A4119" s="42">
        <v>17598</v>
      </c>
      <c r="B4119" s="24" t="s">
        <v>130</v>
      </c>
      <c r="C4119" s="24" t="s">
        <v>1125</v>
      </c>
      <c r="D4119" s="24">
        <v>2</v>
      </c>
      <c r="E4119" s="24">
        <v>361</v>
      </c>
      <c r="F4119" s="24" t="s">
        <v>1215</v>
      </c>
      <c r="G4119" s="24" t="s">
        <v>52</v>
      </c>
      <c r="H4119" s="51" t="s">
        <v>1146</v>
      </c>
      <c r="I4119" s="51"/>
      <c r="J4119" s="24">
        <v>1</v>
      </c>
      <c r="K4119" s="24">
        <v>5606</v>
      </c>
      <c r="L4119" s="32">
        <v>0.28819444444444448</v>
      </c>
      <c r="M4119" s="43">
        <v>0.3263888888888889</v>
      </c>
      <c r="N4119" s="33">
        <v>27.7059098996959</v>
      </c>
      <c r="O4119" s="24"/>
      <c r="P4119" s="24"/>
      <c r="Q4119" s="24">
        <v>173</v>
      </c>
      <c r="R4119" s="35">
        <f t="shared" si="261"/>
        <v>4793.1224126473908</v>
      </c>
      <c r="S4119" s="35">
        <f t="shared" si="264"/>
        <v>0</v>
      </c>
      <c r="U4119" s="36">
        <f t="shared" si="262"/>
        <v>3.819444444444442E-2</v>
      </c>
      <c r="V4119" s="36">
        <f t="shared" si="263"/>
        <v>6.6076388888888848</v>
      </c>
      <c r="W4119" s="36"/>
      <c r="X4119" s="37"/>
    </row>
    <row r="4120" spans="1:24" x14ac:dyDescent="0.3">
      <c r="A4120" s="42">
        <v>17575</v>
      </c>
      <c r="B4120" s="24" t="s">
        <v>130</v>
      </c>
      <c r="C4120" s="24" t="s">
        <v>1125</v>
      </c>
      <c r="D4120" s="24">
        <v>2</v>
      </c>
      <c r="E4120" s="24">
        <v>480</v>
      </c>
      <c r="F4120" s="24" t="s">
        <v>1216</v>
      </c>
      <c r="G4120" s="24" t="s">
        <v>19</v>
      </c>
      <c r="H4120" s="24" t="s">
        <v>13</v>
      </c>
      <c r="J4120" s="24">
        <v>1</v>
      </c>
      <c r="K4120" s="24">
        <v>17575</v>
      </c>
      <c r="L4120" s="32">
        <v>0.26527777777777778</v>
      </c>
      <c r="M4120" s="43">
        <v>0.27083333333333331</v>
      </c>
      <c r="N4120" s="33">
        <v>2.7055890765113899</v>
      </c>
      <c r="O4120" s="24"/>
      <c r="P4120" s="24"/>
      <c r="Q4120" s="24">
        <v>235</v>
      </c>
      <c r="R4120" s="35">
        <f t="shared" si="261"/>
        <v>635.81343298017669</v>
      </c>
      <c r="S4120" s="35">
        <f t="shared" si="264"/>
        <v>0</v>
      </c>
      <c r="U4120" s="36">
        <f t="shared" si="262"/>
        <v>5.5555555555555358E-3</v>
      </c>
      <c r="V4120" s="36">
        <f t="shared" si="263"/>
        <v>1.3055555555555509</v>
      </c>
      <c r="W4120" s="36"/>
      <c r="X4120" s="37"/>
    </row>
    <row r="4121" spans="1:24" x14ac:dyDescent="0.3">
      <c r="A4121" s="42">
        <v>8442</v>
      </c>
      <c r="B4121" s="24" t="s">
        <v>130</v>
      </c>
      <c r="C4121" s="24" t="s">
        <v>1125</v>
      </c>
      <c r="D4121" s="24">
        <v>2</v>
      </c>
      <c r="E4121" s="24">
        <v>717</v>
      </c>
      <c r="F4121" s="24" t="s">
        <v>136</v>
      </c>
      <c r="G4121" s="24" t="s">
        <v>52</v>
      </c>
      <c r="H4121" s="51" t="s">
        <v>1146</v>
      </c>
      <c r="I4121" s="51"/>
      <c r="J4121" s="24">
        <v>1</v>
      </c>
      <c r="K4121" s="24">
        <v>5640</v>
      </c>
      <c r="L4121" s="32">
        <v>0.30208333333333331</v>
      </c>
      <c r="M4121" s="43">
        <v>0.3263888888888889</v>
      </c>
      <c r="N4121" s="33">
        <v>17.6589617931844</v>
      </c>
      <c r="O4121" s="24"/>
      <c r="P4121" s="24"/>
      <c r="Q4121" s="24">
        <v>173</v>
      </c>
      <c r="R4121" s="35">
        <f t="shared" si="261"/>
        <v>3055.000390220901</v>
      </c>
      <c r="S4121" s="35">
        <f t="shared" si="264"/>
        <v>0</v>
      </c>
      <c r="U4121" s="36">
        <f t="shared" si="262"/>
        <v>2.430555555555558E-2</v>
      </c>
      <c r="V4121" s="36">
        <f t="shared" si="263"/>
        <v>4.2048611111111152</v>
      </c>
      <c r="W4121" s="36"/>
      <c r="X4121" s="37"/>
    </row>
    <row r="4122" spans="1:24" x14ac:dyDescent="0.3">
      <c r="A4122" s="42">
        <v>17595</v>
      </c>
      <c r="B4122" s="24" t="s">
        <v>130</v>
      </c>
      <c r="C4122" s="24" t="s">
        <v>1125</v>
      </c>
      <c r="D4122" s="24">
        <v>1</v>
      </c>
      <c r="E4122" s="24">
        <v>914</v>
      </c>
      <c r="F4122" s="24" t="s">
        <v>137</v>
      </c>
      <c r="G4122" s="24" t="s">
        <v>52</v>
      </c>
      <c r="H4122" s="51" t="s">
        <v>1146</v>
      </c>
      <c r="I4122" s="51"/>
      <c r="J4122" s="24">
        <v>1</v>
      </c>
      <c r="K4122" s="24">
        <v>5641</v>
      </c>
      <c r="L4122" s="32">
        <v>0.57638888888888895</v>
      </c>
      <c r="M4122" s="43">
        <v>0.60069444444444442</v>
      </c>
      <c r="N4122" s="33">
        <v>18.143249621338501</v>
      </c>
      <c r="O4122" s="24"/>
      <c r="P4122" s="24"/>
      <c r="Q4122" s="24">
        <v>173</v>
      </c>
      <c r="R4122" s="35">
        <f t="shared" si="261"/>
        <v>3138.7821844915607</v>
      </c>
      <c r="S4122" s="35">
        <f t="shared" si="264"/>
        <v>0</v>
      </c>
      <c r="U4122" s="36">
        <f t="shared" si="262"/>
        <v>2.4305555555555469E-2</v>
      </c>
      <c r="V4122" s="36">
        <f t="shared" si="263"/>
        <v>4.2048611111110965</v>
      </c>
      <c r="W4122" s="36"/>
      <c r="X4122" s="37"/>
    </row>
    <row r="4123" spans="1:24" x14ac:dyDescent="0.3">
      <c r="A4123" s="42">
        <v>18321</v>
      </c>
      <c r="B4123" s="24" t="s">
        <v>130</v>
      </c>
      <c r="C4123" s="24" t="s">
        <v>1125</v>
      </c>
      <c r="D4123" s="24">
        <v>2</v>
      </c>
      <c r="E4123" s="24">
        <v>1031</v>
      </c>
      <c r="F4123" s="24" t="s">
        <v>1217</v>
      </c>
      <c r="G4123" s="24" t="s">
        <v>52</v>
      </c>
      <c r="H4123" s="51" t="s">
        <v>1146</v>
      </c>
      <c r="I4123" s="51"/>
      <c r="J4123" s="24">
        <v>1</v>
      </c>
      <c r="K4123" s="24">
        <v>5642</v>
      </c>
      <c r="L4123" s="32">
        <v>0.54861111111111105</v>
      </c>
      <c r="M4123" s="43">
        <v>0.58333333333333337</v>
      </c>
      <c r="N4123" s="33">
        <v>27.0880315196158</v>
      </c>
      <c r="O4123" s="24"/>
      <c r="P4123" s="24"/>
      <c r="Q4123" s="24">
        <v>173</v>
      </c>
      <c r="R4123" s="35">
        <f t="shared" si="261"/>
        <v>4686.2294528935336</v>
      </c>
      <c r="S4123" s="35">
        <f t="shared" si="264"/>
        <v>0</v>
      </c>
      <c r="U4123" s="36">
        <f t="shared" si="262"/>
        <v>3.4722222222222321E-2</v>
      </c>
      <c r="V4123" s="36">
        <f t="shared" si="263"/>
        <v>6.0069444444444615</v>
      </c>
      <c r="W4123" s="36"/>
      <c r="X4123" s="37"/>
    </row>
    <row r="4124" spans="1:24" x14ac:dyDescent="0.3">
      <c r="R4124" s="35">
        <f>SUM(R2:R4123)</f>
        <v>8159324.0737688765</v>
      </c>
      <c r="S4124" s="35">
        <f>SUM(S2:S4123)</f>
        <v>105655.16727288798</v>
      </c>
      <c r="T4124" s="35">
        <f>SUM(T2:T4123)</f>
        <v>83038.446453094031</v>
      </c>
      <c r="V4124" s="36">
        <f>SUM(V2:V4123)</f>
        <v>13396.807638888929</v>
      </c>
    </row>
    <row r="4126" spans="1:24" ht="14.5" x14ac:dyDescent="0.35">
      <c r="V4126" s="36">
        <v>13396.807638888929</v>
      </c>
      <c r="W4126" s="7">
        <f>VALUE(V4126)*24</f>
        <v>321523.38333333429</v>
      </c>
    </row>
  </sheetData>
  <autoFilter ref="A1:X4124" xr:uid="{9EDF673D-71A5-4E0D-8F34-A6434241DB32}"/>
  <sortState xmlns:xlrd2="http://schemas.microsoft.com/office/spreadsheetml/2017/richdata2" ref="A1870:X1897">
    <sortCondition ref="B1870:B1897"/>
    <sortCondition ref="L1870:L1897"/>
  </sortState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868B0-A8B2-41F4-9C8F-3801EAC67C11}">
  <dimension ref="A3:E181"/>
  <sheetViews>
    <sheetView topLeftCell="A94" workbookViewId="0">
      <selection activeCell="A95" sqref="A95"/>
    </sheetView>
  </sheetViews>
  <sheetFormatPr defaultRowHeight="14.5" x14ac:dyDescent="0.35"/>
  <cols>
    <col min="1" max="1" width="16.81640625" bestFit="1" customWidth="1"/>
    <col min="2" max="2" width="18.08984375" bestFit="1" customWidth="1"/>
    <col min="3" max="5" width="17.7265625" customWidth="1"/>
  </cols>
  <sheetData>
    <row r="3" spans="1:5" x14ac:dyDescent="0.35">
      <c r="A3" s="4" t="s">
        <v>1099</v>
      </c>
      <c r="B3" s="3" t="s">
        <v>1101</v>
      </c>
      <c r="C3" s="3" t="s">
        <v>1220</v>
      </c>
      <c r="D3" s="3" t="s">
        <v>1219</v>
      </c>
      <c r="E3" s="3" t="s">
        <v>1102</v>
      </c>
    </row>
    <row r="4" spans="1:5" x14ac:dyDescent="0.35">
      <c r="A4" s="5">
        <v>1</v>
      </c>
      <c r="B4" s="7">
        <v>159112.54885850055</v>
      </c>
      <c r="C4" s="7"/>
      <c r="D4" s="7">
        <v>0</v>
      </c>
      <c r="E4" s="6">
        <v>365.07291666666674</v>
      </c>
    </row>
    <row r="5" spans="1:5" x14ac:dyDescent="0.35">
      <c r="A5" s="5">
        <v>2</v>
      </c>
      <c r="B5" s="7">
        <v>48855.287062021474</v>
      </c>
      <c r="C5" s="7"/>
      <c r="D5" s="7">
        <v>0</v>
      </c>
      <c r="E5" s="6">
        <v>115.51388888888889</v>
      </c>
    </row>
    <row r="6" spans="1:5" x14ac:dyDescent="0.35">
      <c r="A6" s="5">
        <v>3</v>
      </c>
      <c r="B6" s="7">
        <v>169160.54844726427</v>
      </c>
      <c r="C6" s="7"/>
      <c r="D6" s="7">
        <v>0</v>
      </c>
      <c r="E6" s="6">
        <v>321.29166666666657</v>
      </c>
    </row>
    <row r="7" spans="1:5" x14ac:dyDescent="0.35">
      <c r="A7" s="5">
        <v>4</v>
      </c>
      <c r="B7" s="7">
        <v>115199.20575583486</v>
      </c>
      <c r="C7" s="7"/>
      <c r="D7" s="7">
        <v>0</v>
      </c>
      <c r="E7" s="6">
        <v>252.47152777777791</v>
      </c>
    </row>
    <row r="8" spans="1:5" x14ac:dyDescent="0.35">
      <c r="A8" s="5">
        <v>5</v>
      </c>
      <c r="B8" s="7">
        <v>217127.42957379136</v>
      </c>
      <c r="C8" s="7"/>
      <c r="D8" s="7">
        <v>0</v>
      </c>
      <c r="E8" s="6">
        <v>540.32638888888982</v>
      </c>
    </row>
    <row r="9" spans="1:5" x14ac:dyDescent="0.35">
      <c r="A9" s="5">
        <v>6</v>
      </c>
      <c r="B9" s="7">
        <v>220013.92581301177</v>
      </c>
      <c r="C9" s="7"/>
      <c r="D9" s="7">
        <v>0</v>
      </c>
      <c r="E9" s="6">
        <v>459.47152777777887</v>
      </c>
    </row>
    <row r="10" spans="1:5" x14ac:dyDescent="0.35">
      <c r="A10" s="5">
        <v>7</v>
      </c>
      <c r="B10" s="7">
        <v>183988.53421463849</v>
      </c>
      <c r="C10" s="7"/>
      <c r="D10" s="7">
        <v>0</v>
      </c>
      <c r="E10" s="6">
        <v>335.89999999999941</v>
      </c>
    </row>
    <row r="11" spans="1:5" x14ac:dyDescent="0.35">
      <c r="A11" s="5">
        <v>9</v>
      </c>
      <c r="B11" s="7">
        <v>233872.6453048707</v>
      </c>
      <c r="C11" s="7"/>
      <c r="D11" s="7">
        <v>0</v>
      </c>
      <c r="E11" s="6">
        <v>404.45069444444471</v>
      </c>
    </row>
    <row r="12" spans="1:5" x14ac:dyDescent="0.35">
      <c r="A12" s="5">
        <v>10</v>
      </c>
      <c r="B12" s="7">
        <v>98905.345627860966</v>
      </c>
      <c r="C12" s="7">
        <v>9925.5232079473244</v>
      </c>
      <c r="D12" s="7">
        <v>0</v>
      </c>
      <c r="E12" s="6">
        <v>196.18472222222218</v>
      </c>
    </row>
    <row r="13" spans="1:5" x14ac:dyDescent="0.35">
      <c r="A13" s="5">
        <v>11</v>
      </c>
      <c r="B13" s="7">
        <v>30412.635428256257</v>
      </c>
      <c r="C13" s="7"/>
      <c r="D13" s="7">
        <v>0</v>
      </c>
      <c r="E13" s="6">
        <v>54.527777777777786</v>
      </c>
    </row>
    <row r="14" spans="1:5" x14ac:dyDescent="0.35">
      <c r="A14" s="5">
        <v>12</v>
      </c>
      <c r="B14" s="7">
        <v>20960.659723412322</v>
      </c>
      <c r="C14" s="7">
        <v>2618.4370007316943</v>
      </c>
      <c r="D14" s="7">
        <v>0</v>
      </c>
      <c r="E14" s="6">
        <v>57.673611111111121</v>
      </c>
    </row>
    <row r="15" spans="1:5" x14ac:dyDescent="0.35">
      <c r="A15" s="5">
        <v>13</v>
      </c>
      <c r="B15" s="7">
        <v>6736.6298631161335</v>
      </c>
      <c r="C15" s="7">
        <v>1625.6533186087906</v>
      </c>
      <c r="D15" s="7">
        <v>0</v>
      </c>
      <c r="E15" s="6">
        <v>15.93888888888889</v>
      </c>
    </row>
    <row r="16" spans="1:5" x14ac:dyDescent="0.35">
      <c r="A16" s="5">
        <v>14</v>
      </c>
      <c r="B16" s="7">
        <v>3190.8480985141468</v>
      </c>
      <c r="C16" s="7"/>
      <c r="D16" s="7">
        <v>0</v>
      </c>
      <c r="E16" s="6">
        <v>6.291666666666667</v>
      </c>
    </row>
    <row r="17" spans="1:5" x14ac:dyDescent="0.35">
      <c r="A17" s="5">
        <v>15</v>
      </c>
      <c r="B17" s="7">
        <v>67941.615708698388</v>
      </c>
      <c r="C17" s="7"/>
      <c r="D17" s="7">
        <v>0</v>
      </c>
      <c r="E17" s="6">
        <v>156.99444444444441</v>
      </c>
    </row>
    <row r="18" spans="1:5" x14ac:dyDescent="0.35">
      <c r="A18" s="5">
        <v>16</v>
      </c>
      <c r="B18" s="7">
        <v>67540.28617455659</v>
      </c>
      <c r="C18" s="7"/>
      <c r="D18" s="7">
        <v>0</v>
      </c>
      <c r="E18" s="6">
        <v>104.46180555555556</v>
      </c>
    </row>
    <row r="19" spans="1:5" x14ac:dyDescent="0.35">
      <c r="A19" s="5">
        <v>17</v>
      </c>
      <c r="B19" s="7">
        <v>90530.002938159669</v>
      </c>
      <c r="C19" s="7">
        <v>5169.3016527846994</v>
      </c>
      <c r="D19" s="7">
        <v>3008.5199999999995</v>
      </c>
      <c r="E19" s="6">
        <v>145.76597222222225</v>
      </c>
    </row>
    <row r="20" spans="1:5" x14ac:dyDescent="0.35">
      <c r="A20" s="5">
        <v>18</v>
      </c>
      <c r="B20" s="7">
        <v>175220.00747321537</v>
      </c>
      <c r="C20" s="7"/>
      <c r="D20" s="7">
        <v>0</v>
      </c>
      <c r="E20" s="6">
        <v>269.43680555555545</v>
      </c>
    </row>
    <row r="21" spans="1:5" x14ac:dyDescent="0.35">
      <c r="A21" s="5">
        <v>19</v>
      </c>
      <c r="B21" s="7">
        <v>58377.052628635342</v>
      </c>
      <c r="C21" s="7"/>
      <c r="D21" s="7">
        <v>0</v>
      </c>
      <c r="E21" s="6">
        <v>102.84374999999999</v>
      </c>
    </row>
    <row r="22" spans="1:5" x14ac:dyDescent="0.35">
      <c r="A22" s="5">
        <v>20</v>
      </c>
      <c r="B22" s="7">
        <v>31012.034222219667</v>
      </c>
      <c r="C22" s="7"/>
      <c r="D22" s="7">
        <v>6335.9600000000009</v>
      </c>
      <c r="E22" s="6">
        <v>63.336111111111109</v>
      </c>
    </row>
    <row r="23" spans="1:5" x14ac:dyDescent="0.35">
      <c r="A23" s="5">
        <v>21</v>
      </c>
      <c r="B23" s="7">
        <v>8870.4110624349687</v>
      </c>
      <c r="C23" s="7"/>
      <c r="D23" s="7">
        <v>637.5</v>
      </c>
      <c r="E23" s="6">
        <v>23.534722222222221</v>
      </c>
    </row>
    <row r="24" spans="1:5" x14ac:dyDescent="0.35">
      <c r="A24" s="5">
        <v>22</v>
      </c>
      <c r="B24" s="7">
        <v>78570.804067491321</v>
      </c>
      <c r="C24" s="7">
        <v>6092.1730648147359</v>
      </c>
      <c r="D24" s="7">
        <v>4115.6098096235173</v>
      </c>
      <c r="E24" s="6">
        <v>139.04166666666669</v>
      </c>
    </row>
    <row r="25" spans="1:5" x14ac:dyDescent="0.35">
      <c r="A25" s="5">
        <v>23</v>
      </c>
      <c r="B25" s="7">
        <v>12625.025931607353</v>
      </c>
      <c r="C25" s="7">
        <v>4582.2262163343057</v>
      </c>
      <c r="D25" s="7">
        <v>0</v>
      </c>
      <c r="E25" s="6">
        <v>20.784722222222221</v>
      </c>
    </row>
    <row r="26" spans="1:5" x14ac:dyDescent="0.35">
      <c r="A26" s="5">
        <v>24</v>
      </c>
      <c r="B26" s="7">
        <v>40372.368148958209</v>
      </c>
      <c r="C26" s="7">
        <v>3185.9176728750117</v>
      </c>
      <c r="D26" s="7">
        <v>0</v>
      </c>
      <c r="E26" s="6">
        <v>90.38749999999996</v>
      </c>
    </row>
    <row r="27" spans="1:5" x14ac:dyDescent="0.35">
      <c r="A27" s="5">
        <v>28</v>
      </c>
      <c r="B27" s="7">
        <v>15172.321518473547</v>
      </c>
      <c r="C27" s="7"/>
      <c r="D27" s="7">
        <v>0</v>
      </c>
      <c r="E27" s="6">
        <v>22.666666666666664</v>
      </c>
    </row>
    <row r="28" spans="1:5" x14ac:dyDescent="0.35">
      <c r="A28" s="5">
        <v>29</v>
      </c>
      <c r="B28" s="7">
        <v>5202.6710043733874</v>
      </c>
      <c r="C28" s="7"/>
      <c r="D28" s="7">
        <v>0</v>
      </c>
      <c r="E28" s="6">
        <v>6.5972222222222223</v>
      </c>
    </row>
    <row r="29" spans="1:5" x14ac:dyDescent="0.35">
      <c r="A29" s="5">
        <v>30</v>
      </c>
      <c r="B29" s="7">
        <v>369443.46860980516</v>
      </c>
      <c r="C29" s="7">
        <v>326.96999999999997</v>
      </c>
      <c r="D29" s="7">
        <v>570.78</v>
      </c>
      <c r="E29" s="6">
        <v>571.33680555555577</v>
      </c>
    </row>
    <row r="30" spans="1:5" x14ac:dyDescent="0.35">
      <c r="A30" s="5">
        <v>31</v>
      </c>
      <c r="B30" s="7">
        <v>73269.495442139334</v>
      </c>
      <c r="C30" s="7"/>
      <c r="D30" s="7">
        <v>8063.157410720708</v>
      </c>
      <c r="E30" s="6">
        <v>165.93472222222218</v>
      </c>
    </row>
    <row r="31" spans="1:5" x14ac:dyDescent="0.35">
      <c r="A31" s="5">
        <v>32</v>
      </c>
      <c r="B31" s="7">
        <v>20177.852162098188</v>
      </c>
      <c r="C31" s="7"/>
      <c r="D31" s="7">
        <v>0</v>
      </c>
      <c r="E31" s="6">
        <v>50.7986111111111</v>
      </c>
    </row>
    <row r="32" spans="1:5" x14ac:dyDescent="0.35">
      <c r="A32" s="5">
        <v>33</v>
      </c>
      <c r="B32" s="7">
        <v>16234.343678904668</v>
      </c>
      <c r="C32" s="7"/>
      <c r="D32" s="7">
        <v>0</v>
      </c>
      <c r="E32" s="6">
        <v>29.177083333333332</v>
      </c>
    </row>
    <row r="33" spans="1:5" x14ac:dyDescent="0.35">
      <c r="A33" s="5">
        <v>34</v>
      </c>
      <c r="B33" s="7">
        <v>40826.303085048952</v>
      </c>
      <c r="C33" s="7"/>
      <c r="D33" s="7">
        <v>0</v>
      </c>
      <c r="E33" s="6">
        <v>69.923611111111128</v>
      </c>
    </row>
    <row r="34" spans="1:5" x14ac:dyDescent="0.35">
      <c r="A34" s="5">
        <v>35</v>
      </c>
      <c r="B34" s="7">
        <v>104210.72066565843</v>
      </c>
      <c r="C34" s="7"/>
      <c r="D34" s="7">
        <v>30783.486687416043</v>
      </c>
      <c r="E34" s="6">
        <v>174.76388888888889</v>
      </c>
    </row>
    <row r="35" spans="1:5" x14ac:dyDescent="0.35">
      <c r="A35" s="5">
        <v>36</v>
      </c>
      <c r="B35" s="7">
        <v>28376.024184934195</v>
      </c>
      <c r="C35" s="7">
        <v>5392.612005470879</v>
      </c>
      <c r="D35" s="7">
        <v>0</v>
      </c>
      <c r="E35" s="6">
        <v>44.329861111111107</v>
      </c>
    </row>
    <row r="36" spans="1:5" x14ac:dyDescent="0.35">
      <c r="A36" s="5">
        <v>37</v>
      </c>
      <c r="B36" s="7">
        <v>70204.563502419405</v>
      </c>
      <c r="C36" s="7"/>
      <c r="D36" s="7">
        <v>5807.4600000000009</v>
      </c>
      <c r="E36" s="6">
        <v>115.03124999999999</v>
      </c>
    </row>
    <row r="37" spans="1:5" x14ac:dyDescent="0.35">
      <c r="A37" s="5">
        <v>38</v>
      </c>
      <c r="B37" s="7">
        <v>3967.1187239465912</v>
      </c>
      <c r="C37" s="7"/>
      <c r="D37" s="7">
        <v>0</v>
      </c>
      <c r="E37" s="6">
        <v>6.2916666666666661</v>
      </c>
    </row>
    <row r="38" spans="1:5" x14ac:dyDescent="0.35">
      <c r="A38" s="5">
        <v>39</v>
      </c>
      <c r="B38" s="7">
        <v>66517.156277281232</v>
      </c>
      <c r="C38" s="7"/>
      <c r="D38" s="7">
        <v>809.36000000000013</v>
      </c>
      <c r="E38" s="6">
        <v>112.46180555555557</v>
      </c>
    </row>
    <row r="39" spans="1:5" x14ac:dyDescent="0.35">
      <c r="A39" s="5">
        <v>40</v>
      </c>
      <c r="B39" s="7">
        <v>1069600.608087624</v>
      </c>
      <c r="C39" s="7"/>
      <c r="D39" s="7">
        <v>8580.779999999997</v>
      </c>
      <c r="E39" s="6">
        <v>1597.8965277777781</v>
      </c>
    </row>
    <row r="40" spans="1:5" x14ac:dyDescent="0.35">
      <c r="A40" s="5">
        <v>41</v>
      </c>
      <c r="B40" s="7">
        <v>67228.627740744807</v>
      </c>
      <c r="C40" s="7"/>
      <c r="D40" s="7">
        <v>0</v>
      </c>
      <c r="E40" s="6">
        <v>92.575694444444451</v>
      </c>
    </row>
    <row r="41" spans="1:5" x14ac:dyDescent="0.35">
      <c r="A41" s="5">
        <v>42</v>
      </c>
      <c r="B41" s="7">
        <v>7138.0224690777713</v>
      </c>
      <c r="C41" s="7"/>
      <c r="D41" s="7">
        <v>0</v>
      </c>
      <c r="E41" s="6">
        <v>14.385416666666668</v>
      </c>
    </row>
    <row r="42" spans="1:5" x14ac:dyDescent="0.35">
      <c r="A42" s="5">
        <v>45</v>
      </c>
      <c r="B42" s="7">
        <v>82202.752569070843</v>
      </c>
      <c r="C42" s="7"/>
      <c r="D42" s="7">
        <v>4709.6367128133561</v>
      </c>
      <c r="E42" s="6">
        <v>106.31319444444445</v>
      </c>
    </row>
    <row r="43" spans="1:5" x14ac:dyDescent="0.35">
      <c r="A43" s="5">
        <v>46</v>
      </c>
      <c r="B43" s="7">
        <v>156614.12545374787</v>
      </c>
      <c r="C43" s="7"/>
      <c r="D43" s="7">
        <v>0</v>
      </c>
      <c r="E43" s="6">
        <v>206.1527777777778</v>
      </c>
    </row>
    <row r="44" spans="1:5" x14ac:dyDescent="0.35">
      <c r="A44" s="5">
        <v>47</v>
      </c>
      <c r="B44" s="7">
        <v>20095.997527967818</v>
      </c>
      <c r="C44" s="7"/>
      <c r="D44" s="7">
        <v>0</v>
      </c>
      <c r="E44" s="6">
        <v>24.006944444444443</v>
      </c>
    </row>
    <row r="45" spans="1:5" x14ac:dyDescent="0.35">
      <c r="A45" s="5">
        <v>48</v>
      </c>
      <c r="B45" s="7">
        <v>6752.5594561788421</v>
      </c>
      <c r="C45" s="7">
        <v>2550.4417052767094</v>
      </c>
      <c r="D45" s="7">
        <v>0</v>
      </c>
      <c r="E45" s="6">
        <v>9.8298611111111107</v>
      </c>
    </row>
    <row r="46" spans="1:5" x14ac:dyDescent="0.35">
      <c r="A46" s="5">
        <v>49</v>
      </c>
      <c r="B46" s="7">
        <v>167204.01707571445</v>
      </c>
      <c r="C46" s="7"/>
      <c r="D46" s="7">
        <v>0</v>
      </c>
      <c r="E46" s="6">
        <v>200.84374999999989</v>
      </c>
    </row>
    <row r="47" spans="1:5" x14ac:dyDescent="0.35">
      <c r="A47" s="5">
        <v>50</v>
      </c>
      <c r="B47" s="7">
        <v>73252.922161553026</v>
      </c>
      <c r="C47" s="7">
        <v>19768.701780835923</v>
      </c>
      <c r="D47" s="7">
        <v>0</v>
      </c>
      <c r="E47" s="6">
        <v>89.21875</v>
      </c>
    </row>
    <row r="48" spans="1:5" x14ac:dyDescent="0.35">
      <c r="A48" s="5">
        <v>53</v>
      </c>
      <c r="B48" s="7">
        <v>3033.5599588584323</v>
      </c>
      <c r="C48" s="7"/>
      <c r="D48" s="7">
        <v>0</v>
      </c>
      <c r="E48" s="6">
        <v>4.1944444444444446</v>
      </c>
    </row>
    <row r="49" spans="1:5" x14ac:dyDescent="0.35">
      <c r="A49" s="5">
        <v>54</v>
      </c>
      <c r="B49" s="7">
        <v>10933.040846421512</v>
      </c>
      <c r="C49" s="7"/>
      <c r="D49" s="7">
        <v>0</v>
      </c>
      <c r="E49" s="6">
        <v>14.833333333333334</v>
      </c>
    </row>
    <row r="50" spans="1:5" x14ac:dyDescent="0.35">
      <c r="A50" s="5">
        <v>55</v>
      </c>
      <c r="B50" s="7">
        <v>38347.703970316536</v>
      </c>
      <c r="C50" s="7"/>
      <c r="D50" s="7">
        <v>0</v>
      </c>
      <c r="E50" s="6">
        <v>41.944444444444443</v>
      </c>
    </row>
    <row r="51" spans="1:5" x14ac:dyDescent="0.35">
      <c r="A51" s="5">
        <v>57</v>
      </c>
      <c r="B51" s="7">
        <v>74213.66528083563</v>
      </c>
      <c r="C51" s="7"/>
      <c r="D51" s="7">
        <v>0</v>
      </c>
      <c r="E51" s="6">
        <v>92.930555555555557</v>
      </c>
    </row>
    <row r="52" spans="1:5" x14ac:dyDescent="0.35">
      <c r="A52" s="5">
        <v>58</v>
      </c>
      <c r="B52" s="7">
        <v>126212.97895208621</v>
      </c>
      <c r="C52" s="7"/>
      <c r="D52" s="7">
        <v>0</v>
      </c>
      <c r="E52" s="6">
        <v>139.85763888888886</v>
      </c>
    </row>
    <row r="53" spans="1:5" x14ac:dyDescent="0.35">
      <c r="A53" s="5">
        <v>59</v>
      </c>
      <c r="B53" s="7">
        <v>110544.94964575909</v>
      </c>
      <c r="C53" s="7"/>
      <c r="D53" s="7">
        <v>0</v>
      </c>
      <c r="E53" s="6">
        <v>164.80486111111117</v>
      </c>
    </row>
    <row r="54" spans="1:5" x14ac:dyDescent="0.35">
      <c r="A54" s="5">
        <v>60</v>
      </c>
      <c r="B54" s="7">
        <v>100648.71023016203</v>
      </c>
      <c r="C54" s="7"/>
      <c r="D54" s="7">
        <v>0</v>
      </c>
      <c r="E54" s="6">
        <v>124.36458333333331</v>
      </c>
    </row>
    <row r="55" spans="1:5" x14ac:dyDescent="0.35">
      <c r="A55" s="5">
        <v>61</v>
      </c>
      <c r="B55" s="7">
        <v>640645.24111438473</v>
      </c>
      <c r="C55" s="7"/>
      <c r="D55" s="7">
        <v>0</v>
      </c>
      <c r="E55" s="6">
        <v>831.95486111111154</v>
      </c>
    </row>
    <row r="56" spans="1:5" x14ac:dyDescent="0.35">
      <c r="A56" s="5">
        <v>70</v>
      </c>
      <c r="B56" s="7">
        <v>18136.607556765422</v>
      </c>
      <c r="C56" s="7"/>
      <c r="D56" s="7">
        <v>5666.9450789749999</v>
      </c>
      <c r="E56" s="6">
        <v>33.136111111111113</v>
      </c>
    </row>
    <row r="57" spans="1:5" x14ac:dyDescent="0.35">
      <c r="A57" s="5">
        <v>72</v>
      </c>
      <c r="B57" s="7">
        <v>41714.506851492035</v>
      </c>
      <c r="C57" s="7"/>
      <c r="D57" s="7">
        <v>0</v>
      </c>
      <c r="E57" s="6">
        <v>71.298611111111114</v>
      </c>
    </row>
    <row r="58" spans="1:5" x14ac:dyDescent="0.35">
      <c r="A58" s="5">
        <v>73</v>
      </c>
      <c r="B58" s="7">
        <v>35947.420008159665</v>
      </c>
      <c r="C58" s="7"/>
      <c r="D58" s="7">
        <v>0</v>
      </c>
      <c r="E58" s="6">
        <v>63.890277777777783</v>
      </c>
    </row>
    <row r="59" spans="1:5" x14ac:dyDescent="0.35">
      <c r="A59" s="5">
        <v>74</v>
      </c>
      <c r="B59" s="7">
        <v>19170.805309168762</v>
      </c>
      <c r="C59" s="7">
        <v>3701.6631631161708</v>
      </c>
      <c r="D59" s="7">
        <v>0</v>
      </c>
      <c r="E59" s="6">
        <v>32.267361111111107</v>
      </c>
    </row>
    <row r="60" spans="1:5" x14ac:dyDescent="0.35">
      <c r="A60" s="5">
        <v>75</v>
      </c>
      <c r="B60" s="7">
        <v>103907.70829366852</v>
      </c>
      <c r="C60" s="7"/>
      <c r="D60" s="7">
        <v>0</v>
      </c>
      <c r="E60" s="6">
        <v>166.32430555555555</v>
      </c>
    </row>
    <row r="61" spans="1:5" x14ac:dyDescent="0.35">
      <c r="A61" s="5">
        <v>76</v>
      </c>
      <c r="B61" s="7">
        <v>80084.339890396601</v>
      </c>
      <c r="C61" s="7"/>
      <c r="D61" s="7">
        <v>0</v>
      </c>
      <c r="E61" s="6">
        <v>111.49930555555555</v>
      </c>
    </row>
    <row r="62" spans="1:5" x14ac:dyDescent="0.35">
      <c r="A62" s="5">
        <v>77</v>
      </c>
      <c r="B62" s="7">
        <v>128272.01501513584</v>
      </c>
      <c r="C62" s="7"/>
      <c r="D62" s="7">
        <v>0</v>
      </c>
      <c r="E62" s="6">
        <v>216.39652777777775</v>
      </c>
    </row>
    <row r="63" spans="1:5" x14ac:dyDescent="0.35">
      <c r="A63" s="5">
        <v>78</v>
      </c>
      <c r="B63" s="7">
        <v>909.46767647428624</v>
      </c>
      <c r="C63" s="7"/>
      <c r="D63" s="7">
        <v>0</v>
      </c>
      <c r="E63" s="6">
        <v>1.9499999999999997</v>
      </c>
    </row>
    <row r="64" spans="1:5" x14ac:dyDescent="0.35">
      <c r="A64" s="5">
        <v>80</v>
      </c>
      <c r="B64" s="7">
        <v>96550.974119240622</v>
      </c>
      <c r="C64" s="7"/>
      <c r="D64" s="7">
        <v>0</v>
      </c>
      <c r="E64" s="6">
        <v>154.43055555555563</v>
      </c>
    </row>
    <row r="65" spans="1:5" x14ac:dyDescent="0.35">
      <c r="A65" s="5">
        <v>81</v>
      </c>
      <c r="B65" s="7">
        <v>48466.960623740757</v>
      </c>
      <c r="C65" s="7"/>
      <c r="D65" s="7">
        <v>0</v>
      </c>
      <c r="E65" s="6">
        <v>90.694444444444443</v>
      </c>
    </row>
    <row r="66" spans="1:5" x14ac:dyDescent="0.35">
      <c r="A66" s="5">
        <v>82</v>
      </c>
      <c r="B66" s="7">
        <v>14579.682331541557</v>
      </c>
      <c r="C66" s="7"/>
      <c r="D66" s="7">
        <v>1070.6484216243725</v>
      </c>
      <c r="E66" s="6">
        <v>33.288194444444443</v>
      </c>
    </row>
    <row r="67" spans="1:5" x14ac:dyDescent="0.35">
      <c r="A67" s="5">
        <v>83</v>
      </c>
      <c r="B67" s="7">
        <v>31965.532825572114</v>
      </c>
      <c r="C67" s="7"/>
      <c r="D67" s="7">
        <v>0</v>
      </c>
      <c r="E67" s="6">
        <v>53.8576388888889</v>
      </c>
    </row>
    <row r="68" spans="1:5" x14ac:dyDescent="0.35">
      <c r="A68" s="5">
        <v>84</v>
      </c>
      <c r="B68" s="7">
        <v>33068.775212480323</v>
      </c>
      <c r="C68" s="7"/>
      <c r="D68" s="7">
        <v>0</v>
      </c>
      <c r="E68" s="6">
        <v>61.88194444444445</v>
      </c>
    </row>
    <row r="69" spans="1:5" x14ac:dyDescent="0.35">
      <c r="A69" s="5">
        <v>85</v>
      </c>
      <c r="B69" s="7">
        <v>13173.049753688774</v>
      </c>
      <c r="C69" s="7"/>
      <c r="D69" s="7">
        <v>0</v>
      </c>
      <c r="E69" s="6">
        <v>25.166666666666668</v>
      </c>
    </row>
    <row r="70" spans="1:5" x14ac:dyDescent="0.35">
      <c r="A70" s="5">
        <v>86</v>
      </c>
      <c r="B70" s="7">
        <v>39773.594681854491</v>
      </c>
      <c r="C70" s="7"/>
      <c r="D70" s="7">
        <v>0</v>
      </c>
      <c r="E70" s="6">
        <v>77.111111111111128</v>
      </c>
    </row>
    <row r="71" spans="1:5" x14ac:dyDescent="0.35">
      <c r="A71" s="5">
        <v>91</v>
      </c>
      <c r="B71" s="7">
        <v>34978.864315354651</v>
      </c>
      <c r="C71" s="7"/>
      <c r="D71" s="7">
        <v>0</v>
      </c>
      <c r="E71" s="6">
        <v>53.002083333333339</v>
      </c>
    </row>
    <row r="72" spans="1:5" x14ac:dyDescent="0.35">
      <c r="A72" s="5">
        <v>92</v>
      </c>
      <c r="B72" s="7">
        <v>70326.896368596572</v>
      </c>
      <c r="C72" s="7">
        <v>13497.743783626134</v>
      </c>
      <c r="D72" s="7">
        <v>0</v>
      </c>
      <c r="E72" s="6">
        <v>160.48958333333337</v>
      </c>
    </row>
    <row r="73" spans="1:5" x14ac:dyDescent="0.35">
      <c r="A73" s="5">
        <v>93</v>
      </c>
      <c r="B73" s="7">
        <v>86204.397183728754</v>
      </c>
      <c r="C73" s="7"/>
      <c r="D73" s="7">
        <v>171.07694477974781</v>
      </c>
      <c r="E73" s="6">
        <v>128.47499999999997</v>
      </c>
    </row>
    <row r="74" spans="1:5" x14ac:dyDescent="0.35">
      <c r="A74" s="5">
        <v>94</v>
      </c>
      <c r="B74" s="7">
        <v>12831.157478119938</v>
      </c>
      <c r="C74" s="7"/>
      <c r="D74" s="7">
        <v>12831.157478119938</v>
      </c>
      <c r="E74" s="6">
        <v>19.125</v>
      </c>
    </row>
    <row r="75" spans="1:5" x14ac:dyDescent="0.35">
      <c r="A75" s="5">
        <v>95</v>
      </c>
      <c r="B75" s="7">
        <v>553.73980356725065</v>
      </c>
      <c r="C75" s="7"/>
      <c r="D75" s="7">
        <v>553.73980356725065</v>
      </c>
      <c r="E75" s="6">
        <v>1.0833333333333333</v>
      </c>
    </row>
    <row r="76" spans="1:5" x14ac:dyDescent="0.35">
      <c r="A76" s="5">
        <v>96</v>
      </c>
      <c r="B76" s="7">
        <v>2544.5395852943743</v>
      </c>
      <c r="C76" s="7"/>
      <c r="D76" s="7">
        <v>2544.5395852943743</v>
      </c>
      <c r="E76" s="6">
        <v>5.6111111111111107</v>
      </c>
    </row>
    <row r="77" spans="1:5" x14ac:dyDescent="0.35">
      <c r="A77" s="5">
        <v>97</v>
      </c>
      <c r="B77" s="7">
        <v>31407.654213070426</v>
      </c>
      <c r="C77" s="7"/>
      <c r="D77" s="7">
        <v>9394.8093399536883</v>
      </c>
      <c r="E77" s="6">
        <v>37.600694444444443</v>
      </c>
    </row>
    <row r="78" spans="1:5" x14ac:dyDescent="0.35">
      <c r="A78" s="5">
        <v>99</v>
      </c>
      <c r="B78" s="7">
        <v>69240.066580804807</v>
      </c>
      <c r="C78" s="7"/>
      <c r="D78" s="7">
        <v>0</v>
      </c>
      <c r="E78" s="6">
        <v>158.72638888888883</v>
      </c>
    </row>
    <row r="79" spans="1:5" x14ac:dyDescent="0.35">
      <c r="A79" s="5">
        <v>100</v>
      </c>
      <c r="B79" s="7">
        <v>5175.1461004202301</v>
      </c>
      <c r="C79" s="7">
        <v>4601.0818806716288</v>
      </c>
      <c r="D79" s="7">
        <v>0</v>
      </c>
      <c r="E79" s="6">
        <v>12.583333333333332</v>
      </c>
    </row>
    <row r="80" spans="1:5" x14ac:dyDescent="0.35">
      <c r="A80" s="5" t="s">
        <v>21</v>
      </c>
      <c r="B80" s="7">
        <v>92698.703130699651</v>
      </c>
      <c r="C80" s="7"/>
      <c r="D80" s="7">
        <v>0</v>
      </c>
      <c r="E80" s="6">
        <v>222.71875</v>
      </c>
    </row>
    <row r="81" spans="1:5" x14ac:dyDescent="0.35">
      <c r="A81" s="5" t="s">
        <v>25</v>
      </c>
      <c r="B81" s="7">
        <v>20966.338446055521</v>
      </c>
      <c r="C81" s="7"/>
      <c r="D81" s="7">
        <v>0</v>
      </c>
      <c r="E81" s="6">
        <v>55.366666666666653</v>
      </c>
    </row>
    <row r="82" spans="1:5" x14ac:dyDescent="0.35">
      <c r="A82" s="5" t="s">
        <v>180</v>
      </c>
      <c r="B82" s="7">
        <v>14688.168354853527</v>
      </c>
      <c r="C82" s="7"/>
      <c r="D82" s="7">
        <v>0</v>
      </c>
      <c r="E82" s="6">
        <v>33.002777777777773</v>
      </c>
    </row>
    <row r="83" spans="1:5" x14ac:dyDescent="0.35">
      <c r="A83" s="5" t="s">
        <v>627</v>
      </c>
      <c r="B83" s="7">
        <v>1287.277175274492</v>
      </c>
      <c r="C83" s="7"/>
      <c r="D83" s="7">
        <v>0</v>
      </c>
      <c r="E83" s="6">
        <v>4.2048611111111107</v>
      </c>
    </row>
    <row r="84" spans="1:5" x14ac:dyDescent="0.35">
      <c r="A84" s="5" t="s">
        <v>41</v>
      </c>
      <c r="B84" s="7">
        <v>264951.04971350444</v>
      </c>
      <c r="C84" s="7"/>
      <c r="D84" s="7">
        <v>0</v>
      </c>
      <c r="E84" s="6">
        <v>507.85069444444474</v>
      </c>
    </row>
    <row r="85" spans="1:5" x14ac:dyDescent="0.35">
      <c r="A85" s="5" t="s">
        <v>55</v>
      </c>
      <c r="B85" s="7">
        <v>150879.56647919191</v>
      </c>
      <c r="C85" s="7"/>
      <c r="D85" s="7">
        <v>0</v>
      </c>
      <c r="E85" s="6">
        <v>276.22222222222177</v>
      </c>
    </row>
    <row r="86" spans="1:5" x14ac:dyDescent="0.35">
      <c r="A86" s="5" t="s">
        <v>130</v>
      </c>
      <c r="B86" s="7">
        <v>678645.34154503874</v>
      </c>
      <c r="C86" s="7"/>
      <c r="D86" s="7">
        <v>0</v>
      </c>
      <c r="E86" s="6">
        <v>921.97083333333137</v>
      </c>
    </row>
    <row r="87" spans="1:5" x14ac:dyDescent="0.35">
      <c r="A87" s="5" t="s">
        <v>658</v>
      </c>
      <c r="B87" s="7">
        <v>73817.600303584084</v>
      </c>
      <c r="C87" s="7"/>
      <c r="D87" s="7">
        <v>0</v>
      </c>
      <c r="E87" s="6">
        <v>91.062500000000028</v>
      </c>
    </row>
    <row r="88" spans="1:5" x14ac:dyDescent="0.35">
      <c r="A88" s="5" t="s">
        <v>596</v>
      </c>
      <c r="B88" s="7">
        <v>135538.75331970607</v>
      </c>
      <c r="C88" s="7"/>
      <c r="D88" s="7">
        <v>0</v>
      </c>
      <c r="E88" s="6">
        <v>147.39513888888888</v>
      </c>
    </row>
    <row r="89" spans="1:5" x14ac:dyDescent="0.35">
      <c r="A89" s="5" t="s">
        <v>1100</v>
      </c>
      <c r="B89" s="7">
        <v>8159324.0737689072</v>
      </c>
      <c r="C89" s="7">
        <v>83038.446453094002</v>
      </c>
      <c r="D89" s="7">
        <v>105655.16727288798</v>
      </c>
      <c r="E89" s="6">
        <v>13396.807638888899</v>
      </c>
    </row>
    <row r="95" spans="1:5" ht="43.5" x14ac:dyDescent="0.35">
      <c r="A95" s="21" t="s">
        <v>1221</v>
      </c>
      <c r="B95" s="53" t="s">
        <v>1222</v>
      </c>
      <c r="C95" s="53" t="s">
        <v>1223</v>
      </c>
      <c r="D95" s="53" t="s">
        <v>1224</v>
      </c>
      <c r="E95" s="53" t="s">
        <v>1225</v>
      </c>
    </row>
    <row r="96" spans="1:5" x14ac:dyDescent="0.35">
      <c r="A96" s="10">
        <v>1</v>
      </c>
      <c r="B96" s="11">
        <v>159112.54885850055</v>
      </c>
      <c r="C96" s="11"/>
      <c r="D96" s="11">
        <v>0</v>
      </c>
      <c r="E96" s="54">
        <v>365.07291666666674</v>
      </c>
    </row>
    <row r="97" spans="1:5" x14ac:dyDescent="0.35">
      <c r="A97" s="10">
        <v>2</v>
      </c>
      <c r="B97" s="11">
        <v>48855.287062021474</v>
      </c>
      <c r="C97" s="11"/>
      <c r="D97" s="11">
        <v>0</v>
      </c>
      <c r="E97" s="54">
        <v>115.51388888888889</v>
      </c>
    </row>
    <row r="98" spans="1:5" x14ac:dyDescent="0.35">
      <c r="A98" s="10">
        <v>3</v>
      </c>
      <c r="B98" s="11">
        <v>169160.54844726427</v>
      </c>
      <c r="C98" s="11"/>
      <c r="D98" s="11">
        <v>0</v>
      </c>
      <c r="E98" s="54">
        <v>321.29166666666657</v>
      </c>
    </row>
    <row r="99" spans="1:5" x14ac:dyDescent="0.35">
      <c r="A99" s="10">
        <v>4</v>
      </c>
      <c r="B99" s="11">
        <v>115199.20575583486</v>
      </c>
      <c r="C99" s="11"/>
      <c r="D99" s="11">
        <v>0</v>
      </c>
      <c r="E99" s="54">
        <v>252.47152777777791</v>
      </c>
    </row>
    <row r="100" spans="1:5" x14ac:dyDescent="0.35">
      <c r="A100" s="10">
        <v>5</v>
      </c>
      <c r="B100" s="11">
        <v>217127.42957379136</v>
      </c>
      <c r="C100" s="11"/>
      <c r="D100" s="11">
        <v>0</v>
      </c>
      <c r="E100" s="54">
        <v>540.32638888888982</v>
      </c>
    </row>
    <row r="101" spans="1:5" x14ac:dyDescent="0.35">
      <c r="A101" s="10">
        <v>6</v>
      </c>
      <c r="B101" s="11">
        <v>220013.92581301177</v>
      </c>
      <c r="C101" s="11"/>
      <c r="D101" s="11">
        <v>0</v>
      </c>
      <c r="E101" s="54">
        <v>459.47152777777887</v>
      </c>
    </row>
    <row r="102" spans="1:5" x14ac:dyDescent="0.35">
      <c r="A102" s="10">
        <v>7</v>
      </c>
      <c r="B102" s="11">
        <v>183988.53421463849</v>
      </c>
      <c r="C102" s="11"/>
      <c r="D102" s="11">
        <v>0</v>
      </c>
      <c r="E102" s="54">
        <v>335.89999999999941</v>
      </c>
    </row>
    <row r="103" spans="1:5" x14ac:dyDescent="0.35">
      <c r="A103" s="10">
        <v>9</v>
      </c>
      <c r="B103" s="11">
        <v>233872.6453048707</v>
      </c>
      <c r="C103" s="11"/>
      <c r="D103" s="11">
        <v>0</v>
      </c>
      <c r="E103" s="54">
        <v>404.45069444444471</v>
      </c>
    </row>
    <row r="104" spans="1:5" x14ac:dyDescent="0.35">
      <c r="A104" s="10">
        <v>10</v>
      </c>
      <c r="B104" s="11">
        <v>98905.345627860966</v>
      </c>
      <c r="C104" s="11">
        <v>9925.5232079473244</v>
      </c>
      <c r="D104" s="11">
        <v>0</v>
      </c>
      <c r="E104" s="54">
        <v>196.18472222222218</v>
      </c>
    </row>
    <row r="105" spans="1:5" x14ac:dyDescent="0.35">
      <c r="A105" s="10">
        <v>11</v>
      </c>
      <c r="B105" s="11">
        <v>30412.635428256257</v>
      </c>
      <c r="C105" s="11"/>
      <c r="D105" s="11">
        <v>0</v>
      </c>
      <c r="E105" s="54">
        <v>54.527777777777786</v>
      </c>
    </row>
    <row r="106" spans="1:5" x14ac:dyDescent="0.35">
      <c r="A106" s="10">
        <v>12</v>
      </c>
      <c r="B106" s="11">
        <v>20960.659723412322</v>
      </c>
      <c r="C106" s="11">
        <v>2618.4370007316943</v>
      </c>
      <c r="D106" s="11">
        <v>0</v>
      </c>
      <c r="E106" s="54">
        <v>57.673611111111121</v>
      </c>
    </row>
    <row r="107" spans="1:5" x14ac:dyDescent="0.35">
      <c r="A107" s="10">
        <v>13</v>
      </c>
      <c r="B107" s="11">
        <v>6736.6298631161335</v>
      </c>
      <c r="C107" s="11">
        <v>1625.6533186087906</v>
      </c>
      <c r="D107" s="11">
        <v>0</v>
      </c>
      <c r="E107" s="54">
        <v>15.93888888888889</v>
      </c>
    </row>
    <row r="108" spans="1:5" x14ac:dyDescent="0.35">
      <c r="A108" s="10">
        <v>14</v>
      </c>
      <c r="B108" s="11">
        <v>3190.8480985141468</v>
      </c>
      <c r="C108" s="11"/>
      <c r="D108" s="11">
        <v>0</v>
      </c>
      <c r="E108" s="54">
        <v>6.291666666666667</v>
      </c>
    </row>
    <row r="109" spans="1:5" x14ac:dyDescent="0.35">
      <c r="A109" s="10">
        <v>15</v>
      </c>
      <c r="B109" s="11">
        <v>67941.615708698388</v>
      </c>
      <c r="C109" s="11"/>
      <c r="D109" s="11">
        <v>0</v>
      </c>
      <c r="E109" s="54">
        <v>156.99444444444441</v>
      </c>
    </row>
    <row r="110" spans="1:5" x14ac:dyDescent="0.35">
      <c r="A110" s="10">
        <v>16</v>
      </c>
      <c r="B110" s="11">
        <v>67540.28617455659</v>
      </c>
      <c r="C110" s="11"/>
      <c r="D110" s="11">
        <v>0</v>
      </c>
      <c r="E110" s="54">
        <v>104.46180555555556</v>
      </c>
    </row>
    <row r="111" spans="1:5" x14ac:dyDescent="0.35">
      <c r="A111" s="10">
        <v>17</v>
      </c>
      <c r="B111" s="11">
        <v>90530.002938159669</v>
      </c>
      <c r="C111" s="11">
        <v>5169.3016527846994</v>
      </c>
      <c r="D111" s="11">
        <v>3008.5199999999995</v>
      </c>
      <c r="E111" s="54">
        <v>145.76597222222225</v>
      </c>
    </row>
    <row r="112" spans="1:5" x14ac:dyDescent="0.35">
      <c r="A112" s="10">
        <v>18</v>
      </c>
      <c r="B112" s="11">
        <v>175220.00747321537</v>
      </c>
      <c r="C112" s="11"/>
      <c r="D112" s="11">
        <v>0</v>
      </c>
      <c r="E112" s="54">
        <v>269.43680555555545</v>
      </c>
    </row>
    <row r="113" spans="1:5" x14ac:dyDescent="0.35">
      <c r="A113" s="10">
        <v>19</v>
      </c>
      <c r="B113" s="11">
        <v>58377.052628635342</v>
      </c>
      <c r="C113" s="11"/>
      <c r="D113" s="11">
        <v>0</v>
      </c>
      <c r="E113" s="54">
        <v>102.84374999999999</v>
      </c>
    </row>
    <row r="114" spans="1:5" x14ac:dyDescent="0.35">
      <c r="A114" s="10">
        <v>20</v>
      </c>
      <c r="B114" s="11">
        <v>31012.034222219667</v>
      </c>
      <c r="C114" s="11"/>
      <c r="D114" s="11">
        <v>6335.9600000000009</v>
      </c>
      <c r="E114" s="54">
        <v>63.336111111111109</v>
      </c>
    </row>
    <row r="115" spans="1:5" x14ac:dyDescent="0.35">
      <c r="A115" s="10">
        <v>21</v>
      </c>
      <c r="B115" s="11">
        <v>8870.4110624349687</v>
      </c>
      <c r="C115" s="11"/>
      <c r="D115" s="11">
        <v>637.5</v>
      </c>
      <c r="E115" s="54">
        <v>23.534722222222221</v>
      </c>
    </row>
    <row r="116" spans="1:5" x14ac:dyDescent="0.35">
      <c r="A116" s="10">
        <v>22</v>
      </c>
      <c r="B116" s="11">
        <v>78570.804067491321</v>
      </c>
      <c r="C116" s="11">
        <v>6092.1730648147359</v>
      </c>
      <c r="D116" s="11">
        <v>4115.6098096235173</v>
      </c>
      <c r="E116" s="54">
        <v>139.04166666666669</v>
      </c>
    </row>
    <row r="117" spans="1:5" x14ac:dyDescent="0.35">
      <c r="A117" s="10">
        <v>23</v>
      </c>
      <c r="B117" s="11">
        <v>12625.025931607353</v>
      </c>
      <c r="C117" s="11">
        <v>4582.2262163343057</v>
      </c>
      <c r="D117" s="11">
        <v>0</v>
      </c>
      <c r="E117" s="54">
        <v>20.784722222222221</v>
      </c>
    </row>
    <row r="118" spans="1:5" x14ac:dyDescent="0.35">
      <c r="A118" s="10">
        <v>24</v>
      </c>
      <c r="B118" s="11">
        <v>40372.368148958209</v>
      </c>
      <c r="C118" s="11">
        <v>3185.9176728750117</v>
      </c>
      <c r="D118" s="11">
        <v>0</v>
      </c>
      <c r="E118" s="54">
        <v>90.38749999999996</v>
      </c>
    </row>
    <row r="119" spans="1:5" x14ac:dyDescent="0.35">
      <c r="A119" s="10">
        <v>28</v>
      </c>
      <c r="B119" s="11">
        <v>15172.321518473547</v>
      </c>
      <c r="C119" s="11"/>
      <c r="D119" s="11">
        <v>0</v>
      </c>
      <c r="E119" s="54">
        <v>22.666666666666664</v>
      </c>
    </row>
    <row r="120" spans="1:5" x14ac:dyDescent="0.35">
      <c r="A120" s="10">
        <v>29</v>
      </c>
      <c r="B120" s="11">
        <v>5202.6710043733874</v>
      </c>
      <c r="C120" s="11"/>
      <c r="D120" s="11">
        <v>0</v>
      </c>
      <c r="E120" s="54">
        <v>6.5972222222222223</v>
      </c>
    </row>
    <row r="121" spans="1:5" x14ac:dyDescent="0.35">
      <c r="A121" s="10">
        <v>30</v>
      </c>
      <c r="B121" s="11">
        <v>369443.46860980516</v>
      </c>
      <c r="C121" s="11">
        <v>326.96999999999997</v>
      </c>
      <c r="D121" s="11">
        <v>570.78</v>
      </c>
      <c r="E121" s="54">
        <v>571.33680555555577</v>
      </c>
    </row>
    <row r="122" spans="1:5" x14ac:dyDescent="0.35">
      <c r="A122" s="10">
        <v>31</v>
      </c>
      <c r="B122" s="11">
        <v>73269.495442139334</v>
      </c>
      <c r="C122" s="11"/>
      <c r="D122" s="11">
        <v>8063.157410720708</v>
      </c>
      <c r="E122" s="54">
        <v>165.93472222222218</v>
      </c>
    </row>
    <row r="123" spans="1:5" x14ac:dyDescent="0.35">
      <c r="A123" s="10">
        <v>32</v>
      </c>
      <c r="B123" s="11">
        <v>20177.852162098188</v>
      </c>
      <c r="C123" s="11"/>
      <c r="D123" s="11">
        <v>0</v>
      </c>
      <c r="E123" s="54">
        <v>50.7986111111111</v>
      </c>
    </row>
    <row r="124" spans="1:5" x14ac:dyDescent="0.35">
      <c r="A124" s="10">
        <v>33</v>
      </c>
      <c r="B124" s="11">
        <v>16234.343678904668</v>
      </c>
      <c r="C124" s="11"/>
      <c r="D124" s="11">
        <v>0</v>
      </c>
      <c r="E124" s="54">
        <v>29.177083333333332</v>
      </c>
    </row>
    <row r="125" spans="1:5" x14ac:dyDescent="0.35">
      <c r="A125" s="10">
        <v>34</v>
      </c>
      <c r="B125" s="11">
        <v>40826.303085048952</v>
      </c>
      <c r="C125" s="11"/>
      <c r="D125" s="11">
        <v>0</v>
      </c>
      <c r="E125" s="54">
        <v>69.923611111111128</v>
      </c>
    </row>
    <row r="126" spans="1:5" x14ac:dyDescent="0.35">
      <c r="A126" s="10">
        <v>35</v>
      </c>
      <c r="B126" s="11">
        <v>104210.72066565843</v>
      </c>
      <c r="C126" s="11"/>
      <c r="D126" s="11">
        <v>30783.486687416043</v>
      </c>
      <c r="E126" s="54">
        <v>174.76388888888889</v>
      </c>
    </row>
    <row r="127" spans="1:5" x14ac:dyDescent="0.35">
      <c r="A127" s="10">
        <v>36</v>
      </c>
      <c r="B127" s="11">
        <v>28376.024184934195</v>
      </c>
      <c r="C127" s="11">
        <v>5392.612005470879</v>
      </c>
      <c r="D127" s="11">
        <v>0</v>
      </c>
      <c r="E127" s="54">
        <v>44.329861111111107</v>
      </c>
    </row>
    <row r="128" spans="1:5" x14ac:dyDescent="0.35">
      <c r="A128" s="10">
        <v>37</v>
      </c>
      <c r="B128" s="11">
        <v>70204.563502419405</v>
      </c>
      <c r="C128" s="11"/>
      <c r="D128" s="11">
        <v>5807.4600000000009</v>
      </c>
      <c r="E128" s="54">
        <v>115.03124999999999</v>
      </c>
    </row>
    <row r="129" spans="1:5" x14ac:dyDescent="0.35">
      <c r="A129" s="10">
        <v>38</v>
      </c>
      <c r="B129" s="11">
        <v>3967.1187239465912</v>
      </c>
      <c r="C129" s="11"/>
      <c r="D129" s="11">
        <v>0</v>
      </c>
      <c r="E129" s="54">
        <v>6.2916666666666661</v>
      </c>
    </row>
    <row r="130" spans="1:5" x14ac:dyDescent="0.35">
      <c r="A130" s="10">
        <v>39</v>
      </c>
      <c r="B130" s="11">
        <v>66517.156277281232</v>
      </c>
      <c r="C130" s="11"/>
      <c r="D130" s="11">
        <v>809.36000000000013</v>
      </c>
      <c r="E130" s="54">
        <v>112.46180555555557</v>
      </c>
    </row>
    <row r="131" spans="1:5" x14ac:dyDescent="0.35">
      <c r="A131" s="10">
        <v>40</v>
      </c>
      <c r="B131" s="11">
        <v>1069600.608087624</v>
      </c>
      <c r="C131" s="11"/>
      <c r="D131" s="11">
        <v>8580.779999999997</v>
      </c>
      <c r="E131" s="54">
        <v>1597.8965277777781</v>
      </c>
    </row>
    <row r="132" spans="1:5" x14ac:dyDescent="0.35">
      <c r="A132" s="10">
        <v>41</v>
      </c>
      <c r="B132" s="11">
        <v>67228.627740744807</v>
      </c>
      <c r="C132" s="11"/>
      <c r="D132" s="11">
        <v>0</v>
      </c>
      <c r="E132" s="54">
        <v>92.575694444444451</v>
      </c>
    </row>
    <row r="133" spans="1:5" x14ac:dyDescent="0.35">
      <c r="A133" s="10">
        <v>42</v>
      </c>
      <c r="B133" s="11">
        <v>7138.0224690777713</v>
      </c>
      <c r="C133" s="11"/>
      <c r="D133" s="11">
        <v>0</v>
      </c>
      <c r="E133" s="54">
        <v>14.385416666666668</v>
      </c>
    </row>
    <row r="134" spans="1:5" x14ac:dyDescent="0.35">
      <c r="A134" s="10">
        <v>45</v>
      </c>
      <c r="B134" s="11">
        <v>82202.752569070843</v>
      </c>
      <c r="C134" s="11"/>
      <c r="D134" s="11">
        <v>4709.6367128133561</v>
      </c>
      <c r="E134" s="54">
        <v>106.31319444444445</v>
      </c>
    </row>
    <row r="135" spans="1:5" x14ac:dyDescent="0.35">
      <c r="A135" s="10">
        <v>46</v>
      </c>
      <c r="B135" s="11">
        <v>156614.12545374787</v>
      </c>
      <c r="C135" s="11"/>
      <c r="D135" s="11">
        <v>0</v>
      </c>
      <c r="E135" s="54">
        <v>206.1527777777778</v>
      </c>
    </row>
    <row r="136" spans="1:5" x14ac:dyDescent="0.35">
      <c r="A136" s="10">
        <v>47</v>
      </c>
      <c r="B136" s="11">
        <v>20095.997527967818</v>
      </c>
      <c r="C136" s="11"/>
      <c r="D136" s="11">
        <v>0</v>
      </c>
      <c r="E136" s="54">
        <v>24.006944444444443</v>
      </c>
    </row>
    <row r="137" spans="1:5" x14ac:dyDescent="0.35">
      <c r="A137" s="10">
        <v>48</v>
      </c>
      <c r="B137" s="11">
        <v>6752.5594561788421</v>
      </c>
      <c r="C137" s="11">
        <v>2550.4417052767094</v>
      </c>
      <c r="D137" s="11">
        <v>0</v>
      </c>
      <c r="E137" s="54">
        <v>9.8298611111111107</v>
      </c>
    </row>
    <row r="138" spans="1:5" x14ac:dyDescent="0.35">
      <c r="A138" s="10">
        <v>49</v>
      </c>
      <c r="B138" s="11">
        <v>167204.01707571445</v>
      </c>
      <c r="C138" s="11"/>
      <c r="D138" s="11">
        <v>0</v>
      </c>
      <c r="E138" s="54">
        <v>200.84374999999989</v>
      </c>
    </row>
    <row r="139" spans="1:5" x14ac:dyDescent="0.35">
      <c r="A139" s="10">
        <v>50</v>
      </c>
      <c r="B139" s="11">
        <v>73252.922161553026</v>
      </c>
      <c r="C139" s="11">
        <v>19768.701780835923</v>
      </c>
      <c r="D139" s="11">
        <v>0</v>
      </c>
      <c r="E139" s="54">
        <v>89.21875</v>
      </c>
    </row>
    <row r="140" spans="1:5" x14ac:dyDescent="0.35">
      <c r="A140" s="10">
        <v>53</v>
      </c>
      <c r="B140" s="11">
        <v>3033.5599588584323</v>
      </c>
      <c r="C140" s="11"/>
      <c r="D140" s="11">
        <v>0</v>
      </c>
      <c r="E140" s="54">
        <v>4.1944444444444446</v>
      </c>
    </row>
    <row r="141" spans="1:5" x14ac:dyDescent="0.35">
      <c r="A141" s="10">
        <v>54</v>
      </c>
      <c r="B141" s="11">
        <v>10933.040846421512</v>
      </c>
      <c r="C141" s="11"/>
      <c r="D141" s="11">
        <v>0</v>
      </c>
      <c r="E141" s="54">
        <v>14.833333333333334</v>
      </c>
    </row>
    <row r="142" spans="1:5" x14ac:dyDescent="0.35">
      <c r="A142" s="10">
        <v>55</v>
      </c>
      <c r="B142" s="11">
        <v>38347.703970316536</v>
      </c>
      <c r="C142" s="11"/>
      <c r="D142" s="11">
        <v>0</v>
      </c>
      <c r="E142" s="54">
        <v>41.944444444444443</v>
      </c>
    </row>
    <row r="143" spans="1:5" x14ac:dyDescent="0.35">
      <c r="A143" s="10">
        <v>57</v>
      </c>
      <c r="B143" s="11">
        <v>74213.66528083563</v>
      </c>
      <c r="C143" s="11"/>
      <c r="D143" s="11">
        <v>0</v>
      </c>
      <c r="E143" s="54">
        <v>92.930555555555557</v>
      </c>
    </row>
    <row r="144" spans="1:5" x14ac:dyDescent="0.35">
      <c r="A144" s="10">
        <v>58</v>
      </c>
      <c r="B144" s="11">
        <v>126212.97895208621</v>
      </c>
      <c r="C144" s="11"/>
      <c r="D144" s="11">
        <v>0</v>
      </c>
      <c r="E144" s="54">
        <v>139.85763888888886</v>
      </c>
    </row>
    <row r="145" spans="1:5" x14ac:dyDescent="0.35">
      <c r="A145" s="10">
        <v>59</v>
      </c>
      <c r="B145" s="11">
        <v>110544.94964575909</v>
      </c>
      <c r="C145" s="11"/>
      <c r="D145" s="11">
        <v>0</v>
      </c>
      <c r="E145" s="54">
        <v>164.80486111111117</v>
      </c>
    </row>
    <row r="146" spans="1:5" x14ac:dyDescent="0.35">
      <c r="A146" s="10">
        <v>60</v>
      </c>
      <c r="B146" s="11">
        <v>100648.71023016203</v>
      </c>
      <c r="C146" s="11"/>
      <c r="D146" s="11">
        <v>0</v>
      </c>
      <c r="E146" s="54">
        <v>124.36458333333331</v>
      </c>
    </row>
    <row r="147" spans="1:5" x14ac:dyDescent="0.35">
      <c r="A147" s="10">
        <v>61</v>
      </c>
      <c r="B147" s="11">
        <v>640645.24111438473</v>
      </c>
      <c r="C147" s="11"/>
      <c r="D147" s="11">
        <v>0</v>
      </c>
      <c r="E147" s="54">
        <v>831.95486111111154</v>
      </c>
    </row>
    <row r="148" spans="1:5" x14ac:dyDescent="0.35">
      <c r="A148" s="10">
        <v>70</v>
      </c>
      <c r="B148" s="11">
        <v>18136.607556765422</v>
      </c>
      <c r="C148" s="11"/>
      <c r="D148" s="11">
        <v>5666.9450789749999</v>
      </c>
      <c r="E148" s="54">
        <v>33.136111111111113</v>
      </c>
    </row>
    <row r="149" spans="1:5" x14ac:dyDescent="0.35">
      <c r="A149" s="10">
        <v>72</v>
      </c>
      <c r="B149" s="11">
        <v>41714.506851492035</v>
      </c>
      <c r="C149" s="11"/>
      <c r="D149" s="11">
        <v>0</v>
      </c>
      <c r="E149" s="54">
        <v>71.298611111111114</v>
      </c>
    </row>
    <row r="150" spans="1:5" x14ac:dyDescent="0.35">
      <c r="A150" s="10">
        <v>73</v>
      </c>
      <c r="B150" s="11">
        <v>35947.420008159665</v>
      </c>
      <c r="C150" s="11"/>
      <c r="D150" s="11">
        <v>0</v>
      </c>
      <c r="E150" s="54">
        <v>63.890277777777783</v>
      </c>
    </row>
    <row r="151" spans="1:5" x14ac:dyDescent="0.35">
      <c r="A151" s="10">
        <v>74</v>
      </c>
      <c r="B151" s="11">
        <v>19170.805309168762</v>
      </c>
      <c r="C151" s="11">
        <v>3701.6631631161708</v>
      </c>
      <c r="D151" s="11">
        <v>0</v>
      </c>
      <c r="E151" s="54">
        <v>32.267361111111107</v>
      </c>
    </row>
    <row r="152" spans="1:5" x14ac:dyDescent="0.35">
      <c r="A152" s="10">
        <v>75</v>
      </c>
      <c r="B152" s="11">
        <v>103907.70829366852</v>
      </c>
      <c r="C152" s="11"/>
      <c r="D152" s="11">
        <v>0</v>
      </c>
      <c r="E152" s="54">
        <v>166.32430555555555</v>
      </c>
    </row>
    <row r="153" spans="1:5" x14ac:dyDescent="0.35">
      <c r="A153" s="10">
        <v>76</v>
      </c>
      <c r="B153" s="11">
        <v>80084.339890396601</v>
      </c>
      <c r="C153" s="11"/>
      <c r="D153" s="11">
        <v>0</v>
      </c>
      <c r="E153" s="54">
        <v>111.49930555555555</v>
      </c>
    </row>
    <row r="154" spans="1:5" x14ac:dyDescent="0.35">
      <c r="A154" s="10">
        <v>77</v>
      </c>
      <c r="B154" s="11">
        <v>128272.01501513584</v>
      </c>
      <c r="C154" s="11"/>
      <c r="D154" s="11">
        <v>0</v>
      </c>
      <c r="E154" s="54">
        <v>216.39652777777775</v>
      </c>
    </row>
    <row r="155" spans="1:5" x14ac:dyDescent="0.35">
      <c r="A155" s="10">
        <v>78</v>
      </c>
      <c r="B155" s="11">
        <v>909.46767647428624</v>
      </c>
      <c r="C155" s="11"/>
      <c r="D155" s="11">
        <v>0</v>
      </c>
      <c r="E155" s="54">
        <v>1.9499999999999997</v>
      </c>
    </row>
    <row r="156" spans="1:5" x14ac:dyDescent="0.35">
      <c r="A156" s="10">
        <v>80</v>
      </c>
      <c r="B156" s="11">
        <v>96550.974119240622</v>
      </c>
      <c r="C156" s="11"/>
      <c r="D156" s="11">
        <v>0</v>
      </c>
      <c r="E156" s="54">
        <v>154.43055555555563</v>
      </c>
    </row>
    <row r="157" spans="1:5" x14ac:dyDescent="0.35">
      <c r="A157" s="10">
        <v>81</v>
      </c>
      <c r="B157" s="11">
        <v>48466.960623740757</v>
      </c>
      <c r="C157" s="11"/>
      <c r="D157" s="11">
        <v>0</v>
      </c>
      <c r="E157" s="54">
        <v>90.694444444444443</v>
      </c>
    </row>
    <row r="158" spans="1:5" x14ac:dyDescent="0.35">
      <c r="A158" s="10">
        <v>82</v>
      </c>
      <c r="B158" s="11">
        <v>14579.682331541557</v>
      </c>
      <c r="C158" s="11"/>
      <c r="D158" s="11">
        <v>1070.6484216243725</v>
      </c>
      <c r="E158" s="54">
        <v>33.288194444444443</v>
      </c>
    </row>
    <row r="159" spans="1:5" x14ac:dyDescent="0.35">
      <c r="A159" s="10">
        <v>83</v>
      </c>
      <c r="B159" s="11">
        <v>31965.532825572114</v>
      </c>
      <c r="C159" s="11"/>
      <c r="D159" s="11">
        <v>0</v>
      </c>
      <c r="E159" s="54">
        <v>53.8576388888889</v>
      </c>
    </row>
    <row r="160" spans="1:5" x14ac:dyDescent="0.35">
      <c r="A160" s="10">
        <v>84</v>
      </c>
      <c r="B160" s="11">
        <v>33068.775212480323</v>
      </c>
      <c r="C160" s="11"/>
      <c r="D160" s="11">
        <v>0</v>
      </c>
      <c r="E160" s="54">
        <v>61.88194444444445</v>
      </c>
    </row>
    <row r="161" spans="1:5" x14ac:dyDescent="0.35">
      <c r="A161" s="10">
        <v>85</v>
      </c>
      <c r="B161" s="11">
        <v>13173.049753688774</v>
      </c>
      <c r="C161" s="11"/>
      <c r="D161" s="11">
        <v>0</v>
      </c>
      <c r="E161" s="54">
        <v>25.166666666666668</v>
      </c>
    </row>
    <row r="162" spans="1:5" x14ac:dyDescent="0.35">
      <c r="A162" s="10">
        <v>86</v>
      </c>
      <c r="B162" s="11">
        <v>39773.594681854491</v>
      </c>
      <c r="C162" s="11"/>
      <c r="D162" s="11">
        <v>0</v>
      </c>
      <c r="E162" s="54">
        <v>77.111111111111128</v>
      </c>
    </row>
    <row r="163" spans="1:5" x14ac:dyDescent="0.35">
      <c r="A163" s="10">
        <v>91</v>
      </c>
      <c r="B163" s="11">
        <v>34978.864315354651</v>
      </c>
      <c r="C163" s="11"/>
      <c r="D163" s="11">
        <v>0</v>
      </c>
      <c r="E163" s="54">
        <v>53.002083333333339</v>
      </c>
    </row>
    <row r="164" spans="1:5" x14ac:dyDescent="0.35">
      <c r="A164" s="10">
        <v>92</v>
      </c>
      <c r="B164" s="11">
        <v>70326.896368596572</v>
      </c>
      <c r="C164" s="11">
        <v>13497.743783626134</v>
      </c>
      <c r="D164" s="11">
        <v>0</v>
      </c>
      <c r="E164" s="54">
        <v>160.48958333333337</v>
      </c>
    </row>
    <row r="165" spans="1:5" x14ac:dyDescent="0.35">
      <c r="A165" s="10">
        <v>93</v>
      </c>
      <c r="B165" s="11">
        <v>86204.397183728754</v>
      </c>
      <c r="C165" s="11"/>
      <c r="D165" s="11">
        <v>171.07694477974781</v>
      </c>
      <c r="E165" s="54">
        <v>128.47499999999997</v>
      </c>
    </row>
    <row r="166" spans="1:5" x14ac:dyDescent="0.35">
      <c r="A166" s="10">
        <v>94</v>
      </c>
      <c r="B166" s="11">
        <v>12831.157478119938</v>
      </c>
      <c r="C166" s="11"/>
      <c r="D166" s="11">
        <v>12831.157478119938</v>
      </c>
      <c r="E166" s="54">
        <v>19.125</v>
      </c>
    </row>
    <row r="167" spans="1:5" x14ac:dyDescent="0.35">
      <c r="A167" s="10">
        <v>95</v>
      </c>
      <c r="B167" s="11">
        <v>553.73980356725065</v>
      </c>
      <c r="C167" s="11"/>
      <c r="D167" s="11">
        <v>553.73980356725065</v>
      </c>
      <c r="E167" s="54">
        <v>1.0833333333333333</v>
      </c>
    </row>
    <row r="168" spans="1:5" x14ac:dyDescent="0.35">
      <c r="A168" s="10">
        <v>96</v>
      </c>
      <c r="B168" s="11">
        <v>2544.5395852943743</v>
      </c>
      <c r="C168" s="11"/>
      <c r="D168" s="11">
        <v>2544.5395852943743</v>
      </c>
      <c r="E168" s="54">
        <v>5.6111111111111107</v>
      </c>
    </row>
    <row r="169" spans="1:5" x14ac:dyDescent="0.35">
      <c r="A169" s="10">
        <v>97</v>
      </c>
      <c r="B169" s="11">
        <v>31407.654213070426</v>
      </c>
      <c r="C169" s="11"/>
      <c r="D169" s="11">
        <v>9394.8093399536883</v>
      </c>
      <c r="E169" s="54">
        <v>37.600694444444443</v>
      </c>
    </row>
    <row r="170" spans="1:5" x14ac:dyDescent="0.35">
      <c r="A170" s="10">
        <v>99</v>
      </c>
      <c r="B170" s="11">
        <v>69240.066580804807</v>
      </c>
      <c r="C170" s="11"/>
      <c r="D170" s="11">
        <v>0</v>
      </c>
      <c r="E170" s="54">
        <v>158.72638888888883</v>
      </c>
    </row>
    <row r="171" spans="1:5" x14ac:dyDescent="0.35">
      <c r="A171" s="10">
        <v>100</v>
      </c>
      <c r="B171" s="11">
        <v>5175.1461004202301</v>
      </c>
      <c r="C171" s="11">
        <v>4601.0818806716288</v>
      </c>
      <c r="D171" s="11">
        <v>0</v>
      </c>
      <c r="E171" s="54">
        <v>12.583333333333332</v>
      </c>
    </row>
    <row r="172" spans="1:5" x14ac:dyDescent="0.35">
      <c r="A172" s="10" t="s">
        <v>21</v>
      </c>
      <c r="B172" s="11">
        <v>92698.703130699651</v>
      </c>
      <c r="C172" s="11"/>
      <c r="D172" s="11">
        <v>0</v>
      </c>
      <c r="E172" s="54">
        <v>222.71875</v>
      </c>
    </row>
    <row r="173" spans="1:5" x14ac:dyDescent="0.35">
      <c r="A173" s="10" t="s">
        <v>25</v>
      </c>
      <c r="B173" s="11">
        <v>20966.338446055521</v>
      </c>
      <c r="C173" s="11"/>
      <c r="D173" s="11">
        <v>0</v>
      </c>
      <c r="E173" s="54">
        <v>55.366666666666653</v>
      </c>
    </row>
    <row r="174" spans="1:5" x14ac:dyDescent="0.35">
      <c r="A174" s="10" t="s">
        <v>180</v>
      </c>
      <c r="B174" s="11">
        <v>14688.168354853527</v>
      </c>
      <c r="C174" s="11"/>
      <c r="D174" s="11">
        <v>0</v>
      </c>
      <c r="E174" s="54">
        <v>33.002777777777773</v>
      </c>
    </row>
    <row r="175" spans="1:5" x14ac:dyDescent="0.35">
      <c r="A175" s="10" t="s">
        <v>627</v>
      </c>
      <c r="B175" s="11">
        <v>1287.277175274492</v>
      </c>
      <c r="C175" s="11"/>
      <c r="D175" s="11">
        <v>0</v>
      </c>
      <c r="E175" s="54">
        <v>4.2048611111111107</v>
      </c>
    </row>
    <row r="176" spans="1:5" x14ac:dyDescent="0.35">
      <c r="A176" s="10" t="s">
        <v>41</v>
      </c>
      <c r="B176" s="11">
        <v>264951.04971350444</v>
      </c>
      <c r="C176" s="11"/>
      <c r="D176" s="11">
        <v>0</v>
      </c>
      <c r="E176" s="54">
        <v>507.85069444444474</v>
      </c>
    </row>
    <row r="177" spans="1:5" x14ac:dyDescent="0.35">
      <c r="A177" s="10" t="s">
        <v>55</v>
      </c>
      <c r="B177" s="11">
        <v>150879.56647919191</v>
      </c>
      <c r="C177" s="11"/>
      <c r="D177" s="11">
        <v>0</v>
      </c>
      <c r="E177" s="54">
        <v>276.22222222222177</v>
      </c>
    </row>
    <row r="178" spans="1:5" x14ac:dyDescent="0.35">
      <c r="A178" s="10" t="s">
        <v>130</v>
      </c>
      <c r="B178" s="11">
        <v>678645.34154503874</v>
      </c>
      <c r="C178" s="11"/>
      <c r="D178" s="11">
        <v>0</v>
      </c>
      <c r="E178" s="54">
        <v>921.97083333333137</v>
      </c>
    </row>
    <row r="179" spans="1:5" x14ac:dyDescent="0.35">
      <c r="A179" s="10" t="s">
        <v>658</v>
      </c>
      <c r="B179" s="11">
        <v>73817.600303584084</v>
      </c>
      <c r="C179" s="11"/>
      <c r="D179" s="11">
        <v>0</v>
      </c>
      <c r="E179" s="54">
        <v>91.062500000000028</v>
      </c>
    </row>
    <row r="180" spans="1:5" x14ac:dyDescent="0.35">
      <c r="A180" s="10" t="s">
        <v>596</v>
      </c>
      <c r="B180" s="11">
        <v>135538.75331970607</v>
      </c>
      <c r="C180" s="11"/>
      <c r="D180" s="11">
        <v>0</v>
      </c>
      <c r="E180" s="54">
        <v>147.39513888888888</v>
      </c>
    </row>
    <row r="181" spans="1:5" x14ac:dyDescent="0.35">
      <c r="A181" s="10" t="s">
        <v>1100</v>
      </c>
      <c r="B181" s="11">
        <v>8159324.0737689072</v>
      </c>
      <c r="C181" s="11">
        <v>83038.446453094002</v>
      </c>
      <c r="D181" s="11">
        <v>105655.16727288798</v>
      </c>
      <c r="E181" s="54">
        <v>13396.807638888899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A0325-1918-454C-9A55-758071CBDF0E}">
  <sheetPr>
    <tabColor theme="9"/>
  </sheetPr>
  <dimension ref="A3:N386"/>
  <sheetViews>
    <sheetView tabSelected="1" topLeftCell="F113" workbookViewId="0">
      <selection activeCell="K119" sqref="K119"/>
    </sheetView>
  </sheetViews>
  <sheetFormatPr defaultRowHeight="14.5" x14ac:dyDescent="0.35"/>
  <cols>
    <col min="1" max="1" width="18" customWidth="1"/>
    <col min="2" max="2" width="16.81640625" bestFit="1" customWidth="1"/>
    <col min="3" max="3" width="16.26953125" customWidth="1"/>
    <col min="4" max="4" width="16.26953125" style="3" customWidth="1"/>
    <col min="5" max="5" width="15.54296875" customWidth="1"/>
    <col min="7" max="7" width="15.1796875" customWidth="1"/>
    <col min="8" max="8" width="38.453125" bestFit="1" customWidth="1"/>
    <col min="9" max="9" width="35.36328125" customWidth="1"/>
    <col min="10" max="10" width="24.1796875" customWidth="1"/>
    <col min="11" max="11" width="14.90625" customWidth="1"/>
    <col min="12" max="12" width="14" customWidth="1"/>
    <col min="13" max="13" width="10.6328125" customWidth="1"/>
    <col min="14" max="14" width="45.36328125" customWidth="1"/>
    <col min="15" max="16" width="13.90625" customWidth="1"/>
  </cols>
  <sheetData>
    <row r="3" spans="1:14" x14ac:dyDescent="0.35">
      <c r="E3" s="6"/>
    </row>
    <row r="5" spans="1:14" x14ac:dyDescent="0.35">
      <c r="C5" s="79" t="s">
        <v>1104</v>
      </c>
      <c r="D5" s="79"/>
      <c r="E5" s="79"/>
      <c r="L5" s="1"/>
      <c r="M5" s="1"/>
      <c r="N5" s="2"/>
    </row>
    <row r="6" spans="1:14" ht="43.5" x14ac:dyDescent="0.35">
      <c r="A6" s="21"/>
      <c r="C6" s="9"/>
      <c r="D6" s="9"/>
      <c r="E6" s="9"/>
      <c r="G6" s="15" t="s">
        <v>1105</v>
      </c>
      <c r="H6" s="21"/>
      <c r="I6" s="53" t="s">
        <v>1222</v>
      </c>
      <c r="J6" s="53" t="s">
        <v>1508</v>
      </c>
      <c r="K6" s="53" t="s">
        <v>1224</v>
      </c>
      <c r="L6" s="53" t="s">
        <v>1225</v>
      </c>
      <c r="M6" s="55" t="s">
        <v>1226</v>
      </c>
    </row>
    <row r="7" spans="1:14" x14ac:dyDescent="0.35">
      <c r="A7" s="10"/>
      <c r="B7" s="23"/>
      <c r="C7" s="11"/>
      <c r="D7" s="11"/>
      <c r="E7" s="12"/>
      <c r="G7" s="10">
        <v>1</v>
      </c>
      <c r="H7" s="21" t="s">
        <v>1135</v>
      </c>
      <c r="I7" s="11">
        <v>159112.54885850055</v>
      </c>
      <c r="J7" s="11"/>
      <c r="K7" s="11">
        <v>0</v>
      </c>
      <c r="L7" s="54">
        <v>365.07291666666674</v>
      </c>
      <c r="M7" s="11">
        <v>8761.7500000000018</v>
      </c>
    </row>
    <row r="8" spans="1:14" x14ac:dyDescent="0.35">
      <c r="A8" s="10"/>
      <c r="B8" s="23"/>
      <c r="C8" s="11"/>
      <c r="D8" s="11"/>
      <c r="E8" s="12"/>
      <c r="G8" s="10">
        <v>2</v>
      </c>
      <c r="H8" s="21" t="s">
        <v>1135</v>
      </c>
      <c r="I8" s="11">
        <v>48855.287062021474</v>
      </c>
      <c r="J8" s="11"/>
      <c r="K8" s="11">
        <v>0</v>
      </c>
      <c r="L8" s="54">
        <v>115.51388888888889</v>
      </c>
      <c r="M8" s="11">
        <v>2772.333333333333</v>
      </c>
    </row>
    <row r="9" spans="1:14" x14ac:dyDescent="0.35">
      <c r="A9" s="10"/>
      <c r="B9" s="23"/>
      <c r="C9" s="11"/>
      <c r="D9" s="11"/>
      <c r="E9" s="12"/>
      <c r="G9" s="10">
        <v>3</v>
      </c>
      <c r="H9" s="21" t="s">
        <v>1135</v>
      </c>
      <c r="I9" s="11">
        <v>169160.54844726427</v>
      </c>
      <c r="J9" s="11"/>
      <c r="K9" s="11">
        <v>0</v>
      </c>
      <c r="L9" s="54">
        <v>321.29166666666657</v>
      </c>
      <c r="M9" s="11">
        <v>7710.9999999999982</v>
      </c>
    </row>
    <row r="10" spans="1:14" x14ac:dyDescent="0.35">
      <c r="A10" s="10"/>
      <c r="B10" s="23"/>
      <c r="C10" s="11"/>
      <c r="D10" s="11"/>
      <c r="E10" s="12"/>
      <c r="G10" s="10">
        <v>4</v>
      </c>
      <c r="H10" s="21" t="s">
        <v>1135</v>
      </c>
      <c r="I10" s="11">
        <v>115199.20575583486</v>
      </c>
      <c r="J10" s="11"/>
      <c r="K10" s="11">
        <v>0</v>
      </c>
      <c r="L10" s="54">
        <v>252.47152777777791</v>
      </c>
      <c r="M10" s="11">
        <v>6059.3166666666693</v>
      </c>
    </row>
    <row r="11" spans="1:14" x14ac:dyDescent="0.35">
      <c r="A11" s="10"/>
      <c r="B11" s="23"/>
      <c r="C11" s="11"/>
      <c r="D11" s="11"/>
      <c r="E11" s="12"/>
      <c r="G11" s="10">
        <v>5</v>
      </c>
      <c r="H11" s="21" t="s">
        <v>1135</v>
      </c>
      <c r="I11" s="11">
        <v>217127.42957379136</v>
      </c>
      <c r="J11" s="11"/>
      <c r="K11" s="11">
        <v>0</v>
      </c>
      <c r="L11" s="54">
        <v>540.32638888888982</v>
      </c>
      <c r="M11" s="11">
        <v>12967.833333333356</v>
      </c>
    </row>
    <row r="12" spans="1:14" x14ac:dyDescent="0.35">
      <c r="A12" s="10"/>
      <c r="B12" s="23"/>
      <c r="C12" s="11"/>
      <c r="D12" s="11"/>
      <c r="E12" s="12"/>
      <c r="G12" s="10">
        <v>6</v>
      </c>
      <c r="H12" s="21" t="s">
        <v>1138</v>
      </c>
      <c r="I12" s="11">
        <v>220013.92581301177</v>
      </c>
      <c r="J12" s="11"/>
      <c r="K12" s="11">
        <v>0</v>
      </c>
      <c r="L12" s="54">
        <v>459.47152777777887</v>
      </c>
      <c r="M12" s="11">
        <v>11027.316666666693</v>
      </c>
    </row>
    <row r="13" spans="1:14" x14ac:dyDescent="0.35">
      <c r="A13" s="10"/>
      <c r="B13" s="23"/>
      <c r="C13" s="11"/>
      <c r="D13" s="11"/>
      <c r="E13" s="12"/>
      <c r="G13" s="10">
        <v>7</v>
      </c>
      <c r="H13" s="21" t="s">
        <v>1138</v>
      </c>
      <c r="I13" s="11">
        <v>183988.53421463849</v>
      </c>
      <c r="J13" s="11"/>
      <c r="K13" s="11">
        <v>0</v>
      </c>
      <c r="L13" s="54">
        <v>335.89999999999941</v>
      </c>
      <c r="M13" s="11">
        <v>8061.5999999999858</v>
      </c>
    </row>
    <row r="14" spans="1:14" x14ac:dyDescent="0.35">
      <c r="A14" s="10"/>
      <c r="B14" s="23"/>
      <c r="C14" s="11"/>
      <c r="D14" s="11"/>
      <c r="E14" s="12"/>
      <c r="G14" s="10">
        <v>9</v>
      </c>
      <c r="H14" s="21" t="s">
        <v>1138</v>
      </c>
      <c r="I14" s="11">
        <v>233872.6453048707</v>
      </c>
      <c r="J14" s="11"/>
      <c r="K14" s="11">
        <v>0</v>
      </c>
      <c r="L14" s="54">
        <v>404.45069444444471</v>
      </c>
      <c r="M14" s="11">
        <v>9706.816666666673</v>
      </c>
    </row>
    <row r="15" spans="1:14" x14ac:dyDescent="0.35">
      <c r="A15" s="10"/>
      <c r="B15" s="23"/>
      <c r="C15" s="11"/>
      <c r="D15" s="11"/>
      <c r="E15" s="12"/>
      <c r="G15" s="10">
        <v>10</v>
      </c>
      <c r="H15" s="21" t="s">
        <v>1138</v>
      </c>
      <c r="I15" s="11">
        <v>98905.345627860966</v>
      </c>
      <c r="J15" s="11">
        <v>9925.5232079473244</v>
      </c>
      <c r="K15" s="11">
        <v>0</v>
      </c>
      <c r="L15" s="54">
        <v>196.18472222222218</v>
      </c>
      <c r="M15" s="11">
        <v>4708.4333333333325</v>
      </c>
    </row>
    <row r="16" spans="1:14" x14ac:dyDescent="0.35">
      <c r="A16" s="10"/>
      <c r="B16" s="23"/>
      <c r="C16" s="11"/>
      <c r="D16" s="11"/>
      <c r="E16" s="12"/>
      <c r="G16" s="10">
        <v>11</v>
      </c>
      <c r="H16" s="21" t="s">
        <v>1138</v>
      </c>
      <c r="I16" s="11">
        <v>30412.635428256257</v>
      </c>
      <c r="J16" s="11"/>
      <c r="K16" s="11">
        <v>0</v>
      </c>
      <c r="L16" s="54">
        <v>54.527777777777786</v>
      </c>
      <c r="M16" s="11">
        <v>1308.666666666667</v>
      </c>
    </row>
    <row r="17" spans="1:13" x14ac:dyDescent="0.35">
      <c r="A17" s="10"/>
      <c r="B17" s="23"/>
      <c r="C17" s="11"/>
      <c r="D17" s="11"/>
      <c r="E17" s="12"/>
      <c r="G17" s="10">
        <v>12</v>
      </c>
      <c r="H17" s="21" t="s">
        <v>1135</v>
      </c>
      <c r="I17" s="11">
        <v>20960.659723412322</v>
      </c>
      <c r="J17" s="11">
        <v>2618.4370007316943</v>
      </c>
      <c r="K17" s="11">
        <v>0</v>
      </c>
      <c r="L17" s="54">
        <v>57.673611111111121</v>
      </c>
      <c r="M17" s="11">
        <v>1384.166666666667</v>
      </c>
    </row>
    <row r="18" spans="1:13" x14ac:dyDescent="0.35">
      <c r="A18" s="10"/>
      <c r="B18" s="23"/>
      <c r="C18" s="11"/>
      <c r="D18" s="11"/>
      <c r="E18" s="12"/>
      <c r="G18" s="10">
        <v>13</v>
      </c>
      <c r="H18" s="21" t="s">
        <v>1135</v>
      </c>
      <c r="I18" s="11">
        <v>6736.6298631161335</v>
      </c>
      <c r="J18" s="11">
        <v>1625.6533186087906</v>
      </c>
      <c r="K18" s="11">
        <v>0</v>
      </c>
      <c r="L18" s="54">
        <v>15.93888888888889</v>
      </c>
      <c r="M18" s="11">
        <v>382.53333333333336</v>
      </c>
    </row>
    <row r="19" spans="1:13" x14ac:dyDescent="0.35">
      <c r="A19" s="10"/>
      <c r="B19" s="23"/>
      <c r="C19" s="11"/>
      <c r="D19" s="11"/>
      <c r="E19" s="12"/>
      <c r="G19" s="10">
        <v>14</v>
      </c>
      <c r="H19" s="21" t="s">
        <v>76</v>
      </c>
      <c r="I19" s="11">
        <v>3190.8480985141468</v>
      </c>
      <c r="J19" s="11"/>
      <c r="K19" s="11">
        <v>0</v>
      </c>
      <c r="L19" s="54">
        <v>6.291666666666667</v>
      </c>
      <c r="M19" s="11">
        <v>151</v>
      </c>
    </row>
    <row r="20" spans="1:13" x14ac:dyDescent="0.35">
      <c r="A20" s="10"/>
      <c r="B20" s="23"/>
      <c r="C20" s="11"/>
      <c r="D20" s="11"/>
      <c r="E20" s="12"/>
      <c r="G20" s="10">
        <v>15</v>
      </c>
      <c r="H20" s="21" t="s">
        <v>1135</v>
      </c>
      <c r="I20" s="11">
        <v>67941.615708698388</v>
      </c>
      <c r="J20" s="11"/>
      <c r="K20" s="11">
        <v>0</v>
      </c>
      <c r="L20" s="54">
        <v>156.99444444444441</v>
      </c>
      <c r="M20" s="11">
        <v>3767.8666666666659</v>
      </c>
    </row>
    <row r="21" spans="1:13" x14ac:dyDescent="0.35">
      <c r="A21" s="10"/>
      <c r="B21" s="23"/>
      <c r="C21" s="11"/>
      <c r="D21" s="11"/>
      <c r="E21" s="12"/>
      <c r="G21" s="10">
        <v>16</v>
      </c>
      <c r="H21" s="21" t="s">
        <v>1124</v>
      </c>
      <c r="I21" s="11">
        <v>67540.28617455659</v>
      </c>
      <c r="J21" s="11"/>
      <c r="K21" s="11">
        <v>0</v>
      </c>
      <c r="L21" s="54">
        <v>104.46180555555556</v>
      </c>
      <c r="M21" s="11">
        <v>2507.0833333333335</v>
      </c>
    </row>
    <row r="22" spans="1:13" x14ac:dyDescent="0.35">
      <c r="A22" s="10"/>
      <c r="B22" s="23"/>
      <c r="C22" s="11"/>
      <c r="D22" s="11"/>
      <c r="E22" s="12"/>
      <c r="G22" s="10">
        <v>17</v>
      </c>
      <c r="H22" s="21" t="s">
        <v>1124</v>
      </c>
      <c r="I22" s="11">
        <v>90530.002938159669</v>
      </c>
      <c r="J22" s="11">
        <v>5169.3016527846994</v>
      </c>
      <c r="K22" s="11">
        <v>3008.5199999999995</v>
      </c>
      <c r="L22" s="54">
        <v>145.76597222222225</v>
      </c>
      <c r="M22" s="11">
        <v>3498.3833333333341</v>
      </c>
    </row>
    <row r="23" spans="1:13" x14ac:dyDescent="0.35">
      <c r="A23" s="10"/>
      <c r="B23" s="23"/>
      <c r="C23" s="11"/>
      <c r="D23" s="11"/>
      <c r="E23" s="12"/>
      <c r="G23" s="10">
        <v>18</v>
      </c>
      <c r="H23" s="21" t="s">
        <v>1124</v>
      </c>
      <c r="I23" s="11">
        <v>175220.00747321537</v>
      </c>
      <c r="J23" s="11"/>
      <c r="K23" s="11">
        <v>0</v>
      </c>
      <c r="L23" s="54">
        <v>269.43680555555545</v>
      </c>
      <c r="M23" s="11">
        <v>6466.4833333333308</v>
      </c>
    </row>
    <row r="24" spans="1:13" x14ac:dyDescent="0.35">
      <c r="A24" s="10"/>
      <c r="B24" s="23"/>
      <c r="C24" s="11"/>
      <c r="D24" s="11"/>
      <c r="E24" s="12"/>
      <c r="G24" s="10">
        <v>19</v>
      </c>
      <c r="H24" s="21" t="s">
        <v>1124</v>
      </c>
      <c r="I24" s="11">
        <v>58377.052628635342</v>
      </c>
      <c r="J24" s="11"/>
      <c r="K24" s="11">
        <v>0</v>
      </c>
      <c r="L24" s="54">
        <v>102.84374999999999</v>
      </c>
      <c r="M24" s="11">
        <v>2468.2499999999995</v>
      </c>
    </row>
    <row r="25" spans="1:13" x14ac:dyDescent="0.35">
      <c r="A25" s="10"/>
      <c r="B25" s="23"/>
      <c r="C25" s="11"/>
      <c r="D25" s="11"/>
      <c r="E25" s="12"/>
      <c r="G25" s="10">
        <v>20</v>
      </c>
      <c r="H25" s="21" t="s">
        <v>1138</v>
      </c>
      <c r="I25" s="11">
        <v>31012.034222219667</v>
      </c>
      <c r="J25" s="11"/>
      <c r="K25" s="11">
        <v>6335.9600000000009</v>
      </c>
      <c r="L25" s="54">
        <v>63.336111111111109</v>
      </c>
      <c r="M25" s="11">
        <v>1520.0666666666666</v>
      </c>
    </row>
    <row r="26" spans="1:13" x14ac:dyDescent="0.35">
      <c r="A26" s="10"/>
      <c r="B26" s="23"/>
      <c r="C26" s="11"/>
      <c r="D26" s="11"/>
      <c r="E26" s="12"/>
      <c r="G26" s="10">
        <v>21</v>
      </c>
      <c r="H26" s="21" t="s">
        <v>76</v>
      </c>
      <c r="I26" s="11">
        <v>8870.4110624349687</v>
      </c>
      <c r="J26" s="11"/>
      <c r="K26" s="11">
        <v>637.5</v>
      </c>
      <c r="L26" s="54">
        <v>23.534722222222221</v>
      </c>
      <c r="M26" s="11">
        <v>564.83333333333326</v>
      </c>
    </row>
    <row r="27" spans="1:13" x14ac:dyDescent="0.35">
      <c r="A27" s="10"/>
      <c r="B27" s="23"/>
      <c r="C27" s="11"/>
      <c r="D27" s="11"/>
      <c r="E27" s="12"/>
      <c r="G27" s="10">
        <v>22</v>
      </c>
      <c r="H27" s="21" t="s">
        <v>1137</v>
      </c>
      <c r="I27" s="11">
        <v>78570.804067491321</v>
      </c>
      <c r="J27" s="11">
        <v>6092.1730648147359</v>
      </c>
      <c r="K27" s="11">
        <v>4115.6098096235173</v>
      </c>
      <c r="L27" s="54">
        <v>139.04166666666669</v>
      </c>
      <c r="M27" s="11">
        <v>3337.0000000000005</v>
      </c>
    </row>
    <row r="28" spans="1:13" x14ac:dyDescent="0.35">
      <c r="A28" s="10"/>
      <c r="B28" s="23"/>
      <c r="C28" s="11"/>
      <c r="D28" s="11"/>
      <c r="E28" s="12"/>
      <c r="G28" s="10">
        <v>23</v>
      </c>
      <c r="H28" s="21" t="s">
        <v>1137</v>
      </c>
      <c r="I28" s="11">
        <v>12625.025931607353</v>
      </c>
      <c r="J28" s="11">
        <v>4582.2262163343057</v>
      </c>
      <c r="K28" s="11">
        <v>0</v>
      </c>
      <c r="L28" s="54">
        <v>20.784722222222221</v>
      </c>
      <c r="M28" s="11">
        <v>498.83333333333331</v>
      </c>
    </row>
    <row r="29" spans="1:13" x14ac:dyDescent="0.35">
      <c r="A29" s="10"/>
      <c r="B29" s="23"/>
      <c r="C29" s="11"/>
      <c r="D29" s="11"/>
      <c r="E29" s="12"/>
      <c r="G29" s="10">
        <v>24</v>
      </c>
      <c r="H29" s="21" t="s">
        <v>1137</v>
      </c>
      <c r="I29" s="11">
        <v>40372.368148958209</v>
      </c>
      <c r="J29" s="11">
        <v>3185.9176728750117</v>
      </c>
      <c r="K29" s="11">
        <v>0</v>
      </c>
      <c r="L29" s="54">
        <v>90.38749999999996</v>
      </c>
      <c r="M29" s="11">
        <v>2169.2999999999993</v>
      </c>
    </row>
    <row r="30" spans="1:13" x14ac:dyDescent="0.35">
      <c r="A30" s="10"/>
      <c r="B30" s="23"/>
      <c r="C30" s="11"/>
      <c r="D30" s="11"/>
      <c r="E30" s="12"/>
      <c r="G30" s="10">
        <v>28</v>
      </c>
      <c r="H30" s="21" t="s">
        <v>1124</v>
      </c>
      <c r="I30" s="11">
        <v>15172.321518473547</v>
      </c>
      <c r="J30" s="11"/>
      <c r="K30" s="11">
        <v>0</v>
      </c>
      <c r="L30" s="54">
        <v>22.666666666666664</v>
      </c>
      <c r="M30" s="11">
        <v>544</v>
      </c>
    </row>
    <row r="31" spans="1:13" x14ac:dyDescent="0.35">
      <c r="A31" s="10"/>
      <c r="B31" s="23"/>
      <c r="C31" s="11"/>
      <c r="D31" s="11"/>
      <c r="E31" s="12"/>
      <c r="G31" s="10">
        <v>29</v>
      </c>
      <c r="H31" s="21" t="s">
        <v>1124</v>
      </c>
      <c r="I31" s="11">
        <v>5202.6710043733874</v>
      </c>
      <c r="J31" s="11"/>
      <c r="K31" s="11">
        <v>0</v>
      </c>
      <c r="L31" s="54">
        <v>6.5972222222222223</v>
      </c>
      <c r="M31" s="11">
        <v>158.33333333333334</v>
      </c>
    </row>
    <row r="32" spans="1:13" x14ac:dyDescent="0.35">
      <c r="A32" s="10"/>
      <c r="B32" s="23"/>
      <c r="C32" s="11"/>
      <c r="D32" s="11"/>
      <c r="E32" s="12"/>
      <c r="G32" s="10">
        <v>30</v>
      </c>
      <c r="H32" s="21" t="s">
        <v>1124</v>
      </c>
      <c r="I32" s="11">
        <v>369443.46860980516</v>
      </c>
      <c r="J32" s="11">
        <v>326.96999999999997</v>
      </c>
      <c r="K32" s="11">
        <v>570.78</v>
      </c>
      <c r="L32" s="54">
        <v>571.33680555555577</v>
      </c>
      <c r="M32" s="11">
        <v>13712.083333333339</v>
      </c>
    </row>
    <row r="33" spans="1:13" x14ac:dyDescent="0.35">
      <c r="A33" s="10"/>
      <c r="B33" s="23"/>
      <c r="C33" s="11"/>
      <c r="D33" s="11"/>
      <c r="E33" s="12"/>
      <c r="G33" s="10">
        <v>31</v>
      </c>
      <c r="H33" s="21" t="s">
        <v>1136</v>
      </c>
      <c r="I33" s="11">
        <v>73269.495442139334</v>
      </c>
      <c r="J33" s="11"/>
      <c r="K33" s="11">
        <v>8063.157410720708</v>
      </c>
      <c r="L33" s="54">
        <v>165.93472222222218</v>
      </c>
      <c r="M33" s="11">
        <v>3982.4333333333325</v>
      </c>
    </row>
    <row r="34" spans="1:13" x14ac:dyDescent="0.35">
      <c r="A34" s="10"/>
      <c r="B34" s="23"/>
      <c r="C34" s="11"/>
      <c r="D34" s="11"/>
      <c r="E34" s="12"/>
      <c r="G34" s="10">
        <v>32</v>
      </c>
      <c r="H34" s="21" t="s">
        <v>1136</v>
      </c>
      <c r="I34" s="11">
        <v>20177.852162098188</v>
      </c>
      <c r="J34" s="11"/>
      <c r="K34" s="11">
        <v>0</v>
      </c>
      <c r="L34" s="54">
        <v>50.7986111111111</v>
      </c>
      <c r="M34" s="11">
        <v>1219.1666666666665</v>
      </c>
    </row>
    <row r="35" spans="1:13" x14ac:dyDescent="0.35">
      <c r="A35" s="10"/>
      <c r="B35" s="23"/>
      <c r="C35" s="11"/>
      <c r="D35" s="11"/>
      <c r="E35" s="12"/>
      <c r="G35" s="10">
        <v>33</v>
      </c>
      <c r="H35" s="21" t="s">
        <v>1136</v>
      </c>
      <c r="I35" s="11">
        <v>16234.343678904668</v>
      </c>
      <c r="J35" s="11"/>
      <c r="K35" s="11">
        <v>0</v>
      </c>
      <c r="L35" s="54">
        <v>29.177083333333332</v>
      </c>
      <c r="M35" s="11">
        <v>700.25</v>
      </c>
    </row>
    <row r="36" spans="1:13" x14ac:dyDescent="0.35">
      <c r="A36" s="10"/>
      <c r="B36" s="23"/>
      <c r="C36" s="11"/>
      <c r="D36" s="11"/>
      <c r="E36" s="12"/>
      <c r="G36" s="10">
        <v>34</v>
      </c>
      <c r="H36" s="21" t="s">
        <v>1136</v>
      </c>
      <c r="I36" s="11">
        <v>40826.303085048952</v>
      </c>
      <c r="J36" s="11"/>
      <c r="K36" s="11">
        <v>0</v>
      </c>
      <c r="L36" s="54">
        <v>69.923611111111128</v>
      </c>
      <c r="M36" s="11">
        <v>1678.166666666667</v>
      </c>
    </row>
    <row r="37" spans="1:13" x14ac:dyDescent="0.35">
      <c r="A37" s="10"/>
      <c r="B37" s="23"/>
      <c r="C37" s="11"/>
      <c r="D37" s="11"/>
      <c r="E37" s="12"/>
      <c r="G37" s="10">
        <v>35</v>
      </c>
      <c r="H37" s="21" t="s">
        <v>1125</v>
      </c>
      <c r="I37" s="11">
        <v>104210.72066565843</v>
      </c>
      <c r="J37" s="11"/>
      <c r="K37" s="11">
        <v>30783.486687416043</v>
      </c>
      <c r="L37" s="54">
        <v>174.76388888888889</v>
      </c>
      <c r="M37" s="11">
        <v>4194.333333333333</v>
      </c>
    </row>
    <row r="38" spans="1:13" x14ac:dyDescent="0.35">
      <c r="A38" s="10"/>
      <c r="B38" s="23"/>
      <c r="C38" s="11"/>
      <c r="D38" s="11"/>
      <c r="E38" s="12"/>
      <c r="G38" s="10">
        <v>36</v>
      </c>
      <c r="H38" s="21" t="s">
        <v>1136</v>
      </c>
      <c r="I38" s="11">
        <v>28376.024184934195</v>
      </c>
      <c r="J38" s="11">
        <v>5392.612005470879</v>
      </c>
      <c r="K38" s="11">
        <v>0</v>
      </c>
      <c r="L38" s="54">
        <v>44.329861111111107</v>
      </c>
      <c r="M38" s="11">
        <v>1063.9166666666665</v>
      </c>
    </row>
    <row r="39" spans="1:13" x14ac:dyDescent="0.35">
      <c r="A39" s="10"/>
      <c r="B39" s="23"/>
      <c r="C39" s="11"/>
      <c r="D39" s="11"/>
      <c r="E39" s="12"/>
      <c r="G39" s="10">
        <v>37</v>
      </c>
      <c r="H39" s="21" t="s">
        <v>1125</v>
      </c>
      <c r="I39" s="11">
        <v>70204.563502419405</v>
      </c>
      <c r="J39" s="11"/>
      <c r="K39" s="11">
        <v>5807.4600000000009</v>
      </c>
      <c r="L39" s="54">
        <v>115.03124999999999</v>
      </c>
      <c r="M39" s="11">
        <v>2760.7499999999995</v>
      </c>
    </row>
    <row r="40" spans="1:13" x14ac:dyDescent="0.35">
      <c r="A40" s="10"/>
      <c r="B40" s="23"/>
      <c r="C40" s="11"/>
      <c r="D40" s="11"/>
      <c r="E40" s="12"/>
      <c r="G40" s="10">
        <v>38</v>
      </c>
      <c r="H40" s="21" t="s">
        <v>1125</v>
      </c>
      <c r="I40" s="11">
        <v>3967.1187239465912</v>
      </c>
      <c r="J40" s="11"/>
      <c r="K40" s="11">
        <v>0</v>
      </c>
      <c r="L40" s="54">
        <v>6.2916666666666661</v>
      </c>
      <c r="M40" s="11">
        <v>151</v>
      </c>
    </row>
    <row r="41" spans="1:13" x14ac:dyDescent="0.35">
      <c r="A41" s="10"/>
      <c r="B41" s="23"/>
      <c r="C41" s="11"/>
      <c r="D41" s="11"/>
      <c r="E41" s="12"/>
      <c r="G41" s="10">
        <v>39</v>
      </c>
      <c r="H41" s="21" t="s">
        <v>1125</v>
      </c>
      <c r="I41" s="11">
        <v>66517.156277281232</v>
      </c>
      <c r="J41" s="11"/>
      <c r="K41" s="11">
        <v>809.36000000000013</v>
      </c>
      <c r="L41" s="54">
        <v>112.46180555555557</v>
      </c>
      <c r="M41" s="11">
        <v>2699.0833333333339</v>
      </c>
    </row>
    <row r="42" spans="1:13" x14ac:dyDescent="0.35">
      <c r="A42" s="10"/>
      <c r="B42" s="23"/>
      <c r="C42" s="11"/>
      <c r="D42" s="11"/>
      <c r="E42" s="12"/>
      <c r="G42" s="10">
        <v>40</v>
      </c>
      <c r="H42" s="21" t="s">
        <v>1126</v>
      </c>
      <c r="I42" s="11">
        <v>1069600.608087624</v>
      </c>
      <c r="J42" s="11"/>
      <c r="K42" s="11">
        <v>8580.779999999997</v>
      </c>
      <c r="L42" s="54">
        <v>1597.8965277777781</v>
      </c>
      <c r="M42" s="11">
        <v>38349.516666666677</v>
      </c>
    </row>
    <row r="43" spans="1:13" x14ac:dyDescent="0.35">
      <c r="A43" s="10"/>
      <c r="B43" s="23"/>
      <c r="C43" s="11"/>
      <c r="D43" s="11"/>
      <c r="E43" s="12"/>
      <c r="G43" s="10">
        <v>41</v>
      </c>
      <c r="H43" s="21" t="s">
        <v>1139</v>
      </c>
      <c r="I43" s="11">
        <v>67228.627740744807</v>
      </c>
      <c r="J43" s="11"/>
      <c r="K43" s="11">
        <v>0</v>
      </c>
      <c r="L43" s="54">
        <v>92.575694444444451</v>
      </c>
      <c r="M43" s="11">
        <v>2221.8166666666666</v>
      </c>
    </row>
    <row r="44" spans="1:13" x14ac:dyDescent="0.35">
      <c r="A44" s="10"/>
      <c r="B44" s="23"/>
      <c r="C44" s="11"/>
      <c r="D44" s="11"/>
      <c r="E44" s="12"/>
      <c r="G44" s="10">
        <v>42</v>
      </c>
      <c r="H44" s="21" t="s">
        <v>1139</v>
      </c>
      <c r="I44" s="11">
        <v>7138.0224690777713</v>
      </c>
      <c r="J44" s="11"/>
      <c r="K44" s="11">
        <v>0</v>
      </c>
      <c r="L44" s="54">
        <v>14.385416666666668</v>
      </c>
      <c r="M44" s="11">
        <v>345.25</v>
      </c>
    </row>
    <row r="45" spans="1:13" x14ac:dyDescent="0.35">
      <c r="A45" s="10"/>
      <c r="B45" s="23"/>
      <c r="C45" s="11"/>
      <c r="D45" s="11"/>
      <c r="E45" s="12"/>
      <c r="G45" s="10">
        <v>45</v>
      </c>
      <c r="H45" s="21" t="s">
        <v>1139</v>
      </c>
      <c r="I45" s="11">
        <v>82202.752569070843</v>
      </c>
      <c r="J45" s="11"/>
      <c r="K45" s="11">
        <v>4709.6367128133561</v>
      </c>
      <c r="L45" s="54">
        <v>106.31319444444445</v>
      </c>
      <c r="M45" s="11">
        <v>2551.5166666666669</v>
      </c>
    </row>
    <row r="46" spans="1:13" x14ac:dyDescent="0.35">
      <c r="A46" s="10"/>
      <c r="B46" s="23"/>
      <c r="C46" s="11"/>
      <c r="D46" s="11"/>
      <c r="E46" s="12"/>
      <c r="G46" s="10">
        <v>46</v>
      </c>
      <c r="H46" s="21" t="s">
        <v>1139</v>
      </c>
      <c r="I46" s="11">
        <v>156614.12545374787</v>
      </c>
      <c r="J46" s="11"/>
      <c r="K46" s="11">
        <v>0</v>
      </c>
      <c r="L46" s="54">
        <v>206.1527777777778</v>
      </c>
      <c r="M46" s="11">
        <v>4947.666666666667</v>
      </c>
    </row>
    <row r="47" spans="1:13" x14ac:dyDescent="0.35">
      <c r="A47" s="10"/>
      <c r="B47" s="23"/>
      <c r="C47" s="11"/>
      <c r="D47" s="11"/>
      <c r="E47" s="12"/>
      <c r="G47" s="10">
        <v>47</v>
      </c>
      <c r="H47" s="21" t="s">
        <v>1139</v>
      </c>
      <c r="I47" s="11">
        <v>20095.997527967818</v>
      </c>
      <c r="J47" s="11"/>
      <c r="K47" s="11">
        <v>0</v>
      </c>
      <c r="L47" s="54">
        <v>24.006944444444443</v>
      </c>
      <c r="M47" s="11">
        <v>576.16666666666663</v>
      </c>
    </row>
    <row r="48" spans="1:13" x14ac:dyDescent="0.35">
      <c r="A48" s="10"/>
      <c r="B48" s="23"/>
      <c r="C48" s="11"/>
      <c r="D48" s="11"/>
      <c r="E48" s="12"/>
      <c r="G48" s="10">
        <v>48</v>
      </c>
      <c r="H48" s="21" t="s">
        <v>1139</v>
      </c>
      <c r="I48" s="11">
        <v>6752.5594561788421</v>
      </c>
      <c r="J48" s="11">
        <v>2550.4417052767094</v>
      </c>
      <c r="K48" s="11">
        <v>0</v>
      </c>
      <c r="L48" s="54">
        <v>9.8298611111111107</v>
      </c>
      <c r="M48" s="11">
        <v>235.91666666666666</v>
      </c>
    </row>
    <row r="49" spans="1:13" x14ac:dyDescent="0.35">
      <c r="A49" s="10"/>
      <c r="B49" s="23"/>
      <c r="C49" s="11"/>
      <c r="D49" s="11"/>
      <c r="E49" s="12"/>
      <c r="G49" s="10">
        <v>49</v>
      </c>
      <c r="H49" s="21" t="s">
        <v>1139</v>
      </c>
      <c r="I49" s="11">
        <v>167204.01707571445</v>
      </c>
      <c r="J49" s="11"/>
      <c r="K49" s="11">
        <v>0</v>
      </c>
      <c r="L49" s="54">
        <v>200.84374999999989</v>
      </c>
      <c r="M49" s="11">
        <v>4820.2499999999973</v>
      </c>
    </row>
    <row r="50" spans="1:13" x14ac:dyDescent="0.35">
      <c r="A50" s="10"/>
      <c r="B50" s="23"/>
      <c r="C50" s="11"/>
      <c r="D50" s="11"/>
      <c r="E50" s="12"/>
      <c r="G50" s="10">
        <v>50</v>
      </c>
      <c r="H50" s="21" t="s">
        <v>1139</v>
      </c>
      <c r="I50" s="11">
        <v>73252.922161553026</v>
      </c>
      <c r="J50" s="11">
        <v>19768.701780835923</v>
      </c>
      <c r="K50" s="11">
        <v>0</v>
      </c>
      <c r="L50" s="54">
        <v>89.21875</v>
      </c>
      <c r="M50" s="11">
        <v>2141.25</v>
      </c>
    </row>
    <row r="51" spans="1:13" x14ac:dyDescent="0.35">
      <c r="A51" s="10"/>
      <c r="B51" s="23"/>
      <c r="C51" s="11"/>
      <c r="D51" s="11"/>
      <c r="E51" s="12"/>
      <c r="G51" s="10">
        <v>53</v>
      </c>
      <c r="H51" s="21" t="s">
        <v>1139</v>
      </c>
      <c r="I51" s="11">
        <v>3033.5599588584323</v>
      </c>
      <c r="J51" s="11"/>
      <c r="K51" s="11">
        <v>0</v>
      </c>
      <c r="L51" s="54">
        <v>4.1944444444444446</v>
      </c>
      <c r="M51" s="11">
        <v>100.66666666666667</v>
      </c>
    </row>
    <row r="52" spans="1:13" x14ac:dyDescent="0.35">
      <c r="A52" s="10"/>
      <c r="B52" s="23"/>
      <c r="C52" s="11"/>
      <c r="D52" s="11"/>
      <c r="E52" s="12"/>
      <c r="G52" s="10">
        <v>54</v>
      </c>
      <c r="H52" s="21" t="s">
        <v>1139</v>
      </c>
      <c r="I52" s="11">
        <v>10933.040846421512</v>
      </c>
      <c r="J52" s="11"/>
      <c r="K52" s="11">
        <v>0</v>
      </c>
      <c r="L52" s="54">
        <v>14.833333333333334</v>
      </c>
      <c r="M52" s="11">
        <v>356</v>
      </c>
    </row>
    <row r="53" spans="1:13" x14ac:dyDescent="0.35">
      <c r="A53" s="10"/>
      <c r="B53" s="23"/>
      <c r="C53" s="11"/>
      <c r="D53" s="11"/>
      <c r="E53" s="12"/>
      <c r="G53" s="10">
        <v>55</v>
      </c>
      <c r="H53" s="21" t="s">
        <v>1139</v>
      </c>
      <c r="I53" s="11">
        <v>38347.703970316536</v>
      </c>
      <c r="J53" s="11"/>
      <c r="K53" s="11">
        <v>0</v>
      </c>
      <c r="L53" s="54">
        <v>41.944444444444443</v>
      </c>
      <c r="M53" s="11">
        <v>1006.6666666666666</v>
      </c>
    </row>
    <row r="54" spans="1:13" x14ac:dyDescent="0.35">
      <c r="A54" s="10"/>
      <c r="B54" s="23"/>
      <c r="C54" s="11"/>
      <c r="D54" s="11"/>
      <c r="E54" s="12"/>
      <c r="G54" s="10">
        <v>57</v>
      </c>
      <c r="H54" s="21" t="s">
        <v>1139</v>
      </c>
      <c r="I54" s="11">
        <v>74213.66528083563</v>
      </c>
      <c r="J54" s="11"/>
      <c r="K54" s="11">
        <v>0</v>
      </c>
      <c r="L54" s="54">
        <v>92.930555555555557</v>
      </c>
      <c r="M54" s="11">
        <v>2230.3333333333335</v>
      </c>
    </row>
    <row r="55" spans="1:13" x14ac:dyDescent="0.35">
      <c r="A55" s="10"/>
      <c r="B55" s="23"/>
      <c r="C55" s="11"/>
      <c r="D55" s="11"/>
      <c r="E55" s="12"/>
      <c r="G55" s="10">
        <v>58</v>
      </c>
      <c r="H55" s="21" t="s">
        <v>1139</v>
      </c>
      <c r="I55" s="11">
        <v>126212.97895208621</v>
      </c>
      <c r="J55" s="11"/>
      <c r="K55" s="11">
        <v>0</v>
      </c>
      <c r="L55" s="54">
        <v>139.85763888888886</v>
      </c>
      <c r="M55" s="11">
        <v>3356.5833333333326</v>
      </c>
    </row>
    <row r="56" spans="1:13" x14ac:dyDescent="0.35">
      <c r="A56" s="10"/>
      <c r="B56" s="23"/>
      <c r="C56" s="11"/>
      <c r="D56" s="11"/>
      <c r="E56" s="12"/>
      <c r="G56" s="10">
        <v>59</v>
      </c>
      <c r="H56" s="21" t="s">
        <v>1139</v>
      </c>
      <c r="I56" s="11">
        <v>110544.94964575909</v>
      </c>
      <c r="J56" s="11"/>
      <c r="K56" s="11">
        <v>0</v>
      </c>
      <c r="L56" s="54">
        <v>164.80486111111117</v>
      </c>
      <c r="M56" s="11">
        <v>3955.316666666668</v>
      </c>
    </row>
    <row r="57" spans="1:13" x14ac:dyDescent="0.35">
      <c r="A57" s="10"/>
      <c r="B57" s="23"/>
      <c r="C57" s="11"/>
      <c r="D57" s="11"/>
      <c r="E57" s="12"/>
      <c r="G57" s="10">
        <v>60</v>
      </c>
      <c r="H57" s="21" t="s">
        <v>1139</v>
      </c>
      <c r="I57" s="11">
        <v>100648.71023016203</v>
      </c>
      <c r="J57" s="11"/>
      <c r="K57" s="11">
        <v>0</v>
      </c>
      <c r="L57" s="54">
        <v>124.36458333333331</v>
      </c>
      <c r="M57" s="11">
        <v>2984.7499999999995</v>
      </c>
    </row>
    <row r="58" spans="1:13" x14ac:dyDescent="0.35">
      <c r="A58" s="10"/>
      <c r="B58" s="23"/>
      <c r="C58" s="11"/>
      <c r="D58" s="11"/>
      <c r="E58" s="12"/>
      <c r="G58" s="10">
        <v>61</v>
      </c>
      <c r="H58" s="21" t="s">
        <v>1139</v>
      </c>
      <c r="I58" s="11">
        <v>640645.24111438473</v>
      </c>
      <c r="J58" s="11"/>
      <c r="K58" s="11">
        <v>0</v>
      </c>
      <c r="L58" s="54">
        <v>831.95486111111154</v>
      </c>
      <c r="M58" s="11">
        <v>19966.916666666679</v>
      </c>
    </row>
    <row r="59" spans="1:13" x14ac:dyDescent="0.35">
      <c r="A59" s="10"/>
      <c r="B59" s="23"/>
      <c r="C59" s="11"/>
      <c r="D59" s="11"/>
      <c r="E59" s="12"/>
      <c r="G59" s="10">
        <v>70</v>
      </c>
      <c r="H59" s="21" t="s">
        <v>1127</v>
      </c>
      <c r="I59" s="11">
        <v>18136.607556765422</v>
      </c>
      <c r="J59" s="11"/>
      <c r="K59" s="11">
        <v>5666.9450789749999</v>
      </c>
      <c r="L59" s="54">
        <v>33.136111111111113</v>
      </c>
      <c r="M59" s="11">
        <v>795.26666666666665</v>
      </c>
    </row>
    <row r="60" spans="1:13" x14ac:dyDescent="0.35">
      <c r="A60" s="10"/>
      <c r="B60" s="23"/>
      <c r="C60" s="11"/>
      <c r="D60" s="11"/>
      <c r="E60" s="12"/>
      <c r="G60" s="10">
        <v>72</v>
      </c>
      <c r="H60" s="21" t="s">
        <v>1127</v>
      </c>
      <c r="I60" s="11">
        <v>41714.506851492035</v>
      </c>
      <c r="J60" s="11"/>
      <c r="K60" s="11">
        <v>0</v>
      </c>
      <c r="L60" s="54">
        <v>71.298611111111114</v>
      </c>
      <c r="M60" s="11">
        <v>1711.1666666666667</v>
      </c>
    </row>
    <row r="61" spans="1:13" x14ac:dyDescent="0.35">
      <c r="A61" s="10"/>
      <c r="B61" s="23"/>
      <c r="C61" s="11"/>
      <c r="D61" s="11"/>
      <c r="E61" s="12"/>
      <c r="G61" s="10">
        <v>73</v>
      </c>
      <c r="H61" s="21" t="s">
        <v>1127</v>
      </c>
      <c r="I61" s="11">
        <v>35947.420008159665</v>
      </c>
      <c r="J61" s="11"/>
      <c r="K61" s="11">
        <v>0</v>
      </c>
      <c r="L61" s="54">
        <v>63.890277777777783</v>
      </c>
      <c r="M61" s="11">
        <v>1533.3666666666668</v>
      </c>
    </row>
    <row r="62" spans="1:13" x14ac:dyDescent="0.35">
      <c r="A62" s="10"/>
      <c r="B62" s="23"/>
      <c r="C62" s="11"/>
      <c r="D62" s="11"/>
      <c r="E62" s="12"/>
      <c r="G62" s="10">
        <v>74</v>
      </c>
      <c r="H62" s="21" t="s">
        <v>1127</v>
      </c>
      <c r="I62" s="11">
        <v>19170.805309168762</v>
      </c>
      <c r="J62" s="11">
        <v>3701.6631631161708</v>
      </c>
      <c r="K62" s="11">
        <v>0</v>
      </c>
      <c r="L62" s="54">
        <v>32.267361111111107</v>
      </c>
      <c r="M62" s="11">
        <v>774.41666666666652</v>
      </c>
    </row>
    <row r="63" spans="1:13" x14ac:dyDescent="0.35">
      <c r="A63" s="10"/>
      <c r="B63" s="23"/>
      <c r="C63" s="11"/>
      <c r="D63" s="11"/>
      <c r="E63" s="12"/>
      <c r="G63" s="10">
        <v>75</v>
      </c>
      <c r="H63" s="21" t="s">
        <v>1127</v>
      </c>
      <c r="I63" s="11">
        <v>103907.70829366852</v>
      </c>
      <c r="J63" s="11"/>
      <c r="K63" s="11">
        <v>0</v>
      </c>
      <c r="L63" s="54">
        <v>166.32430555555555</v>
      </c>
      <c r="M63" s="11">
        <v>3991.7833333333333</v>
      </c>
    </row>
    <row r="64" spans="1:13" x14ac:dyDescent="0.35">
      <c r="A64" s="10"/>
      <c r="B64" s="23"/>
      <c r="C64" s="11"/>
      <c r="D64" s="11"/>
      <c r="E64" s="12"/>
      <c r="G64" s="10">
        <v>76</v>
      </c>
      <c r="H64" s="21" t="s">
        <v>1127</v>
      </c>
      <c r="I64" s="11">
        <v>80084.339890396601</v>
      </c>
      <c r="J64" s="11"/>
      <c r="K64" s="11">
        <v>0</v>
      </c>
      <c r="L64" s="54">
        <v>111.49930555555555</v>
      </c>
      <c r="M64" s="11">
        <v>2675.9833333333331</v>
      </c>
    </row>
    <row r="65" spans="1:13" x14ac:dyDescent="0.35">
      <c r="A65" s="10"/>
      <c r="B65" s="23"/>
      <c r="C65" s="11"/>
      <c r="D65" s="11"/>
      <c r="E65" s="12"/>
      <c r="G65" s="10">
        <v>77</v>
      </c>
      <c r="H65" s="21" t="s">
        <v>1127</v>
      </c>
      <c r="I65" s="11">
        <v>128272.01501513584</v>
      </c>
      <c r="J65" s="11"/>
      <c r="K65" s="11">
        <v>0</v>
      </c>
      <c r="L65" s="54">
        <v>216.39652777777775</v>
      </c>
      <c r="M65" s="11">
        <v>5193.5166666666664</v>
      </c>
    </row>
    <row r="66" spans="1:13" x14ac:dyDescent="0.35">
      <c r="A66" s="10"/>
      <c r="B66" s="23"/>
      <c r="C66" s="11"/>
      <c r="D66" s="11"/>
      <c r="E66" s="12"/>
      <c r="G66" s="10">
        <v>78</v>
      </c>
      <c r="H66" s="21" t="s">
        <v>1127</v>
      </c>
      <c r="I66" s="11">
        <v>909.46767647428624</v>
      </c>
      <c r="J66" s="11"/>
      <c r="K66" s="11">
        <v>0</v>
      </c>
      <c r="L66" s="54">
        <v>1.9499999999999997</v>
      </c>
      <c r="M66" s="11">
        <v>46.8</v>
      </c>
    </row>
    <row r="67" spans="1:13" x14ac:dyDescent="0.35">
      <c r="A67" s="10"/>
      <c r="B67" s="23"/>
      <c r="C67" s="11"/>
      <c r="D67" s="11"/>
      <c r="E67" s="12"/>
      <c r="G67" s="10">
        <v>80</v>
      </c>
      <c r="H67" s="21" t="s">
        <v>1139</v>
      </c>
      <c r="I67" s="11">
        <v>96550.974119240622</v>
      </c>
      <c r="J67" s="11"/>
      <c r="K67" s="11">
        <v>0</v>
      </c>
      <c r="L67" s="54">
        <v>154.43055555555563</v>
      </c>
      <c r="M67" s="11">
        <v>3706.3333333333348</v>
      </c>
    </row>
    <row r="68" spans="1:13" x14ac:dyDescent="0.35">
      <c r="A68" s="10"/>
      <c r="B68" s="23"/>
      <c r="C68" s="11"/>
      <c r="D68" s="11"/>
      <c r="E68" s="12"/>
      <c r="G68" s="10">
        <v>81</v>
      </c>
      <c r="H68" s="21" t="s">
        <v>1127</v>
      </c>
      <c r="I68" s="11">
        <v>48466.960623740757</v>
      </c>
      <c r="J68" s="11"/>
      <c r="K68" s="11">
        <v>0</v>
      </c>
      <c r="L68" s="54">
        <v>90.694444444444443</v>
      </c>
      <c r="M68" s="11">
        <v>2176.6666666666665</v>
      </c>
    </row>
    <row r="69" spans="1:13" x14ac:dyDescent="0.35">
      <c r="A69" s="10"/>
      <c r="B69" s="23"/>
      <c r="C69" s="11"/>
      <c r="D69" s="11"/>
      <c r="E69" s="12"/>
      <c r="G69" s="10">
        <v>82</v>
      </c>
      <c r="H69" s="21" t="s">
        <v>1127</v>
      </c>
      <c r="I69" s="11">
        <v>14579.682331541557</v>
      </c>
      <c r="J69" s="11"/>
      <c r="K69" s="11">
        <v>1070.6484216243725</v>
      </c>
      <c r="L69" s="54">
        <v>33.288194444444443</v>
      </c>
      <c r="M69" s="11">
        <v>798.91666666666663</v>
      </c>
    </row>
    <row r="70" spans="1:13" x14ac:dyDescent="0.35">
      <c r="A70" s="10"/>
      <c r="B70" s="23"/>
      <c r="C70" s="11"/>
      <c r="D70" s="11"/>
      <c r="E70" s="12"/>
      <c r="G70" s="10">
        <v>83</v>
      </c>
      <c r="H70" s="21" t="s">
        <v>1127</v>
      </c>
      <c r="I70" s="11">
        <v>31965.532825572114</v>
      </c>
      <c r="J70" s="11"/>
      <c r="K70" s="11">
        <v>0</v>
      </c>
      <c r="L70" s="54">
        <v>53.8576388888889</v>
      </c>
      <c r="M70" s="11">
        <v>1292.5833333333335</v>
      </c>
    </row>
    <row r="71" spans="1:13" x14ac:dyDescent="0.35">
      <c r="A71" s="10"/>
      <c r="B71" s="23"/>
      <c r="C71" s="11"/>
      <c r="D71" s="11"/>
      <c r="E71" s="12"/>
      <c r="G71" s="10">
        <v>84</v>
      </c>
      <c r="H71" s="21" t="s">
        <v>1127</v>
      </c>
      <c r="I71" s="11">
        <v>33068.775212480323</v>
      </c>
      <c r="J71" s="11"/>
      <c r="K71" s="11">
        <v>0</v>
      </c>
      <c r="L71" s="54">
        <v>61.88194444444445</v>
      </c>
      <c r="M71" s="11">
        <v>1485.1666666666667</v>
      </c>
    </row>
    <row r="72" spans="1:13" x14ac:dyDescent="0.35">
      <c r="A72" s="10"/>
      <c r="B72" s="23"/>
      <c r="C72" s="11"/>
      <c r="D72" s="11"/>
      <c r="E72" s="12"/>
      <c r="G72" s="10">
        <v>85</v>
      </c>
      <c r="H72" s="21" t="s">
        <v>1127</v>
      </c>
      <c r="I72" s="11">
        <v>13173.049753688774</v>
      </c>
      <c r="J72" s="11"/>
      <c r="K72" s="11">
        <v>0</v>
      </c>
      <c r="L72" s="54">
        <v>25.166666666666668</v>
      </c>
      <c r="M72" s="11">
        <v>604</v>
      </c>
    </row>
    <row r="73" spans="1:13" x14ac:dyDescent="0.35">
      <c r="A73" s="10"/>
      <c r="B73" s="23"/>
      <c r="C73" s="11"/>
      <c r="D73" s="11"/>
      <c r="E73" s="12"/>
      <c r="G73" s="10">
        <v>86</v>
      </c>
      <c r="H73" s="21" t="s">
        <v>1127</v>
      </c>
      <c r="I73" s="11">
        <v>39773.594681854491</v>
      </c>
      <c r="J73" s="11"/>
      <c r="K73" s="11">
        <v>0</v>
      </c>
      <c r="L73" s="54">
        <v>77.111111111111128</v>
      </c>
      <c r="M73" s="11">
        <v>1850.666666666667</v>
      </c>
    </row>
    <row r="74" spans="1:13" x14ac:dyDescent="0.35">
      <c r="A74" s="10"/>
      <c r="B74" s="23"/>
      <c r="C74" s="11"/>
      <c r="D74" s="11"/>
      <c r="E74" s="12"/>
      <c r="G74" s="10">
        <v>91</v>
      </c>
      <c r="H74" s="21" t="s">
        <v>1127</v>
      </c>
      <c r="I74" s="11">
        <v>34978.864315354651</v>
      </c>
      <c r="J74" s="11"/>
      <c r="K74" s="11">
        <v>0</v>
      </c>
      <c r="L74" s="54">
        <v>53.002083333333339</v>
      </c>
      <c r="M74" s="11">
        <v>1272.0500000000002</v>
      </c>
    </row>
    <row r="75" spans="1:13" x14ac:dyDescent="0.35">
      <c r="A75" s="10"/>
      <c r="B75" s="23"/>
      <c r="C75" s="11"/>
      <c r="D75" s="11"/>
      <c r="E75" s="12"/>
      <c r="G75" s="10">
        <v>92</v>
      </c>
      <c r="H75" s="21" t="s">
        <v>1127</v>
      </c>
      <c r="I75" s="11">
        <v>70326.896368596572</v>
      </c>
      <c r="J75" s="11">
        <v>13497.743783626134</v>
      </c>
      <c r="K75" s="11">
        <v>0</v>
      </c>
      <c r="L75" s="54">
        <v>160.48958333333337</v>
      </c>
      <c r="M75" s="11">
        <v>3851.7500000000009</v>
      </c>
    </row>
    <row r="76" spans="1:13" x14ac:dyDescent="0.35">
      <c r="A76" s="10"/>
      <c r="B76" s="23"/>
      <c r="C76" s="11"/>
      <c r="D76" s="11"/>
      <c r="E76" s="12"/>
      <c r="G76" s="10">
        <v>93</v>
      </c>
      <c r="H76" s="21" t="s">
        <v>1127</v>
      </c>
      <c r="I76" s="11">
        <v>86204.397183728754</v>
      </c>
      <c r="J76" s="11"/>
      <c r="K76" s="11">
        <v>171.07694477974781</v>
      </c>
      <c r="L76" s="54">
        <v>128.47499999999997</v>
      </c>
      <c r="M76" s="11">
        <v>3083.3999999999992</v>
      </c>
    </row>
    <row r="77" spans="1:13" x14ac:dyDescent="0.35">
      <c r="A77" s="10"/>
      <c r="B77" s="23"/>
      <c r="C77" s="11"/>
      <c r="D77" s="11"/>
      <c r="E77" s="12"/>
      <c r="G77" s="10">
        <v>94</v>
      </c>
      <c r="H77" s="21" t="s">
        <v>1127</v>
      </c>
      <c r="I77" s="11">
        <v>12831.157478119938</v>
      </c>
      <c r="J77" s="11"/>
      <c r="K77" s="11">
        <v>12831.157478119938</v>
      </c>
      <c r="L77" s="54">
        <v>19.125</v>
      </c>
      <c r="M77" s="11">
        <v>459</v>
      </c>
    </row>
    <row r="78" spans="1:13" x14ac:dyDescent="0.35">
      <c r="A78" s="10"/>
      <c r="B78" s="23"/>
      <c r="C78" s="11"/>
      <c r="D78" s="11"/>
      <c r="E78" s="12"/>
      <c r="G78" s="10">
        <v>95</v>
      </c>
      <c r="H78" s="21" t="s">
        <v>1127</v>
      </c>
      <c r="I78" s="11">
        <v>553.73980356725065</v>
      </c>
      <c r="J78" s="11"/>
      <c r="K78" s="11">
        <v>553.73980356725065</v>
      </c>
      <c r="L78" s="54">
        <v>1.0833333333333333</v>
      </c>
      <c r="M78" s="11">
        <v>26</v>
      </c>
    </row>
    <row r="79" spans="1:13" x14ac:dyDescent="0.35">
      <c r="A79" s="10"/>
      <c r="B79" s="23"/>
      <c r="C79" s="11"/>
      <c r="D79" s="11"/>
      <c r="E79" s="12"/>
      <c r="G79" s="10">
        <v>96</v>
      </c>
      <c r="H79" s="21" t="s">
        <v>1127</v>
      </c>
      <c r="I79" s="11">
        <v>2544.5395852943743</v>
      </c>
      <c r="J79" s="11"/>
      <c r="K79" s="11">
        <v>2544.5395852943743</v>
      </c>
      <c r="L79" s="54">
        <v>5.6111111111111107</v>
      </c>
      <c r="M79" s="11">
        <v>134.66666666666666</v>
      </c>
    </row>
    <row r="80" spans="1:13" x14ac:dyDescent="0.35">
      <c r="A80" s="10"/>
      <c r="B80" s="23"/>
      <c r="C80" s="11"/>
      <c r="D80" s="11"/>
      <c r="E80" s="12"/>
      <c r="G80" s="10">
        <v>97</v>
      </c>
      <c r="H80" s="21" t="s">
        <v>1127</v>
      </c>
      <c r="I80" s="11">
        <v>31407.654213070426</v>
      </c>
      <c r="J80" s="11"/>
      <c r="K80" s="11">
        <v>9394.8093399536883</v>
      </c>
      <c r="L80" s="54">
        <v>37.600694444444443</v>
      </c>
      <c r="M80" s="11">
        <v>902.41666666666663</v>
      </c>
    </row>
    <row r="81" spans="1:13" x14ac:dyDescent="0.35">
      <c r="A81" s="10"/>
      <c r="B81" s="23"/>
      <c r="C81" s="11"/>
      <c r="D81" s="11"/>
      <c r="E81" s="12"/>
      <c r="G81" s="10">
        <v>99</v>
      </c>
      <c r="H81" s="21" t="s">
        <v>1127</v>
      </c>
      <c r="I81" s="11">
        <v>69240.066580804807</v>
      </c>
      <c r="J81" s="11"/>
      <c r="K81" s="11">
        <v>0</v>
      </c>
      <c r="L81" s="54">
        <v>158.72638888888883</v>
      </c>
      <c r="M81" s="11">
        <v>3809.433333333332</v>
      </c>
    </row>
    <row r="82" spans="1:13" x14ac:dyDescent="0.35">
      <c r="A82" s="10"/>
      <c r="B82" s="23"/>
      <c r="C82" s="11"/>
      <c r="D82" s="11"/>
      <c r="E82" s="12"/>
      <c r="G82" s="10">
        <v>100</v>
      </c>
      <c r="H82" s="21" t="s">
        <v>1127</v>
      </c>
      <c r="I82" s="11">
        <v>5175.1461004202301</v>
      </c>
      <c r="J82" s="11">
        <v>4601.0818806716288</v>
      </c>
      <c r="K82" s="11">
        <v>0</v>
      </c>
      <c r="L82" s="54">
        <v>12.583333333333332</v>
      </c>
      <c r="M82" s="11">
        <v>302</v>
      </c>
    </row>
    <row r="83" spans="1:13" x14ac:dyDescent="0.35">
      <c r="A83" s="10"/>
      <c r="B83" s="23"/>
      <c r="C83" s="11"/>
      <c r="D83" s="11"/>
      <c r="E83" s="12"/>
      <c r="G83" s="10" t="s">
        <v>21</v>
      </c>
      <c r="H83" s="21" t="s">
        <v>1135</v>
      </c>
      <c r="I83" s="11">
        <v>92698.703130699651</v>
      </c>
      <c r="J83" s="11"/>
      <c r="K83" s="11">
        <v>0</v>
      </c>
      <c r="L83" s="54">
        <v>222.71875</v>
      </c>
      <c r="M83" s="11">
        <v>5345.25</v>
      </c>
    </row>
    <row r="84" spans="1:13" x14ac:dyDescent="0.35">
      <c r="A84" s="10"/>
      <c r="B84" s="23"/>
      <c r="C84" s="11"/>
      <c r="D84" s="11"/>
      <c r="E84" s="12"/>
      <c r="G84" s="10" t="s">
        <v>25</v>
      </c>
      <c r="H84" s="21" t="s">
        <v>1135</v>
      </c>
      <c r="I84" s="11">
        <v>20966.338446055521</v>
      </c>
      <c r="J84" s="11"/>
      <c r="K84" s="11">
        <v>0</v>
      </c>
      <c r="L84" s="54">
        <v>55.366666666666653</v>
      </c>
      <c r="M84" s="11">
        <v>1328.7999999999997</v>
      </c>
    </row>
    <row r="85" spans="1:13" x14ac:dyDescent="0.35">
      <c r="A85" s="10"/>
      <c r="B85" s="23"/>
      <c r="C85" s="11"/>
      <c r="D85" s="11"/>
      <c r="E85" s="12"/>
      <c r="G85" s="10" t="s">
        <v>180</v>
      </c>
      <c r="H85" s="21" t="s">
        <v>1135</v>
      </c>
      <c r="I85" s="11">
        <v>14688.168354853527</v>
      </c>
      <c r="J85" s="11"/>
      <c r="K85" s="11">
        <v>0</v>
      </c>
      <c r="L85" s="54">
        <v>33.002777777777773</v>
      </c>
      <c r="M85" s="11">
        <v>792.06666666666661</v>
      </c>
    </row>
    <row r="86" spans="1:13" x14ac:dyDescent="0.35">
      <c r="A86" s="10"/>
      <c r="B86" s="23"/>
      <c r="C86" s="11"/>
      <c r="D86" s="11"/>
      <c r="E86" s="12"/>
      <c r="G86" s="10" t="s">
        <v>627</v>
      </c>
      <c r="H86" s="21" t="s">
        <v>1135</v>
      </c>
      <c r="I86" s="11">
        <v>1287.277175274492</v>
      </c>
      <c r="J86" s="11"/>
      <c r="K86" s="11">
        <v>0</v>
      </c>
      <c r="L86" s="54">
        <v>4.2048611111111107</v>
      </c>
      <c r="M86" s="11">
        <v>100.91666666666666</v>
      </c>
    </row>
    <row r="87" spans="1:13" x14ac:dyDescent="0.35">
      <c r="A87" s="10"/>
      <c r="B87" s="23"/>
      <c r="C87" s="11"/>
      <c r="D87" s="11"/>
      <c r="E87" s="12"/>
      <c r="G87" s="10" t="s">
        <v>41</v>
      </c>
      <c r="H87" s="21" t="s">
        <v>1138</v>
      </c>
      <c r="I87" s="11">
        <v>264951.04971350444</v>
      </c>
      <c r="J87" s="11"/>
      <c r="K87" s="11">
        <v>0</v>
      </c>
      <c r="L87" s="54">
        <v>507.85069444444474</v>
      </c>
      <c r="M87" s="11">
        <v>12188.416666666673</v>
      </c>
    </row>
    <row r="88" spans="1:13" x14ac:dyDescent="0.35">
      <c r="A88" s="10"/>
      <c r="B88" s="23"/>
      <c r="C88" s="11"/>
      <c r="D88" s="11"/>
      <c r="E88" s="12"/>
      <c r="G88" s="10" t="s">
        <v>55</v>
      </c>
      <c r="H88" s="21" t="s">
        <v>1138</v>
      </c>
      <c r="I88" s="11">
        <v>150879.56647919191</v>
      </c>
      <c r="J88" s="11"/>
      <c r="K88" s="11">
        <v>0</v>
      </c>
      <c r="L88" s="54">
        <v>276.22222222222177</v>
      </c>
      <c r="M88" s="11">
        <v>6629.333333333323</v>
      </c>
    </row>
    <row r="89" spans="1:13" x14ac:dyDescent="0.35">
      <c r="A89" s="10"/>
      <c r="B89" s="23"/>
      <c r="C89" s="11"/>
      <c r="D89" s="11"/>
      <c r="E89" s="12"/>
      <c r="G89" s="10" t="s">
        <v>130</v>
      </c>
      <c r="H89" s="21" t="s">
        <v>1125</v>
      </c>
      <c r="I89" s="11">
        <v>678645.34154503874</v>
      </c>
      <c r="J89" s="11"/>
      <c r="K89" s="11">
        <v>0</v>
      </c>
      <c r="L89" s="54">
        <v>921.97083333333137</v>
      </c>
      <c r="M89" s="11">
        <v>22127.299999999952</v>
      </c>
    </row>
    <row r="90" spans="1:13" x14ac:dyDescent="0.35">
      <c r="A90" s="10"/>
      <c r="B90" s="23"/>
      <c r="C90" s="11"/>
      <c r="D90" s="11"/>
      <c r="E90" s="12"/>
      <c r="G90" s="10" t="s">
        <v>658</v>
      </c>
      <c r="H90" s="21" t="s">
        <v>1139</v>
      </c>
      <c r="I90" s="11">
        <v>73817.600303584084</v>
      </c>
      <c r="J90" s="11"/>
      <c r="K90" s="11">
        <v>0</v>
      </c>
      <c r="L90" s="54">
        <v>91.062500000000028</v>
      </c>
      <c r="M90" s="11">
        <v>2185.5000000000009</v>
      </c>
    </row>
    <row r="91" spans="1:13" x14ac:dyDescent="0.35">
      <c r="A91" s="10"/>
      <c r="B91" s="23"/>
      <c r="C91" s="11"/>
      <c r="D91" s="11"/>
      <c r="E91" s="12"/>
      <c r="G91" s="10" t="s">
        <v>596</v>
      </c>
      <c r="H91" s="21" t="s">
        <v>1139</v>
      </c>
      <c r="I91" s="11">
        <v>135538.75331970607</v>
      </c>
      <c r="J91" s="11"/>
      <c r="K91" s="11">
        <v>0</v>
      </c>
      <c r="L91" s="54">
        <v>147.39513888888888</v>
      </c>
      <c r="M91" s="11">
        <v>3537.4833333333331</v>
      </c>
    </row>
    <row r="92" spans="1:13" x14ac:dyDescent="0.35">
      <c r="A92" s="22"/>
      <c r="C92" s="13"/>
      <c r="D92" s="13"/>
      <c r="E92" s="14"/>
      <c r="G92" s="3"/>
      <c r="H92" s="6"/>
      <c r="I92" s="11">
        <f>SUM(I7:I91)</f>
        <v>8159324.0737689072</v>
      </c>
      <c r="J92" s="11">
        <f t="shared" ref="J92:L92" si="0">SUM(J7:J91)</f>
        <v>83038.446453094002</v>
      </c>
      <c r="K92" s="11">
        <f t="shared" si="0"/>
        <v>105655.16727288798</v>
      </c>
      <c r="L92" s="54">
        <f t="shared" si="0"/>
        <v>13396.807638888899</v>
      </c>
      <c r="M92" s="11">
        <f>VALUE(L92)*24</f>
        <v>321523.38333333354</v>
      </c>
    </row>
    <row r="93" spans="1:13" x14ac:dyDescent="0.35">
      <c r="H93" s="6"/>
      <c r="I93" s="8"/>
    </row>
    <row r="94" spans="1:13" ht="43.5" x14ac:dyDescent="0.35">
      <c r="A94" s="53" t="s">
        <v>1508</v>
      </c>
      <c r="B94" s="53" t="s">
        <v>1224</v>
      </c>
    </row>
    <row r="95" spans="1:13" x14ac:dyDescent="0.35">
      <c r="C95" s="79" t="s">
        <v>1104</v>
      </c>
      <c r="D95" s="79"/>
      <c r="E95" s="79"/>
    </row>
    <row r="96" spans="1:13" x14ac:dyDescent="0.35">
      <c r="H96" s="3"/>
      <c r="I96" s="3"/>
      <c r="J96" s="3"/>
      <c r="K96" s="3"/>
    </row>
    <row r="97" spans="1:12" x14ac:dyDescent="0.35">
      <c r="A97" s="78" t="s">
        <v>1117</v>
      </c>
      <c r="B97" s="78"/>
      <c r="C97" s="78"/>
      <c r="D97" s="78"/>
      <c r="E97" s="78"/>
      <c r="G97" s="78" t="s">
        <v>1112</v>
      </c>
      <c r="H97" s="78"/>
      <c r="I97" s="78"/>
      <c r="J97" s="78"/>
      <c r="K97" s="78"/>
      <c r="L97" s="78"/>
    </row>
    <row r="98" spans="1:12" ht="42" x14ac:dyDescent="0.35">
      <c r="A98" s="58" t="s">
        <v>1105</v>
      </c>
      <c r="B98" s="59" t="s">
        <v>1491</v>
      </c>
      <c r="C98" s="59" t="s">
        <v>1510</v>
      </c>
      <c r="D98" s="76" t="s">
        <v>1509</v>
      </c>
      <c r="E98" s="58" t="s">
        <v>1103</v>
      </c>
      <c r="G98" s="80" t="s">
        <v>1113</v>
      </c>
      <c r="H98" s="80" t="s">
        <v>1114</v>
      </c>
      <c r="I98" s="77" t="s">
        <v>1115</v>
      </c>
      <c r="J98" s="77"/>
      <c r="K98" s="77"/>
      <c r="L98" s="77"/>
    </row>
    <row r="99" spans="1:12" ht="21" x14ac:dyDescent="0.35">
      <c r="A99" s="16">
        <v>1</v>
      </c>
      <c r="B99" s="17">
        <f>VLOOKUP(A99,$G$7:$M$91,3,FALSE)</f>
        <v>159112.54885850055</v>
      </c>
      <c r="C99" s="17">
        <f>VLOOKUP(A99,$G$7:$M$91,5,FALSE)</f>
        <v>0</v>
      </c>
      <c r="D99" s="17">
        <f>VLOOKUP(A99,$G$7:$M$91,4,FALSE)</f>
        <v>0</v>
      </c>
      <c r="E99" s="17">
        <f>VLOOKUP(A99,$G$7:$M$91,7,FALSE)</f>
        <v>8761.7500000000018</v>
      </c>
      <c r="G99" s="80"/>
      <c r="H99" s="80"/>
      <c r="I99" s="60" t="s">
        <v>1493</v>
      </c>
      <c r="J99" s="60" t="s">
        <v>1495</v>
      </c>
      <c r="K99" s="60" t="s">
        <v>1494</v>
      </c>
      <c r="L99" s="60" t="s">
        <v>1103</v>
      </c>
    </row>
    <row r="100" spans="1:12" x14ac:dyDescent="0.35">
      <c r="A100" s="16">
        <v>2</v>
      </c>
      <c r="B100" s="17">
        <f t="shared" ref="B100:B110" si="1">VLOOKUP(A100,$G$7:$M$91,3,FALSE)</f>
        <v>48855.287062021474</v>
      </c>
      <c r="C100" s="17">
        <f t="shared" ref="C100:C110" si="2">VLOOKUP(A100,$G$7:$M$91,5,FALSE)</f>
        <v>0</v>
      </c>
      <c r="D100" s="17">
        <f t="shared" ref="D100:D110" si="3">VLOOKUP(A100,$G$7:$M$91,4,FALSE)</f>
        <v>0</v>
      </c>
      <c r="E100" s="17">
        <f t="shared" ref="E100:E110" si="4">VLOOKUP(A100,$G$7:$M$91,7,FALSE)</f>
        <v>2772.333333333333</v>
      </c>
      <c r="G100" s="80" t="s">
        <v>1116</v>
      </c>
      <c r="H100" s="64" t="str">
        <f>A97</f>
        <v>US: Urbano di Savona</v>
      </c>
      <c r="I100" s="61">
        <f>B111-J100</f>
        <v>934734.41209952265</v>
      </c>
      <c r="J100" s="61">
        <f t="shared" ref="J100" si="5">C111</f>
        <v>0</v>
      </c>
      <c r="K100" s="63">
        <f>J100+I100</f>
        <v>934734.41209952265</v>
      </c>
      <c r="L100" s="61">
        <f>E111</f>
        <v>51373.833333333358</v>
      </c>
    </row>
    <row r="101" spans="1:12" x14ac:dyDescent="0.35">
      <c r="A101" s="16">
        <v>3</v>
      </c>
      <c r="B101" s="17">
        <f t="shared" si="1"/>
        <v>169160.54844726427</v>
      </c>
      <c r="C101" s="17">
        <f t="shared" si="2"/>
        <v>0</v>
      </c>
      <c r="D101" s="17">
        <f t="shared" si="3"/>
        <v>0</v>
      </c>
      <c r="E101" s="17">
        <f t="shared" si="4"/>
        <v>7710.9999999999982</v>
      </c>
      <c r="G101" s="80"/>
      <c r="H101" s="64" t="str">
        <f>A113</f>
        <v>UC: Urbano di Celle</v>
      </c>
      <c r="I101" s="61">
        <f>B117-J101</f>
        <v>11423.759160949116</v>
      </c>
      <c r="J101" s="61">
        <f t="shared" ref="J101" si="6">C117</f>
        <v>637.5</v>
      </c>
      <c r="K101" s="63">
        <f t="shared" ref="K101:K110" si="7">J101+I101</f>
        <v>12061.259160949116</v>
      </c>
      <c r="L101" s="61">
        <f>E117</f>
        <v>715.83333333333326</v>
      </c>
    </row>
    <row r="102" spans="1:12" x14ac:dyDescent="0.35">
      <c r="A102" s="16">
        <v>4</v>
      </c>
      <c r="B102" s="17">
        <f t="shared" si="1"/>
        <v>115199.20575583486</v>
      </c>
      <c r="C102" s="17">
        <f t="shared" si="2"/>
        <v>0</v>
      </c>
      <c r="D102" s="17">
        <f t="shared" si="3"/>
        <v>0</v>
      </c>
      <c r="E102" s="17">
        <f t="shared" si="4"/>
        <v>6059.3166666666693</v>
      </c>
      <c r="G102" s="80"/>
      <c r="H102" s="64" t="str">
        <f>A119</f>
        <v>UF: Urbano di Finale</v>
      </c>
      <c r="I102" s="61">
        <f>B126-J102</f>
        <v>170820.86114240461</v>
      </c>
      <c r="J102" s="61">
        <f t="shared" ref="J102" si="8">C126</f>
        <v>8063.157410720708</v>
      </c>
      <c r="K102" s="63">
        <f t="shared" si="7"/>
        <v>178884.01855312532</v>
      </c>
      <c r="L102" s="61">
        <f>E126</f>
        <v>8643.9333333333325</v>
      </c>
    </row>
    <row r="103" spans="1:12" x14ac:dyDescent="0.35">
      <c r="A103" s="16">
        <v>5</v>
      </c>
      <c r="B103" s="17">
        <f t="shared" si="1"/>
        <v>217127.42957379136</v>
      </c>
      <c r="C103" s="17">
        <f t="shared" si="2"/>
        <v>0</v>
      </c>
      <c r="D103" s="17">
        <f t="shared" si="3"/>
        <v>0</v>
      </c>
      <c r="E103" s="17">
        <f t="shared" si="4"/>
        <v>12967.833333333356</v>
      </c>
      <c r="G103" s="80"/>
      <c r="H103" s="64" t="str">
        <f>A128</f>
        <v>UV: Urbano di Varazze</v>
      </c>
      <c r="I103" s="61">
        <f>B133-J103</f>
        <v>127452.58833843334</v>
      </c>
      <c r="J103" s="61">
        <f t="shared" ref="J103" si="9">C133</f>
        <v>4115.6098096235173</v>
      </c>
      <c r="K103" s="63">
        <f t="shared" si="7"/>
        <v>131568.19814805686</v>
      </c>
      <c r="L103" s="61">
        <f>E133</f>
        <v>6005.1333333333332</v>
      </c>
    </row>
    <row r="104" spans="1:12" x14ac:dyDescent="0.35">
      <c r="A104" s="16">
        <v>12</v>
      </c>
      <c r="B104" s="17">
        <f t="shared" si="1"/>
        <v>20960.659723412322</v>
      </c>
      <c r="C104" s="17">
        <f t="shared" si="2"/>
        <v>0</v>
      </c>
      <c r="D104" s="17">
        <f t="shared" si="3"/>
        <v>2618.4370007316943</v>
      </c>
      <c r="E104" s="17">
        <f t="shared" si="4"/>
        <v>1384.166666666667</v>
      </c>
      <c r="G104" s="80"/>
      <c r="H104" s="64" t="str">
        <f>A135</f>
        <v>SS: Sub-urbano di Savona</v>
      </c>
      <c r="I104" s="61">
        <f>B145-J104</f>
        <v>1207699.7768035543</v>
      </c>
      <c r="J104" s="61">
        <f t="shared" ref="J104" si="10">C145</f>
        <v>6335.9600000000009</v>
      </c>
      <c r="K104" s="63">
        <f t="shared" si="7"/>
        <v>1214035.7368035542</v>
      </c>
      <c r="L104" s="61">
        <f>E145</f>
        <v>55150.650000000009</v>
      </c>
    </row>
    <row r="105" spans="1:12" x14ac:dyDescent="0.35">
      <c r="A105" s="16">
        <v>13</v>
      </c>
      <c r="B105" s="17">
        <f t="shared" si="1"/>
        <v>6736.6298631161335</v>
      </c>
      <c r="C105" s="17">
        <f t="shared" si="2"/>
        <v>0</v>
      </c>
      <c r="D105" s="17">
        <f t="shared" si="3"/>
        <v>1625.6533186087906</v>
      </c>
      <c r="E105" s="17">
        <f t="shared" si="4"/>
        <v>382.53333333333336</v>
      </c>
      <c r="G105" s="80"/>
      <c r="H105" s="65" t="s">
        <v>1122</v>
      </c>
      <c r="I105" s="62">
        <f>SUM(I100:I104)</f>
        <v>2452131.3975448636</v>
      </c>
      <c r="J105" s="62">
        <f t="shared" ref="J105:K105" si="11">SUM(J100:J104)</f>
        <v>19152.227220344226</v>
      </c>
      <c r="K105" s="62">
        <f t="shared" si="11"/>
        <v>2471283.624765208</v>
      </c>
      <c r="L105" s="62">
        <f>SUM(L100:L104)</f>
        <v>121889.38333333338</v>
      </c>
    </row>
    <row r="106" spans="1:12" x14ac:dyDescent="0.35">
      <c r="A106" s="16">
        <v>15</v>
      </c>
      <c r="B106" s="17">
        <f t="shared" si="1"/>
        <v>67941.615708698388</v>
      </c>
      <c r="C106" s="17">
        <f t="shared" si="2"/>
        <v>0</v>
      </c>
      <c r="D106" s="17">
        <f t="shared" si="3"/>
        <v>0</v>
      </c>
      <c r="E106" s="17">
        <f t="shared" si="4"/>
        <v>3767.8666666666659</v>
      </c>
      <c r="G106" s="80" t="s">
        <v>1123</v>
      </c>
      <c r="H106" s="64" t="str">
        <f>A147</f>
        <v>VB: Valbormida</v>
      </c>
      <c r="I106" s="61">
        <f>B168-J106</f>
        <v>1986266.5654825971</v>
      </c>
      <c r="J106" s="61">
        <f t="shared" ref="J106" si="12">C168</f>
        <v>4709.6367128133561</v>
      </c>
      <c r="K106" s="63">
        <f t="shared" si="7"/>
        <v>1990976.2021954104</v>
      </c>
      <c r="L106" s="61">
        <f>E168</f>
        <v>61226.383333333346</v>
      </c>
    </row>
    <row r="107" spans="1:12" x14ac:dyDescent="0.35">
      <c r="A107" s="16" t="s">
        <v>21</v>
      </c>
      <c r="B107" s="17">
        <f t="shared" si="1"/>
        <v>92698.703130699651</v>
      </c>
      <c r="C107" s="17">
        <f t="shared" si="2"/>
        <v>0</v>
      </c>
      <c r="D107" s="17">
        <f t="shared" si="3"/>
        <v>0</v>
      </c>
      <c r="E107" s="17">
        <f t="shared" si="4"/>
        <v>5345.25</v>
      </c>
      <c r="G107" s="80"/>
      <c r="H107" s="66" t="str">
        <f>A175</f>
        <v>A12: Radiali di Ponente da Andora a Pietra</v>
      </c>
      <c r="I107" s="61">
        <f>B200-J107</f>
        <v>890200.01100678171</v>
      </c>
      <c r="J107" s="61">
        <f t="shared" ref="J107" si="13">C200</f>
        <v>32232.916652314372</v>
      </c>
      <c r="K107" s="63">
        <f t="shared" si="7"/>
        <v>922432.92765909608</v>
      </c>
      <c r="L107" s="61">
        <f>E200</f>
        <v>38771.016666666663</v>
      </c>
    </row>
    <row r="108" spans="1:12" x14ac:dyDescent="0.35">
      <c r="A108" s="16" t="s">
        <v>25</v>
      </c>
      <c r="B108" s="17">
        <f t="shared" si="1"/>
        <v>20966.338446055521</v>
      </c>
      <c r="C108" s="17">
        <f t="shared" si="2"/>
        <v>0</v>
      </c>
      <c r="D108" s="17">
        <f t="shared" si="3"/>
        <v>0</v>
      </c>
      <c r="E108" s="17">
        <f t="shared" si="4"/>
        <v>1328.7999999999997</v>
      </c>
      <c r="G108" s="80"/>
      <c r="H108" s="66" t="str">
        <f>A170</f>
        <v>A03: Litoranea di Ponente Finale - Andora</v>
      </c>
      <c r="I108" s="61">
        <f>B173-J108</f>
        <v>1061019.8280876239</v>
      </c>
      <c r="J108" s="61">
        <f t="shared" ref="J108" si="14">C173</f>
        <v>8580.779999999997</v>
      </c>
      <c r="K108" s="63">
        <f t="shared" si="7"/>
        <v>1069600.608087624</v>
      </c>
      <c r="L108" s="61">
        <f>E173</f>
        <v>38349.516666666677</v>
      </c>
    </row>
    <row r="109" spans="1:12" x14ac:dyDescent="0.35">
      <c r="A109" s="16" t="s">
        <v>180</v>
      </c>
      <c r="B109" s="17">
        <f t="shared" si="1"/>
        <v>14688.168354853527</v>
      </c>
      <c r="C109" s="17">
        <f t="shared" si="2"/>
        <v>0</v>
      </c>
      <c r="D109" s="17">
        <f t="shared" si="3"/>
        <v>0</v>
      </c>
      <c r="E109" s="17">
        <f t="shared" si="4"/>
        <v>792.06666666666661</v>
      </c>
      <c r="G109" s="80"/>
      <c r="H109" s="66" t="str">
        <f>A202</f>
        <v>CP: Extraurbano di Ponente da Bergeggi a Finale</v>
      </c>
      <c r="I109" s="61">
        <f>B209-J109</f>
        <v>886144.5940269283</v>
      </c>
      <c r="J109" s="61">
        <f t="shared" ref="J109" si="15">C209</f>
        <v>37400.306687416043</v>
      </c>
      <c r="K109" s="63">
        <f t="shared" si="7"/>
        <v>923544.90071434435</v>
      </c>
      <c r="L109" s="61">
        <f>E209</f>
        <v>31932.466666666616</v>
      </c>
    </row>
    <row r="110" spans="1:12" x14ac:dyDescent="0.35">
      <c r="A110" s="16" t="s">
        <v>627</v>
      </c>
      <c r="B110" s="17">
        <f t="shared" si="1"/>
        <v>1287.277175274492</v>
      </c>
      <c r="C110" s="17">
        <f t="shared" si="2"/>
        <v>0</v>
      </c>
      <c r="D110" s="17">
        <f t="shared" si="3"/>
        <v>0</v>
      </c>
      <c r="E110" s="17">
        <f t="shared" si="4"/>
        <v>100.91666666666666</v>
      </c>
      <c r="G110" s="80"/>
      <c r="H110" s="66" t="str">
        <f>A211</f>
        <v>CL: Extraurbano di Levante da Albissola a Varazze</v>
      </c>
      <c r="I110" s="61">
        <f>B220-J110</f>
        <v>777906.51034721907</v>
      </c>
      <c r="J110" s="61">
        <f t="shared" ref="J110" si="16">C220</f>
        <v>3579.2999999999993</v>
      </c>
      <c r="K110" s="63">
        <f t="shared" si="7"/>
        <v>781485.81034721911</v>
      </c>
      <c r="L110" s="61">
        <f>E220</f>
        <v>29354.616666666669</v>
      </c>
    </row>
    <row r="111" spans="1:12" x14ac:dyDescent="0.35">
      <c r="A111" s="18" t="s">
        <v>1106</v>
      </c>
      <c r="B111" s="19">
        <f>SUM(B99:B110)</f>
        <v>934734.41209952265</v>
      </c>
      <c r="C111" s="19">
        <f t="shared" ref="C111:E111" si="17">SUM(C99:C110)</f>
        <v>0</v>
      </c>
      <c r="D111" s="19">
        <f t="shared" si="17"/>
        <v>4244.0903193404847</v>
      </c>
      <c r="E111" s="19">
        <f t="shared" si="17"/>
        <v>51373.833333333358</v>
      </c>
      <c r="G111" s="80"/>
      <c r="H111" s="65" t="s">
        <v>1129</v>
      </c>
      <c r="I111" s="62">
        <f>SUM(I106:I110)</f>
        <v>5601537.5089511499</v>
      </c>
      <c r="J111" s="62">
        <f t="shared" ref="J111:K111" si="18">SUM(J106:J110)</f>
        <v>86502.940052543781</v>
      </c>
      <c r="K111" s="62">
        <f t="shared" si="18"/>
        <v>5688040.4490036936</v>
      </c>
      <c r="L111" s="62">
        <f>SUM(L106:L110)</f>
        <v>199633.99999999997</v>
      </c>
    </row>
    <row r="112" spans="1:12" x14ac:dyDescent="0.35">
      <c r="G112" s="78" t="s">
        <v>1130</v>
      </c>
      <c r="H112" s="78"/>
      <c r="I112" s="62">
        <f>I111+I105</f>
        <v>8053668.9064960135</v>
      </c>
      <c r="J112" s="62">
        <f t="shared" ref="J112:K112" si="19">J111+J105</f>
        <v>105655.16727288801</v>
      </c>
      <c r="K112" s="62">
        <f t="shared" si="19"/>
        <v>8159324.0737689016</v>
      </c>
      <c r="L112" s="62">
        <f>L111+L105</f>
        <v>321523.38333333336</v>
      </c>
    </row>
    <row r="113" spans="1:13" x14ac:dyDescent="0.35">
      <c r="A113" s="81" t="s">
        <v>1119</v>
      </c>
      <c r="B113" s="81"/>
      <c r="C113" s="81"/>
      <c r="D113" s="81"/>
      <c r="E113" s="81"/>
      <c r="H113" s="3"/>
      <c r="I113" s="3"/>
      <c r="J113" s="3"/>
      <c r="K113" s="3"/>
    </row>
    <row r="114" spans="1:13" ht="31.5" x14ac:dyDescent="0.35">
      <c r="A114" s="67" t="s">
        <v>1105</v>
      </c>
      <c r="B114" s="68" t="s">
        <v>1491</v>
      </c>
      <c r="C114" s="68" t="s">
        <v>1492</v>
      </c>
      <c r="D114" s="76" t="s">
        <v>1509</v>
      </c>
      <c r="E114" s="67" t="s">
        <v>1103</v>
      </c>
      <c r="H114" s="3"/>
      <c r="I114" s="3"/>
      <c r="J114" s="3"/>
      <c r="K114" s="3"/>
    </row>
    <row r="115" spans="1:13" x14ac:dyDescent="0.35">
      <c r="A115" s="69">
        <v>14</v>
      </c>
      <c r="B115" s="70">
        <f t="shared" ref="B115:B116" si="20">VLOOKUP(A115,$G$7:$M$91,3,FALSE)</f>
        <v>3190.8480985141468</v>
      </c>
      <c r="C115" s="70">
        <f t="shared" ref="C115:C116" si="21">VLOOKUP(A115,$G$7:$M$91,5,FALSE)</f>
        <v>0</v>
      </c>
      <c r="D115" s="17">
        <f t="shared" ref="D115:D116" si="22">VLOOKUP(A115,$G$7:$M$91,4,FALSE)</f>
        <v>0</v>
      </c>
      <c r="E115" s="70">
        <f t="shared" ref="E115:E116" si="23">VLOOKUP(A115,$G$7:$M$91,7,FALSE)</f>
        <v>151</v>
      </c>
      <c r="H115" s="84" t="s">
        <v>1496</v>
      </c>
      <c r="I115" s="84"/>
      <c r="J115" s="84"/>
      <c r="K115" s="84"/>
    </row>
    <row r="116" spans="1:13" ht="30" x14ac:dyDescent="0.35">
      <c r="A116" s="69">
        <v>21</v>
      </c>
      <c r="B116" s="70">
        <f t="shared" si="20"/>
        <v>8870.4110624349687</v>
      </c>
      <c r="C116" s="70">
        <f t="shared" si="21"/>
        <v>637.5</v>
      </c>
      <c r="D116" s="17">
        <f t="shared" si="22"/>
        <v>0</v>
      </c>
      <c r="E116" s="70">
        <f t="shared" si="23"/>
        <v>564.83333333333326</v>
      </c>
      <c r="H116" s="85" t="s">
        <v>1497</v>
      </c>
      <c r="I116" s="86" t="s">
        <v>1498</v>
      </c>
      <c r="J116" s="86" t="s">
        <v>1500</v>
      </c>
      <c r="K116" s="86" t="s">
        <v>1502</v>
      </c>
    </row>
    <row r="117" spans="1:13" x14ac:dyDescent="0.35">
      <c r="A117" s="71" t="s">
        <v>1107</v>
      </c>
      <c r="B117" s="72">
        <f>SUM(B115:B116)</f>
        <v>12061.259160949116</v>
      </c>
      <c r="C117" s="72">
        <f t="shared" ref="C117:E117" si="24">SUM(C115:C116)</f>
        <v>637.5</v>
      </c>
      <c r="D117" s="72">
        <f t="shared" si="24"/>
        <v>0</v>
      </c>
      <c r="E117" s="72">
        <f t="shared" si="24"/>
        <v>715.83333333333326</v>
      </c>
      <c r="H117" s="85"/>
      <c r="I117" s="86" t="s">
        <v>1499</v>
      </c>
      <c r="J117" s="86" t="s">
        <v>1501</v>
      </c>
      <c r="K117" s="86" t="s">
        <v>1503</v>
      </c>
      <c r="L117" s="94" t="s">
        <v>1516</v>
      </c>
    </row>
    <row r="118" spans="1:13" x14ac:dyDescent="0.35">
      <c r="A118" s="73"/>
      <c r="B118" s="73"/>
      <c r="C118" s="73"/>
      <c r="D118" s="73"/>
      <c r="E118" s="73"/>
      <c r="H118" s="87" t="s">
        <v>1504</v>
      </c>
      <c r="I118" s="88">
        <f>I105</f>
        <v>2452131.3975448636</v>
      </c>
      <c r="J118" s="88">
        <f>L123*$L$126</f>
        <v>5550018.0220173737</v>
      </c>
      <c r="K118" s="89">
        <f>J118/I118</f>
        <v>2.263344463340828</v>
      </c>
      <c r="L118" s="93">
        <f>K118*1.1</f>
        <v>2.489678909674911</v>
      </c>
    </row>
    <row r="119" spans="1:13" x14ac:dyDescent="0.35">
      <c r="A119" s="81" t="s">
        <v>1120</v>
      </c>
      <c r="B119" s="81"/>
      <c r="C119" s="81"/>
      <c r="D119" s="81"/>
      <c r="E119" s="81"/>
      <c r="H119" s="87" t="s">
        <v>1505</v>
      </c>
      <c r="I119" s="88">
        <f>I111</f>
        <v>5601537.5089511499</v>
      </c>
      <c r="J119" s="88">
        <f>L124*$L$126</f>
        <v>9089981.9779826254</v>
      </c>
      <c r="K119" s="89">
        <f>J119/I119</f>
        <v>1.6227655288315053</v>
      </c>
      <c r="L119" s="93">
        <f>K119*1.1</f>
        <v>1.7850420817146559</v>
      </c>
    </row>
    <row r="120" spans="1:13" ht="31.5" x14ac:dyDescent="0.35">
      <c r="A120" s="67" t="s">
        <v>1105</v>
      </c>
      <c r="B120" s="68" t="s">
        <v>1491</v>
      </c>
      <c r="C120" s="68" t="s">
        <v>1492</v>
      </c>
      <c r="D120" s="76" t="s">
        <v>1509</v>
      </c>
      <c r="E120" s="67" t="s">
        <v>1103</v>
      </c>
      <c r="H120" s="90" t="s">
        <v>1506</v>
      </c>
      <c r="I120" s="91">
        <f>I119+I118</f>
        <v>8053668.9064960135</v>
      </c>
      <c r="J120" s="91">
        <f>SUM(J118:J119)</f>
        <v>14640000</v>
      </c>
      <c r="K120" s="92">
        <f>J120/I120</f>
        <v>1.8178050488506565</v>
      </c>
    </row>
    <row r="121" spans="1:13" x14ac:dyDescent="0.35">
      <c r="A121" s="69">
        <v>31</v>
      </c>
      <c r="B121" s="70">
        <f t="shared" ref="B121:B125" si="25">VLOOKUP(A121,$G$7:$M$91,3,FALSE)</f>
        <v>73269.495442139334</v>
      </c>
      <c r="C121" s="70">
        <f t="shared" ref="C121:C125" si="26">VLOOKUP(A121,$G$7:$M$91,5,FALSE)</f>
        <v>8063.157410720708</v>
      </c>
      <c r="D121" s="17">
        <f t="shared" ref="D121:D125" si="27">VLOOKUP(A121,$G$7:$M$91,4,FALSE)</f>
        <v>0</v>
      </c>
      <c r="E121" s="70">
        <f t="shared" ref="E121:E125" si="28">VLOOKUP(A121,$G$7:$M$91,7,FALSE)</f>
        <v>3982.4333333333325</v>
      </c>
      <c r="H121" s="3"/>
      <c r="I121" s="3"/>
      <c r="J121" s="3"/>
      <c r="K121" s="3"/>
    </row>
    <row r="122" spans="1:13" x14ac:dyDescent="0.35">
      <c r="A122" s="69">
        <v>32</v>
      </c>
      <c r="B122" s="70">
        <f t="shared" si="25"/>
        <v>20177.852162098188</v>
      </c>
      <c r="C122" s="70">
        <f t="shared" si="26"/>
        <v>0</v>
      </c>
      <c r="D122" s="17">
        <f t="shared" si="27"/>
        <v>0</v>
      </c>
      <c r="E122" s="70">
        <f t="shared" si="28"/>
        <v>1219.1666666666665</v>
      </c>
      <c r="L122">
        <v>14640000</v>
      </c>
      <c r="M122" t="s">
        <v>1512</v>
      </c>
    </row>
    <row r="123" spans="1:13" x14ac:dyDescent="0.35">
      <c r="A123" s="69">
        <v>33</v>
      </c>
      <c r="B123" s="70">
        <f t="shared" si="25"/>
        <v>16234.343678904668</v>
      </c>
      <c r="C123" s="70">
        <f t="shared" si="26"/>
        <v>0</v>
      </c>
      <c r="D123" s="17">
        <f t="shared" si="27"/>
        <v>0</v>
      </c>
      <c r="E123" s="70">
        <f t="shared" si="28"/>
        <v>700.25</v>
      </c>
      <c r="H123" s="3"/>
      <c r="I123" s="3"/>
      <c r="J123" s="3"/>
      <c r="K123" s="3"/>
      <c r="L123" s="7">
        <f>L105</f>
        <v>121889.38333333338</v>
      </c>
      <c r="M123" t="s">
        <v>1513</v>
      </c>
    </row>
    <row r="124" spans="1:13" x14ac:dyDescent="0.35">
      <c r="A124" s="69">
        <v>34</v>
      </c>
      <c r="B124" s="70">
        <f t="shared" si="25"/>
        <v>40826.303085048952</v>
      </c>
      <c r="C124" s="70">
        <f t="shared" si="26"/>
        <v>0</v>
      </c>
      <c r="D124" s="17">
        <f t="shared" si="27"/>
        <v>0</v>
      </c>
      <c r="E124" s="70">
        <f t="shared" si="28"/>
        <v>1678.166666666667</v>
      </c>
      <c r="H124" s="3"/>
      <c r="I124" s="3"/>
      <c r="J124" s="3"/>
      <c r="K124" s="3"/>
      <c r="L124" s="7">
        <f>L111</f>
        <v>199633.99999999997</v>
      </c>
      <c r="M124" s="3" t="s">
        <v>1514</v>
      </c>
    </row>
    <row r="125" spans="1:13" x14ac:dyDescent="0.35">
      <c r="A125" s="69">
        <v>36</v>
      </c>
      <c r="B125" s="70">
        <f t="shared" si="25"/>
        <v>28376.024184934195</v>
      </c>
      <c r="C125" s="70">
        <f t="shared" si="26"/>
        <v>0</v>
      </c>
      <c r="D125" s="17">
        <f t="shared" si="27"/>
        <v>5392.612005470879</v>
      </c>
      <c r="E125" s="70">
        <f t="shared" si="28"/>
        <v>1063.9166666666665</v>
      </c>
      <c r="H125" s="3"/>
      <c r="I125" s="3"/>
      <c r="J125" s="3"/>
      <c r="K125" s="3"/>
      <c r="L125" s="7">
        <f>L112</f>
        <v>321523.38333333336</v>
      </c>
      <c r="M125" t="s">
        <v>1515</v>
      </c>
    </row>
    <row r="126" spans="1:13" x14ac:dyDescent="0.35">
      <c r="A126" s="71" t="s">
        <v>1108</v>
      </c>
      <c r="B126" s="72">
        <f>SUM(B121:B125)</f>
        <v>178884.01855312532</v>
      </c>
      <c r="C126" s="72">
        <f>SUM(C121:C125)</f>
        <v>8063.157410720708</v>
      </c>
      <c r="D126" s="72">
        <f>SUM(D121:D125)</f>
        <v>5392.612005470879</v>
      </c>
      <c r="E126" s="72">
        <f>SUM(E121:E125)</f>
        <v>8643.9333333333325</v>
      </c>
      <c r="H126" s="3"/>
      <c r="I126" s="3"/>
      <c r="J126" s="3"/>
      <c r="K126" s="3"/>
      <c r="L126" s="7">
        <f>L122/L125</f>
        <v>45.533235711264751</v>
      </c>
      <c r="M126" t="s">
        <v>1511</v>
      </c>
    </row>
    <row r="127" spans="1:13" x14ac:dyDescent="0.35">
      <c r="A127" s="73"/>
      <c r="B127" s="73"/>
      <c r="C127" s="73"/>
      <c r="D127" s="73"/>
      <c r="E127" s="73"/>
      <c r="H127" s="3"/>
      <c r="I127" s="3"/>
      <c r="J127" s="3"/>
      <c r="K127" s="3"/>
    </row>
    <row r="128" spans="1:13" x14ac:dyDescent="0.35">
      <c r="A128" s="81" t="s">
        <v>1118</v>
      </c>
      <c r="B128" s="81"/>
      <c r="C128" s="81"/>
      <c r="D128" s="81"/>
      <c r="E128" s="81"/>
      <c r="H128" s="3" t="s">
        <v>1507</v>
      </c>
      <c r="I128" s="3"/>
      <c r="J128" s="3">
        <v>16150000</v>
      </c>
      <c r="K128" s="74">
        <f>J128/I120</f>
        <v>2.005297236266264</v>
      </c>
    </row>
    <row r="129" spans="1:11" ht="31.5" x14ac:dyDescent="0.35">
      <c r="A129" s="67" t="s">
        <v>1105</v>
      </c>
      <c r="B129" s="68" t="s">
        <v>1491</v>
      </c>
      <c r="C129" s="68" t="s">
        <v>1492</v>
      </c>
      <c r="D129" s="76" t="s">
        <v>1509</v>
      </c>
      <c r="E129" s="67" t="s">
        <v>1103</v>
      </c>
      <c r="H129" s="3"/>
      <c r="I129" s="3"/>
      <c r="K129" s="74">
        <f>K120-K128</f>
        <v>-0.18749218741560747</v>
      </c>
    </row>
    <row r="130" spans="1:11" x14ac:dyDescent="0.35">
      <c r="A130" s="69">
        <v>22</v>
      </c>
      <c r="B130" s="70">
        <f t="shared" ref="B130:B132" si="29">VLOOKUP(A130,$G$7:$M$91,3,FALSE)</f>
        <v>78570.804067491321</v>
      </c>
      <c r="C130" s="70">
        <f t="shared" ref="C130:C132" si="30">VLOOKUP(A130,$G$7:$M$91,5,FALSE)</f>
        <v>4115.6098096235173</v>
      </c>
      <c r="D130" s="17">
        <f t="shared" ref="D130:D132" si="31">VLOOKUP(A130,$G$7:$M$91,4,FALSE)</f>
        <v>6092.1730648147359</v>
      </c>
      <c r="E130" s="70">
        <f t="shared" ref="E130:E132" si="32">VLOOKUP(A130,$G$7:$M$91,7,FALSE)</f>
        <v>3337.0000000000005</v>
      </c>
      <c r="H130" s="3"/>
      <c r="I130" s="3"/>
      <c r="J130" s="3"/>
      <c r="K130" s="75">
        <f>K129/K128</f>
        <v>-9.3498452012383965E-2</v>
      </c>
    </row>
    <row r="131" spans="1:11" x14ac:dyDescent="0.35">
      <c r="A131" s="69">
        <v>23</v>
      </c>
      <c r="B131" s="70">
        <f t="shared" si="29"/>
        <v>12625.025931607353</v>
      </c>
      <c r="C131" s="70">
        <f t="shared" si="30"/>
        <v>0</v>
      </c>
      <c r="D131" s="17">
        <f t="shared" si="31"/>
        <v>4582.2262163343057</v>
      </c>
      <c r="E131" s="70">
        <f t="shared" si="32"/>
        <v>498.83333333333331</v>
      </c>
      <c r="H131" s="3"/>
      <c r="I131" s="3"/>
      <c r="J131" s="3"/>
      <c r="K131" s="3"/>
    </row>
    <row r="132" spans="1:11" x14ac:dyDescent="0.35">
      <c r="A132" s="69">
        <v>24</v>
      </c>
      <c r="B132" s="70">
        <f t="shared" si="29"/>
        <v>40372.368148958209</v>
      </c>
      <c r="C132" s="70">
        <f t="shared" si="30"/>
        <v>0</v>
      </c>
      <c r="D132" s="17">
        <f t="shared" si="31"/>
        <v>3185.9176728750117</v>
      </c>
      <c r="E132" s="70">
        <f t="shared" si="32"/>
        <v>2169.2999999999993</v>
      </c>
      <c r="H132" s="3"/>
      <c r="I132" s="3"/>
      <c r="J132" s="3"/>
      <c r="K132" s="3"/>
    </row>
    <row r="133" spans="1:11" x14ac:dyDescent="0.35">
      <c r="A133" s="71" t="s">
        <v>1109</v>
      </c>
      <c r="B133" s="72">
        <f>SUM(B130:B132)</f>
        <v>131568.19814805686</v>
      </c>
      <c r="C133" s="72">
        <f>SUM(C130:C132)</f>
        <v>4115.6098096235173</v>
      </c>
      <c r="D133" s="72">
        <f>SUM(D130:D132)</f>
        <v>13860.316954024054</v>
      </c>
      <c r="E133" s="72">
        <f>SUM(E130:E132)</f>
        <v>6005.1333333333332</v>
      </c>
      <c r="H133" s="3"/>
      <c r="I133" s="3"/>
      <c r="J133" s="3"/>
      <c r="K133" s="3"/>
    </row>
    <row r="134" spans="1:11" x14ac:dyDescent="0.35">
      <c r="A134" s="73"/>
      <c r="B134" s="73"/>
      <c r="C134" s="73"/>
      <c r="D134" s="73"/>
      <c r="E134" s="73"/>
      <c r="H134" s="3"/>
      <c r="I134" s="3"/>
      <c r="J134" s="3"/>
      <c r="K134" s="3"/>
    </row>
    <row r="135" spans="1:11" x14ac:dyDescent="0.35">
      <c r="A135" s="81" t="s">
        <v>1121</v>
      </c>
      <c r="B135" s="81"/>
      <c r="C135" s="81"/>
      <c r="D135" s="81"/>
      <c r="E135" s="81"/>
      <c r="H135" s="3"/>
      <c r="I135" s="3"/>
      <c r="J135" s="3"/>
      <c r="K135" s="3"/>
    </row>
    <row r="136" spans="1:11" ht="31.5" x14ac:dyDescent="0.35">
      <c r="A136" s="67" t="s">
        <v>1105</v>
      </c>
      <c r="B136" s="68" t="s">
        <v>1491</v>
      </c>
      <c r="C136" s="68" t="s">
        <v>1492</v>
      </c>
      <c r="D136" s="76" t="s">
        <v>1509</v>
      </c>
      <c r="E136" s="67" t="s">
        <v>1103</v>
      </c>
      <c r="H136" s="3"/>
      <c r="I136" s="3"/>
      <c r="J136" s="3"/>
      <c r="K136" s="3"/>
    </row>
    <row r="137" spans="1:11" x14ac:dyDescent="0.35">
      <c r="A137" s="69">
        <v>6</v>
      </c>
      <c r="B137" s="70">
        <f t="shared" ref="B137:B144" si="33">VLOOKUP(A137,$G$7:$M$91,3,FALSE)</f>
        <v>220013.92581301177</v>
      </c>
      <c r="C137" s="70">
        <f t="shared" ref="C137:C144" si="34">VLOOKUP(A137,$G$7:$M$91,5,FALSE)</f>
        <v>0</v>
      </c>
      <c r="D137" s="17">
        <f t="shared" ref="D137:D144" si="35">VLOOKUP(A137,$G$7:$M$91,4,FALSE)</f>
        <v>0</v>
      </c>
      <c r="E137" s="70">
        <f t="shared" ref="E137:E144" si="36">VLOOKUP(A137,$G$7:$M$91,7,FALSE)</f>
        <v>11027.316666666693</v>
      </c>
      <c r="H137" s="3"/>
      <c r="I137" s="3"/>
      <c r="J137" s="3"/>
      <c r="K137" s="3"/>
    </row>
    <row r="138" spans="1:11" x14ac:dyDescent="0.35">
      <c r="A138" s="69">
        <v>7</v>
      </c>
      <c r="B138" s="70">
        <f t="shared" si="33"/>
        <v>183988.53421463849</v>
      </c>
      <c r="C138" s="70">
        <f t="shared" si="34"/>
        <v>0</v>
      </c>
      <c r="D138" s="17">
        <f t="shared" si="35"/>
        <v>0</v>
      </c>
      <c r="E138" s="70">
        <f t="shared" si="36"/>
        <v>8061.5999999999858</v>
      </c>
      <c r="H138" s="3"/>
      <c r="I138" s="3"/>
      <c r="J138" s="3"/>
      <c r="K138" s="3"/>
    </row>
    <row r="139" spans="1:11" x14ac:dyDescent="0.35">
      <c r="A139" s="69">
        <v>9</v>
      </c>
      <c r="B139" s="70">
        <f t="shared" si="33"/>
        <v>233872.6453048707</v>
      </c>
      <c r="C139" s="70">
        <f t="shared" si="34"/>
        <v>0</v>
      </c>
      <c r="D139" s="17">
        <f t="shared" si="35"/>
        <v>0</v>
      </c>
      <c r="E139" s="70">
        <f t="shared" si="36"/>
        <v>9706.816666666673</v>
      </c>
      <c r="H139" s="3"/>
      <c r="I139" s="3"/>
      <c r="J139" s="3"/>
      <c r="K139" s="3"/>
    </row>
    <row r="140" spans="1:11" x14ac:dyDescent="0.35">
      <c r="A140" s="69">
        <v>10</v>
      </c>
      <c r="B140" s="70">
        <f t="shared" si="33"/>
        <v>98905.345627860966</v>
      </c>
      <c r="C140" s="70">
        <f t="shared" si="34"/>
        <v>0</v>
      </c>
      <c r="D140" s="17">
        <f t="shared" si="35"/>
        <v>9925.5232079473244</v>
      </c>
      <c r="E140" s="70">
        <f t="shared" si="36"/>
        <v>4708.4333333333325</v>
      </c>
      <c r="H140" s="3"/>
      <c r="I140" s="3"/>
      <c r="J140" s="3"/>
      <c r="K140" s="3"/>
    </row>
    <row r="141" spans="1:11" x14ac:dyDescent="0.35">
      <c r="A141" s="69">
        <v>11</v>
      </c>
      <c r="B141" s="70">
        <f t="shared" si="33"/>
        <v>30412.635428256257</v>
      </c>
      <c r="C141" s="70">
        <f t="shared" si="34"/>
        <v>0</v>
      </c>
      <c r="D141" s="17">
        <f t="shared" si="35"/>
        <v>0</v>
      </c>
      <c r="E141" s="70">
        <f t="shared" si="36"/>
        <v>1308.666666666667</v>
      </c>
      <c r="H141" s="3"/>
      <c r="I141" s="3"/>
      <c r="J141" s="3"/>
      <c r="K141" s="3"/>
    </row>
    <row r="142" spans="1:11" x14ac:dyDescent="0.35">
      <c r="A142" s="69">
        <v>20</v>
      </c>
      <c r="B142" s="70">
        <f t="shared" si="33"/>
        <v>31012.034222219667</v>
      </c>
      <c r="C142" s="70">
        <f t="shared" si="34"/>
        <v>6335.9600000000009</v>
      </c>
      <c r="D142" s="17">
        <f t="shared" si="35"/>
        <v>0</v>
      </c>
      <c r="E142" s="70">
        <f t="shared" si="36"/>
        <v>1520.0666666666666</v>
      </c>
      <c r="H142" s="3"/>
      <c r="I142" s="3"/>
      <c r="J142" s="3"/>
      <c r="K142" s="3"/>
    </row>
    <row r="143" spans="1:11" x14ac:dyDescent="0.35">
      <c r="A143" s="69" t="s">
        <v>41</v>
      </c>
      <c r="B143" s="70">
        <f t="shared" si="33"/>
        <v>264951.04971350444</v>
      </c>
      <c r="C143" s="70">
        <f t="shared" si="34"/>
        <v>0</v>
      </c>
      <c r="D143" s="17">
        <f t="shared" si="35"/>
        <v>0</v>
      </c>
      <c r="E143" s="70">
        <f t="shared" si="36"/>
        <v>12188.416666666673</v>
      </c>
      <c r="H143" s="3"/>
      <c r="I143" s="3"/>
      <c r="J143" s="3"/>
      <c r="K143" s="3"/>
    </row>
    <row r="144" spans="1:11" x14ac:dyDescent="0.35">
      <c r="A144" s="69" t="s">
        <v>55</v>
      </c>
      <c r="B144" s="70">
        <f t="shared" si="33"/>
        <v>150879.56647919191</v>
      </c>
      <c r="C144" s="70">
        <f t="shared" si="34"/>
        <v>0</v>
      </c>
      <c r="D144" s="17">
        <f t="shared" si="35"/>
        <v>0</v>
      </c>
      <c r="E144" s="70">
        <f t="shared" si="36"/>
        <v>6629.333333333323</v>
      </c>
      <c r="H144" s="3"/>
      <c r="I144" s="3"/>
      <c r="J144" s="3"/>
      <c r="K144" s="3"/>
    </row>
    <row r="145" spans="1:5" x14ac:dyDescent="0.35">
      <c r="A145" s="71" t="s">
        <v>1111</v>
      </c>
      <c r="B145" s="72">
        <f>SUM(B137:B144)</f>
        <v>1214035.7368035542</v>
      </c>
      <c r="C145" s="72">
        <f t="shared" ref="C145:E145" si="37">SUM(C137:C144)</f>
        <v>6335.9600000000009</v>
      </c>
      <c r="D145" s="72">
        <f t="shared" si="37"/>
        <v>9925.5232079473244</v>
      </c>
      <c r="E145" s="72">
        <f t="shared" si="37"/>
        <v>55150.650000000009</v>
      </c>
    </row>
    <row r="146" spans="1:5" x14ac:dyDescent="0.35">
      <c r="A146" s="73"/>
      <c r="B146" s="73"/>
      <c r="C146" s="73"/>
      <c r="D146" s="73"/>
      <c r="E146" s="73"/>
    </row>
    <row r="147" spans="1:5" x14ac:dyDescent="0.35">
      <c r="A147" s="83" t="s">
        <v>1128</v>
      </c>
      <c r="B147" s="83"/>
      <c r="C147" s="83"/>
      <c r="D147" s="83"/>
      <c r="E147" s="83"/>
    </row>
    <row r="148" spans="1:5" ht="31.5" x14ac:dyDescent="0.35">
      <c r="A148" s="67" t="s">
        <v>1105</v>
      </c>
      <c r="B148" s="68" t="s">
        <v>1491</v>
      </c>
      <c r="C148" s="68" t="s">
        <v>1492</v>
      </c>
      <c r="D148" s="76" t="s">
        <v>1509</v>
      </c>
      <c r="E148" s="67" t="s">
        <v>1103</v>
      </c>
    </row>
    <row r="149" spans="1:5" x14ac:dyDescent="0.35">
      <c r="A149" s="69">
        <v>41</v>
      </c>
      <c r="B149" s="70">
        <f t="shared" ref="B149:B167" si="38">VLOOKUP(A149,$G$7:$M$91,3,FALSE)</f>
        <v>67228.627740744807</v>
      </c>
      <c r="C149" s="70">
        <f t="shared" ref="C149:C167" si="39">VLOOKUP(A149,$G$7:$M$91,5,FALSE)</f>
        <v>0</v>
      </c>
      <c r="D149" s="17">
        <f t="shared" ref="D149:D167" si="40">VLOOKUP(A149,$G$7:$M$91,4,FALSE)</f>
        <v>0</v>
      </c>
      <c r="E149" s="70">
        <f t="shared" ref="E149:E167" si="41">VLOOKUP(A149,$G$7:$M$91,7,FALSE)</f>
        <v>2221.8166666666666</v>
      </c>
    </row>
    <row r="150" spans="1:5" x14ac:dyDescent="0.35">
      <c r="A150" s="69">
        <v>42</v>
      </c>
      <c r="B150" s="70">
        <f t="shared" si="38"/>
        <v>7138.0224690777713</v>
      </c>
      <c r="C150" s="70">
        <f t="shared" si="39"/>
        <v>0</v>
      </c>
      <c r="D150" s="17">
        <f t="shared" si="40"/>
        <v>0</v>
      </c>
      <c r="E150" s="70">
        <f t="shared" si="41"/>
        <v>345.25</v>
      </c>
    </row>
    <row r="151" spans="1:5" x14ac:dyDescent="0.35">
      <c r="A151" s="69">
        <v>45</v>
      </c>
      <c r="B151" s="70">
        <f t="shared" si="38"/>
        <v>82202.752569070843</v>
      </c>
      <c r="C151" s="70">
        <f t="shared" si="39"/>
        <v>4709.6367128133561</v>
      </c>
      <c r="D151" s="17">
        <f t="shared" si="40"/>
        <v>0</v>
      </c>
      <c r="E151" s="70">
        <f t="shared" si="41"/>
        <v>2551.5166666666669</v>
      </c>
    </row>
    <row r="152" spans="1:5" x14ac:dyDescent="0.35">
      <c r="A152" s="69">
        <v>46</v>
      </c>
      <c r="B152" s="70">
        <f t="shared" si="38"/>
        <v>156614.12545374787</v>
      </c>
      <c r="C152" s="70">
        <f t="shared" si="39"/>
        <v>0</v>
      </c>
      <c r="D152" s="17">
        <f t="shared" si="40"/>
        <v>0</v>
      </c>
      <c r="E152" s="70">
        <f t="shared" si="41"/>
        <v>4947.666666666667</v>
      </c>
    </row>
    <row r="153" spans="1:5" x14ac:dyDescent="0.35">
      <c r="A153" s="69">
        <v>47</v>
      </c>
      <c r="B153" s="70">
        <f t="shared" si="38"/>
        <v>20095.997527967818</v>
      </c>
      <c r="C153" s="70">
        <f t="shared" si="39"/>
        <v>0</v>
      </c>
      <c r="D153" s="17">
        <f t="shared" si="40"/>
        <v>0</v>
      </c>
      <c r="E153" s="70">
        <f t="shared" si="41"/>
        <v>576.16666666666663</v>
      </c>
    </row>
    <row r="154" spans="1:5" x14ac:dyDescent="0.35">
      <c r="A154" s="69">
        <v>48</v>
      </c>
      <c r="B154" s="70">
        <f t="shared" si="38"/>
        <v>6752.5594561788421</v>
      </c>
      <c r="C154" s="70">
        <f t="shared" si="39"/>
        <v>0</v>
      </c>
      <c r="D154" s="17">
        <f t="shared" si="40"/>
        <v>2550.4417052767094</v>
      </c>
      <c r="E154" s="70">
        <f t="shared" si="41"/>
        <v>235.91666666666666</v>
      </c>
    </row>
    <row r="155" spans="1:5" x14ac:dyDescent="0.35">
      <c r="A155" s="69">
        <v>49</v>
      </c>
      <c r="B155" s="70">
        <f t="shared" si="38"/>
        <v>167204.01707571445</v>
      </c>
      <c r="C155" s="70">
        <f t="shared" si="39"/>
        <v>0</v>
      </c>
      <c r="D155" s="17">
        <f t="shared" si="40"/>
        <v>0</v>
      </c>
      <c r="E155" s="70">
        <f t="shared" si="41"/>
        <v>4820.2499999999973</v>
      </c>
    </row>
    <row r="156" spans="1:5" x14ac:dyDescent="0.35">
      <c r="A156" s="69">
        <v>50</v>
      </c>
      <c r="B156" s="70">
        <f t="shared" si="38"/>
        <v>73252.922161553026</v>
      </c>
      <c r="C156" s="70">
        <f t="shared" si="39"/>
        <v>0</v>
      </c>
      <c r="D156" s="17">
        <f t="shared" si="40"/>
        <v>19768.701780835923</v>
      </c>
      <c r="E156" s="70">
        <f t="shared" si="41"/>
        <v>2141.25</v>
      </c>
    </row>
    <row r="157" spans="1:5" x14ac:dyDescent="0.35">
      <c r="A157" s="69">
        <v>53</v>
      </c>
      <c r="B157" s="70">
        <f t="shared" si="38"/>
        <v>3033.5599588584323</v>
      </c>
      <c r="C157" s="70">
        <f t="shared" si="39"/>
        <v>0</v>
      </c>
      <c r="D157" s="17">
        <f t="shared" si="40"/>
        <v>0</v>
      </c>
      <c r="E157" s="70">
        <f t="shared" si="41"/>
        <v>100.66666666666667</v>
      </c>
    </row>
    <row r="158" spans="1:5" x14ac:dyDescent="0.35">
      <c r="A158" s="69">
        <v>54</v>
      </c>
      <c r="B158" s="70">
        <f t="shared" si="38"/>
        <v>10933.040846421512</v>
      </c>
      <c r="C158" s="70">
        <f t="shared" si="39"/>
        <v>0</v>
      </c>
      <c r="D158" s="17">
        <f t="shared" si="40"/>
        <v>0</v>
      </c>
      <c r="E158" s="70">
        <f t="shared" si="41"/>
        <v>356</v>
      </c>
    </row>
    <row r="159" spans="1:5" x14ac:dyDescent="0.35">
      <c r="A159" s="69">
        <v>55</v>
      </c>
      <c r="B159" s="70">
        <f t="shared" si="38"/>
        <v>38347.703970316536</v>
      </c>
      <c r="C159" s="70">
        <f t="shared" si="39"/>
        <v>0</v>
      </c>
      <c r="D159" s="17">
        <f t="shared" si="40"/>
        <v>0</v>
      </c>
      <c r="E159" s="70">
        <f t="shared" si="41"/>
        <v>1006.6666666666666</v>
      </c>
    </row>
    <row r="160" spans="1:5" x14ac:dyDescent="0.35">
      <c r="A160" s="69">
        <v>57</v>
      </c>
      <c r="B160" s="70">
        <f t="shared" si="38"/>
        <v>74213.66528083563</v>
      </c>
      <c r="C160" s="70">
        <f t="shared" si="39"/>
        <v>0</v>
      </c>
      <c r="D160" s="17">
        <f t="shared" si="40"/>
        <v>0</v>
      </c>
      <c r="E160" s="70">
        <f t="shared" si="41"/>
        <v>2230.3333333333335</v>
      </c>
    </row>
    <row r="161" spans="1:5" x14ac:dyDescent="0.35">
      <c r="A161" s="69">
        <v>58</v>
      </c>
      <c r="B161" s="70">
        <f t="shared" si="38"/>
        <v>126212.97895208621</v>
      </c>
      <c r="C161" s="70">
        <f t="shared" si="39"/>
        <v>0</v>
      </c>
      <c r="D161" s="17">
        <f t="shared" si="40"/>
        <v>0</v>
      </c>
      <c r="E161" s="70">
        <f t="shared" si="41"/>
        <v>3356.5833333333326</v>
      </c>
    </row>
    <row r="162" spans="1:5" x14ac:dyDescent="0.35">
      <c r="A162" s="69">
        <v>59</v>
      </c>
      <c r="B162" s="70">
        <f t="shared" si="38"/>
        <v>110544.94964575909</v>
      </c>
      <c r="C162" s="70">
        <f t="shared" si="39"/>
        <v>0</v>
      </c>
      <c r="D162" s="17">
        <f t="shared" si="40"/>
        <v>0</v>
      </c>
      <c r="E162" s="70">
        <f t="shared" si="41"/>
        <v>3955.316666666668</v>
      </c>
    </row>
    <row r="163" spans="1:5" x14ac:dyDescent="0.35">
      <c r="A163" s="69">
        <v>60</v>
      </c>
      <c r="B163" s="70">
        <f t="shared" si="38"/>
        <v>100648.71023016203</v>
      </c>
      <c r="C163" s="70">
        <f t="shared" si="39"/>
        <v>0</v>
      </c>
      <c r="D163" s="17">
        <f t="shared" si="40"/>
        <v>0</v>
      </c>
      <c r="E163" s="70">
        <f t="shared" si="41"/>
        <v>2984.7499999999995</v>
      </c>
    </row>
    <row r="164" spans="1:5" x14ac:dyDescent="0.35">
      <c r="A164" s="69">
        <v>61</v>
      </c>
      <c r="B164" s="70">
        <f t="shared" si="38"/>
        <v>640645.24111438473</v>
      </c>
      <c r="C164" s="70">
        <f t="shared" si="39"/>
        <v>0</v>
      </c>
      <c r="D164" s="17">
        <f t="shared" si="40"/>
        <v>0</v>
      </c>
      <c r="E164" s="70">
        <f t="shared" si="41"/>
        <v>19966.916666666679</v>
      </c>
    </row>
    <row r="165" spans="1:5" x14ac:dyDescent="0.35">
      <c r="A165" s="69">
        <v>80</v>
      </c>
      <c r="B165" s="70">
        <f t="shared" si="38"/>
        <v>96550.974119240622</v>
      </c>
      <c r="C165" s="70">
        <f t="shared" si="39"/>
        <v>0</v>
      </c>
      <c r="D165" s="17">
        <f t="shared" si="40"/>
        <v>0</v>
      </c>
      <c r="E165" s="70">
        <f t="shared" si="41"/>
        <v>3706.3333333333348</v>
      </c>
    </row>
    <row r="166" spans="1:5" x14ac:dyDescent="0.35">
      <c r="A166" s="69" t="s">
        <v>658</v>
      </c>
      <c r="B166" s="70">
        <f t="shared" si="38"/>
        <v>73817.600303584084</v>
      </c>
      <c r="C166" s="70">
        <f t="shared" si="39"/>
        <v>0</v>
      </c>
      <c r="D166" s="17">
        <f t="shared" si="40"/>
        <v>0</v>
      </c>
      <c r="E166" s="70">
        <f t="shared" si="41"/>
        <v>2185.5000000000009</v>
      </c>
    </row>
    <row r="167" spans="1:5" x14ac:dyDescent="0.35">
      <c r="A167" s="69" t="s">
        <v>596</v>
      </c>
      <c r="B167" s="70">
        <f t="shared" si="38"/>
        <v>135538.75331970607</v>
      </c>
      <c r="C167" s="70">
        <f t="shared" si="39"/>
        <v>0</v>
      </c>
      <c r="D167" s="17">
        <f t="shared" si="40"/>
        <v>0</v>
      </c>
      <c r="E167" s="70">
        <f t="shared" si="41"/>
        <v>3537.4833333333331</v>
      </c>
    </row>
    <row r="168" spans="1:5" x14ac:dyDescent="0.35">
      <c r="A168" s="71" t="s">
        <v>1110</v>
      </c>
      <c r="B168" s="72">
        <f>SUM(B149:B167)</f>
        <v>1990976.2021954104</v>
      </c>
      <c r="C168" s="72">
        <f t="shared" ref="C168:E168" si="42">SUM(C149:C167)</f>
        <v>4709.6367128133561</v>
      </c>
      <c r="D168" s="72">
        <f t="shared" si="42"/>
        <v>22319.143486112633</v>
      </c>
      <c r="E168" s="72">
        <f t="shared" si="42"/>
        <v>61226.383333333346</v>
      </c>
    </row>
    <row r="169" spans="1:5" x14ac:dyDescent="0.35">
      <c r="A169" s="73"/>
      <c r="B169" s="73"/>
      <c r="C169" s="73"/>
      <c r="D169" s="73"/>
      <c r="E169" s="73"/>
    </row>
    <row r="170" spans="1:5" x14ac:dyDescent="0.35">
      <c r="A170" s="82" t="s">
        <v>1126</v>
      </c>
      <c r="B170" s="82"/>
      <c r="C170" s="82"/>
      <c r="D170" s="82"/>
      <c r="E170" s="82"/>
    </row>
    <row r="171" spans="1:5" ht="31.5" x14ac:dyDescent="0.35">
      <c r="A171" s="67" t="s">
        <v>1105</v>
      </c>
      <c r="B171" s="68" t="s">
        <v>1491</v>
      </c>
      <c r="C171" s="68" t="s">
        <v>1492</v>
      </c>
      <c r="D171" s="76" t="s">
        <v>1509</v>
      </c>
      <c r="E171" s="67" t="s">
        <v>1103</v>
      </c>
    </row>
    <row r="172" spans="1:5" x14ac:dyDescent="0.35">
      <c r="A172" s="69">
        <v>40</v>
      </c>
      <c r="B172" s="70">
        <f t="shared" ref="B172" si="43">VLOOKUP(A172,$G$7:$M$91,3,FALSE)</f>
        <v>1069600.608087624</v>
      </c>
      <c r="C172" s="70">
        <f t="shared" ref="C172" si="44">VLOOKUP(A172,$G$7:$M$91,5,FALSE)</f>
        <v>8580.779999999997</v>
      </c>
      <c r="D172" s="17">
        <f t="shared" ref="D172" si="45">VLOOKUP(A172,$G$7:$M$91,4,FALSE)</f>
        <v>0</v>
      </c>
      <c r="E172" s="70">
        <f t="shared" ref="E172" si="46">VLOOKUP(A172,$G$7:$M$91,7,FALSE)</f>
        <v>38349.516666666677</v>
      </c>
    </row>
    <row r="173" spans="1:5" x14ac:dyDescent="0.35">
      <c r="A173" s="71" t="s">
        <v>1132</v>
      </c>
      <c r="B173" s="72">
        <f>B172</f>
        <v>1069600.608087624</v>
      </c>
      <c r="C173" s="72">
        <f t="shared" ref="C173:E173" si="47">C172</f>
        <v>8580.779999999997</v>
      </c>
      <c r="D173" s="72">
        <f t="shared" si="47"/>
        <v>0</v>
      </c>
      <c r="E173" s="72">
        <f t="shared" si="47"/>
        <v>38349.516666666677</v>
      </c>
    </row>
    <row r="174" spans="1:5" x14ac:dyDescent="0.35">
      <c r="A174" s="73"/>
      <c r="B174" s="73"/>
      <c r="C174" s="73"/>
      <c r="D174" s="73"/>
      <c r="E174" s="73"/>
    </row>
    <row r="175" spans="1:5" x14ac:dyDescent="0.35">
      <c r="A175" s="82" t="s">
        <v>1127</v>
      </c>
      <c r="B175" s="82"/>
      <c r="C175" s="82"/>
      <c r="D175" s="82"/>
      <c r="E175" s="82"/>
    </row>
    <row r="176" spans="1:5" ht="31.5" x14ac:dyDescent="0.35">
      <c r="A176" s="67" t="s">
        <v>1105</v>
      </c>
      <c r="B176" s="68" t="s">
        <v>1491</v>
      </c>
      <c r="C176" s="68" t="s">
        <v>1492</v>
      </c>
      <c r="D176" s="76" t="s">
        <v>1509</v>
      </c>
      <c r="E176" s="67" t="s">
        <v>1103</v>
      </c>
    </row>
    <row r="177" spans="1:5" x14ac:dyDescent="0.35">
      <c r="A177" s="69">
        <v>70</v>
      </c>
      <c r="B177" s="70">
        <f t="shared" ref="B177:B199" si="48">VLOOKUP(A177,$G$7:$M$91,3,FALSE)</f>
        <v>18136.607556765422</v>
      </c>
      <c r="C177" s="70">
        <f t="shared" ref="C177:C199" si="49">VLOOKUP(A177,$G$7:$M$91,5,FALSE)</f>
        <v>5666.9450789749999</v>
      </c>
      <c r="D177" s="17">
        <f t="shared" ref="D177:D199" si="50">VLOOKUP(A177,$G$7:$M$91,4,FALSE)</f>
        <v>0</v>
      </c>
      <c r="E177" s="70">
        <f t="shared" ref="E177:E199" si="51">VLOOKUP(A177,$G$7:$M$91,7,FALSE)</f>
        <v>795.26666666666665</v>
      </c>
    </row>
    <row r="178" spans="1:5" x14ac:dyDescent="0.35">
      <c r="A178" s="69">
        <v>72</v>
      </c>
      <c r="B178" s="70">
        <f t="shared" si="48"/>
        <v>41714.506851492035</v>
      </c>
      <c r="C178" s="70">
        <f t="shared" si="49"/>
        <v>0</v>
      </c>
      <c r="D178" s="17">
        <f t="shared" si="50"/>
        <v>0</v>
      </c>
      <c r="E178" s="70">
        <f t="shared" si="51"/>
        <v>1711.1666666666667</v>
      </c>
    </row>
    <row r="179" spans="1:5" x14ac:dyDescent="0.35">
      <c r="A179" s="69">
        <v>73</v>
      </c>
      <c r="B179" s="70">
        <f t="shared" si="48"/>
        <v>35947.420008159665</v>
      </c>
      <c r="C179" s="70">
        <f t="shared" si="49"/>
        <v>0</v>
      </c>
      <c r="D179" s="17">
        <f t="shared" si="50"/>
        <v>0</v>
      </c>
      <c r="E179" s="70">
        <f t="shared" si="51"/>
        <v>1533.3666666666668</v>
      </c>
    </row>
    <row r="180" spans="1:5" x14ac:dyDescent="0.35">
      <c r="A180" s="69">
        <v>74</v>
      </c>
      <c r="B180" s="70">
        <f t="shared" si="48"/>
        <v>19170.805309168762</v>
      </c>
      <c r="C180" s="70">
        <f t="shared" si="49"/>
        <v>0</v>
      </c>
      <c r="D180" s="17">
        <f t="shared" si="50"/>
        <v>3701.6631631161708</v>
      </c>
      <c r="E180" s="70">
        <f t="shared" si="51"/>
        <v>774.41666666666652</v>
      </c>
    </row>
    <row r="181" spans="1:5" x14ac:dyDescent="0.35">
      <c r="A181" s="69">
        <v>75</v>
      </c>
      <c r="B181" s="70">
        <f t="shared" si="48"/>
        <v>103907.70829366852</v>
      </c>
      <c r="C181" s="70">
        <f t="shared" si="49"/>
        <v>0</v>
      </c>
      <c r="D181" s="17">
        <f t="shared" si="50"/>
        <v>0</v>
      </c>
      <c r="E181" s="70">
        <f t="shared" si="51"/>
        <v>3991.7833333333333</v>
      </c>
    </row>
    <row r="182" spans="1:5" x14ac:dyDescent="0.35">
      <c r="A182" s="69">
        <v>76</v>
      </c>
      <c r="B182" s="70">
        <f t="shared" si="48"/>
        <v>80084.339890396601</v>
      </c>
      <c r="C182" s="70">
        <f t="shared" si="49"/>
        <v>0</v>
      </c>
      <c r="D182" s="17">
        <f t="shared" si="50"/>
        <v>0</v>
      </c>
      <c r="E182" s="70">
        <f t="shared" si="51"/>
        <v>2675.9833333333331</v>
      </c>
    </row>
    <row r="183" spans="1:5" x14ac:dyDescent="0.35">
      <c r="A183" s="69">
        <v>77</v>
      </c>
      <c r="B183" s="70">
        <f t="shared" si="48"/>
        <v>128272.01501513584</v>
      </c>
      <c r="C183" s="70">
        <f t="shared" si="49"/>
        <v>0</v>
      </c>
      <c r="D183" s="17">
        <f t="shared" si="50"/>
        <v>0</v>
      </c>
      <c r="E183" s="70">
        <f t="shared" si="51"/>
        <v>5193.5166666666664</v>
      </c>
    </row>
    <row r="184" spans="1:5" s="3" customFormat="1" x14ac:dyDescent="0.35">
      <c r="A184" s="69">
        <v>78</v>
      </c>
      <c r="B184" s="70">
        <f t="shared" si="48"/>
        <v>909.46767647428624</v>
      </c>
      <c r="C184" s="70">
        <f t="shared" si="49"/>
        <v>0</v>
      </c>
      <c r="D184" s="17">
        <f t="shared" si="50"/>
        <v>0</v>
      </c>
      <c r="E184" s="70">
        <f t="shared" si="51"/>
        <v>46.8</v>
      </c>
    </row>
    <row r="185" spans="1:5" x14ac:dyDescent="0.35">
      <c r="A185" s="69">
        <v>81</v>
      </c>
      <c r="B185" s="70">
        <f t="shared" si="48"/>
        <v>48466.960623740757</v>
      </c>
      <c r="C185" s="70">
        <f t="shared" si="49"/>
        <v>0</v>
      </c>
      <c r="D185" s="17">
        <f t="shared" si="50"/>
        <v>0</v>
      </c>
      <c r="E185" s="70">
        <f t="shared" si="51"/>
        <v>2176.6666666666665</v>
      </c>
    </row>
    <row r="186" spans="1:5" x14ac:dyDescent="0.35">
      <c r="A186" s="69">
        <v>82</v>
      </c>
      <c r="B186" s="70">
        <f t="shared" si="48"/>
        <v>14579.682331541557</v>
      </c>
      <c r="C186" s="70">
        <f t="shared" si="49"/>
        <v>1070.6484216243725</v>
      </c>
      <c r="D186" s="17">
        <f t="shared" si="50"/>
        <v>0</v>
      </c>
      <c r="E186" s="70">
        <f t="shared" si="51"/>
        <v>798.91666666666663</v>
      </c>
    </row>
    <row r="187" spans="1:5" x14ac:dyDescent="0.35">
      <c r="A187" s="69">
        <v>83</v>
      </c>
      <c r="B187" s="70">
        <f t="shared" si="48"/>
        <v>31965.532825572114</v>
      </c>
      <c r="C187" s="70">
        <f t="shared" si="49"/>
        <v>0</v>
      </c>
      <c r="D187" s="17">
        <f t="shared" si="50"/>
        <v>0</v>
      </c>
      <c r="E187" s="70">
        <f t="shared" si="51"/>
        <v>1292.5833333333335</v>
      </c>
    </row>
    <row r="188" spans="1:5" x14ac:dyDescent="0.35">
      <c r="A188" s="69">
        <v>84</v>
      </c>
      <c r="B188" s="70">
        <f t="shared" si="48"/>
        <v>33068.775212480323</v>
      </c>
      <c r="C188" s="70">
        <f t="shared" si="49"/>
        <v>0</v>
      </c>
      <c r="D188" s="17">
        <f t="shared" si="50"/>
        <v>0</v>
      </c>
      <c r="E188" s="70">
        <f t="shared" si="51"/>
        <v>1485.1666666666667</v>
      </c>
    </row>
    <row r="189" spans="1:5" x14ac:dyDescent="0.35">
      <c r="A189" s="69">
        <v>85</v>
      </c>
      <c r="B189" s="70">
        <f t="shared" si="48"/>
        <v>13173.049753688774</v>
      </c>
      <c r="C189" s="70">
        <f t="shared" si="49"/>
        <v>0</v>
      </c>
      <c r="D189" s="17">
        <f t="shared" si="50"/>
        <v>0</v>
      </c>
      <c r="E189" s="70">
        <f t="shared" si="51"/>
        <v>604</v>
      </c>
    </row>
    <row r="190" spans="1:5" x14ac:dyDescent="0.35">
      <c r="A190" s="69">
        <v>86</v>
      </c>
      <c r="B190" s="70">
        <f t="shared" si="48"/>
        <v>39773.594681854491</v>
      </c>
      <c r="C190" s="70">
        <f t="shared" si="49"/>
        <v>0</v>
      </c>
      <c r="D190" s="17">
        <f t="shared" si="50"/>
        <v>0</v>
      </c>
      <c r="E190" s="70">
        <f t="shared" si="51"/>
        <v>1850.666666666667</v>
      </c>
    </row>
    <row r="191" spans="1:5" x14ac:dyDescent="0.35">
      <c r="A191" s="69">
        <v>91</v>
      </c>
      <c r="B191" s="70">
        <f t="shared" si="48"/>
        <v>34978.864315354651</v>
      </c>
      <c r="C191" s="70">
        <f t="shared" si="49"/>
        <v>0</v>
      </c>
      <c r="D191" s="17">
        <f t="shared" si="50"/>
        <v>0</v>
      </c>
      <c r="E191" s="70">
        <f t="shared" si="51"/>
        <v>1272.0500000000002</v>
      </c>
    </row>
    <row r="192" spans="1:5" x14ac:dyDescent="0.35">
      <c r="A192" s="69">
        <v>92</v>
      </c>
      <c r="B192" s="70">
        <f t="shared" si="48"/>
        <v>70326.896368596572</v>
      </c>
      <c r="C192" s="70">
        <f t="shared" si="49"/>
        <v>0</v>
      </c>
      <c r="D192" s="17">
        <f t="shared" si="50"/>
        <v>13497.743783626134</v>
      </c>
      <c r="E192" s="70">
        <f t="shared" si="51"/>
        <v>3851.7500000000009</v>
      </c>
    </row>
    <row r="193" spans="1:5" x14ac:dyDescent="0.35">
      <c r="A193" s="69">
        <v>93</v>
      </c>
      <c r="B193" s="70">
        <f t="shared" si="48"/>
        <v>86204.397183728754</v>
      </c>
      <c r="C193" s="70">
        <f t="shared" si="49"/>
        <v>171.07694477974781</v>
      </c>
      <c r="D193" s="17">
        <f t="shared" si="50"/>
        <v>0</v>
      </c>
      <c r="E193" s="70">
        <f t="shared" si="51"/>
        <v>3083.3999999999992</v>
      </c>
    </row>
    <row r="194" spans="1:5" x14ac:dyDescent="0.35">
      <c r="A194" s="69">
        <v>94</v>
      </c>
      <c r="B194" s="70">
        <f t="shared" si="48"/>
        <v>12831.157478119938</v>
      </c>
      <c r="C194" s="70">
        <f t="shared" si="49"/>
        <v>12831.157478119938</v>
      </c>
      <c r="D194" s="17">
        <f t="shared" si="50"/>
        <v>0</v>
      </c>
      <c r="E194" s="70">
        <f t="shared" si="51"/>
        <v>459</v>
      </c>
    </row>
    <row r="195" spans="1:5" s="3" customFormat="1" x14ac:dyDescent="0.35">
      <c r="A195" s="69">
        <v>95</v>
      </c>
      <c r="B195" s="70">
        <f t="shared" si="48"/>
        <v>553.73980356725065</v>
      </c>
      <c r="C195" s="70">
        <f t="shared" si="49"/>
        <v>553.73980356725065</v>
      </c>
      <c r="D195" s="17">
        <f t="shared" si="50"/>
        <v>0</v>
      </c>
      <c r="E195" s="70">
        <f t="shared" si="51"/>
        <v>26</v>
      </c>
    </row>
    <row r="196" spans="1:5" s="3" customFormat="1" x14ac:dyDescent="0.35">
      <c r="A196" s="69">
        <v>96</v>
      </c>
      <c r="B196" s="70">
        <f t="shared" si="48"/>
        <v>2544.5395852943743</v>
      </c>
      <c r="C196" s="70">
        <f t="shared" si="49"/>
        <v>2544.5395852943743</v>
      </c>
      <c r="D196" s="17">
        <f t="shared" si="50"/>
        <v>0</v>
      </c>
      <c r="E196" s="70">
        <f t="shared" si="51"/>
        <v>134.66666666666666</v>
      </c>
    </row>
    <row r="197" spans="1:5" x14ac:dyDescent="0.35">
      <c r="A197" s="69">
        <v>97</v>
      </c>
      <c r="B197" s="70">
        <f t="shared" si="48"/>
        <v>31407.654213070426</v>
      </c>
      <c r="C197" s="70">
        <f t="shared" si="49"/>
        <v>9394.8093399536883</v>
      </c>
      <c r="D197" s="17">
        <f t="shared" si="50"/>
        <v>0</v>
      </c>
      <c r="E197" s="70">
        <f t="shared" si="51"/>
        <v>902.41666666666663</v>
      </c>
    </row>
    <row r="198" spans="1:5" x14ac:dyDescent="0.35">
      <c r="A198" s="69">
        <v>99</v>
      </c>
      <c r="B198" s="70">
        <f t="shared" si="48"/>
        <v>69240.066580804807</v>
      </c>
      <c r="C198" s="70">
        <f t="shared" si="49"/>
        <v>0</v>
      </c>
      <c r="D198" s="17">
        <f t="shared" si="50"/>
        <v>0</v>
      </c>
      <c r="E198" s="70">
        <f t="shared" si="51"/>
        <v>3809.433333333332</v>
      </c>
    </row>
    <row r="199" spans="1:5" x14ac:dyDescent="0.35">
      <c r="A199" s="69">
        <v>100</v>
      </c>
      <c r="B199" s="70">
        <f t="shared" si="48"/>
        <v>5175.1461004202301</v>
      </c>
      <c r="C199" s="70">
        <f t="shared" si="49"/>
        <v>0</v>
      </c>
      <c r="D199" s="17">
        <f t="shared" si="50"/>
        <v>4601.0818806716288</v>
      </c>
      <c r="E199" s="70">
        <f t="shared" si="51"/>
        <v>302</v>
      </c>
    </row>
    <row r="200" spans="1:5" x14ac:dyDescent="0.35">
      <c r="A200" s="71" t="s">
        <v>1131</v>
      </c>
      <c r="B200" s="72">
        <f>SUM(B177:B199)</f>
        <v>922432.92765909608</v>
      </c>
      <c r="C200" s="72">
        <f t="shared" ref="C200:E200" si="52">SUM(C177:C199)</f>
        <v>32232.916652314372</v>
      </c>
      <c r="D200" s="72">
        <f t="shared" si="52"/>
        <v>21800.48882741393</v>
      </c>
      <c r="E200" s="72">
        <f t="shared" si="52"/>
        <v>38771.016666666663</v>
      </c>
    </row>
    <row r="201" spans="1:5" x14ac:dyDescent="0.35">
      <c r="A201" s="73"/>
      <c r="B201" s="73"/>
      <c r="C201" s="73"/>
      <c r="D201" s="73"/>
      <c r="E201" s="73"/>
    </row>
    <row r="202" spans="1:5" x14ac:dyDescent="0.35">
      <c r="A202" s="82" t="s">
        <v>1125</v>
      </c>
      <c r="B202" s="82"/>
      <c r="C202" s="82"/>
      <c r="D202" s="82"/>
      <c r="E202" s="82"/>
    </row>
    <row r="203" spans="1:5" ht="31.5" x14ac:dyDescent="0.35">
      <c r="A203" s="67" t="s">
        <v>1105</v>
      </c>
      <c r="B203" s="68" t="s">
        <v>1491</v>
      </c>
      <c r="C203" s="68" t="s">
        <v>1492</v>
      </c>
      <c r="D203" s="76" t="s">
        <v>1509</v>
      </c>
      <c r="E203" s="67" t="s">
        <v>1103</v>
      </c>
    </row>
    <row r="204" spans="1:5" x14ac:dyDescent="0.35">
      <c r="A204" s="69">
        <v>35</v>
      </c>
      <c r="B204" s="70">
        <f t="shared" ref="B204:B208" si="53">VLOOKUP(A204,$G$7:$M$91,3,FALSE)</f>
        <v>104210.72066565843</v>
      </c>
      <c r="C204" s="70">
        <f t="shared" ref="C204:C208" si="54">VLOOKUP(A204,$G$7:$M$91,5,FALSE)</f>
        <v>30783.486687416043</v>
      </c>
      <c r="D204" s="17">
        <f t="shared" ref="D204:D208" si="55">VLOOKUP(A204,$G$7:$M$91,4,FALSE)</f>
        <v>0</v>
      </c>
      <c r="E204" s="70">
        <f t="shared" ref="E204:E208" si="56">VLOOKUP(A204,$G$7:$M$91,7,FALSE)</f>
        <v>4194.333333333333</v>
      </c>
    </row>
    <row r="205" spans="1:5" x14ac:dyDescent="0.35">
      <c r="A205" s="69">
        <v>37</v>
      </c>
      <c r="B205" s="70">
        <f t="shared" si="53"/>
        <v>70204.563502419405</v>
      </c>
      <c r="C205" s="70">
        <f t="shared" si="54"/>
        <v>5807.4600000000009</v>
      </c>
      <c r="D205" s="17">
        <f t="shared" si="55"/>
        <v>0</v>
      </c>
      <c r="E205" s="70">
        <f t="shared" si="56"/>
        <v>2760.7499999999995</v>
      </c>
    </row>
    <row r="206" spans="1:5" x14ac:dyDescent="0.35">
      <c r="A206" s="69">
        <v>38</v>
      </c>
      <c r="B206" s="70">
        <f t="shared" si="53"/>
        <v>3967.1187239465912</v>
      </c>
      <c r="C206" s="70">
        <f t="shared" si="54"/>
        <v>0</v>
      </c>
      <c r="D206" s="17">
        <f t="shared" si="55"/>
        <v>0</v>
      </c>
      <c r="E206" s="70">
        <f t="shared" si="56"/>
        <v>151</v>
      </c>
    </row>
    <row r="207" spans="1:5" x14ac:dyDescent="0.35">
      <c r="A207" s="69">
        <v>39</v>
      </c>
      <c r="B207" s="70">
        <f t="shared" si="53"/>
        <v>66517.156277281232</v>
      </c>
      <c r="C207" s="70">
        <f t="shared" si="54"/>
        <v>809.36000000000013</v>
      </c>
      <c r="D207" s="17">
        <f t="shared" si="55"/>
        <v>0</v>
      </c>
      <c r="E207" s="70">
        <f t="shared" si="56"/>
        <v>2699.0833333333339</v>
      </c>
    </row>
    <row r="208" spans="1:5" x14ac:dyDescent="0.35">
      <c r="A208" s="69" t="s">
        <v>130</v>
      </c>
      <c r="B208" s="70">
        <f t="shared" si="53"/>
        <v>678645.34154503874</v>
      </c>
      <c r="C208" s="70">
        <f t="shared" si="54"/>
        <v>0</v>
      </c>
      <c r="D208" s="17">
        <f t="shared" si="55"/>
        <v>0</v>
      </c>
      <c r="E208" s="70">
        <f t="shared" si="56"/>
        <v>22127.299999999952</v>
      </c>
    </row>
    <row r="209" spans="1:7" x14ac:dyDescent="0.35">
      <c r="A209" s="71" t="s">
        <v>1133</v>
      </c>
      <c r="B209" s="72">
        <f>SUM(B204:B208)</f>
        <v>923544.90071434435</v>
      </c>
      <c r="C209" s="72">
        <f>SUM(C204:C208)</f>
        <v>37400.306687416043</v>
      </c>
      <c r="D209" s="72">
        <f>SUM(D204:D208)</f>
        <v>0</v>
      </c>
      <c r="E209" s="72">
        <f>SUM(E204:E208)</f>
        <v>31932.466666666616</v>
      </c>
    </row>
    <row r="210" spans="1:7" x14ac:dyDescent="0.35">
      <c r="A210" s="73"/>
      <c r="B210" s="73"/>
      <c r="C210" s="73"/>
      <c r="D210" s="73"/>
      <c r="E210" s="73"/>
    </row>
    <row r="211" spans="1:7" x14ac:dyDescent="0.35">
      <c r="A211" s="82" t="s">
        <v>1124</v>
      </c>
      <c r="B211" s="82"/>
      <c r="C211" s="82"/>
      <c r="D211" s="82"/>
      <c r="E211" s="82"/>
    </row>
    <row r="212" spans="1:7" ht="31.5" x14ac:dyDescent="0.35">
      <c r="A212" s="67" t="s">
        <v>1105</v>
      </c>
      <c r="B212" s="68" t="s">
        <v>1491</v>
      </c>
      <c r="C212" s="68" t="s">
        <v>1492</v>
      </c>
      <c r="D212" s="76" t="s">
        <v>1509</v>
      </c>
      <c r="E212" s="67" t="s">
        <v>1103</v>
      </c>
    </row>
    <row r="213" spans="1:7" x14ac:dyDescent="0.35">
      <c r="A213" s="69">
        <v>16</v>
      </c>
      <c r="B213" s="70">
        <f t="shared" ref="B213:B219" si="57">VLOOKUP(A213,$G$7:$M$91,3,FALSE)</f>
        <v>67540.28617455659</v>
      </c>
      <c r="C213" s="70">
        <f t="shared" ref="C213:C219" si="58">VLOOKUP(A213,$G$7:$M$91,5,FALSE)</f>
        <v>0</v>
      </c>
      <c r="D213" s="17">
        <f t="shared" ref="D213:D219" si="59">VLOOKUP(A213,$G$7:$M$91,4,FALSE)</f>
        <v>0</v>
      </c>
      <c r="E213" s="70">
        <f t="shared" ref="E213:E219" si="60">VLOOKUP(A213,$G$7:$M$91,7,FALSE)</f>
        <v>2507.0833333333335</v>
      </c>
    </row>
    <row r="214" spans="1:7" x14ac:dyDescent="0.35">
      <c r="A214" s="69">
        <v>17</v>
      </c>
      <c r="B214" s="70">
        <f t="shared" si="57"/>
        <v>90530.002938159669</v>
      </c>
      <c r="C214" s="70">
        <f t="shared" si="58"/>
        <v>3008.5199999999995</v>
      </c>
      <c r="D214" s="17">
        <f t="shared" si="59"/>
        <v>5169.3016527846994</v>
      </c>
      <c r="E214" s="70">
        <f t="shared" si="60"/>
        <v>3498.3833333333341</v>
      </c>
    </row>
    <row r="215" spans="1:7" x14ac:dyDescent="0.35">
      <c r="A215" s="69">
        <v>18</v>
      </c>
      <c r="B215" s="70">
        <f t="shared" si="57"/>
        <v>175220.00747321537</v>
      </c>
      <c r="C215" s="70">
        <f t="shared" si="58"/>
        <v>0</v>
      </c>
      <c r="D215" s="17">
        <f t="shared" si="59"/>
        <v>0</v>
      </c>
      <c r="E215" s="70">
        <f t="shared" si="60"/>
        <v>6466.4833333333308</v>
      </c>
    </row>
    <row r="216" spans="1:7" x14ac:dyDescent="0.35">
      <c r="A216" s="69">
        <v>19</v>
      </c>
      <c r="B216" s="70">
        <f t="shared" si="57"/>
        <v>58377.052628635342</v>
      </c>
      <c r="C216" s="70">
        <f t="shared" si="58"/>
        <v>0</v>
      </c>
      <c r="D216" s="17">
        <f t="shared" si="59"/>
        <v>0</v>
      </c>
      <c r="E216" s="70">
        <f t="shared" si="60"/>
        <v>2468.2499999999995</v>
      </c>
    </row>
    <row r="217" spans="1:7" x14ac:dyDescent="0.35">
      <c r="A217" s="69">
        <v>28</v>
      </c>
      <c r="B217" s="70">
        <f t="shared" si="57"/>
        <v>15172.321518473547</v>
      </c>
      <c r="C217" s="70">
        <f t="shared" si="58"/>
        <v>0</v>
      </c>
      <c r="D217" s="17">
        <f t="shared" si="59"/>
        <v>0</v>
      </c>
      <c r="E217" s="70">
        <f t="shared" si="60"/>
        <v>544</v>
      </c>
    </row>
    <row r="218" spans="1:7" x14ac:dyDescent="0.35">
      <c r="A218" s="69">
        <v>29</v>
      </c>
      <c r="B218" s="70">
        <f t="shared" si="57"/>
        <v>5202.6710043733874</v>
      </c>
      <c r="C218" s="70">
        <f t="shared" si="58"/>
        <v>0</v>
      </c>
      <c r="D218" s="17">
        <f t="shared" si="59"/>
        <v>0</v>
      </c>
      <c r="E218" s="70">
        <f t="shared" si="60"/>
        <v>158.33333333333334</v>
      </c>
    </row>
    <row r="219" spans="1:7" x14ac:dyDescent="0.35">
      <c r="A219" s="69">
        <v>30</v>
      </c>
      <c r="B219" s="70">
        <f t="shared" si="57"/>
        <v>369443.46860980516</v>
      </c>
      <c r="C219" s="70">
        <f t="shared" si="58"/>
        <v>570.78</v>
      </c>
      <c r="D219" s="17">
        <f t="shared" si="59"/>
        <v>326.96999999999997</v>
      </c>
      <c r="E219" s="70">
        <f t="shared" si="60"/>
        <v>13712.083333333339</v>
      </c>
    </row>
    <row r="220" spans="1:7" x14ac:dyDescent="0.35">
      <c r="A220" s="71" t="s">
        <v>1134</v>
      </c>
      <c r="B220" s="72">
        <f>SUM(B213:B219)</f>
        <v>781485.81034721911</v>
      </c>
      <c r="C220" s="72">
        <f>SUM(C213:C219)</f>
        <v>3579.2999999999993</v>
      </c>
      <c r="D220" s="72">
        <f>SUM(D213:D219)</f>
        <v>5496.2716527846997</v>
      </c>
      <c r="E220" s="72">
        <f>SUM(E213:E219)</f>
        <v>29354.616666666669</v>
      </c>
      <c r="G220" s="3"/>
    </row>
    <row r="224" spans="1:7" x14ac:dyDescent="0.35">
      <c r="A224" s="3"/>
      <c r="B224" s="3"/>
      <c r="C224" s="3"/>
    </row>
    <row r="225" spans="1:3" x14ac:dyDescent="0.35">
      <c r="A225" s="3"/>
      <c r="B225" s="3"/>
      <c r="C225" s="3"/>
    </row>
    <row r="226" spans="1:3" x14ac:dyDescent="0.35">
      <c r="A226" s="3"/>
      <c r="B226" s="3"/>
      <c r="C226" s="3"/>
    </row>
    <row r="227" spans="1:3" x14ac:dyDescent="0.35">
      <c r="A227" s="3"/>
      <c r="B227" s="3"/>
      <c r="C227" s="3"/>
    </row>
    <row r="228" spans="1:3" x14ac:dyDescent="0.35">
      <c r="A228" s="3"/>
      <c r="B228" s="3"/>
      <c r="C228" s="3"/>
    </row>
    <row r="229" spans="1:3" x14ac:dyDescent="0.35">
      <c r="A229" s="3"/>
      <c r="B229" s="3"/>
      <c r="C229" s="3"/>
    </row>
    <row r="230" spans="1:3" x14ac:dyDescent="0.35">
      <c r="A230" s="3"/>
      <c r="B230" s="3"/>
      <c r="C230" s="3"/>
    </row>
    <row r="231" spans="1:3" x14ac:dyDescent="0.35">
      <c r="A231" s="3"/>
      <c r="B231" s="3"/>
      <c r="C231" s="3"/>
    </row>
    <row r="232" spans="1:3" x14ac:dyDescent="0.35">
      <c r="A232" s="3"/>
      <c r="B232" s="3"/>
      <c r="C232" s="3"/>
    </row>
    <row r="233" spans="1:3" x14ac:dyDescent="0.35">
      <c r="A233" s="3"/>
      <c r="B233" s="3"/>
      <c r="C233" s="3"/>
    </row>
    <row r="234" spans="1:3" x14ac:dyDescent="0.35">
      <c r="A234" s="3"/>
      <c r="B234" s="3"/>
      <c r="C234" s="3"/>
    </row>
    <row r="235" spans="1:3" x14ac:dyDescent="0.35">
      <c r="A235" s="3"/>
      <c r="B235" s="3"/>
      <c r="C235" s="3"/>
    </row>
    <row r="236" spans="1:3" x14ac:dyDescent="0.35">
      <c r="A236" s="3"/>
      <c r="B236" s="3"/>
      <c r="C236" s="3"/>
    </row>
    <row r="237" spans="1:3" x14ac:dyDescent="0.35">
      <c r="A237" s="3"/>
      <c r="B237" s="3"/>
      <c r="C237" s="3"/>
    </row>
    <row r="238" spans="1:3" x14ac:dyDescent="0.35">
      <c r="A238" s="3"/>
      <c r="B238" s="3"/>
      <c r="C238" s="3"/>
    </row>
    <row r="239" spans="1:3" x14ac:dyDescent="0.35">
      <c r="A239" s="3"/>
      <c r="B239" s="3"/>
      <c r="C239" s="3"/>
    </row>
    <row r="240" spans="1:3" x14ac:dyDescent="0.35">
      <c r="A240" s="3"/>
      <c r="B240" s="3"/>
      <c r="C240" s="3"/>
    </row>
    <row r="241" spans="1:3" x14ac:dyDescent="0.35">
      <c r="A241" s="3"/>
      <c r="B241" s="3"/>
      <c r="C241" s="3"/>
    </row>
    <row r="242" spans="1:3" x14ac:dyDescent="0.35">
      <c r="A242" s="3"/>
      <c r="B242" s="3"/>
      <c r="C242" s="3"/>
    </row>
    <row r="243" spans="1:3" x14ac:dyDescent="0.35">
      <c r="A243" s="3"/>
      <c r="B243" s="3"/>
      <c r="C243" s="3"/>
    </row>
    <row r="244" spans="1:3" x14ac:dyDescent="0.35">
      <c r="A244" s="3"/>
      <c r="B244" s="3"/>
      <c r="C244" s="3"/>
    </row>
    <row r="245" spans="1:3" x14ac:dyDescent="0.35">
      <c r="A245" s="3"/>
      <c r="B245" s="3"/>
      <c r="C245" s="3"/>
    </row>
    <row r="246" spans="1:3" x14ac:dyDescent="0.35">
      <c r="A246" s="3"/>
      <c r="B246" s="3"/>
      <c r="C246" s="3"/>
    </row>
    <row r="247" spans="1:3" x14ac:dyDescent="0.35">
      <c r="A247" s="3"/>
      <c r="B247" s="3"/>
      <c r="C247" s="3"/>
    </row>
    <row r="248" spans="1:3" x14ac:dyDescent="0.35">
      <c r="A248" s="3"/>
      <c r="B248" s="3"/>
      <c r="C248" s="3"/>
    </row>
    <row r="249" spans="1:3" x14ac:dyDescent="0.35">
      <c r="A249" s="3"/>
      <c r="B249" s="3"/>
      <c r="C249" s="3"/>
    </row>
    <row r="250" spans="1:3" x14ac:dyDescent="0.35">
      <c r="A250" s="3"/>
      <c r="B250" s="3"/>
      <c r="C250" s="3"/>
    </row>
    <row r="251" spans="1:3" x14ac:dyDescent="0.35">
      <c r="A251" s="3"/>
      <c r="B251" s="3"/>
      <c r="C251" s="3"/>
    </row>
    <row r="252" spans="1:3" x14ac:dyDescent="0.35">
      <c r="A252" s="3"/>
      <c r="B252" s="3"/>
      <c r="C252" s="3"/>
    </row>
    <row r="253" spans="1:3" x14ac:dyDescent="0.35">
      <c r="A253" s="3"/>
      <c r="B253" s="3"/>
      <c r="C253" s="3"/>
    </row>
    <row r="254" spans="1:3" x14ac:dyDescent="0.35">
      <c r="A254" s="3"/>
      <c r="B254" s="3"/>
      <c r="C254" s="3"/>
    </row>
    <row r="255" spans="1:3" x14ac:dyDescent="0.35">
      <c r="A255" s="3"/>
      <c r="B255" s="3"/>
      <c r="C255" s="3"/>
    </row>
    <row r="256" spans="1:3" x14ac:dyDescent="0.35">
      <c r="A256" s="3"/>
      <c r="B256" s="3"/>
      <c r="C256" s="3"/>
    </row>
    <row r="257" spans="1:3" x14ac:dyDescent="0.35">
      <c r="A257" s="3"/>
      <c r="B257" s="3"/>
      <c r="C257" s="3"/>
    </row>
    <row r="258" spans="1:3" x14ac:dyDescent="0.35">
      <c r="A258" s="3"/>
      <c r="B258" s="3"/>
      <c r="C258" s="3"/>
    </row>
    <row r="259" spans="1:3" x14ac:dyDescent="0.35">
      <c r="A259" s="3"/>
      <c r="B259" s="3"/>
      <c r="C259" s="3"/>
    </row>
    <row r="260" spans="1:3" x14ac:dyDescent="0.35">
      <c r="A260" s="3"/>
      <c r="B260" s="3"/>
      <c r="C260" s="3"/>
    </row>
    <row r="261" spans="1:3" x14ac:dyDescent="0.35">
      <c r="A261" s="3"/>
      <c r="B261" s="3"/>
      <c r="C261" s="3"/>
    </row>
    <row r="262" spans="1:3" x14ac:dyDescent="0.35">
      <c r="A262" s="3"/>
      <c r="B262" s="3"/>
      <c r="C262" s="3"/>
    </row>
    <row r="263" spans="1:3" x14ac:dyDescent="0.35">
      <c r="A263" s="3"/>
      <c r="B263" s="3"/>
      <c r="C263" s="3"/>
    </row>
    <row r="264" spans="1:3" x14ac:dyDescent="0.35">
      <c r="A264" s="3"/>
      <c r="B264" s="3"/>
      <c r="C264" s="3"/>
    </row>
    <row r="265" spans="1:3" x14ac:dyDescent="0.35">
      <c r="A265" s="3"/>
      <c r="B265" s="3"/>
      <c r="C265" s="3"/>
    </row>
    <row r="266" spans="1:3" x14ac:dyDescent="0.35">
      <c r="A266" s="3"/>
      <c r="B266" s="3"/>
      <c r="C266" s="3"/>
    </row>
    <row r="267" spans="1:3" x14ac:dyDescent="0.35">
      <c r="A267" s="3"/>
      <c r="B267" s="3"/>
      <c r="C267" s="3"/>
    </row>
    <row r="268" spans="1:3" x14ac:dyDescent="0.35">
      <c r="A268" s="3"/>
      <c r="B268" s="3"/>
      <c r="C268" s="3"/>
    </row>
    <row r="269" spans="1:3" x14ac:dyDescent="0.35">
      <c r="A269" s="3"/>
      <c r="B269" s="3"/>
      <c r="C269" s="3"/>
    </row>
    <row r="270" spans="1:3" x14ac:dyDescent="0.35">
      <c r="A270" s="3"/>
      <c r="B270" s="3"/>
      <c r="C270" s="3"/>
    </row>
    <row r="271" spans="1:3" x14ac:dyDescent="0.35">
      <c r="A271" s="3"/>
      <c r="B271" s="3"/>
      <c r="C271" s="3"/>
    </row>
    <row r="272" spans="1:3" x14ac:dyDescent="0.35">
      <c r="A272" s="3"/>
      <c r="B272" s="3"/>
      <c r="C272" s="3"/>
    </row>
    <row r="273" spans="1:6" x14ac:dyDescent="0.35">
      <c r="A273" s="3"/>
      <c r="B273" s="3"/>
      <c r="C273" s="3"/>
    </row>
    <row r="274" spans="1:6" x14ac:dyDescent="0.35">
      <c r="A274" s="3"/>
      <c r="B274" s="3"/>
      <c r="C274" s="3"/>
    </row>
    <row r="275" spans="1:6" x14ac:dyDescent="0.35">
      <c r="A275" s="3"/>
      <c r="B275" s="3"/>
      <c r="C275" s="3"/>
    </row>
    <row r="276" spans="1:6" x14ac:dyDescent="0.35">
      <c r="A276" s="3"/>
      <c r="B276" s="3"/>
      <c r="C276" s="3"/>
    </row>
    <row r="277" spans="1:6" x14ac:dyDescent="0.35">
      <c r="A277" s="3"/>
      <c r="B277" s="3"/>
      <c r="C277" s="3"/>
    </row>
    <row r="278" spans="1:6" x14ac:dyDescent="0.35">
      <c r="A278" s="3"/>
      <c r="B278" s="3"/>
      <c r="C278" s="3"/>
    </row>
    <row r="279" spans="1:6" x14ac:dyDescent="0.35">
      <c r="A279" s="3"/>
      <c r="B279" s="3"/>
      <c r="C279" s="3"/>
    </row>
    <row r="280" spans="1:6" x14ac:dyDescent="0.35">
      <c r="A280" s="3"/>
      <c r="B280" s="3"/>
      <c r="C280" s="3"/>
    </row>
    <row r="281" spans="1:6" x14ac:dyDescent="0.35">
      <c r="A281" s="3"/>
      <c r="B281" s="3"/>
      <c r="C281" s="3"/>
    </row>
    <row r="282" spans="1:6" x14ac:dyDescent="0.35">
      <c r="A282" s="3"/>
      <c r="B282" s="3"/>
      <c r="C282" s="3"/>
    </row>
    <row r="283" spans="1:6" x14ac:dyDescent="0.35">
      <c r="A283" s="3"/>
      <c r="B283" s="3"/>
      <c r="C283" s="3"/>
    </row>
    <row r="284" spans="1:6" x14ac:dyDescent="0.35">
      <c r="A284" s="3"/>
      <c r="B284" s="3"/>
      <c r="C284" s="3"/>
    </row>
    <row r="285" spans="1:6" x14ac:dyDescent="0.35">
      <c r="A285" s="3"/>
      <c r="B285" s="3"/>
      <c r="C285" s="3"/>
      <c r="F285" s="20"/>
    </row>
    <row r="286" spans="1:6" x14ac:dyDescent="0.35">
      <c r="A286" s="3"/>
      <c r="B286" s="3"/>
      <c r="C286" s="3"/>
    </row>
    <row r="287" spans="1:6" x14ac:dyDescent="0.35">
      <c r="A287" s="3"/>
      <c r="B287" s="3"/>
      <c r="C287" s="3"/>
    </row>
    <row r="288" spans="1:6" x14ac:dyDescent="0.35">
      <c r="A288" s="3"/>
      <c r="B288" s="3"/>
      <c r="C288" s="3"/>
    </row>
    <row r="289" spans="1:3" x14ac:dyDescent="0.35">
      <c r="A289" s="3"/>
      <c r="B289" s="3"/>
      <c r="C289" s="3"/>
    </row>
    <row r="290" spans="1:3" x14ac:dyDescent="0.35">
      <c r="A290" s="3"/>
      <c r="B290" s="3"/>
      <c r="C290" s="3"/>
    </row>
    <row r="291" spans="1:3" x14ac:dyDescent="0.35">
      <c r="A291" s="3"/>
      <c r="B291" s="3"/>
      <c r="C291" s="3"/>
    </row>
    <row r="292" spans="1:3" x14ac:dyDescent="0.35">
      <c r="A292" s="3"/>
      <c r="B292" s="3"/>
      <c r="C292" s="3"/>
    </row>
    <row r="293" spans="1:3" x14ac:dyDescent="0.35">
      <c r="A293" s="3"/>
      <c r="B293" s="3"/>
      <c r="C293" s="3"/>
    </row>
    <row r="294" spans="1:3" x14ac:dyDescent="0.35">
      <c r="A294" s="3"/>
      <c r="B294" s="3"/>
      <c r="C294" s="3"/>
    </row>
    <row r="295" spans="1:3" x14ac:dyDescent="0.35">
      <c r="A295" s="3"/>
      <c r="B295" s="3"/>
      <c r="C295" s="3"/>
    </row>
    <row r="296" spans="1:3" x14ac:dyDescent="0.35">
      <c r="A296" s="3"/>
      <c r="B296" s="3"/>
      <c r="C296" s="3"/>
    </row>
    <row r="297" spans="1:3" x14ac:dyDescent="0.35">
      <c r="A297" s="3"/>
      <c r="B297" s="3"/>
      <c r="C297" s="3"/>
    </row>
    <row r="298" spans="1:3" x14ac:dyDescent="0.35">
      <c r="A298" s="3"/>
      <c r="B298" s="3"/>
      <c r="C298" s="3"/>
    </row>
    <row r="299" spans="1:3" x14ac:dyDescent="0.35">
      <c r="A299" s="3"/>
      <c r="B299" s="3"/>
      <c r="C299" s="3"/>
    </row>
    <row r="300" spans="1:3" x14ac:dyDescent="0.35">
      <c r="A300" s="3"/>
      <c r="B300" s="3"/>
      <c r="C300" s="3"/>
    </row>
    <row r="301" spans="1:3" x14ac:dyDescent="0.35">
      <c r="A301" s="3"/>
      <c r="B301" s="3"/>
      <c r="C301" s="3"/>
    </row>
    <row r="302" spans="1:3" x14ac:dyDescent="0.35">
      <c r="A302" s="3"/>
      <c r="B302" s="3"/>
      <c r="C302" s="3"/>
    </row>
    <row r="303" spans="1:3" x14ac:dyDescent="0.35">
      <c r="A303" s="3"/>
      <c r="B303" s="3"/>
      <c r="C303" s="3"/>
    </row>
    <row r="304" spans="1:3" x14ac:dyDescent="0.35">
      <c r="A304" s="3"/>
      <c r="B304" s="3"/>
      <c r="C304" s="3"/>
    </row>
    <row r="305" spans="1:3" x14ac:dyDescent="0.35">
      <c r="A305" s="3"/>
      <c r="B305" s="3"/>
      <c r="C305" s="3"/>
    </row>
    <row r="306" spans="1:3" x14ac:dyDescent="0.35">
      <c r="A306" s="3"/>
      <c r="B306" s="3"/>
      <c r="C306" s="3"/>
    </row>
    <row r="307" spans="1:3" x14ac:dyDescent="0.35">
      <c r="A307" s="3"/>
      <c r="B307" s="3"/>
      <c r="C307" s="3"/>
    </row>
    <row r="308" spans="1:3" x14ac:dyDescent="0.35">
      <c r="A308" s="3"/>
      <c r="B308" s="3"/>
      <c r="C308" s="3"/>
    </row>
    <row r="309" spans="1:3" x14ac:dyDescent="0.35">
      <c r="A309" s="3"/>
      <c r="B309" s="3"/>
      <c r="C309" s="3"/>
    </row>
    <row r="310" spans="1:3" x14ac:dyDescent="0.35">
      <c r="A310" s="3"/>
      <c r="B310" s="3"/>
      <c r="C310" s="3"/>
    </row>
    <row r="311" spans="1:3" x14ac:dyDescent="0.35">
      <c r="A311" s="3"/>
      <c r="B311" s="3"/>
      <c r="C311" s="3"/>
    </row>
    <row r="312" spans="1:3" x14ac:dyDescent="0.35">
      <c r="A312" s="3"/>
      <c r="B312" s="3"/>
      <c r="C312" s="3"/>
    </row>
    <row r="313" spans="1:3" x14ac:dyDescent="0.35">
      <c r="A313" s="3"/>
      <c r="B313" s="3"/>
      <c r="C313" s="3"/>
    </row>
    <row r="314" spans="1:3" x14ac:dyDescent="0.35">
      <c r="A314" s="3"/>
      <c r="B314" s="3"/>
      <c r="C314" s="3"/>
    </row>
    <row r="315" spans="1:3" x14ac:dyDescent="0.35">
      <c r="A315" s="3"/>
      <c r="B315" s="3"/>
      <c r="C315" s="3"/>
    </row>
    <row r="316" spans="1:3" x14ac:dyDescent="0.35">
      <c r="A316" s="3"/>
      <c r="B316" s="3"/>
      <c r="C316" s="3"/>
    </row>
    <row r="317" spans="1:3" x14ac:dyDescent="0.35">
      <c r="B317" s="20"/>
    </row>
    <row r="318" spans="1:3" x14ac:dyDescent="0.35">
      <c r="B318" s="20"/>
    </row>
    <row r="319" spans="1:3" x14ac:dyDescent="0.35">
      <c r="B319" s="20"/>
    </row>
    <row r="320" spans="1:3" x14ac:dyDescent="0.35">
      <c r="B320" s="20"/>
    </row>
    <row r="321" spans="2:2" x14ac:dyDescent="0.35">
      <c r="B321" s="20"/>
    </row>
    <row r="322" spans="2:2" x14ac:dyDescent="0.35">
      <c r="B322" s="20"/>
    </row>
    <row r="323" spans="2:2" x14ac:dyDescent="0.35">
      <c r="B323" s="20"/>
    </row>
    <row r="324" spans="2:2" x14ac:dyDescent="0.35">
      <c r="B324" s="20"/>
    </row>
    <row r="344" spans="1:1" x14ac:dyDescent="0.35">
      <c r="A344" s="18"/>
    </row>
    <row r="345" spans="1:1" x14ac:dyDescent="0.35">
      <c r="A345" s="3"/>
    </row>
    <row r="346" spans="1:1" x14ac:dyDescent="0.35">
      <c r="A346" s="3"/>
    </row>
    <row r="347" spans="1:1" x14ac:dyDescent="0.35">
      <c r="A347" s="3"/>
    </row>
    <row r="348" spans="1:1" x14ac:dyDescent="0.35">
      <c r="A348" s="3"/>
    </row>
    <row r="349" spans="1:1" x14ac:dyDescent="0.35">
      <c r="A349" s="3"/>
    </row>
    <row r="350" spans="1:1" x14ac:dyDescent="0.35">
      <c r="A350" s="3"/>
    </row>
    <row r="351" spans="1:1" x14ac:dyDescent="0.35">
      <c r="A351" s="3"/>
    </row>
    <row r="352" spans="1:1" x14ac:dyDescent="0.35">
      <c r="A352" s="3"/>
    </row>
    <row r="353" spans="1:1" x14ac:dyDescent="0.35">
      <c r="A353" s="3"/>
    </row>
    <row r="354" spans="1:1" x14ac:dyDescent="0.35">
      <c r="A354" s="3"/>
    </row>
    <row r="355" spans="1:1" x14ac:dyDescent="0.35">
      <c r="A355" s="3"/>
    </row>
    <row r="356" spans="1:1" x14ac:dyDescent="0.35">
      <c r="A356" s="3"/>
    </row>
    <row r="357" spans="1:1" x14ac:dyDescent="0.35">
      <c r="A357" s="3"/>
    </row>
    <row r="358" spans="1:1" x14ac:dyDescent="0.35">
      <c r="A358" s="3"/>
    </row>
    <row r="359" spans="1:1" x14ac:dyDescent="0.35">
      <c r="A359" s="3"/>
    </row>
    <row r="360" spans="1:1" x14ac:dyDescent="0.35">
      <c r="A360" s="3"/>
    </row>
    <row r="361" spans="1:1" x14ac:dyDescent="0.35">
      <c r="A361" s="3"/>
    </row>
    <row r="362" spans="1:1" x14ac:dyDescent="0.35">
      <c r="A362" s="3"/>
    </row>
    <row r="363" spans="1:1" x14ac:dyDescent="0.35">
      <c r="A363" s="3"/>
    </row>
    <row r="364" spans="1:1" x14ac:dyDescent="0.35">
      <c r="A364" s="3"/>
    </row>
    <row r="365" spans="1:1" x14ac:dyDescent="0.35">
      <c r="A365" s="3"/>
    </row>
    <row r="366" spans="1:1" x14ac:dyDescent="0.35">
      <c r="A366" s="3"/>
    </row>
    <row r="367" spans="1:1" x14ac:dyDescent="0.35">
      <c r="A367" s="3"/>
    </row>
    <row r="368" spans="1:1" x14ac:dyDescent="0.35">
      <c r="A368" s="3"/>
    </row>
    <row r="369" spans="1:1" x14ac:dyDescent="0.35">
      <c r="A369" s="3"/>
    </row>
    <row r="370" spans="1:1" x14ac:dyDescent="0.35">
      <c r="A370" s="3"/>
    </row>
    <row r="371" spans="1:1" x14ac:dyDescent="0.35">
      <c r="A371" s="3"/>
    </row>
    <row r="372" spans="1:1" x14ac:dyDescent="0.35">
      <c r="A372" s="3"/>
    </row>
    <row r="373" spans="1:1" x14ac:dyDescent="0.35">
      <c r="A373" s="3"/>
    </row>
    <row r="374" spans="1:1" x14ac:dyDescent="0.35">
      <c r="A374" s="3"/>
    </row>
    <row r="375" spans="1:1" x14ac:dyDescent="0.35">
      <c r="A375" s="3"/>
    </row>
    <row r="376" spans="1:1" x14ac:dyDescent="0.35">
      <c r="A376" s="3"/>
    </row>
    <row r="377" spans="1:1" x14ac:dyDescent="0.35">
      <c r="A377" s="3"/>
    </row>
    <row r="378" spans="1:1" x14ac:dyDescent="0.35">
      <c r="A378" s="3"/>
    </row>
    <row r="379" spans="1:1" x14ac:dyDescent="0.35">
      <c r="A379" s="3"/>
    </row>
    <row r="380" spans="1:1" x14ac:dyDescent="0.35">
      <c r="A380" s="3"/>
    </row>
    <row r="381" spans="1:1" x14ac:dyDescent="0.35">
      <c r="A381" s="3"/>
    </row>
    <row r="382" spans="1:1" x14ac:dyDescent="0.35">
      <c r="A382" s="3"/>
    </row>
    <row r="383" spans="1:1" x14ac:dyDescent="0.35">
      <c r="A383" s="3"/>
    </row>
    <row r="384" spans="1:1" x14ac:dyDescent="0.35">
      <c r="A384" s="3"/>
    </row>
    <row r="385" spans="1:1" x14ac:dyDescent="0.35">
      <c r="A385" s="3"/>
    </row>
    <row r="386" spans="1:1" x14ac:dyDescent="0.35">
      <c r="A386" s="3"/>
    </row>
  </sheetData>
  <sortState xmlns:xlrd2="http://schemas.microsoft.com/office/spreadsheetml/2017/richdata2" ref="A226:A307">
    <sortCondition ref="A226:A307"/>
  </sortState>
  <mergeCells count="21">
    <mergeCell ref="A175:E175"/>
    <mergeCell ref="A211:E211"/>
    <mergeCell ref="A202:E202"/>
    <mergeCell ref="A128:E128"/>
    <mergeCell ref="A119:E119"/>
    <mergeCell ref="A147:E147"/>
    <mergeCell ref="A170:E170"/>
    <mergeCell ref="A113:E113"/>
    <mergeCell ref="G100:G105"/>
    <mergeCell ref="G106:G111"/>
    <mergeCell ref="G112:H112"/>
    <mergeCell ref="A135:E135"/>
    <mergeCell ref="H115:K115"/>
    <mergeCell ref="H116:H117"/>
    <mergeCell ref="I98:L98"/>
    <mergeCell ref="G97:L97"/>
    <mergeCell ref="C5:E5"/>
    <mergeCell ref="C95:E95"/>
    <mergeCell ref="G98:G99"/>
    <mergeCell ref="H98:H99"/>
    <mergeCell ref="A97:E9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586B5-6CB8-4A64-8896-02118F63E19A}">
  <dimension ref="A1:J1055"/>
  <sheetViews>
    <sheetView workbookViewId="0"/>
  </sheetViews>
  <sheetFormatPr defaultColWidth="9.1796875" defaultRowHeight="13" x14ac:dyDescent="0.3"/>
  <cols>
    <col min="1" max="1" width="11.81640625" style="23" bestFit="1" customWidth="1"/>
    <col min="2" max="2" width="29" style="23" customWidth="1"/>
    <col min="3" max="3" width="12.81640625" style="23" bestFit="1" customWidth="1"/>
    <col min="4" max="4" width="9.54296875" style="23" bestFit="1" customWidth="1"/>
    <col min="5" max="5" width="47.453125" style="23" customWidth="1"/>
    <col min="6" max="6" width="12" style="23" bestFit="1" customWidth="1"/>
    <col min="7" max="7" width="43.26953125" style="23" bestFit="1" customWidth="1"/>
    <col min="8" max="8" width="9.453125" style="23" bestFit="1" customWidth="1"/>
    <col min="9" max="9" width="43.26953125" style="23" bestFit="1" customWidth="1"/>
    <col min="10" max="10" width="12" style="23" bestFit="1" customWidth="1"/>
    <col min="11" max="256" width="9.1796875" style="23"/>
    <col min="257" max="257" width="11.81640625" style="23" bestFit="1" customWidth="1"/>
    <col min="258" max="258" width="29" style="23" customWidth="1"/>
    <col min="259" max="259" width="12.81640625" style="23" bestFit="1" customWidth="1"/>
    <col min="260" max="260" width="9.54296875" style="23" bestFit="1" customWidth="1"/>
    <col min="261" max="261" width="47.453125" style="23" customWidth="1"/>
    <col min="262" max="262" width="12" style="23" bestFit="1" customWidth="1"/>
    <col min="263" max="263" width="43.26953125" style="23" bestFit="1" customWidth="1"/>
    <col min="264" max="264" width="9.453125" style="23" bestFit="1" customWidth="1"/>
    <col min="265" max="265" width="43.26953125" style="23" bestFit="1" customWidth="1"/>
    <col min="266" max="266" width="12" style="23" bestFit="1" customWidth="1"/>
    <col min="267" max="512" width="9.1796875" style="23"/>
    <col min="513" max="513" width="11.81640625" style="23" bestFit="1" customWidth="1"/>
    <col min="514" max="514" width="29" style="23" customWidth="1"/>
    <col min="515" max="515" width="12.81640625" style="23" bestFit="1" customWidth="1"/>
    <col min="516" max="516" width="9.54296875" style="23" bestFit="1" customWidth="1"/>
    <col min="517" max="517" width="47.453125" style="23" customWidth="1"/>
    <col min="518" max="518" width="12" style="23" bestFit="1" customWidth="1"/>
    <col min="519" max="519" width="43.26953125" style="23" bestFit="1" customWidth="1"/>
    <col min="520" max="520" width="9.453125" style="23" bestFit="1" customWidth="1"/>
    <col min="521" max="521" width="43.26953125" style="23" bestFit="1" customWidth="1"/>
    <col min="522" max="522" width="12" style="23" bestFit="1" customWidth="1"/>
    <col min="523" max="768" width="9.1796875" style="23"/>
    <col min="769" max="769" width="11.81640625" style="23" bestFit="1" customWidth="1"/>
    <col min="770" max="770" width="29" style="23" customWidth="1"/>
    <col min="771" max="771" width="12.81640625" style="23" bestFit="1" customWidth="1"/>
    <col min="772" max="772" width="9.54296875" style="23" bestFit="1" customWidth="1"/>
    <col min="773" max="773" width="47.453125" style="23" customWidth="1"/>
    <col min="774" max="774" width="12" style="23" bestFit="1" customWidth="1"/>
    <col min="775" max="775" width="43.26953125" style="23" bestFit="1" customWidth="1"/>
    <col min="776" max="776" width="9.453125" style="23" bestFit="1" customWidth="1"/>
    <col min="777" max="777" width="43.26953125" style="23" bestFit="1" customWidth="1"/>
    <col min="778" max="778" width="12" style="23" bestFit="1" customWidth="1"/>
    <col min="779" max="1024" width="9.1796875" style="23"/>
    <col min="1025" max="1025" width="11.81640625" style="23" bestFit="1" customWidth="1"/>
    <col min="1026" max="1026" width="29" style="23" customWidth="1"/>
    <col min="1027" max="1027" width="12.81640625" style="23" bestFit="1" customWidth="1"/>
    <col min="1028" max="1028" width="9.54296875" style="23" bestFit="1" customWidth="1"/>
    <col min="1029" max="1029" width="47.453125" style="23" customWidth="1"/>
    <col min="1030" max="1030" width="12" style="23" bestFit="1" customWidth="1"/>
    <col min="1031" max="1031" width="43.26953125" style="23" bestFit="1" customWidth="1"/>
    <col min="1032" max="1032" width="9.453125" style="23" bestFit="1" customWidth="1"/>
    <col min="1033" max="1033" width="43.26953125" style="23" bestFit="1" customWidth="1"/>
    <col min="1034" max="1034" width="12" style="23" bestFit="1" customWidth="1"/>
    <col min="1035" max="1280" width="9.1796875" style="23"/>
    <col min="1281" max="1281" width="11.81640625" style="23" bestFit="1" customWidth="1"/>
    <col min="1282" max="1282" width="29" style="23" customWidth="1"/>
    <col min="1283" max="1283" width="12.81640625" style="23" bestFit="1" customWidth="1"/>
    <col min="1284" max="1284" width="9.54296875" style="23" bestFit="1" customWidth="1"/>
    <col min="1285" max="1285" width="47.453125" style="23" customWidth="1"/>
    <col min="1286" max="1286" width="12" style="23" bestFit="1" customWidth="1"/>
    <col min="1287" max="1287" width="43.26953125" style="23" bestFit="1" customWidth="1"/>
    <col min="1288" max="1288" width="9.453125" style="23" bestFit="1" customWidth="1"/>
    <col min="1289" max="1289" width="43.26953125" style="23" bestFit="1" customWidth="1"/>
    <col min="1290" max="1290" width="12" style="23" bestFit="1" customWidth="1"/>
    <col min="1291" max="1536" width="9.1796875" style="23"/>
    <col min="1537" max="1537" width="11.81640625" style="23" bestFit="1" customWidth="1"/>
    <col min="1538" max="1538" width="29" style="23" customWidth="1"/>
    <col min="1539" max="1539" width="12.81640625" style="23" bestFit="1" customWidth="1"/>
    <col min="1540" max="1540" width="9.54296875" style="23" bestFit="1" customWidth="1"/>
    <col min="1541" max="1541" width="47.453125" style="23" customWidth="1"/>
    <col min="1542" max="1542" width="12" style="23" bestFit="1" customWidth="1"/>
    <col min="1543" max="1543" width="43.26953125" style="23" bestFit="1" customWidth="1"/>
    <col min="1544" max="1544" width="9.453125" style="23" bestFit="1" customWidth="1"/>
    <col min="1545" max="1545" width="43.26953125" style="23" bestFit="1" customWidth="1"/>
    <col min="1546" max="1546" width="12" style="23" bestFit="1" customWidth="1"/>
    <col min="1547" max="1792" width="9.1796875" style="23"/>
    <col min="1793" max="1793" width="11.81640625" style="23" bestFit="1" customWidth="1"/>
    <col min="1794" max="1794" width="29" style="23" customWidth="1"/>
    <col min="1795" max="1795" width="12.81640625" style="23" bestFit="1" customWidth="1"/>
    <col min="1796" max="1796" width="9.54296875" style="23" bestFit="1" customWidth="1"/>
    <col min="1797" max="1797" width="47.453125" style="23" customWidth="1"/>
    <col min="1798" max="1798" width="12" style="23" bestFit="1" customWidth="1"/>
    <col min="1799" max="1799" width="43.26953125" style="23" bestFit="1" customWidth="1"/>
    <col min="1800" max="1800" width="9.453125" style="23" bestFit="1" customWidth="1"/>
    <col min="1801" max="1801" width="43.26953125" style="23" bestFit="1" customWidth="1"/>
    <col min="1802" max="1802" width="12" style="23" bestFit="1" customWidth="1"/>
    <col min="1803" max="2048" width="9.1796875" style="23"/>
    <col min="2049" max="2049" width="11.81640625" style="23" bestFit="1" customWidth="1"/>
    <col min="2050" max="2050" width="29" style="23" customWidth="1"/>
    <col min="2051" max="2051" width="12.81640625" style="23" bestFit="1" customWidth="1"/>
    <col min="2052" max="2052" width="9.54296875" style="23" bestFit="1" customWidth="1"/>
    <col min="2053" max="2053" width="47.453125" style="23" customWidth="1"/>
    <col min="2054" max="2054" width="12" style="23" bestFit="1" customWidth="1"/>
    <col min="2055" max="2055" width="43.26953125" style="23" bestFit="1" customWidth="1"/>
    <col min="2056" max="2056" width="9.453125" style="23" bestFit="1" customWidth="1"/>
    <col min="2057" max="2057" width="43.26953125" style="23" bestFit="1" customWidth="1"/>
    <col min="2058" max="2058" width="12" style="23" bestFit="1" customWidth="1"/>
    <col min="2059" max="2304" width="9.1796875" style="23"/>
    <col min="2305" max="2305" width="11.81640625" style="23" bestFit="1" customWidth="1"/>
    <col min="2306" max="2306" width="29" style="23" customWidth="1"/>
    <col min="2307" max="2307" width="12.81640625" style="23" bestFit="1" customWidth="1"/>
    <col min="2308" max="2308" width="9.54296875" style="23" bestFit="1" customWidth="1"/>
    <col min="2309" max="2309" width="47.453125" style="23" customWidth="1"/>
    <col min="2310" max="2310" width="12" style="23" bestFit="1" customWidth="1"/>
    <col min="2311" max="2311" width="43.26953125" style="23" bestFit="1" customWidth="1"/>
    <col min="2312" max="2312" width="9.453125" style="23" bestFit="1" customWidth="1"/>
    <col min="2313" max="2313" width="43.26953125" style="23" bestFit="1" customWidth="1"/>
    <col min="2314" max="2314" width="12" style="23" bestFit="1" customWidth="1"/>
    <col min="2315" max="2560" width="9.1796875" style="23"/>
    <col min="2561" max="2561" width="11.81640625" style="23" bestFit="1" customWidth="1"/>
    <col min="2562" max="2562" width="29" style="23" customWidth="1"/>
    <col min="2563" max="2563" width="12.81640625" style="23" bestFit="1" customWidth="1"/>
    <col min="2564" max="2564" width="9.54296875" style="23" bestFit="1" customWidth="1"/>
    <col min="2565" max="2565" width="47.453125" style="23" customWidth="1"/>
    <col min="2566" max="2566" width="12" style="23" bestFit="1" customWidth="1"/>
    <col min="2567" max="2567" width="43.26953125" style="23" bestFit="1" customWidth="1"/>
    <col min="2568" max="2568" width="9.453125" style="23" bestFit="1" customWidth="1"/>
    <col min="2569" max="2569" width="43.26953125" style="23" bestFit="1" customWidth="1"/>
    <col min="2570" max="2570" width="12" style="23" bestFit="1" customWidth="1"/>
    <col min="2571" max="2816" width="9.1796875" style="23"/>
    <col min="2817" max="2817" width="11.81640625" style="23" bestFit="1" customWidth="1"/>
    <col min="2818" max="2818" width="29" style="23" customWidth="1"/>
    <col min="2819" max="2819" width="12.81640625" style="23" bestFit="1" customWidth="1"/>
    <col min="2820" max="2820" width="9.54296875" style="23" bestFit="1" customWidth="1"/>
    <col min="2821" max="2821" width="47.453125" style="23" customWidth="1"/>
    <col min="2822" max="2822" width="12" style="23" bestFit="1" customWidth="1"/>
    <col min="2823" max="2823" width="43.26953125" style="23" bestFit="1" customWidth="1"/>
    <col min="2824" max="2824" width="9.453125" style="23" bestFit="1" customWidth="1"/>
    <col min="2825" max="2825" width="43.26953125" style="23" bestFit="1" customWidth="1"/>
    <col min="2826" max="2826" width="12" style="23" bestFit="1" customWidth="1"/>
    <col min="2827" max="3072" width="9.1796875" style="23"/>
    <col min="3073" max="3073" width="11.81640625" style="23" bestFit="1" customWidth="1"/>
    <col min="3074" max="3074" width="29" style="23" customWidth="1"/>
    <col min="3075" max="3075" width="12.81640625" style="23" bestFit="1" customWidth="1"/>
    <col min="3076" max="3076" width="9.54296875" style="23" bestFit="1" customWidth="1"/>
    <col min="3077" max="3077" width="47.453125" style="23" customWidth="1"/>
    <col min="3078" max="3078" width="12" style="23" bestFit="1" customWidth="1"/>
    <col min="3079" max="3079" width="43.26953125" style="23" bestFit="1" customWidth="1"/>
    <col min="3080" max="3080" width="9.453125" style="23" bestFit="1" customWidth="1"/>
    <col min="3081" max="3081" width="43.26953125" style="23" bestFit="1" customWidth="1"/>
    <col min="3082" max="3082" width="12" style="23" bestFit="1" customWidth="1"/>
    <col min="3083" max="3328" width="9.1796875" style="23"/>
    <col min="3329" max="3329" width="11.81640625" style="23" bestFit="1" customWidth="1"/>
    <col min="3330" max="3330" width="29" style="23" customWidth="1"/>
    <col min="3331" max="3331" width="12.81640625" style="23" bestFit="1" customWidth="1"/>
    <col min="3332" max="3332" width="9.54296875" style="23" bestFit="1" customWidth="1"/>
    <col min="3333" max="3333" width="47.453125" style="23" customWidth="1"/>
    <col min="3334" max="3334" width="12" style="23" bestFit="1" customWidth="1"/>
    <col min="3335" max="3335" width="43.26953125" style="23" bestFit="1" customWidth="1"/>
    <col min="3336" max="3336" width="9.453125" style="23" bestFit="1" customWidth="1"/>
    <col min="3337" max="3337" width="43.26953125" style="23" bestFit="1" customWidth="1"/>
    <col min="3338" max="3338" width="12" style="23" bestFit="1" customWidth="1"/>
    <col min="3339" max="3584" width="9.1796875" style="23"/>
    <col min="3585" max="3585" width="11.81640625" style="23" bestFit="1" customWidth="1"/>
    <col min="3586" max="3586" width="29" style="23" customWidth="1"/>
    <col min="3587" max="3587" width="12.81640625" style="23" bestFit="1" customWidth="1"/>
    <col min="3588" max="3588" width="9.54296875" style="23" bestFit="1" customWidth="1"/>
    <col min="3589" max="3589" width="47.453125" style="23" customWidth="1"/>
    <col min="3590" max="3590" width="12" style="23" bestFit="1" customWidth="1"/>
    <col min="3591" max="3591" width="43.26953125" style="23" bestFit="1" customWidth="1"/>
    <col min="3592" max="3592" width="9.453125" style="23" bestFit="1" customWidth="1"/>
    <col min="3593" max="3593" width="43.26953125" style="23" bestFit="1" customWidth="1"/>
    <col min="3594" max="3594" width="12" style="23" bestFit="1" customWidth="1"/>
    <col min="3595" max="3840" width="9.1796875" style="23"/>
    <col min="3841" max="3841" width="11.81640625" style="23" bestFit="1" customWidth="1"/>
    <col min="3842" max="3842" width="29" style="23" customWidth="1"/>
    <col min="3843" max="3843" width="12.81640625" style="23" bestFit="1" customWidth="1"/>
    <col min="3844" max="3844" width="9.54296875" style="23" bestFit="1" customWidth="1"/>
    <col min="3845" max="3845" width="47.453125" style="23" customWidth="1"/>
    <col min="3846" max="3846" width="12" style="23" bestFit="1" customWidth="1"/>
    <col min="3847" max="3847" width="43.26953125" style="23" bestFit="1" customWidth="1"/>
    <col min="3848" max="3848" width="9.453125" style="23" bestFit="1" customWidth="1"/>
    <col min="3849" max="3849" width="43.26953125" style="23" bestFit="1" customWidth="1"/>
    <col min="3850" max="3850" width="12" style="23" bestFit="1" customWidth="1"/>
    <col min="3851" max="4096" width="9.1796875" style="23"/>
    <col min="4097" max="4097" width="11.81640625" style="23" bestFit="1" customWidth="1"/>
    <col min="4098" max="4098" width="29" style="23" customWidth="1"/>
    <col min="4099" max="4099" width="12.81640625" style="23" bestFit="1" customWidth="1"/>
    <col min="4100" max="4100" width="9.54296875" style="23" bestFit="1" customWidth="1"/>
    <col min="4101" max="4101" width="47.453125" style="23" customWidth="1"/>
    <col min="4102" max="4102" width="12" style="23" bestFit="1" customWidth="1"/>
    <col min="4103" max="4103" width="43.26953125" style="23" bestFit="1" customWidth="1"/>
    <col min="4104" max="4104" width="9.453125" style="23" bestFit="1" customWidth="1"/>
    <col min="4105" max="4105" width="43.26953125" style="23" bestFit="1" customWidth="1"/>
    <col min="4106" max="4106" width="12" style="23" bestFit="1" customWidth="1"/>
    <col min="4107" max="4352" width="9.1796875" style="23"/>
    <col min="4353" max="4353" width="11.81640625" style="23" bestFit="1" customWidth="1"/>
    <col min="4354" max="4354" width="29" style="23" customWidth="1"/>
    <col min="4355" max="4355" width="12.81640625" style="23" bestFit="1" customWidth="1"/>
    <col min="4356" max="4356" width="9.54296875" style="23" bestFit="1" customWidth="1"/>
    <col min="4357" max="4357" width="47.453125" style="23" customWidth="1"/>
    <col min="4358" max="4358" width="12" style="23" bestFit="1" customWidth="1"/>
    <col min="4359" max="4359" width="43.26953125" style="23" bestFit="1" customWidth="1"/>
    <col min="4360" max="4360" width="9.453125" style="23" bestFit="1" customWidth="1"/>
    <col min="4361" max="4361" width="43.26953125" style="23" bestFit="1" customWidth="1"/>
    <col min="4362" max="4362" width="12" style="23" bestFit="1" customWidth="1"/>
    <col min="4363" max="4608" width="9.1796875" style="23"/>
    <col min="4609" max="4609" width="11.81640625" style="23" bestFit="1" customWidth="1"/>
    <col min="4610" max="4610" width="29" style="23" customWidth="1"/>
    <col min="4611" max="4611" width="12.81640625" style="23" bestFit="1" customWidth="1"/>
    <col min="4612" max="4612" width="9.54296875" style="23" bestFit="1" customWidth="1"/>
    <col min="4613" max="4613" width="47.453125" style="23" customWidth="1"/>
    <col min="4614" max="4614" width="12" style="23" bestFit="1" customWidth="1"/>
    <col min="4615" max="4615" width="43.26953125" style="23" bestFit="1" customWidth="1"/>
    <col min="4616" max="4616" width="9.453125" style="23" bestFit="1" customWidth="1"/>
    <col min="4617" max="4617" width="43.26953125" style="23" bestFit="1" customWidth="1"/>
    <col min="4618" max="4618" width="12" style="23" bestFit="1" customWidth="1"/>
    <col min="4619" max="4864" width="9.1796875" style="23"/>
    <col min="4865" max="4865" width="11.81640625" style="23" bestFit="1" customWidth="1"/>
    <col min="4866" max="4866" width="29" style="23" customWidth="1"/>
    <col min="4867" max="4867" width="12.81640625" style="23" bestFit="1" customWidth="1"/>
    <col min="4868" max="4868" width="9.54296875" style="23" bestFit="1" customWidth="1"/>
    <col min="4869" max="4869" width="47.453125" style="23" customWidth="1"/>
    <col min="4870" max="4870" width="12" style="23" bestFit="1" customWidth="1"/>
    <col min="4871" max="4871" width="43.26953125" style="23" bestFit="1" customWidth="1"/>
    <col min="4872" max="4872" width="9.453125" style="23" bestFit="1" customWidth="1"/>
    <col min="4873" max="4873" width="43.26953125" style="23" bestFit="1" customWidth="1"/>
    <col min="4874" max="4874" width="12" style="23" bestFit="1" customWidth="1"/>
    <col min="4875" max="5120" width="9.1796875" style="23"/>
    <col min="5121" max="5121" width="11.81640625" style="23" bestFit="1" customWidth="1"/>
    <col min="5122" max="5122" width="29" style="23" customWidth="1"/>
    <col min="5123" max="5123" width="12.81640625" style="23" bestFit="1" customWidth="1"/>
    <col min="5124" max="5124" width="9.54296875" style="23" bestFit="1" customWidth="1"/>
    <col min="5125" max="5125" width="47.453125" style="23" customWidth="1"/>
    <col min="5126" max="5126" width="12" style="23" bestFit="1" customWidth="1"/>
    <col min="5127" max="5127" width="43.26953125" style="23" bestFit="1" customWidth="1"/>
    <col min="5128" max="5128" width="9.453125" style="23" bestFit="1" customWidth="1"/>
    <col min="5129" max="5129" width="43.26953125" style="23" bestFit="1" customWidth="1"/>
    <col min="5130" max="5130" width="12" style="23" bestFit="1" customWidth="1"/>
    <col min="5131" max="5376" width="9.1796875" style="23"/>
    <col min="5377" max="5377" width="11.81640625" style="23" bestFit="1" customWidth="1"/>
    <col min="5378" max="5378" width="29" style="23" customWidth="1"/>
    <col min="5379" max="5379" width="12.81640625" style="23" bestFit="1" customWidth="1"/>
    <col min="5380" max="5380" width="9.54296875" style="23" bestFit="1" customWidth="1"/>
    <col min="5381" max="5381" width="47.453125" style="23" customWidth="1"/>
    <col min="5382" max="5382" width="12" style="23" bestFit="1" customWidth="1"/>
    <col min="5383" max="5383" width="43.26953125" style="23" bestFit="1" customWidth="1"/>
    <col min="5384" max="5384" width="9.453125" style="23" bestFit="1" customWidth="1"/>
    <col min="5385" max="5385" width="43.26953125" style="23" bestFit="1" customWidth="1"/>
    <col min="5386" max="5386" width="12" style="23" bestFit="1" customWidth="1"/>
    <col min="5387" max="5632" width="9.1796875" style="23"/>
    <col min="5633" max="5633" width="11.81640625" style="23" bestFit="1" customWidth="1"/>
    <col min="5634" max="5634" width="29" style="23" customWidth="1"/>
    <col min="5635" max="5635" width="12.81640625" style="23" bestFit="1" customWidth="1"/>
    <col min="5636" max="5636" width="9.54296875" style="23" bestFit="1" customWidth="1"/>
    <col min="5637" max="5637" width="47.453125" style="23" customWidth="1"/>
    <col min="5638" max="5638" width="12" style="23" bestFit="1" customWidth="1"/>
    <col min="5639" max="5639" width="43.26953125" style="23" bestFit="1" customWidth="1"/>
    <col min="5640" max="5640" width="9.453125" style="23" bestFit="1" customWidth="1"/>
    <col min="5641" max="5641" width="43.26953125" style="23" bestFit="1" customWidth="1"/>
    <col min="5642" max="5642" width="12" style="23" bestFit="1" customWidth="1"/>
    <col min="5643" max="5888" width="9.1796875" style="23"/>
    <col min="5889" max="5889" width="11.81640625" style="23" bestFit="1" customWidth="1"/>
    <col min="5890" max="5890" width="29" style="23" customWidth="1"/>
    <col min="5891" max="5891" width="12.81640625" style="23" bestFit="1" customWidth="1"/>
    <col min="5892" max="5892" width="9.54296875" style="23" bestFit="1" customWidth="1"/>
    <col min="5893" max="5893" width="47.453125" style="23" customWidth="1"/>
    <col min="5894" max="5894" width="12" style="23" bestFit="1" customWidth="1"/>
    <col min="5895" max="5895" width="43.26953125" style="23" bestFit="1" customWidth="1"/>
    <col min="5896" max="5896" width="9.453125" style="23" bestFit="1" customWidth="1"/>
    <col min="5897" max="5897" width="43.26953125" style="23" bestFit="1" customWidth="1"/>
    <col min="5898" max="5898" width="12" style="23" bestFit="1" customWidth="1"/>
    <col min="5899" max="6144" width="9.1796875" style="23"/>
    <col min="6145" max="6145" width="11.81640625" style="23" bestFit="1" customWidth="1"/>
    <col min="6146" max="6146" width="29" style="23" customWidth="1"/>
    <col min="6147" max="6147" width="12.81640625" style="23" bestFit="1" customWidth="1"/>
    <col min="6148" max="6148" width="9.54296875" style="23" bestFit="1" customWidth="1"/>
    <col min="6149" max="6149" width="47.453125" style="23" customWidth="1"/>
    <col min="6150" max="6150" width="12" style="23" bestFit="1" customWidth="1"/>
    <col min="6151" max="6151" width="43.26953125" style="23" bestFit="1" customWidth="1"/>
    <col min="6152" max="6152" width="9.453125" style="23" bestFit="1" customWidth="1"/>
    <col min="6153" max="6153" width="43.26953125" style="23" bestFit="1" customWidth="1"/>
    <col min="6154" max="6154" width="12" style="23" bestFit="1" customWidth="1"/>
    <col min="6155" max="6400" width="9.1796875" style="23"/>
    <col min="6401" max="6401" width="11.81640625" style="23" bestFit="1" customWidth="1"/>
    <col min="6402" max="6402" width="29" style="23" customWidth="1"/>
    <col min="6403" max="6403" width="12.81640625" style="23" bestFit="1" customWidth="1"/>
    <col min="6404" max="6404" width="9.54296875" style="23" bestFit="1" customWidth="1"/>
    <col min="6405" max="6405" width="47.453125" style="23" customWidth="1"/>
    <col min="6406" max="6406" width="12" style="23" bestFit="1" customWidth="1"/>
    <col min="6407" max="6407" width="43.26953125" style="23" bestFit="1" customWidth="1"/>
    <col min="6408" max="6408" width="9.453125" style="23" bestFit="1" customWidth="1"/>
    <col min="6409" max="6409" width="43.26953125" style="23" bestFit="1" customWidth="1"/>
    <col min="6410" max="6410" width="12" style="23" bestFit="1" customWidth="1"/>
    <col min="6411" max="6656" width="9.1796875" style="23"/>
    <col min="6657" max="6657" width="11.81640625" style="23" bestFit="1" customWidth="1"/>
    <col min="6658" max="6658" width="29" style="23" customWidth="1"/>
    <col min="6659" max="6659" width="12.81640625" style="23" bestFit="1" customWidth="1"/>
    <col min="6660" max="6660" width="9.54296875" style="23" bestFit="1" customWidth="1"/>
    <col min="6661" max="6661" width="47.453125" style="23" customWidth="1"/>
    <col min="6662" max="6662" width="12" style="23" bestFit="1" customWidth="1"/>
    <col min="6663" max="6663" width="43.26953125" style="23" bestFit="1" customWidth="1"/>
    <col min="6664" max="6664" width="9.453125" style="23" bestFit="1" customWidth="1"/>
    <col min="6665" max="6665" width="43.26953125" style="23" bestFit="1" customWidth="1"/>
    <col min="6666" max="6666" width="12" style="23" bestFit="1" customWidth="1"/>
    <col min="6667" max="6912" width="9.1796875" style="23"/>
    <col min="6913" max="6913" width="11.81640625" style="23" bestFit="1" customWidth="1"/>
    <col min="6914" max="6914" width="29" style="23" customWidth="1"/>
    <col min="6915" max="6915" width="12.81640625" style="23" bestFit="1" customWidth="1"/>
    <col min="6916" max="6916" width="9.54296875" style="23" bestFit="1" customWidth="1"/>
    <col min="6917" max="6917" width="47.453125" style="23" customWidth="1"/>
    <col min="6918" max="6918" width="12" style="23" bestFit="1" customWidth="1"/>
    <col min="6919" max="6919" width="43.26953125" style="23" bestFit="1" customWidth="1"/>
    <col min="6920" max="6920" width="9.453125" style="23" bestFit="1" customWidth="1"/>
    <col min="6921" max="6921" width="43.26953125" style="23" bestFit="1" customWidth="1"/>
    <col min="6922" max="6922" width="12" style="23" bestFit="1" customWidth="1"/>
    <col min="6923" max="7168" width="9.1796875" style="23"/>
    <col min="7169" max="7169" width="11.81640625" style="23" bestFit="1" customWidth="1"/>
    <col min="7170" max="7170" width="29" style="23" customWidth="1"/>
    <col min="7171" max="7171" width="12.81640625" style="23" bestFit="1" customWidth="1"/>
    <col min="7172" max="7172" width="9.54296875" style="23" bestFit="1" customWidth="1"/>
    <col min="7173" max="7173" width="47.453125" style="23" customWidth="1"/>
    <col min="7174" max="7174" width="12" style="23" bestFit="1" customWidth="1"/>
    <col min="7175" max="7175" width="43.26953125" style="23" bestFit="1" customWidth="1"/>
    <col min="7176" max="7176" width="9.453125" style="23" bestFit="1" customWidth="1"/>
    <col min="7177" max="7177" width="43.26953125" style="23" bestFit="1" customWidth="1"/>
    <col min="7178" max="7178" width="12" style="23" bestFit="1" customWidth="1"/>
    <col min="7179" max="7424" width="9.1796875" style="23"/>
    <col min="7425" max="7425" width="11.81640625" style="23" bestFit="1" customWidth="1"/>
    <col min="7426" max="7426" width="29" style="23" customWidth="1"/>
    <col min="7427" max="7427" width="12.81640625" style="23" bestFit="1" customWidth="1"/>
    <col min="7428" max="7428" width="9.54296875" style="23" bestFit="1" customWidth="1"/>
    <col min="7429" max="7429" width="47.453125" style="23" customWidth="1"/>
    <col min="7430" max="7430" width="12" style="23" bestFit="1" customWidth="1"/>
    <col min="7431" max="7431" width="43.26953125" style="23" bestFit="1" customWidth="1"/>
    <col min="7432" max="7432" width="9.453125" style="23" bestFit="1" customWidth="1"/>
    <col min="7433" max="7433" width="43.26953125" style="23" bestFit="1" customWidth="1"/>
    <col min="7434" max="7434" width="12" style="23" bestFit="1" customWidth="1"/>
    <col min="7435" max="7680" width="9.1796875" style="23"/>
    <col min="7681" max="7681" width="11.81640625" style="23" bestFit="1" customWidth="1"/>
    <col min="7682" max="7682" width="29" style="23" customWidth="1"/>
    <col min="7683" max="7683" width="12.81640625" style="23" bestFit="1" customWidth="1"/>
    <col min="7684" max="7684" width="9.54296875" style="23" bestFit="1" customWidth="1"/>
    <col min="7685" max="7685" width="47.453125" style="23" customWidth="1"/>
    <col min="7686" max="7686" width="12" style="23" bestFit="1" customWidth="1"/>
    <col min="7687" max="7687" width="43.26953125" style="23" bestFit="1" customWidth="1"/>
    <col min="7688" max="7688" width="9.453125" style="23" bestFit="1" customWidth="1"/>
    <col min="7689" max="7689" width="43.26953125" style="23" bestFit="1" customWidth="1"/>
    <col min="7690" max="7690" width="12" style="23" bestFit="1" customWidth="1"/>
    <col min="7691" max="7936" width="9.1796875" style="23"/>
    <col min="7937" max="7937" width="11.81640625" style="23" bestFit="1" customWidth="1"/>
    <col min="7938" max="7938" width="29" style="23" customWidth="1"/>
    <col min="7939" max="7939" width="12.81640625" style="23" bestFit="1" customWidth="1"/>
    <col min="7940" max="7940" width="9.54296875" style="23" bestFit="1" customWidth="1"/>
    <col min="7941" max="7941" width="47.453125" style="23" customWidth="1"/>
    <col min="7942" max="7942" width="12" style="23" bestFit="1" customWidth="1"/>
    <col min="7943" max="7943" width="43.26953125" style="23" bestFit="1" customWidth="1"/>
    <col min="7944" max="7944" width="9.453125" style="23" bestFit="1" customWidth="1"/>
    <col min="7945" max="7945" width="43.26953125" style="23" bestFit="1" customWidth="1"/>
    <col min="7946" max="7946" width="12" style="23" bestFit="1" customWidth="1"/>
    <col min="7947" max="8192" width="9.1796875" style="23"/>
    <col min="8193" max="8193" width="11.81640625" style="23" bestFit="1" customWidth="1"/>
    <col min="8194" max="8194" width="29" style="23" customWidth="1"/>
    <col min="8195" max="8195" width="12.81640625" style="23" bestFit="1" customWidth="1"/>
    <col min="8196" max="8196" width="9.54296875" style="23" bestFit="1" customWidth="1"/>
    <col min="8197" max="8197" width="47.453125" style="23" customWidth="1"/>
    <col min="8198" max="8198" width="12" style="23" bestFit="1" customWidth="1"/>
    <col min="8199" max="8199" width="43.26953125" style="23" bestFit="1" customWidth="1"/>
    <col min="8200" max="8200" width="9.453125" style="23" bestFit="1" customWidth="1"/>
    <col min="8201" max="8201" width="43.26953125" style="23" bestFit="1" customWidth="1"/>
    <col min="8202" max="8202" width="12" style="23" bestFit="1" customWidth="1"/>
    <col min="8203" max="8448" width="9.1796875" style="23"/>
    <col min="8449" max="8449" width="11.81640625" style="23" bestFit="1" customWidth="1"/>
    <col min="8450" max="8450" width="29" style="23" customWidth="1"/>
    <col min="8451" max="8451" width="12.81640625" style="23" bestFit="1" customWidth="1"/>
    <col min="8452" max="8452" width="9.54296875" style="23" bestFit="1" customWidth="1"/>
    <col min="8453" max="8453" width="47.453125" style="23" customWidth="1"/>
    <col min="8454" max="8454" width="12" style="23" bestFit="1" customWidth="1"/>
    <col min="8455" max="8455" width="43.26953125" style="23" bestFit="1" customWidth="1"/>
    <col min="8456" max="8456" width="9.453125" style="23" bestFit="1" customWidth="1"/>
    <col min="8457" max="8457" width="43.26953125" style="23" bestFit="1" customWidth="1"/>
    <col min="8458" max="8458" width="12" style="23" bestFit="1" customWidth="1"/>
    <col min="8459" max="8704" width="9.1796875" style="23"/>
    <col min="8705" max="8705" width="11.81640625" style="23" bestFit="1" customWidth="1"/>
    <col min="8706" max="8706" width="29" style="23" customWidth="1"/>
    <col min="8707" max="8707" width="12.81640625" style="23" bestFit="1" customWidth="1"/>
    <col min="8708" max="8708" width="9.54296875" style="23" bestFit="1" customWidth="1"/>
    <col min="8709" max="8709" width="47.453125" style="23" customWidth="1"/>
    <col min="8710" max="8710" width="12" style="23" bestFit="1" customWidth="1"/>
    <col min="8711" max="8711" width="43.26953125" style="23" bestFit="1" customWidth="1"/>
    <col min="8712" max="8712" width="9.453125" style="23" bestFit="1" customWidth="1"/>
    <col min="8713" max="8713" width="43.26953125" style="23" bestFit="1" customWidth="1"/>
    <col min="8714" max="8714" width="12" style="23" bestFit="1" customWidth="1"/>
    <col min="8715" max="8960" width="9.1796875" style="23"/>
    <col min="8961" max="8961" width="11.81640625" style="23" bestFit="1" customWidth="1"/>
    <col min="8962" max="8962" width="29" style="23" customWidth="1"/>
    <col min="8963" max="8963" width="12.81640625" style="23" bestFit="1" customWidth="1"/>
    <col min="8964" max="8964" width="9.54296875" style="23" bestFit="1" customWidth="1"/>
    <col min="8965" max="8965" width="47.453125" style="23" customWidth="1"/>
    <col min="8966" max="8966" width="12" style="23" bestFit="1" customWidth="1"/>
    <col min="8967" max="8967" width="43.26953125" style="23" bestFit="1" customWidth="1"/>
    <col min="8968" max="8968" width="9.453125" style="23" bestFit="1" customWidth="1"/>
    <col min="8969" max="8969" width="43.26953125" style="23" bestFit="1" customWidth="1"/>
    <col min="8970" max="8970" width="12" style="23" bestFit="1" customWidth="1"/>
    <col min="8971" max="9216" width="9.1796875" style="23"/>
    <col min="9217" max="9217" width="11.81640625" style="23" bestFit="1" customWidth="1"/>
    <col min="9218" max="9218" width="29" style="23" customWidth="1"/>
    <col min="9219" max="9219" width="12.81640625" style="23" bestFit="1" customWidth="1"/>
    <col min="9220" max="9220" width="9.54296875" style="23" bestFit="1" customWidth="1"/>
    <col min="9221" max="9221" width="47.453125" style="23" customWidth="1"/>
    <col min="9222" max="9222" width="12" style="23" bestFit="1" customWidth="1"/>
    <col min="9223" max="9223" width="43.26953125" style="23" bestFit="1" customWidth="1"/>
    <col min="9224" max="9224" width="9.453125" style="23" bestFit="1" customWidth="1"/>
    <col min="9225" max="9225" width="43.26953125" style="23" bestFit="1" customWidth="1"/>
    <col min="9226" max="9226" width="12" style="23" bestFit="1" customWidth="1"/>
    <col min="9227" max="9472" width="9.1796875" style="23"/>
    <col min="9473" max="9473" width="11.81640625" style="23" bestFit="1" customWidth="1"/>
    <col min="9474" max="9474" width="29" style="23" customWidth="1"/>
    <col min="9475" max="9475" width="12.81640625" style="23" bestFit="1" customWidth="1"/>
    <col min="9476" max="9476" width="9.54296875" style="23" bestFit="1" customWidth="1"/>
    <col min="9477" max="9477" width="47.453125" style="23" customWidth="1"/>
    <col min="9478" max="9478" width="12" style="23" bestFit="1" customWidth="1"/>
    <col min="9479" max="9479" width="43.26953125" style="23" bestFit="1" customWidth="1"/>
    <col min="9480" max="9480" width="9.453125" style="23" bestFit="1" customWidth="1"/>
    <col min="9481" max="9481" width="43.26953125" style="23" bestFit="1" customWidth="1"/>
    <col min="9482" max="9482" width="12" style="23" bestFit="1" customWidth="1"/>
    <col min="9483" max="9728" width="9.1796875" style="23"/>
    <col min="9729" max="9729" width="11.81640625" style="23" bestFit="1" customWidth="1"/>
    <col min="9730" max="9730" width="29" style="23" customWidth="1"/>
    <col min="9731" max="9731" width="12.81640625" style="23" bestFit="1" customWidth="1"/>
    <col min="9732" max="9732" width="9.54296875" style="23" bestFit="1" customWidth="1"/>
    <col min="9733" max="9733" width="47.453125" style="23" customWidth="1"/>
    <col min="9734" max="9734" width="12" style="23" bestFit="1" customWidth="1"/>
    <col min="9735" max="9735" width="43.26953125" style="23" bestFit="1" customWidth="1"/>
    <col min="9736" max="9736" width="9.453125" style="23" bestFit="1" customWidth="1"/>
    <col min="9737" max="9737" width="43.26953125" style="23" bestFit="1" customWidth="1"/>
    <col min="9738" max="9738" width="12" style="23" bestFit="1" customWidth="1"/>
    <col min="9739" max="9984" width="9.1796875" style="23"/>
    <col min="9985" max="9985" width="11.81640625" style="23" bestFit="1" customWidth="1"/>
    <col min="9986" max="9986" width="29" style="23" customWidth="1"/>
    <col min="9987" max="9987" width="12.81640625" style="23" bestFit="1" customWidth="1"/>
    <col min="9988" max="9988" width="9.54296875" style="23" bestFit="1" customWidth="1"/>
    <col min="9989" max="9989" width="47.453125" style="23" customWidth="1"/>
    <col min="9990" max="9990" width="12" style="23" bestFit="1" customWidth="1"/>
    <col min="9991" max="9991" width="43.26953125" style="23" bestFit="1" customWidth="1"/>
    <col min="9992" max="9992" width="9.453125" style="23" bestFit="1" customWidth="1"/>
    <col min="9993" max="9993" width="43.26953125" style="23" bestFit="1" customWidth="1"/>
    <col min="9994" max="9994" width="12" style="23" bestFit="1" customWidth="1"/>
    <col min="9995" max="10240" width="9.1796875" style="23"/>
    <col min="10241" max="10241" width="11.81640625" style="23" bestFit="1" customWidth="1"/>
    <col min="10242" max="10242" width="29" style="23" customWidth="1"/>
    <col min="10243" max="10243" width="12.81640625" style="23" bestFit="1" customWidth="1"/>
    <col min="10244" max="10244" width="9.54296875" style="23" bestFit="1" customWidth="1"/>
    <col min="10245" max="10245" width="47.453125" style="23" customWidth="1"/>
    <col min="10246" max="10246" width="12" style="23" bestFit="1" customWidth="1"/>
    <col min="10247" max="10247" width="43.26953125" style="23" bestFit="1" customWidth="1"/>
    <col min="10248" max="10248" width="9.453125" style="23" bestFit="1" customWidth="1"/>
    <col min="10249" max="10249" width="43.26953125" style="23" bestFit="1" customWidth="1"/>
    <col min="10250" max="10250" width="12" style="23" bestFit="1" customWidth="1"/>
    <col min="10251" max="10496" width="9.1796875" style="23"/>
    <col min="10497" max="10497" width="11.81640625" style="23" bestFit="1" customWidth="1"/>
    <col min="10498" max="10498" width="29" style="23" customWidth="1"/>
    <col min="10499" max="10499" width="12.81640625" style="23" bestFit="1" customWidth="1"/>
    <col min="10500" max="10500" width="9.54296875" style="23" bestFit="1" customWidth="1"/>
    <col min="10501" max="10501" width="47.453125" style="23" customWidth="1"/>
    <col min="10502" max="10502" width="12" style="23" bestFit="1" customWidth="1"/>
    <col min="10503" max="10503" width="43.26953125" style="23" bestFit="1" customWidth="1"/>
    <col min="10504" max="10504" width="9.453125" style="23" bestFit="1" customWidth="1"/>
    <col min="10505" max="10505" width="43.26953125" style="23" bestFit="1" customWidth="1"/>
    <col min="10506" max="10506" width="12" style="23" bestFit="1" customWidth="1"/>
    <col min="10507" max="10752" width="9.1796875" style="23"/>
    <col min="10753" max="10753" width="11.81640625" style="23" bestFit="1" customWidth="1"/>
    <col min="10754" max="10754" width="29" style="23" customWidth="1"/>
    <col min="10755" max="10755" width="12.81640625" style="23" bestFit="1" customWidth="1"/>
    <col min="10756" max="10756" width="9.54296875" style="23" bestFit="1" customWidth="1"/>
    <col min="10757" max="10757" width="47.453125" style="23" customWidth="1"/>
    <col min="10758" max="10758" width="12" style="23" bestFit="1" customWidth="1"/>
    <col min="10759" max="10759" width="43.26953125" style="23" bestFit="1" customWidth="1"/>
    <col min="10760" max="10760" width="9.453125" style="23" bestFit="1" customWidth="1"/>
    <col min="10761" max="10761" width="43.26953125" style="23" bestFit="1" customWidth="1"/>
    <col min="10762" max="10762" width="12" style="23" bestFit="1" customWidth="1"/>
    <col min="10763" max="11008" width="9.1796875" style="23"/>
    <col min="11009" max="11009" width="11.81640625" style="23" bestFit="1" customWidth="1"/>
    <col min="11010" max="11010" width="29" style="23" customWidth="1"/>
    <col min="11011" max="11011" width="12.81640625" style="23" bestFit="1" customWidth="1"/>
    <col min="11012" max="11012" width="9.54296875" style="23" bestFit="1" customWidth="1"/>
    <col min="11013" max="11013" width="47.453125" style="23" customWidth="1"/>
    <col min="11014" max="11014" width="12" style="23" bestFit="1" customWidth="1"/>
    <col min="11015" max="11015" width="43.26953125" style="23" bestFit="1" customWidth="1"/>
    <col min="11016" max="11016" width="9.453125" style="23" bestFit="1" customWidth="1"/>
    <col min="11017" max="11017" width="43.26953125" style="23" bestFit="1" customWidth="1"/>
    <col min="11018" max="11018" width="12" style="23" bestFit="1" customWidth="1"/>
    <col min="11019" max="11264" width="9.1796875" style="23"/>
    <col min="11265" max="11265" width="11.81640625" style="23" bestFit="1" customWidth="1"/>
    <col min="11266" max="11266" width="29" style="23" customWidth="1"/>
    <col min="11267" max="11267" width="12.81640625" style="23" bestFit="1" customWidth="1"/>
    <col min="11268" max="11268" width="9.54296875" style="23" bestFit="1" customWidth="1"/>
    <col min="11269" max="11269" width="47.453125" style="23" customWidth="1"/>
    <col min="11270" max="11270" width="12" style="23" bestFit="1" customWidth="1"/>
    <col min="11271" max="11271" width="43.26953125" style="23" bestFit="1" customWidth="1"/>
    <col min="11272" max="11272" width="9.453125" style="23" bestFit="1" customWidth="1"/>
    <col min="11273" max="11273" width="43.26953125" style="23" bestFit="1" customWidth="1"/>
    <col min="11274" max="11274" width="12" style="23" bestFit="1" customWidth="1"/>
    <col min="11275" max="11520" width="9.1796875" style="23"/>
    <col min="11521" max="11521" width="11.81640625" style="23" bestFit="1" customWidth="1"/>
    <col min="11522" max="11522" width="29" style="23" customWidth="1"/>
    <col min="11523" max="11523" width="12.81640625" style="23" bestFit="1" customWidth="1"/>
    <col min="11524" max="11524" width="9.54296875" style="23" bestFit="1" customWidth="1"/>
    <col min="11525" max="11525" width="47.453125" style="23" customWidth="1"/>
    <col min="11526" max="11526" width="12" style="23" bestFit="1" customWidth="1"/>
    <col min="11527" max="11527" width="43.26953125" style="23" bestFit="1" customWidth="1"/>
    <col min="11528" max="11528" width="9.453125" style="23" bestFit="1" customWidth="1"/>
    <col min="11529" max="11529" width="43.26953125" style="23" bestFit="1" customWidth="1"/>
    <col min="11530" max="11530" width="12" style="23" bestFit="1" customWidth="1"/>
    <col min="11531" max="11776" width="9.1796875" style="23"/>
    <col min="11777" max="11777" width="11.81640625" style="23" bestFit="1" customWidth="1"/>
    <col min="11778" max="11778" width="29" style="23" customWidth="1"/>
    <col min="11779" max="11779" width="12.81640625" style="23" bestFit="1" customWidth="1"/>
    <col min="11780" max="11780" width="9.54296875" style="23" bestFit="1" customWidth="1"/>
    <col min="11781" max="11781" width="47.453125" style="23" customWidth="1"/>
    <col min="11782" max="11782" width="12" style="23" bestFit="1" customWidth="1"/>
    <col min="11783" max="11783" width="43.26953125" style="23" bestFit="1" customWidth="1"/>
    <col min="11784" max="11784" width="9.453125" style="23" bestFit="1" customWidth="1"/>
    <col min="11785" max="11785" width="43.26953125" style="23" bestFit="1" customWidth="1"/>
    <col min="11786" max="11786" width="12" style="23" bestFit="1" customWidth="1"/>
    <col min="11787" max="12032" width="9.1796875" style="23"/>
    <col min="12033" max="12033" width="11.81640625" style="23" bestFit="1" customWidth="1"/>
    <col min="12034" max="12034" width="29" style="23" customWidth="1"/>
    <col min="12035" max="12035" width="12.81640625" style="23" bestFit="1" customWidth="1"/>
    <col min="12036" max="12036" width="9.54296875" style="23" bestFit="1" customWidth="1"/>
    <col min="12037" max="12037" width="47.453125" style="23" customWidth="1"/>
    <col min="12038" max="12038" width="12" style="23" bestFit="1" customWidth="1"/>
    <col min="12039" max="12039" width="43.26953125" style="23" bestFit="1" customWidth="1"/>
    <col min="12040" max="12040" width="9.453125" style="23" bestFit="1" customWidth="1"/>
    <col min="12041" max="12041" width="43.26953125" style="23" bestFit="1" customWidth="1"/>
    <col min="12042" max="12042" width="12" style="23" bestFit="1" customWidth="1"/>
    <col min="12043" max="12288" width="9.1796875" style="23"/>
    <col min="12289" max="12289" width="11.81640625" style="23" bestFit="1" customWidth="1"/>
    <col min="12290" max="12290" width="29" style="23" customWidth="1"/>
    <col min="12291" max="12291" width="12.81640625" style="23" bestFit="1" customWidth="1"/>
    <col min="12292" max="12292" width="9.54296875" style="23" bestFit="1" customWidth="1"/>
    <col min="12293" max="12293" width="47.453125" style="23" customWidth="1"/>
    <col min="12294" max="12294" width="12" style="23" bestFit="1" customWidth="1"/>
    <col min="12295" max="12295" width="43.26953125" style="23" bestFit="1" customWidth="1"/>
    <col min="12296" max="12296" width="9.453125" style="23" bestFit="1" customWidth="1"/>
    <col min="12297" max="12297" width="43.26953125" style="23" bestFit="1" customWidth="1"/>
    <col min="12298" max="12298" width="12" style="23" bestFit="1" customWidth="1"/>
    <col min="12299" max="12544" width="9.1796875" style="23"/>
    <col min="12545" max="12545" width="11.81640625" style="23" bestFit="1" customWidth="1"/>
    <col min="12546" max="12546" width="29" style="23" customWidth="1"/>
    <col min="12547" max="12547" width="12.81640625" style="23" bestFit="1" customWidth="1"/>
    <col min="12548" max="12548" width="9.54296875" style="23" bestFit="1" customWidth="1"/>
    <col min="12549" max="12549" width="47.453125" style="23" customWidth="1"/>
    <col min="12550" max="12550" width="12" style="23" bestFit="1" customWidth="1"/>
    <col min="12551" max="12551" width="43.26953125" style="23" bestFit="1" customWidth="1"/>
    <col min="12552" max="12552" width="9.453125" style="23" bestFit="1" customWidth="1"/>
    <col min="12553" max="12553" width="43.26953125" style="23" bestFit="1" customWidth="1"/>
    <col min="12554" max="12554" width="12" style="23" bestFit="1" customWidth="1"/>
    <col min="12555" max="12800" width="9.1796875" style="23"/>
    <col min="12801" max="12801" width="11.81640625" style="23" bestFit="1" customWidth="1"/>
    <col min="12802" max="12802" width="29" style="23" customWidth="1"/>
    <col min="12803" max="12803" width="12.81640625" style="23" bestFit="1" customWidth="1"/>
    <col min="12804" max="12804" width="9.54296875" style="23" bestFit="1" customWidth="1"/>
    <col min="12805" max="12805" width="47.453125" style="23" customWidth="1"/>
    <col min="12806" max="12806" width="12" style="23" bestFit="1" customWidth="1"/>
    <col min="12807" max="12807" width="43.26953125" style="23" bestFit="1" customWidth="1"/>
    <col min="12808" max="12808" width="9.453125" style="23" bestFit="1" customWidth="1"/>
    <col min="12809" max="12809" width="43.26953125" style="23" bestFit="1" customWidth="1"/>
    <col min="12810" max="12810" width="12" style="23" bestFit="1" customWidth="1"/>
    <col min="12811" max="13056" width="9.1796875" style="23"/>
    <col min="13057" max="13057" width="11.81640625" style="23" bestFit="1" customWidth="1"/>
    <col min="13058" max="13058" width="29" style="23" customWidth="1"/>
    <col min="13059" max="13059" width="12.81640625" style="23" bestFit="1" customWidth="1"/>
    <col min="13060" max="13060" width="9.54296875" style="23" bestFit="1" customWidth="1"/>
    <col min="13061" max="13061" width="47.453125" style="23" customWidth="1"/>
    <col min="13062" max="13062" width="12" style="23" bestFit="1" customWidth="1"/>
    <col min="13063" max="13063" width="43.26953125" style="23" bestFit="1" customWidth="1"/>
    <col min="13064" max="13064" width="9.453125" style="23" bestFit="1" customWidth="1"/>
    <col min="13065" max="13065" width="43.26953125" style="23" bestFit="1" customWidth="1"/>
    <col min="13066" max="13066" width="12" style="23" bestFit="1" customWidth="1"/>
    <col min="13067" max="13312" width="9.1796875" style="23"/>
    <col min="13313" max="13313" width="11.81640625" style="23" bestFit="1" customWidth="1"/>
    <col min="13314" max="13314" width="29" style="23" customWidth="1"/>
    <col min="13315" max="13315" width="12.81640625" style="23" bestFit="1" customWidth="1"/>
    <col min="13316" max="13316" width="9.54296875" style="23" bestFit="1" customWidth="1"/>
    <col min="13317" max="13317" width="47.453125" style="23" customWidth="1"/>
    <col min="13318" max="13318" width="12" style="23" bestFit="1" customWidth="1"/>
    <col min="13319" max="13319" width="43.26953125" style="23" bestFit="1" customWidth="1"/>
    <col min="13320" max="13320" width="9.453125" style="23" bestFit="1" customWidth="1"/>
    <col min="13321" max="13321" width="43.26953125" style="23" bestFit="1" customWidth="1"/>
    <col min="13322" max="13322" width="12" style="23" bestFit="1" customWidth="1"/>
    <col min="13323" max="13568" width="9.1796875" style="23"/>
    <col min="13569" max="13569" width="11.81640625" style="23" bestFit="1" customWidth="1"/>
    <col min="13570" max="13570" width="29" style="23" customWidth="1"/>
    <col min="13571" max="13571" width="12.81640625" style="23" bestFit="1" customWidth="1"/>
    <col min="13572" max="13572" width="9.54296875" style="23" bestFit="1" customWidth="1"/>
    <col min="13573" max="13573" width="47.453125" style="23" customWidth="1"/>
    <col min="13574" max="13574" width="12" style="23" bestFit="1" customWidth="1"/>
    <col min="13575" max="13575" width="43.26953125" style="23" bestFit="1" customWidth="1"/>
    <col min="13576" max="13576" width="9.453125" style="23" bestFit="1" customWidth="1"/>
    <col min="13577" max="13577" width="43.26953125" style="23" bestFit="1" customWidth="1"/>
    <col min="13578" max="13578" width="12" style="23" bestFit="1" customWidth="1"/>
    <col min="13579" max="13824" width="9.1796875" style="23"/>
    <col min="13825" max="13825" width="11.81640625" style="23" bestFit="1" customWidth="1"/>
    <col min="13826" max="13826" width="29" style="23" customWidth="1"/>
    <col min="13827" max="13827" width="12.81640625" style="23" bestFit="1" customWidth="1"/>
    <col min="13828" max="13828" width="9.54296875" style="23" bestFit="1" customWidth="1"/>
    <col min="13829" max="13829" width="47.453125" style="23" customWidth="1"/>
    <col min="13830" max="13830" width="12" style="23" bestFit="1" customWidth="1"/>
    <col min="13831" max="13831" width="43.26953125" style="23" bestFit="1" customWidth="1"/>
    <col min="13832" max="13832" width="9.453125" style="23" bestFit="1" customWidth="1"/>
    <col min="13833" max="13833" width="43.26953125" style="23" bestFit="1" customWidth="1"/>
    <col min="13834" max="13834" width="12" style="23" bestFit="1" customWidth="1"/>
    <col min="13835" max="14080" width="9.1796875" style="23"/>
    <col min="14081" max="14081" width="11.81640625" style="23" bestFit="1" customWidth="1"/>
    <col min="14082" max="14082" width="29" style="23" customWidth="1"/>
    <col min="14083" max="14083" width="12.81640625" style="23" bestFit="1" customWidth="1"/>
    <col min="14084" max="14084" width="9.54296875" style="23" bestFit="1" customWidth="1"/>
    <col min="14085" max="14085" width="47.453125" style="23" customWidth="1"/>
    <col min="14086" max="14086" width="12" style="23" bestFit="1" customWidth="1"/>
    <col min="14087" max="14087" width="43.26953125" style="23" bestFit="1" customWidth="1"/>
    <col min="14088" max="14088" width="9.453125" style="23" bestFit="1" customWidth="1"/>
    <col min="14089" max="14089" width="43.26953125" style="23" bestFit="1" customWidth="1"/>
    <col min="14090" max="14090" width="12" style="23" bestFit="1" customWidth="1"/>
    <col min="14091" max="14336" width="9.1796875" style="23"/>
    <col min="14337" max="14337" width="11.81640625" style="23" bestFit="1" customWidth="1"/>
    <col min="14338" max="14338" width="29" style="23" customWidth="1"/>
    <col min="14339" max="14339" width="12.81640625" style="23" bestFit="1" customWidth="1"/>
    <col min="14340" max="14340" width="9.54296875" style="23" bestFit="1" customWidth="1"/>
    <col min="14341" max="14341" width="47.453125" style="23" customWidth="1"/>
    <col min="14342" max="14342" width="12" style="23" bestFit="1" customWidth="1"/>
    <col min="14343" max="14343" width="43.26953125" style="23" bestFit="1" customWidth="1"/>
    <col min="14344" max="14344" width="9.453125" style="23" bestFit="1" customWidth="1"/>
    <col min="14345" max="14345" width="43.26953125" style="23" bestFit="1" customWidth="1"/>
    <col min="14346" max="14346" width="12" style="23" bestFit="1" customWidth="1"/>
    <col min="14347" max="14592" width="9.1796875" style="23"/>
    <col min="14593" max="14593" width="11.81640625" style="23" bestFit="1" customWidth="1"/>
    <col min="14594" max="14594" width="29" style="23" customWidth="1"/>
    <col min="14595" max="14595" width="12.81640625" style="23" bestFit="1" customWidth="1"/>
    <col min="14596" max="14596" width="9.54296875" style="23" bestFit="1" customWidth="1"/>
    <col min="14597" max="14597" width="47.453125" style="23" customWidth="1"/>
    <col min="14598" max="14598" width="12" style="23" bestFit="1" customWidth="1"/>
    <col min="14599" max="14599" width="43.26953125" style="23" bestFit="1" customWidth="1"/>
    <col min="14600" max="14600" width="9.453125" style="23" bestFit="1" customWidth="1"/>
    <col min="14601" max="14601" width="43.26953125" style="23" bestFit="1" customWidth="1"/>
    <col min="14602" max="14602" width="12" style="23" bestFit="1" customWidth="1"/>
    <col min="14603" max="14848" width="9.1796875" style="23"/>
    <col min="14849" max="14849" width="11.81640625" style="23" bestFit="1" customWidth="1"/>
    <col min="14850" max="14850" width="29" style="23" customWidth="1"/>
    <col min="14851" max="14851" width="12.81640625" style="23" bestFit="1" customWidth="1"/>
    <col min="14852" max="14852" width="9.54296875" style="23" bestFit="1" customWidth="1"/>
    <col min="14853" max="14853" width="47.453125" style="23" customWidth="1"/>
    <col min="14854" max="14854" width="12" style="23" bestFit="1" customWidth="1"/>
    <col min="14855" max="14855" width="43.26953125" style="23" bestFit="1" customWidth="1"/>
    <col min="14856" max="14856" width="9.453125" style="23" bestFit="1" customWidth="1"/>
    <col min="14857" max="14857" width="43.26953125" style="23" bestFit="1" customWidth="1"/>
    <col min="14858" max="14858" width="12" style="23" bestFit="1" customWidth="1"/>
    <col min="14859" max="15104" width="9.1796875" style="23"/>
    <col min="15105" max="15105" width="11.81640625" style="23" bestFit="1" customWidth="1"/>
    <col min="15106" max="15106" width="29" style="23" customWidth="1"/>
    <col min="15107" max="15107" width="12.81640625" style="23" bestFit="1" customWidth="1"/>
    <col min="15108" max="15108" width="9.54296875" style="23" bestFit="1" customWidth="1"/>
    <col min="15109" max="15109" width="47.453125" style="23" customWidth="1"/>
    <col min="15110" max="15110" width="12" style="23" bestFit="1" customWidth="1"/>
    <col min="15111" max="15111" width="43.26953125" style="23" bestFit="1" customWidth="1"/>
    <col min="15112" max="15112" width="9.453125" style="23" bestFit="1" customWidth="1"/>
    <col min="15113" max="15113" width="43.26953125" style="23" bestFit="1" customWidth="1"/>
    <col min="15114" max="15114" width="12" style="23" bestFit="1" customWidth="1"/>
    <col min="15115" max="15360" width="9.1796875" style="23"/>
    <col min="15361" max="15361" width="11.81640625" style="23" bestFit="1" customWidth="1"/>
    <col min="15362" max="15362" width="29" style="23" customWidth="1"/>
    <col min="15363" max="15363" width="12.81640625" style="23" bestFit="1" customWidth="1"/>
    <col min="15364" max="15364" width="9.54296875" style="23" bestFit="1" customWidth="1"/>
    <col min="15365" max="15365" width="47.453125" style="23" customWidth="1"/>
    <col min="15366" max="15366" width="12" style="23" bestFit="1" customWidth="1"/>
    <col min="15367" max="15367" width="43.26953125" style="23" bestFit="1" customWidth="1"/>
    <col min="15368" max="15368" width="9.453125" style="23" bestFit="1" customWidth="1"/>
    <col min="15369" max="15369" width="43.26953125" style="23" bestFit="1" customWidth="1"/>
    <col min="15370" max="15370" width="12" style="23" bestFit="1" customWidth="1"/>
    <col min="15371" max="15616" width="9.1796875" style="23"/>
    <col min="15617" max="15617" width="11.81640625" style="23" bestFit="1" customWidth="1"/>
    <col min="15618" max="15618" width="29" style="23" customWidth="1"/>
    <col min="15619" max="15619" width="12.81640625" style="23" bestFit="1" customWidth="1"/>
    <col min="15620" max="15620" width="9.54296875" style="23" bestFit="1" customWidth="1"/>
    <col min="15621" max="15621" width="47.453125" style="23" customWidth="1"/>
    <col min="15622" max="15622" width="12" style="23" bestFit="1" customWidth="1"/>
    <col min="15623" max="15623" width="43.26953125" style="23" bestFit="1" customWidth="1"/>
    <col min="15624" max="15624" width="9.453125" style="23" bestFit="1" customWidth="1"/>
    <col min="15625" max="15625" width="43.26953125" style="23" bestFit="1" customWidth="1"/>
    <col min="15626" max="15626" width="12" style="23" bestFit="1" customWidth="1"/>
    <col min="15627" max="15872" width="9.1796875" style="23"/>
    <col min="15873" max="15873" width="11.81640625" style="23" bestFit="1" customWidth="1"/>
    <col min="15874" max="15874" width="29" style="23" customWidth="1"/>
    <col min="15875" max="15875" width="12.81640625" style="23" bestFit="1" customWidth="1"/>
    <col min="15876" max="15876" width="9.54296875" style="23" bestFit="1" customWidth="1"/>
    <col min="15877" max="15877" width="47.453125" style="23" customWidth="1"/>
    <col min="15878" max="15878" width="12" style="23" bestFit="1" customWidth="1"/>
    <col min="15879" max="15879" width="43.26953125" style="23" bestFit="1" customWidth="1"/>
    <col min="15880" max="15880" width="9.453125" style="23" bestFit="1" customWidth="1"/>
    <col min="15881" max="15881" width="43.26953125" style="23" bestFit="1" customWidth="1"/>
    <col min="15882" max="15882" width="12" style="23" bestFit="1" customWidth="1"/>
    <col min="15883" max="16128" width="9.1796875" style="23"/>
    <col min="16129" max="16129" width="11.81640625" style="23" bestFit="1" customWidth="1"/>
    <col min="16130" max="16130" width="29" style="23" customWidth="1"/>
    <col min="16131" max="16131" width="12.81640625" style="23" bestFit="1" customWidth="1"/>
    <col min="16132" max="16132" width="9.54296875" style="23" bestFit="1" customWidth="1"/>
    <col min="16133" max="16133" width="47.453125" style="23" customWidth="1"/>
    <col min="16134" max="16134" width="12" style="23" bestFit="1" customWidth="1"/>
    <col min="16135" max="16135" width="43.26953125" style="23" bestFit="1" customWidth="1"/>
    <col min="16136" max="16136" width="9.453125" style="23" bestFit="1" customWidth="1"/>
    <col min="16137" max="16137" width="43.26953125" style="23" bestFit="1" customWidth="1"/>
    <col min="16138" max="16138" width="12" style="23" bestFit="1" customWidth="1"/>
    <col min="16139" max="16384" width="9.1796875" style="23"/>
  </cols>
  <sheetData>
    <row r="1" spans="1:10" x14ac:dyDescent="0.3">
      <c r="A1" s="56" t="s">
        <v>0</v>
      </c>
      <c r="B1" s="56" t="s">
        <v>750</v>
      </c>
      <c r="C1" s="56" t="s">
        <v>751</v>
      </c>
      <c r="D1" s="56" t="s">
        <v>1</v>
      </c>
      <c r="E1" s="56" t="s">
        <v>752</v>
      </c>
      <c r="F1" s="56" t="s">
        <v>753</v>
      </c>
      <c r="G1" s="56" t="s">
        <v>754</v>
      </c>
      <c r="H1" s="56" t="s">
        <v>755</v>
      </c>
      <c r="I1" s="56" t="s">
        <v>756</v>
      </c>
      <c r="J1" s="56" t="s">
        <v>757</v>
      </c>
    </row>
    <row r="2" spans="1:10" x14ac:dyDescent="0.3">
      <c r="A2" s="23">
        <v>9</v>
      </c>
      <c r="B2" s="23" t="s">
        <v>1227</v>
      </c>
      <c r="C2" s="23">
        <v>699</v>
      </c>
      <c r="D2" s="23">
        <v>1</v>
      </c>
      <c r="E2" s="23" t="s">
        <v>1148</v>
      </c>
      <c r="F2" s="23">
        <v>31</v>
      </c>
      <c r="G2" s="23" t="s">
        <v>792</v>
      </c>
      <c r="H2" s="23">
        <v>492</v>
      </c>
      <c r="I2" s="23" t="s">
        <v>805</v>
      </c>
      <c r="J2" s="57">
        <v>9.4241357260584007</v>
      </c>
    </row>
    <row r="3" spans="1:10" x14ac:dyDescent="0.3">
      <c r="A3" s="23">
        <v>9</v>
      </c>
      <c r="B3" s="23" t="s">
        <v>1227</v>
      </c>
      <c r="C3" s="23">
        <v>723</v>
      </c>
      <c r="D3" s="23">
        <v>2</v>
      </c>
      <c r="E3" s="23" t="s">
        <v>71</v>
      </c>
      <c r="F3" s="23">
        <v>494</v>
      </c>
      <c r="G3" s="23" t="s">
        <v>804</v>
      </c>
      <c r="H3" s="23">
        <v>409</v>
      </c>
      <c r="I3" s="23" t="s">
        <v>769</v>
      </c>
      <c r="J3" s="57">
        <v>14.683217126459001</v>
      </c>
    </row>
    <row r="4" spans="1:10" x14ac:dyDescent="0.3">
      <c r="A4" s="23">
        <v>9</v>
      </c>
      <c r="B4" s="23" t="s">
        <v>1227</v>
      </c>
      <c r="C4" s="23">
        <v>749</v>
      </c>
      <c r="D4" s="23">
        <v>2</v>
      </c>
      <c r="E4" s="23" t="s">
        <v>67</v>
      </c>
      <c r="F4" s="23">
        <v>492</v>
      </c>
      <c r="G4" s="23" t="s">
        <v>805</v>
      </c>
      <c r="H4" s="23">
        <v>409</v>
      </c>
      <c r="I4" s="23" t="s">
        <v>769</v>
      </c>
      <c r="J4" s="57">
        <v>8.7528545691637607</v>
      </c>
    </row>
    <row r="5" spans="1:10" x14ac:dyDescent="0.3">
      <c r="A5" s="23">
        <v>24</v>
      </c>
      <c r="B5" s="23" t="s">
        <v>872</v>
      </c>
      <c r="C5" s="23">
        <v>491</v>
      </c>
      <c r="D5" s="23">
        <v>0</v>
      </c>
      <c r="E5" s="23" t="s">
        <v>531</v>
      </c>
      <c r="F5" s="23">
        <v>798</v>
      </c>
      <c r="G5" s="23" t="s">
        <v>867</v>
      </c>
      <c r="H5" s="23">
        <v>779</v>
      </c>
      <c r="I5" s="23" t="s">
        <v>864</v>
      </c>
      <c r="J5" s="57">
        <v>4.8882015735176196</v>
      </c>
    </row>
    <row r="6" spans="1:10" x14ac:dyDescent="0.3">
      <c r="A6" s="23">
        <v>34</v>
      </c>
      <c r="B6" s="23" t="s">
        <v>895</v>
      </c>
      <c r="C6" s="23">
        <v>984</v>
      </c>
      <c r="D6" s="23">
        <v>0</v>
      </c>
      <c r="E6" s="23" t="s">
        <v>118</v>
      </c>
      <c r="F6" s="23">
        <v>325</v>
      </c>
      <c r="G6" s="23" t="s">
        <v>886</v>
      </c>
      <c r="H6" s="23">
        <v>324</v>
      </c>
      <c r="I6" s="23" t="s">
        <v>887</v>
      </c>
      <c r="J6" s="57">
        <v>12.364361329307499</v>
      </c>
    </row>
    <row r="7" spans="1:10" x14ac:dyDescent="0.3">
      <c r="A7" s="23">
        <v>54</v>
      </c>
      <c r="B7" s="23" t="s">
        <v>285</v>
      </c>
      <c r="C7" s="23">
        <v>541</v>
      </c>
      <c r="D7" s="23">
        <v>1</v>
      </c>
      <c r="E7" s="23" t="s">
        <v>289</v>
      </c>
      <c r="F7" s="23">
        <v>1961</v>
      </c>
      <c r="G7" s="23" t="s">
        <v>957</v>
      </c>
      <c r="H7" s="23">
        <v>934</v>
      </c>
      <c r="I7" s="23" t="s">
        <v>946</v>
      </c>
      <c r="J7" s="57">
        <v>12.673217303031301</v>
      </c>
    </row>
    <row r="8" spans="1:10" x14ac:dyDescent="0.3">
      <c r="A8" s="23">
        <v>16</v>
      </c>
      <c r="B8" s="23" t="s">
        <v>832</v>
      </c>
      <c r="C8" s="23">
        <v>255</v>
      </c>
      <c r="D8" s="23">
        <v>1</v>
      </c>
      <c r="E8" s="23" t="s">
        <v>83</v>
      </c>
      <c r="F8" s="23">
        <v>143</v>
      </c>
      <c r="G8" s="23" t="s">
        <v>765</v>
      </c>
      <c r="H8" s="23">
        <v>1814</v>
      </c>
      <c r="I8" s="23" t="s">
        <v>833</v>
      </c>
      <c r="J8" s="57">
        <v>35.723542418561003</v>
      </c>
    </row>
    <row r="9" spans="1:10" x14ac:dyDescent="0.3">
      <c r="A9" s="23">
        <v>16</v>
      </c>
      <c r="B9" s="23" t="s">
        <v>832</v>
      </c>
      <c r="C9" s="23">
        <v>904</v>
      </c>
      <c r="D9" s="23">
        <v>1</v>
      </c>
      <c r="E9" s="23" t="s">
        <v>85</v>
      </c>
      <c r="F9" s="23">
        <v>1068</v>
      </c>
      <c r="G9" s="23" t="s">
        <v>838</v>
      </c>
      <c r="H9" s="23">
        <v>1814</v>
      </c>
      <c r="I9" s="23" t="s">
        <v>833</v>
      </c>
      <c r="J9" s="57">
        <v>11.4231809310379</v>
      </c>
    </row>
    <row r="10" spans="1:10" x14ac:dyDescent="0.3">
      <c r="A10" s="23">
        <v>17</v>
      </c>
      <c r="B10" s="23" t="s">
        <v>839</v>
      </c>
      <c r="C10" s="23">
        <v>429</v>
      </c>
      <c r="D10" s="23">
        <v>2</v>
      </c>
      <c r="E10" s="23" t="s">
        <v>1228</v>
      </c>
      <c r="F10" s="23">
        <v>1880</v>
      </c>
      <c r="G10" s="23" t="s">
        <v>841</v>
      </c>
      <c r="H10" s="23">
        <v>376</v>
      </c>
      <c r="I10" s="23" t="s">
        <v>801</v>
      </c>
      <c r="J10" s="57">
        <v>13.1758552430466</v>
      </c>
    </row>
    <row r="11" spans="1:10" x14ac:dyDescent="0.3">
      <c r="A11" s="23">
        <v>17</v>
      </c>
      <c r="B11" s="23" t="s">
        <v>839</v>
      </c>
      <c r="C11" s="23">
        <v>912</v>
      </c>
      <c r="D11" s="23">
        <v>2</v>
      </c>
      <c r="E11" s="23" t="s">
        <v>385</v>
      </c>
      <c r="F11" s="23">
        <v>1865</v>
      </c>
      <c r="G11" s="23" t="s">
        <v>840</v>
      </c>
      <c r="H11" s="23">
        <v>385</v>
      </c>
      <c r="I11" s="23" t="s">
        <v>842</v>
      </c>
      <c r="J11" s="57">
        <v>7.5958448470825397</v>
      </c>
    </row>
    <row r="12" spans="1:10" x14ac:dyDescent="0.3">
      <c r="A12" s="23">
        <v>19</v>
      </c>
      <c r="B12" s="23" t="s">
        <v>852</v>
      </c>
      <c r="C12" s="23">
        <v>259</v>
      </c>
      <c r="D12" s="23">
        <v>1</v>
      </c>
      <c r="E12" s="23" t="s">
        <v>710</v>
      </c>
      <c r="F12" s="23">
        <v>718</v>
      </c>
      <c r="G12" s="23" t="s">
        <v>828</v>
      </c>
      <c r="H12" s="23">
        <v>1935</v>
      </c>
      <c r="I12" s="23" t="s">
        <v>854</v>
      </c>
      <c r="J12" s="57">
        <v>6.4938258601198902</v>
      </c>
    </row>
    <row r="13" spans="1:10" x14ac:dyDescent="0.3">
      <c r="A13" s="23">
        <v>19</v>
      </c>
      <c r="B13" s="23" t="s">
        <v>852</v>
      </c>
      <c r="C13" s="23">
        <v>260</v>
      </c>
      <c r="D13" s="23">
        <v>1</v>
      </c>
      <c r="E13" s="23" t="s">
        <v>305</v>
      </c>
      <c r="F13" s="23">
        <v>718</v>
      </c>
      <c r="G13" s="23" t="s">
        <v>828</v>
      </c>
      <c r="H13" s="23">
        <v>1923</v>
      </c>
      <c r="I13" s="23" t="s">
        <v>855</v>
      </c>
      <c r="J13" s="57">
        <v>6.0503689649224199</v>
      </c>
    </row>
    <row r="14" spans="1:10" x14ac:dyDescent="0.3">
      <c r="A14" s="23">
        <v>19</v>
      </c>
      <c r="B14" s="23" t="s">
        <v>852</v>
      </c>
      <c r="C14" s="23">
        <v>262</v>
      </c>
      <c r="D14" s="23">
        <v>1</v>
      </c>
      <c r="E14" s="23" t="s">
        <v>307</v>
      </c>
      <c r="F14" s="23">
        <v>718</v>
      </c>
      <c r="G14" s="23" t="s">
        <v>828</v>
      </c>
      <c r="H14" s="23">
        <v>852</v>
      </c>
      <c r="I14" s="23" t="s">
        <v>853</v>
      </c>
      <c r="J14" s="57">
        <v>10.1017311647099</v>
      </c>
    </row>
    <row r="15" spans="1:10" x14ac:dyDescent="0.3">
      <c r="A15" s="23">
        <v>22</v>
      </c>
      <c r="B15" s="23" t="s">
        <v>863</v>
      </c>
      <c r="C15" s="23">
        <v>264</v>
      </c>
      <c r="D15" s="23">
        <v>0</v>
      </c>
      <c r="E15" s="23" t="s">
        <v>865</v>
      </c>
      <c r="F15" s="23">
        <v>797</v>
      </c>
      <c r="G15" s="23" t="s">
        <v>866</v>
      </c>
      <c r="H15" s="23">
        <v>798</v>
      </c>
      <c r="I15" s="23" t="s">
        <v>867</v>
      </c>
      <c r="J15" s="57">
        <v>17.0047396721646</v>
      </c>
    </row>
    <row r="16" spans="1:10" x14ac:dyDescent="0.3">
      <c r="A16" s="23">
        <v>22</v>
      </c>
      <c r="B16" s="23" t="s">
        <v>863</v>
      </c>
      <c r="C16" s="23">
        <v>266</v>
      </c>
      <c r="D16" s="23">
        <v>0</v>
      </c>
      <c r="E16" s="23" t="s">
        <v>541</v>
      </c>
      <c r="F16" s="23">
        <v>779</v>
      </c>
      <c r="G16" s="23" t="s">
        <v>864</v>
      </c>
      <c r="H16" s="23">
        <v>798</v>
      </c>
      <c r="I16" s="23" t="s">
        <v>867</v>
      </c>
      <c r="J16" s="57">
        <v>18.9902738069439</v>
      </c>
    </row>
    <row r="17" spans="1:10" x14ac:dyDescent="0.3">
      <c r="A17" s="23">
        <v>22</v>
      </c>
      <c r="B17" s="23" t="s">
        <v>863</v>
      </c>
      <c r="C17" s="23">
        <v>271</v>
      </c>
      <c r="D17" s="23">
        <v>0</v>
      </c>
      <c r="E17" s="23" t="s">
        <v>547</v>
      </c>
      <c r="F17" s="23">
        <v>779</v>
      </c>
      <c r="G17" s="23" t="s">
        <v>864</v>
      </c>
      <c r="H17" s="23">
        <v>779</v>
      </c>
      <c r="I17" s="23" t="s">
        <v>864</v>
      </c>
      <c r="J17" s="57">
        <v>19.324824493115599</v>
      </c>
    </row>
    <row r="18" spans="1:10" x14ac:dyDescent="0.3">
      <c r="A18" s="23">
        <v>22</v>
      </c>
      <c r="B18" s="23" t="s">
        <v>863</v>
      </c>
      <c r="C18" s="23">
        <v>282</v>
      </c>
      <c r="D18" s="23">
        <v>0</v>
      </c>
      <c r="E18" s="23" t="s">
        <v>539</v>
      </c>
      <c r="F18" s="23">
        <v>779</v>
      </c>
      <c r="G18" s="23" t="s">
        <v>864</v>
      </c>
      <c r="H18" s="23">
        <v>779</v>
      </c>
      <c r="I18" s="23" t="s">
        <v>864</v>
      </c>
      <c r="J18" s="57">
        <v>27.682603650753801</v>
      </c>
    </row>
    <row r="19" spans="1:10" x14ac:dyDescent="0.3">
      <c r="A19" s="23">
        <v>22</v>
      </c>
      <c r="B19" s="23" t="s">
        <v>863</v>
      </c>
      <c r="C19" s="23">
        <v>283</v>
      </c>
      <c r="D19" s="23">
        <v>0</v>
      </c>
      <c r="E19" s="23" t="s">
        <v>540</v>
      </c>
      <c r="F19" s="23">
        <v>779</v>
      </c>
      <c r="G19" s="23" t="s">
        <v>864</v>
      </c>
      <c r="H19" s="23">
        <v>779</v>
      </c>
      <c r="I19" s="23" t="s">
        <v>864</v>
      </c>
      <c r="J19" s="57">
        <v>27.735731962014398</v>
      </c>
    </row>
    <row r="20" spans="1:10" x14ac:dyDescent="0.3">
      <c r="A20" s="23">
        <v>22</v>
      </c>
      <c r="B20" s="23" t="s">
        <v>863</v>
      </c>
      <c r="C20" s="23">
        <v>290</v>
      </c>
      <c r="D20" s="23">
        <v>0</v>
      </c>
      <c r="E20" s="23" t="s">
        <v>553</v>
      </c>
      <c r="F20" s="23">
        <v>779</v>
      </c>
      <c r="G20" s="23" t="s">
        <v>864</v>
      </c>
      <c r="H20" s="23">
        <v>798</v>
      </c>
      <c r="I20" s="23" t="s">
        <v>867</v>
      </c>
      <c r="J20" s="57">
        <v>22.770815906380498</v>
      </c>
    </row>
    <row r="21" spans="1:10" x14ac:dyDescent="0.3">
      <c r="A21" s="23">
        <v>22</v>
      </c>
      <c r="B21" s="23" t="s">
        <v>863</v>
      </c>
      <c r="C21" s="23">
        <v>304</v>
      </c>
      <c r="D21" s="23">
        <v>0</v>
      </c>
      <c r="E21" s="23" t="s">
        <v>706</v>
      </c>
      <c r="F21" s="23">
        <v>779</v>
      </c>
      <c r="G21" s="23" t="s">
        <v>864</v>
      </c>
      <c r="H21" s="23">
        <v>779</v>
      </c>
      <c r="I21" s="23" t="s">
        <v>864</v>
      </c>
      <c r="J21" s="57">
        <v>24.360921738995799</v>
      </c>
    </row>
    <row r="22" spans="1:10" x14ac:dyDescent="0.3">
      <c r="A22" s="23">
        <v>16</v>
      </c>
      <c r="B22" s="23" t="s">
        <v>832</v>
      </c>
      <c r="C22" s="23">
        <v>239</v>
      </c>
      <c r="D22" s="23">
        <v>2</v>
      </c>
      <c r="E22" s="23" t="s">
        <v>82</v>
      </c>
      <c r="F22" s="23">
        <v>1814</v>
      </c>
      <c r="G22" s="23" t="s">
        <v>833</v>
      </c>
      <c r="H22" s="23">
        <v>143</v>
      </c>
      <c r="I22" s="23" t="s">
        <v>765</v>
      </c>
      <c r="J22" s="57">
        <v>34.312319934799397</v>
      </c>
    </row>
    <row r="23" spans="1:10" x14ac:dyDescent="0.3">
      <c r="A23" s="23">
        <v>16</v>
      </c>
      <c r="B23" s="23" t="s">
        <v>832</v>
      </c>
      <c r="C23" s="23">
        <v>1086</v>
      </c>
      <c r="D23" s="23">
        <v>1</v>
      </c>
      <c r="E23" s="23" t="s">
        <v>1158</v>
      </c>
      <c r="F23" s="23">
        <v>1711</v>
      </c>
      <c r="G23" s="23" t="s">
        <v>837</v>
      </c>
      <c r="H23" s="23">
        <v>1714</v>
      </c>
      <c r="I23" s="23" t="s">
        <v>1229</v>
      </c>
      <c r="J23" s="57">
        <v>1.3132035431206801</v>
      </c>
    </row>
    <row r="24" spans="1:10" x14ac:dyDescent="0.3">
      <c r="A24" s="23">
        <v>17</v>
      </c>
      <c r="B24" s="23" t="s">
        <v>839</v>
      </c>
      <c r="C24" s="23">
        <v>222</v>
      </c>
      <c r="D24" s="23">
        <v>2</v>
      </c>
      <c r="E24" s="23" t="s">
        <v>378</v>
      </c>
      <c r="F24" s="23">
        <v>1865</v>
      </c>
      <c r="G24" s="23" t="s">
        <v>840</v>
      </c>
      <c r="H24" s="23">
        <v>143</v>
      </c>
      <c r="I24" s="23" t="s">
        <v>765</v>
      </c>
      <c r="J24" s="57">
        <v>12.6550993553215</v>
      </c>
    </row>
    <row r="25" spans="1:10" x14ac:dyDescent="0.3">
      <c r="A25" s="23">
        <v>17</v>
      </c>
      <c r="B25" s="23" t="s">
        <v>839</v>
      </c>
      <c r="C25" s="23">
        <v>257</v>
      </c>
      <c r="D25" s="23">
        <v>1</v>
      </c>
      <c r="E25" s="23" t="s">
        <v>379</v>
      </c>
      <c r="F25" s="23">
        <v>358</v>
      </c>
      <c r="G25" s="23" t="s">
        <v>827</v>
      </c>
      <c r="H25" s="23">
        <v>1865</v>
      </c>
      <c r="I25" s="23" t="s">
        <v>840</v>
      </c>
      <c r="J25" s="57">
        <v>8.5892199643558698</v>
      </c>
    </row>
    <row r="26" spans="1:10" x14ac:dyDescent="0.3">
      <c r="A26" s="23">
        <v>21</v>
      </c>
      <c r="B26" s="23" t="s">
        <v>76</v>
      </c>
      <c r="C26" s="23">
        <v>403</v>
      </c>
      <c r="D26" s="23">
        <v>1</v>
      </c>
      <c r="E26" s="23" t="s">
        <v>77</v>
      </c>
      <c r="F26" s="23">
        <v>718</v>
      </c>
      <c r="G26" s="23" t="s">
        <v>828</v>
      </c>
      <c r="H26" s="23">
        <v>725</v>
      </c>
      <c r="I26" s="23" t="s">
        <v>861</v>
      </c>
      <c r="J26" s="57">
        <v>1.8816644629022401</v>
      </c>
    </row>
    <row r="27" spans="1:10" x14ac:dyDescent="0.3">
      <c r="A27" s="23">
        <v>22</v>
      </c>
      <c r="B27" s="23" t="s">
        <v>863</v>
      </c>
      <c r="C27" s="23">
        <v>288</v>
      </c>
      <c r="D27" s="23">
        <v>0</v>
      </c>
      <c r="E27" s="23" t="s">
        <v>552</v>
      </c>
      <c r="F27" s="23">
        <v>797</v>
      </c>
      <c r="G27" s="23" t="s">
        <v>866</v>
      </c>
      <c r="H27" s="23">
        <v>779</v>
      </c>
      <c r="I27" s="23" t="s">
        <v>864</v>
      </c>
      <c r="J27" s="57">
        <v>18.344149175735001</v>
      </c>
    </row>
    <row r="28" spans="1:10" x14ac:dyDescent="0.3">
      <c r="A28" s="23">
        <v>22</v>
      </c>
      <c r="B28" s="23" t="s">
        <v>863</v>
      </c>
      <c r="C28" s="23">
        <v>289</v>
      </c>
      <c r="D28" s="23">
        <v>0</v>
      </c>
      <c r="E28" s="23" t="s">
        <v>551</v>
      </c>
      <c r="F28" s="23">
        <v>779</v>
      </c>
      <c r="G28" s="23" t="s">
        <v>864</v>
      </c>
      <c r="H28" s="23">
        <v>779</v>
      </c>
      <c r="I28" s="23" t="s">
        <v>864</v>
      </c>
      <c r="J28" s="57">
        <v>23.970849291797901</v>
      </c>
    </row>
    <row r="29" spans="1:10" x14ac:dyDescent="0.3">
      <c r="A29" s="23">
        <v>3</v>
      </c>
      <c r="B29" s="23" t="s">
        <v>763</v>
      </c>
      <c r="C29" s="23">
        <v>753</v>
      </c>
      <c r="D29" s="23">
        <v>2</v>
      </c>
      <c r="E29" s="23" t="s">
        <v>31</v>
      </c>
      <c r="F29" s="23">
        <v>96</v>
      </c>
      <c r="G29" s="23" t="s">
        <v>764</v>
      </c>
      <c r="H29" s="23">
        <v>43</v>
      </c>
      <c r="I29" s="23" t="s">
        <v>762</v>
      </c>
      <c r="J29" s="57">
        <v>7.12493985094246</v>
      </c>
    </row>
    <row r="30" spans="1:10" x14ac:dyDescent="0.3">
      <c r="A30" s="23">
        <v>3</v>
      </c>
      <c r="B30" s="23" t="s">
        <v>763</v>
      </c>
      <c r="C30" s="23">
        <v>754</v>
      </c>
      <c r="D30" s="23">
        <v>2</v>
      </c>
      <c r="E30" s="23" t="s">
        <v>30</v>
      </c>
      <c r="F30" s="23">
        <v>114</v>
      </c>
      <c r="G30" s="23" t="s">
        <v>766</v>
      </c>
      <c r="H30" s="23">
        <v>143</v>
      </c>
      <c r="I30" s="23" t="s">
        <v>765</v>
      </c>
      <c r="J30" s="57">
        <v>10.746176494051401</v>
      </c>
    </row>
    <row r="31" spans="1:10" x14ac:dyDescent="0.3">
      <c r="A31" s="23">
        <v>6</v>
      </c>
      <c r="B31" s="23" t="s">
        <v>790</v>
      </c>
      <c r="C31" s="23">
        <v>302</v>
      </c>
      <c r="D31" s="23">
        <v>2</v>
      </c>
      <c r="E31" s="23" t="s">
        <v>687</v>
      </c>
      <c r="F31" s="23">
        <v>520</v>
      </c>
      <c r="G31" s="23" t="s">
        <v>791</v>
      </c>
      <c r="H31" s="23">
        <v>31</v>
      </c>
      <c r="I31" s="23" t="s">
        <v>792</v>
      </c>
      <c r="J31" s="57">
        <v>4.08949984239415</v>
      </c>
    </row>
    <row r="32" spans="1:10" x14ac:dyDescent="0.3">
      <c r="A32" s="23" t="s">
        <v>41</v>
      </c>
      <c r="B32" s="23" t="s">
        <v>795</v>
      </c>
      <c r="C32" s="23">
        <v>353</v>
      </c>
      <c r="D32" s="23">
        <v>2</v>
      </c>
      <c r="E32" s="23" t="s">
        <v>45</v>
      </c>
      <c r="F32" s="23">
        <v>451</v>
      </c>
      <c r="G32" s="23" t="s">
        <v>797</v>
      </c>
      <c r="H32" s="23">
        <v>409</v>
      </c>
      <c r="I32" s="23" t="s">
        <v>769</v>
      </c>
      <c r="J32" s="57">
        <v>11.1128641058752</v>
      </c>
    </row>
    <row r="33" spans="1:10" x14ac:dyDescent="0.3">
      <c r="A33" s="23">
        <v>10</v>
      </c>
      <c r="B33" s="23" t="s">
        <v>807</v>
      </c>
      <c r="C33" s="23">
        <v>394</v>
      </c>
      <c r="D33" s="23">
        <v>0</v>
      </c>
      <c r="E33" s="23" t="s">
        <v>147</v>
      </c>
      <c r="F33" s="23">
        <v>486</v>
      </c>
      <c r="G33" s="23" t="s">
        <v>810</v>
      </c>
      <c r="H33" s="23">
        <v>486</v>
      </c>
      <c r="I33" s="23" t="s">
        <v>810</v>
      </c>
      <c r="J33" s="57">
        <v>16.964254001947001</v>
      </c>
    </row>
    <row r="34" spans="1:10" x14ac:dyDescent="0.3">
      <c r="A34" s="23">
        <v>10</v>
      </c>
      <c r="B34" s="23" t="s">
        <v>807</v>
      </c>
      <c r="C34" s="23">
        <v>395</v>
      </c>
      <c r="D34" s="23">
        <v>0</v>
      </c>
      <c r="E34" s="23" t="s">
        <v>152</v>
      </c>
      <c r="F34" s="23">
        <v>486</v>
      </c>
      <c r="G34" s="23" t="s">
        <v>810</v>
      </c>
      <c r="H34" s="23">
        <v>486</v>
      </c>
      <c r="I34" s="23" t="s">
        <v>810</v>
      </c>
      <c r="J34" s="57">
        <v>17.705580065016999</v>
      </c>
    </row>
    <row r="35" spans="1:10" x14ac:dyDescent="0.3">
      <c r="A35" s="23">
        <v>10</v>
      </c>
      <c r="B35" s="23" t="s">
        <v>807</v>
      </c>
      <c r="C35" s="23">
        <v>448</v>
      </c>
      <c r="D35" s="23">
        <v>0</v>
      </c>
      <c r="E35" s="23" t="s">
        <v>1230</v>
      </c>
      <c r="F35" s="23">
        <v>486</v>
      </c>
      <c r="G35" s="23" t="s">
        <v>810</v>
      </c>
      <c r="H35" s="23">
        <v>512</v>
      </c>
      <c r="I35" s="23" t="s">
        <v>1231</v>
      </c>
      <c r="J35" s="57">
        <v>9.3158581588216602</v>
      </c>
    </row>
    <row r="36" spans="1:10" x14ac:dyDescent="0.3">
      <c r="A36" s="23">
        <v>10</v>
      </c>
      <c r="B36" s="23" t="s">
        <v>807</v>
      </c>
      <c r="C36" s="23">
        <v>955</v>
      </c>
      <c r="D36" s="23">
        <v>0</v>
      </c>
      <c r="E36" s="23" t="s">
        <v>815</v>
      </c>
      <c r="F36" s="23">
        <v>143</v>
      </c>
      <c r="G36" s="23" t="s">
        <v>765</v>
      </c>
      <c r="H36" s="23">
        <v>443</v>
      </c>
      <c r="I36" s="23" t="s">
        <v>814</v>
      </c>
      <c r="J36" s="57">
        <v>9.1838273098250696</v>
      </c>
    </row>
    <row r="37" spans="1:10" x14ac:dyDescent="0.3">
      <c r="A37" s="23">
        <v>28</v>
      </c>
      <c r="B37" s="23" t="s">
        <v>304</v>
      </c>
      <c r="C37" s="23">
        <v>2021</v>
      </c>
      <c r="D37" s="23">
        <v>0</v>
      </c>
      <c r="E37" s="23" t="s">
        <v>304</v>
      </c>
      <c r="F37" s="23">
        <v>1730</v>
      </c>
      <c r="G37" s="23" t="s">
        <v>844</v>
      </c>
      <c r="H37" s="23">
        <v>1779</v>
      </c>
      <c r="I37" s="23" t="s">
        <v>848</v>
      </c>
      <c r="J37" s="57">
        <v>37.187062545278302</v>
      </c>
    </row>
    <row r="38" spans="1:10" x14ac:dyDescent="0.3">
      <c r="A38" s="23">
        <v>33</v>
      </c>
      <c r="B38" s="23" t="s">
        <v>893</v>
      </c>
      <c r="C38" s="23">
        <v>437</v>
      </c>
      <c r="D38" s="23">
        <v>2</v>
      </c>
      <c r="E38" s="23" t="s">
        <v>113</v>
      </c>
      <c r="F38" s="23">
        <v>633</v>
      </c>
      <c r="G38" s="23" t="s">
        <v>894</v>
      </c>
      <c r="H38" s="23">
        <v>324</v>
      </c>
      <c r="I38" s="23" t="s">
        <v>887</v>
      </c>
      <c r="J38" s="57">
        <v>11.143082591517899</v>
      </c>
    </row>
    <row r="39" spans="1:10" x14ac:dyDescent="0.3">
      <c r="A39" s="23">
        <v>33</v>
      </c>
      <c r="B39" s="23" t="s">
        <v>893</v>
      </c>
      <c r="C39" s="23">
        <v>751</v>
      </c>
      <c r="D39" s="23">
        <v>2</v>
      </c>
      <c r="E39" s="23" t="s">
        <v>115</v>
      </c>
      <c r="F39" s="23">
        <v>633</v>
      </c>
      <c r="G39" s="23" t="s">
        <v>894</v>
      </c>
      <c r="H39" s="23">
        <v>325</v>
      </c>
      <c r="I39" s="23" t="s">
        <v>886</v>
      </c>
      <c r="J39" s="57">
        <v>9.8236349075391693</v>
      </c>
    </row>
    <row r="40" spans="1:10" x14ac:dyDescent="0.3">
      <c r="A40" s="23">
        <v>33</v>
      </c>
      <c r="B40" s="23" t="s">
        <v>893</v>
      </c>
      <c r="C40" s="23">
        <v>977</v>
      </c>
      <c r="D40" s="23">
        <v>2</v>
      </c>
      <c r="E40" s="23" t="s">
        <v>111</v>
      </c>
      <c r="F40" s="23">
        <v>633</v>
      </c>
      <c r="G40" s="23" t="s">
        <v>894</v>
      </c>
      <c r="H40" s="23">
        <v>324</v>
      </c>
      <c r="I40" s="23" t="s">
        <v>887</v>
      </c>
      <c r="J40" s="57">
        <v>15.634867976134601</v>
      </c>
    </row>
    <row r="41" spans="1:10" x14ac:dyDescent="0.3">
      <c r="A41" s="23">
        <v>35</v>
      </c>
      <c r="B41" s="23" t="s">
        <v>897</v>
      </c>
      <c r="C41" s="23">
        <v>329</v>
      </c>
      <c r="D41" s="23">
        <v>0</v>
      </c>
      <c r="E41" s="23" t="s">
        <v>725</v>
      </c>
      <c r="F41" s="23">
        <v>325</v>
      </c>
      <c r="G41" s="23" t="s">
        <v>886</v>
      </c>
      <c r="H41" s="23">
        <v>243</v>
      </c>
      <c r="I41" s="23" t="s">
        <v>899</v>
      </c>
      <c r="J41" s="57">
        <v>6.3632062121604704</v>
      </c>
    </row>
    <row r="42" spans="1:10" x14ac:dyDescent="0.3">
      <c r="A42" s="23">
        <v>35</v>
      </c>
      <c r="B42" s="23" t="s">
        <v>897</v>
      </c>
      <c r="C42" s="23">
        <v>2051</v>
      </c>
      <c r="D42" s="23">
        <v>0</v>
      </c>
      <c r="E42" s="23" t="s">
        <v>720</v>
      </c>
      <c r="F42" s="23">
        <v>325</v>
      </c>
      <c r="G42" s="23" t="s">
        <v>886</v>
      </c>
      <c r="H42" s="23">
        <v>243</v>
      </c>
      <c r="I42" s="23" t="s">
        <v>899</v>
      </c>
      <c r="J42" s="57">
        <v>20.0920582711199</v>
      </c>
    </row>
    <row r="43" spans="1:10" x14ac:dyDescent="0.3">
      <c r="A43" s="23">
        <v>37</v>
      </c>
      <c r="B43" s="23" t="s">
        <v>905</v>
      </c>
      <c r="C43" s="23">
        <v>629</v>
      </c>
      <c r="D43" s="23">
        <v>0</v>
      </c>
      <c r="E43" s="23" t="s">
        <v>1174</v>
      </c>
      <c r="F43" s="23">
        <v>43</v>
      </c>
      <c r="G43" s="23" t="s">
        <v>762</v>
      </c>
      <c r="H43" s="23">
        <v>486</v>
      </c>
      <c r="I43" s="23" t="s">
        <v>810</v>
      </c>
      <c r="J43" s="57">
        <v>23.1463195777233</v>
      </c>
    </row>
    <row r="44" spans="1:10" x14ac:dyDescent="0.3">
      <c r="A44" s="23">
        <v>37</v>
      </c>
      <c r="B44" s="23" t="s">
        <v>905</v>
      </c>
      <c r="C44" s="23">
        <v>732</v>
      </c>
      <c r="D44" s="23">
        <v>0</v>
      </c>
      <c r="E44" s="23" t="s">
        <v>1232</v>
      </c>
      <c r="F44" s="23">
        <v>486</v>
      </c>
      <c r="G44" s="23" t="s">
        <v>810</v>
      </c>
      <c r="H44" s="23">
        <v>486</v>
      </c>
      <c r="I44" s="23" t="s">
        <v>810</v>
      </c>
      <c r="J44" s="57">
        <v>13.667072646931</v>
      </c>
    </row>
    <row r="45" spans="1:10" x14ac:dyDescent="0.3">
      <c r="A45" s="23">
        <v>37</v>
      </c>
      <c r="B45" s="23" t="s">
        <v>905</v>
      </c>
      <c r="C45" s="23">
        <v>879</v>
      </c>
      <c r="D45" s="23">
        <v>0</v>
      </c>
      <c r="E45" s="23" t="s">
        <v>447</v>
      </c>
      <c r="F45" s="23">
        <v>43</v>
      </c>
      <c r="G45" s="23" t="s">
        <v>762</v>
      </c>
      <c r="H45" s="23">
        <v>43</v>
      </c>
      <c r="I45" s="23" t="s">
        <v>762</v>
      </c>
      <c r="J45" s="57">
        <v>26.498557154802199</v>
      </c>
    </row>
    <row r="46" spans="1:10" x14ac:dyDescent="0.3">
      <c r="A46" s="23">
        <v>40</v>
      </c>
      <c r="B46" s="23" t="s">
        <v>1233</v>
      </c>
      <c r="C46" s="23">
        <v>453</v>
      </c>
      <c r="D46" s="23">
        <v>1</v>
      </c>
      <c r="E46" s="23" t="s">
        <v>700</v>
      </c>
      <c r="F46" s="23">
        <v>3007</v>
      </c>
      <c r="G46" s="23" t="s">
        <v>930</v>
      </c>
      <c r="H46" s="23">
        <v>8266</v>
      </c>
      <c r="I46" s="23" t="s">
        <v>926</v>
      </c>
      <c r="J46" s="57">
        <v>2.95128296046768</v>
      </c>
    </row>
    <row r="47" spans="1:10" x14ac:dyDescent="0.3">
      <c r="A47" s="23">
        <v>40</v>
      </c>
      <c r="B47" s="23" t="s">
        <v>1233</v>
      </c>
      <c r="C47" s="23">
        <v>664</v>
      </c>
      <c r="D47" s="23">
        <v>1</v>
      </c>
      <c r="E47" s="23" t="s">
        <v>1234</v>
      </c>
      <c r="F47" s="23">
        <v>3045</v>
      </c>
      <c r="G47" s="23" t="s">
        <v>1235</v>
      </c>
      <c r="H47" s="23">
        <v>9672</v>
      </c>
      <c r="I47" s="23" t="s">
        <v>914</v>
      </c>
      <c r="J47" s="57">
        <v>15.0966101690739</v>
      </c>
    </row>
    <row r="48" spans="1:10" x14ac:dyDescent="0.3">
      <c r="A48" s="23">
        <v>40</v>
      </c>
      <c r="B48" s="23" t="s">
        <v>1233</v>
      </c>
      <c r="C48" s="23">
        <v>668</v>
      </c>
      <c r="D48" s="23">
        <v>2</v>
      </c>
      <c r="E48" s="23" t="s">
        <v>172</v>
      </c>
      <c r="F48" s="23">
        <v>4121</v>
      </c>
      <c r="G48" s="23" t="s">
        <v>935</v>
      </c>
      <c r="H48" s="23">
        <v>3087</v>
      </c>
      <c r="I48" s="23" t="s">
        <v>924</v>
      </c>
      <c r="J48" s="57">
        <v>9.7837523448668904</v>
      </c>
    </row>
    <row r="49" spans="1:10" x14ac:dyDescent="0.3">
      <c r="A49" s="23">
        <v>40</v>
      </c>
      <c r="B49" s="23" t="s">
        <v>1233</v>
      </c>
      <c r="C49" s="23">
        <v>1004</v>
      </c>
      <c r="D49" s="23">
        <v>2</v>
      </c>
      <c r="E49" s="23" t="s">
        <v>1236</v>
      </c>
      <c r="F49" s="23">
        <v>3033</v>
      </c>
      <c r="G49" s="23" t="s">
        <v>1080</v>
      </c>
      <c r="H49" s="23">
        <v>237</v>
      </c>
      <c r="I49" s="23" t="s">
        <v>921</v>
      </c>
      <c r="J49" s="57">
        <v>26.571646738963398</v>
      </c>
    </row>
    <row r="50" spans="1:10" x14ac:dyDescent="0.3">
      <c r="A50" s="23">
        <v>40</v>
      </c>
      <c r="B50" s="23" t="s">
        <v>1233</v>
      </c>
      <c r="C50" s="23">
        <v>1008</v>
      </c>
      <c r="D50" s="23">
        <v>1</v>
      </c>
      <c r="E50" s="23" t="s">
        <v>1237</v>
      </c>
      <c r="F50" s="23">
        <v>237</v>
      </c>
      <c r="G50" s="23" t="s">
        <v>921</v>
      </c>
      <c r="H50" s="23">
        <v>3047</v>
      </c>
      <c r="I50" s="23" t="s">
        <v>917</v>
      </c>
      <c r="J50" s="57">
        <v>21.258110641760801</v>
      </c>
    </row>
    <row r="51" spans="1:10" x14ac:dyDescent="0.3">
      <c r="A51" s="23">
        <v>40</v>
      </c>
      <c r="B51" s="23" t="s">
        <v>1233</v>
      </c>
      <c r="C51" s="23">
        <v>1013</v>
      </c>
      <c r="D51" s="23">
        <v>1</v>
      </c>
      <c r="E51" s="23" t="s">
        <v>1238</v>
      </c>
      <c r="F51" s="23">
        <v>3034</v>
      </c>
      <c r="G51" s="23" t="s">
        <v>923</v>
      </c>
      <c r="H51" s="23">
        <v>3007</v>
      </c>
      <c r="I51" s="23" t="s">
        <v>930</v>
      </c>
      <c r="J51" s="57">
        <v>8.3949486698405895</v>
      </c>
    </row>
    <row r="52" spans="1:10" x14ac:dyDescent="0.3">
      <c r="A52" s="23">
        <v>40</v>
      </c>
      <c r="B52" s="23" t="s">
        <v>1233</v>
      </c>
      <c r="C52" s="23">
        <v>2</v>
      </c>
      <c r="D52" s="23">
        <v>1</v>
      </c>
      <c r="E52" s="23" t="s">
        <v>190</v>
      </c>
      <c r="F52" s="23">
        <v>3056</v>
      </c>
      <c r="G52" s="23" t="s">
        <v>911</v>
      </c>
      <c r="H52" s="23">
        <v>4110</v>
      </c>
      <c r="I52" s="23" t="s">
        <v>912</v>
      </c>
      <c r="J52" s="57">
        <v>9.1300365608885397</v>
      </c>
    </row>
    <row r="53" spans="1:10" x14ac:dyDescent="0.3">
      <c r="A53" s="23">
        <v>40</v>
      </c>
      <c r="B53" s="23" t="s">
        <v>1233</v>
      </c>
      <c r="C53" s="23">
        <v>7</v>
      </c>
      <c r="D53" s="23">
        <v>2</v>
      </c>
      <c r="E53" s="23" t="s">
        <v>184</v>
      </c>
      <c r="F53" s="23">
        <v>3047</v>
      </c>
      <c r="G53" s="23" t="s">
        <v>917</v>
      </c>
      <c r="H53" s="23">
        <v>348</v>
      </c>
      <c r="I53" s="23" t="s">
        <v>916</v>
      </c>
      <c r="J53" s="57">
        <v>20.653994572150602</v>
      </c>
    </row>
    <row r="54" spans="1:10" x14ac:dyDescent="0.3">
      <c r="A54" s="23">
        <v>40</v>
      </c>
      <c r="B54" s="23" t="s">
        <v>1233</v>
      </c>
      <c r="C54" s="23">
        <v>145</v>
      </c>
      <c r="D54" s="23">
        <v>1</v>
      </c>
      <c r="E54" s="23" t="s">
        <v>638</v>
      </c>
      <c r="F54" s="23">
        <v>348</v>
      </c>
      <c r="G54" s="23" t="s">
        <v>916</v>
      </c>
      <c r="H54" s="23">
        <v>8266</v>
      </c>
      <c r="I54" s="23" t="s">
        <v>926</v>
      </c>
      <c r="J54" s="57">
        <v>38.2947103169748</v>
      </c>
    </row>
    <row r="55" spans="1:10" x14ac:dyDescent="0.3">
      <c r="A55" s="23">
        <v>40</v>
      </c>
      <c r="B55" s="23" t="s">
        <v>1233</v>
      </c>
      <c r="C55" s="23">
        <v>176</v>
      </c>
      <c r="D55" s="23">
        <v>2</v>
      </c>
      <c r="E55" s="23" t="s">
        <v>637</v>
      </c>
      <c r="F55" s="23">
        <v>8266</v>
      </c>
      <c r="G55" s="23" t="s">
        <v>926</v>
      </c>
      <c r="H55" s="23">
        <v>4130</v>
      </c>
      <c r="I55" s="23" t="s">
        <v>919</v>
      </c>
      <c r="J55" s="57">
        <v>19.346447963266201</v>
      </c>
    </row>
    <row r="56" spans="1:10" x14ac:dyDescent="0.3">
      <c r="A56" s="23">
        <v>40</v>
      </c>
      <c r="B56" s="23" t="s">
        <v>1233</v>
      </c>
      <c r="C56" s="23">
        <v>177</v>
      </c>
      <c r="D56" s="23">
        <v>1</v>
      </c>
      <c r="E56" s="23" t="s">
        <v>641</v>
      </c>
      <c r="F56" s="23">
        <v>4132</v>
      </c>
      <c r="G56" s="23" t="s">
        <v>913</v>
      </c>
      <c r="H56" s="23">
        <v>8266</v>
      </c>
      <c r="I56" s="23" t="s">
        <v>926</v>
      </c>
      <c r="J56" s="57">
        <v>19.8536101690739</v>
      </c>
    </row>
    <row r="57" spans="1:10" x14ac:dyDescent="0.3">
      <c r="A57" s="23">
        <v>45</v>
      </c>
      <c r="B57" s="23" t="s">
        <v>204</v>
      </c>
      <c r="C57" s="23">
        <v>544</v>
      </c>
      <c r="D57" s="23">
        <v>2</v>
      </c>
      <c r="E57" s="23" t="s">
        <v>205</v>
      </c>
      <c r="F57" s="23">
        <v>1301</v>
      </c>
      <c r="G57" s="23" t="s">
        <v>950</v>
      </c>
      <c r="H57" s="23">
        <v>1700</v>
      </c>
      <c r="I57" s="23" t="s">
        <v>951</v>
      </c>
      <c r="J57" s="57">
        <v>24.844522013121299</v>
      </c>
    </row>
    <row r="58" spans="1:10" x14ac:dyDescent="0.3">
      <c r="A58" s="23">
        <v>4</v>
      </c>
      <c r="B58" s="23" t="s">
        <v>767</v>
      </c>
      <c r="C58" s="23">
        <v>210</v>
      </c>
      <c r="D58" s="23">
        <v>2</v>
      </c>
      <c r="E58" s="23" t="s">
        <v>685</v>
      </c>
      <c r="F58" s="23">
        <v>9659</v>
      </c>
      <c r="G58" s="23" t="s">
        <v>768</v>
      </c>
      <c r="H58" s="23">
        <v>409</v>
      </c>
      <c r="I58" s="23" t="s">
        <v>769</v>
      </c>
      <c r="J58" s="57">
        <v>6.2256489999999998</v>
      </c>
    </row>
    <row r="59" spans="1:10" x14ac:dyDescent="0.3">
      <c r="A59" s="23">
        <v>4</v>
      </c>
      <c r="B59" s="23" t="s">
        <v>767</v>
      </c>
      <c r="C59" s="23">
        <v>767</v>
      </c>
      <c r="D59" s="23">
        <v>2</v>
      </c>
      <c r="E59" s="23" t="s">
        <v>773</v>
      </c>
      <c r="F59" s="23">
        <v>217</v>
      </c>
      <c r="G59" s="23" t="s">
        <v>771</v>
      </c>
      <c r="H59" s="23">
        <v>409</v>
      </c>
      <c r="I59" s="23" t="s">
        <v>769</v>
      </c>
      <c r="J59" s="57">
        <v>4.9653729783005103</v>
      </c>
    </row>
    <row r="60" spans="1:10" x14ac:dyDescent="0.3">
      <c r="A60" s="23">
        <v>4</v>
      </c>
      <c r="B60" s="23" t="s">
        <v>767</v>
      </c>
      <c r="C60" s="23">
        <v>769</v>
      </c>
      <c r="D60" s="23">
        <v>1</v>
      </c>
      <c r="E60" s="23" t="s">
        <v>682</v>
      </c>
      <c r="F60" s="23">
        <v>409</v>
      </c>
      <c r="G60" s="23" t="s">
        <v>769</v>
      </c>
      <c r="H60" s="23">
        <v>217</v>
      </c>
      <c r="I60" s="23" t="s">
        <v>771</v>
      </c>
      <c r="J60" s="57">
        <v>6.3639999999999999</v>
      </c>
    </row>
    <row r="61" spans="1:10" x14ac:dyDescent="0.3">
      <c r="A61" s="23">
        <v>4</v>
      </c>
      <c r="B61" s="23" t="s">
        <v>767</v>
      </c>
      <c r="C61" s="23">
        <v>971</v>
      </c>
      <c r="D61" s="23">
        <v>2</v>
      </c>
      <c r="E61" s="23" t="s">
        <v>779</v>
      </c>
      <c r="F61" s="23">
        <v>217</v>
      </c>
      <c r="G61" s="23" t="s">
        <v>771</v>
      </c>
      <c r="H61" s="23">
        <v>43</v>
      </c>
      <c r="I61" s="23" t="s">
        <v>762</v>
      </c>
      <c r="J61" s="57">
        <v>3.903</v>
      </c>
    </row>
    <row r="62" spans="1:10" x14ac:dyDescent="0.3">
      <c r="A62" s="23">
        <v>5</v>
      </c>
      <c r="B62" s="23" t="s">
        <v>781</v>
      </c>
      <c r="C62" s="23">
        <v>755</v>
      </c>
      <c r="D62" s="23">
        <v>2</v>
      </c>
      <c r="E62" s="23" t="s">
        <v>33</v>
      </c>
      <c r="F62" s="23">
        <v>147</v>
      </c>
      <c r="G62" s="23" t="s">
        <v>784</v>
      </c>
      <c r="H62" s="23">
        <v>177</v>
      </c>
      <c r="I62" s="23" t="s">
        <v>783</v>
      </c>
      <c r="J62" s="57">
        <v>7.8433822896107399</v>
      </c>
    </row>
    <row r="63" spans="1:10" x14ac:dyDescent="0.3">
      <c r="A63" s="23" t="s">
        <v>627</v>
      </c>
      <c r="B63" s="23" t="s">
        <v>788</v>
      </c>
      <c r="C63" s="23">
        <v>928</v>
      </c>
      <c r="D63" s="23">
        <v>1</v>
      </c>
      <c r="E63" s="23" t="s">
        <v>629</v>
      </c>
      <c r="F63" s="23">
        <v>155</v>
      </c>
      <c r="G63" s="23" t="s">
        <v>770</v>
      </c>
      <c r="H63" s="23">
        <v>171</v>
      </c>
      <c r="I63" s="23" t="s">
        <v>789</v>
      </c>
      <c r="J63" s="57">
        <v>2.9773533155994798</v>
      </c>
    </row>
    <row r="64" spans="1:10" x14ac:dyDescent="0.3">
      <c r="A64" s="23">
        <v>30</v>
      </c>
      <c r="B64" s="23" t="s">
        <v>880</v>
      </c>
      <c r="C64" s="23">
        <v>362</v>
      </c>
      <c r="D64" s="23">
        <v>2</v>
      </c>
      <c r="E64" s="23" t="s">
        <v>1166</v>
      </c>
      <c r="F64" s="23">
        <v>745</v>
      </c>
      <c r="G64" s="23" t="s">
        <v>1239</v>
      </c>
      <c r="H64" s="23">
        <v>31</v>
      </c>
      <c r="I64" s="23" t="s">
        <v>792</v>
      </c>
      <c r="J64" s="57">
        <v>10.906254508239</v>
      </c>
    </row>
    <row r="65" spans="1:10" x14ac:dyDescent="0.3">
      <c r="A65" s="23">
        <v>30</v>
      </c>
      <c r="B65" s="23" t="s">
        <v>880</v>
      </c>
      <c r="C65" s="23">
        <v>703</v>
      </c>
      <c r="D65" s="23">
        <v>1</v>
      </c>
      <c r="E65" s="23" t="s">
        <v>89</v>
      </c>
      <c r="F65" s="23">
        <v>155</v>
      </c>
      <c r="G65" s="23" t="s">
        <v>770</v>
      </c>
      <c r="H65" s="23">
        <v>759</v>
      </c>
      <c r="I65" s="23" t="s">
        <v>883</v>
      </c>
      <c r="J65" s="57">
        <v>14.574553916259701</v>
      </c>
    </row>
    <row r="66" spans="1:10" x14ac:dyDescent="0.3">
      <c r="A66" s="23">
        <v>30</v>
      </c>
      <c r="B66" s="23" t="s">
        <v>880</v>
      </c>
      <c r="C66" s="23">
        <v>705</v>
      </c>
      <c r="D66" s="23">
        <v>1</v>
      </c>
      <c r="E66" s="23" t="s">
        <v>98</v>
      </c>
      <c r="F66" s="23">
        <v>155</v>
      </c>
      <c r="G66" s="23" t="s">
        <v>770</v>
      </c>
      <c r="H66" s="23">
        <v>758</v>
      </c>
      <c r="I66" s="23" t="s">
        <v>881</v>
      </c>
      <c r="J66" s="57">
        <v>18.542411485243399</v>
      </c>
    </row>
    <row r="67" spans="1:10" x14ac:dyDescent="0.3">
      <c r="A67" s="23">
        <v>30</v>
      </c>
      <c r="B67" s="23" t="s">
        <v>880</v>
      </c>
      <c r="C67" s="23">
        <v>707</v>
      </c>
      <c r="D67" s="23">
        <v>2</v>
      </c>
      <c r="E67" s="23" t="s">
        <v>88</v>
      </c>
      <c r="F67" s="23">
        <v>758</v>
      </c>
      <c r="G67" s="23" t="s">
        <v>881</v>
      </c>
      <c r="H67" s="23">
        <v>155</v>
      </c>
      <c r="I67" s="23" t="s">
        <v>770</v>
      </c>
      <c r="J67" s="57">
        <v>16.331819445511499</v>
      </c>
    </row>
    <row r="68" spans="1:10" x14ac:dyDescent="0.3">
      <c r="A68" s="23">
        <v>30</v>
      </c>
      <c r="B68" s="23" t="s">
        <v>880</v>
      </c>
      <c r="C68" s="23">
        <v>709</v>
      </c>
      <c r="D68" s="23">
        <v>2</v>
      </c>
      <c r="E68" s="23" t="s">
        <v>90</v>
      </c>
      <c r="F68" s="23">
        <v>759</v>
      </c>
      <c r="G68" s="23" t="s">
        <v>883</v>
      </c>
      <c r="H68" s="23">
        <v>155</v>
      </c>
      <c r="I68" s="23" t="s">
        <v>770</v>
      </c>
      <c r="J68" s="57">
        <v>14.6918194455115</v>
      </c>
    </row>
    <row r="69" spans="1:10" x14ac:dyDescent="0.3">
      <c r="A69" s="23">
        <v>30</v>
      </c>
      <c r="B69" s="23" t="s">
        <v>880</v>
      </c>
      <c r="C69" s="23">
        <v>996</v>
      </c>
      <c r="D69" s="23">
        <v>1</v>
      </c>
      <c r="E69" s="23" t="s">
        <v>102</v>
      </c>
      <c r="F69" s="23">
        <v>151</v>
      </c>
      <c r="G69" s="23" t="s">
        <v>884</v>
      </c>
      <c r="H69" s="23">
        <v>759</v>
      </c>
      <c r="I69" s="23" t="s">
        <v>883</v>
      </c>
      <c r="J69" s="57">
        <v>17.1953992377973</v>
      </c>
    </row>
    <row r="70" spans="1:10" x14ac:dyDescent="0.3">
      <c r="A70" s="23">
        <v>35</v>
      </c>
      <c r="B70" s="23" t="s">
        <v>897</v>
      </c>
      <c r="C70" s="23">
        <v>297</v>
      </c>
      <c r="D70" s="23">
        <v>0</v>
      </c>
      <c r="E70" s="23" t="s">
        <v>126</v>
      </c>
      <c r="F70" s="23">
        <v>325</v>
      </c>
      <c r="G70" s="23" t="s">
        <v>886</v>
      </c>
      <c r="H70" s="23">
        <v>278</v>
      </c>
      <c r="I70" s="23" t="s">
        <v>898</v>
      </c>
      <c r="J70" s="57">
        <v>18.940750027756799</v>
      </c>
    </row>
    <row r="71" spans="1:10" x14ac:dyDescent="0.3">
      <c r="A71" s="23">
        <v>35</v>
      </c>
      <c r="B71" s="23" t="s">
        <v>897</v>
      </c>
      <c r="C71" s="23">
        <v>883</v>
      </c>
      <c r="D71" s="23">
        <v>0</v>
      </c>
      <c r="E71" s="23" t="s">
        <v>718</v>
      </c>
      <c r="F71" s="23">
        <v>325</v>
      </c>
      <c r="G71" s="23" t="s">
        <v>886</v>
      </c>
      <c r="H71" s="23">
        <v>325</v>
      </c>
      <c r="I71" s="23" t="s">
        <v>886</v>
      </c>
      <c r="J71" s="57">
        <v>37.659403117271403</v>
      </c>
    </row>
    <row r="72" spans="1:10" x14ac:dyDescent="0.3">
      <c r="A72" s="23">
        <v>35</v>
      </c>
      <c r="B72" s="23" t="s">
        <v>897</v>
      </c>
      <c r="C72" s="23">
        <v>941</v>
      </c>
      <c r="D72" s="23">
        <v>0</v>
      </c>
      <c r="E72" s="23" t="s">
        <v>900</v>
      </c>
      <c r="F72" s="23">
        <v>325</v>
      </c>
      <c r="G72" s="23" t="s">
        <v>886</v>
      </c>
      <c r="H72" s="23">
        <v>325</v>
      </c>
      <c r="I72" s="23" t="s">
        <v>886</v>
      </c>
      <c r="J72" s="57">
        <v>13.8383065302733</v>
      </c>
    </row>
    <row r="73" spans="1:10" x14ac:dyDescent="0.3">
      <c r="A73" s="23">
        <v>37</v>
      </c>
      <c r="B73" s="23" t="s">
        <v>905</v>
      </c>
      <c r="C73" s="23">
        <v>999</v>
      </c>
      <c r="D73" s="23">
        <v>0</v>
      </c>
      <c r="E73" s="23" t="s">
        <v>448</v>
      </c>
      <c r="F73" s="23">
        <v>43</v>
      </c>
      <c r="G73" s="23" t="s">
        <v>762</v>
      </c>
      <c r="H73" s="23">
        <v>143</v>
      </c>
      <c r="I73" s="23" t="s">
        <v>765</v>
      </c>
      <c r="J73" s="57">
        <v>27.434557154802199</v>
      </c>
    </row>
    <row r="74" spans="1:10" x14ac:dyDescent="0.3">
      <c r="A74" s="23">
        <v>37</v>
      </c>
      <c r="B74" s="23" t="s">
        <v>905</v>
      </c>
      <c r="C74" s="23">
        <v>316</v>
      </c>
      <c r="D74" s="23">
        <v>0</v>
      </c>
      <c r="E74" s="23" t="s">
        <v>446</v>
      </c>
      <c r="F74" s="23">
        <v>43</v>
      </c>
      <c r="G74" s="23" t="s">
        <v>762</v>
      </c>
      <c r="H74" s="23">
        <v>43</v>
      </c>
      <c r="I74" s="23" t="s">
        <v>762</v>
      </c>
      <c r="J74" s="57">
        <v>25.036688465606701</v>
      </c>
    </row>
    <row r="75" spans="1:10" x14ac:dyDescent="0.3">
      <c r="A75" s="23">
        <v>40</v>
      </c>
      <c r="B75" s="23" t="s">
        <v>1233</v>
      </c>
      <c r="C75" s="23">
        <v>1034</v>
      </c>
      <c r="D75" s="23">
        <v>1</v>
      </c>
      <c r="E75" s="23" t="s">
        <v>1240</v>
      </c>
      <c r="F75" s="23">
        <v>3022</v>
      </c>
      <c r="G75" s="23" t="s">
        <v>1241</v>
      </c>
      <c r="H75" s="23">
        <v>3007</v>
      </c>
      <c r="I75" s="23" t="s">
        <v>930</v>
      </c>
      <c r="J75" s="57">
        <v>5.0816894456454103</v>
      </c>
    </row>
    <row r="76" spans="1:10" x14ac:dyDescent="0.3">
      <c r="A76" s="23">
        <v>40</v>
      </c>
      <c r="B76" s="23" t="s">
        <v>1233</v>
      </c>
      <c r="C76" s="23">
        <v>1083</v>
      </c>
      <c r="D76" s="23">
        <v>2</v>
      </c>
      <c r="E76" s="23" t="s">
        <v>1214</v>
      </c>
      <c r="F76" s="23">
        <v>4110</v>
      </c>
      <c r="G76" s="23" t="s">
        <v>912</v>
      </c>
      <c r="H76" s="23">
        <v>3053</v>
      </c>
      <c r="I76" s="23" t="s">
        <v>1242</v>
      </c>
      <c r="J76" s="57">
        <v>8.1463967532306505</v>
      </c>
    </row>
    <row r="77" spans="1:10" x14ac:dyDescent="0.3">
      <c r="A77" s="23">
        <v>40</v>
      </c>
      <c r="B77" s="23" t="s">
        <v>1233</v>
      </c>
      <c r="C77" s="23">
        <v>406</v>
      </c>
      <c r="D77" s="23">
        <v>1</v>
      </c>
      <c r="E77" s="23" t="s">
        <v>927</v>
      </c>
      <c r="F77" s="23">
        <v>237</v>
      </c>
      <c r="G77" s="23" t="s">
        <v>921</v>
      </c>
      <c r="H77" s="23">
        <v>4114</v>
      </c>
      <c r="I77" s="23" t="s">
        <v>928</v>
      </c>
      <c r="J77" s="57">
        <v>28.2278950297477</v>
      </c>
    </row>
    <row r="78" spans="1:10" x14ac:dyDescent="0.3">
      <c r="A78" s="23">
        <v>40</v>
      </c>
      <c r="B78" s="23" t="s">
        <v>1233</v>
      </c>
      <c r="C78" s="23">
        <v>434</v>
      </c>
      <c r="D78" s="23">
        <v>2</v>
      </c>
      <c r="E78" s="23" t="s">
        <v>731</v>
      </c>
      <c r="F78" s="23">
        <v>8266</v>
      </c>
      <c r="G78" s="23" t="s">
        <v>926</v>
      </c>
      <c r="H78" s="23">
        <v>3008</v>
      </c>
      <c r="I78" s="23" t="s">
        <v>929</v>
      </c>
      <c r="J78" s="57">
        <v>2.99859369318545</v>
      </c>
    </row>
    <row r="79" spans="1:10" x14ac:dyDescent="0.3">
      <c r="A79" s="23">
        <v>40</v>
      </c>
      <c r="B79" s="23" t="s">
        <v>1233</v>
      </c>
      <c r="C79" s="23">
        <v>653</v>
      </c>
      <c r="D79" s="23">
        <v>2</v>
      </c>
      <c r="E79" s="23" t="s">
        <v>931</v>
      </c>
      <c r="F79" s="23">
        <v>4276</v>
      </c>
      <c r="G79" s="23" t="s">
        <v>932</v>
      </c>
      <c r="H79" s="23">
        <v>3091</v>
      </c>
      <c r="I79" s="23" t="s">
        <v>925</v>
      </c>
      <c r="J79" s="57">
        <v>10.0803180369819</v>
      </c>
    </row>
    <row r="80" spans="1:10" x14ac:dyDescent="0.3">
      <c r="A80" s="23">
        <v>40</v>
      </c>
      <c r="B80" s="23" t="s">
        <v>1233</v>
      </c>
      <c r="C80" s="23">
        <v>662</v>
      </c>
      <c r="D80" s="23">
        <v>1</v>
      </c>
      <c r="E80" s="23" t="s">
        <v>170</v>
      </c>
      <c r="F80" s="23">
        <v>348</v>
      </c>
      <c r="G80" s="23" t="s">
        <v>916</v>
      </c>
      <c r="H80" s="23">
        <v>4276</v>
      </c>
      <c r="I80" s="23" t="s">
        <v>932</v>
      </c>
      <c r="J80" s="57">
        <v>19.859229545899701</v>
      </c>
    </row>
    <row r="81" spans="1:10" x14ac:dyDescent="0.3">
      <c r="A81" s="23">
        <v>40</v>
      </c>
      <c r="B81" s="23" t="s">
        <v>1233</v>
      </c>
      <c r="C81" s="23">
        <v>665</v>
      </c>
      <c r="D81" s="23">
        <v>2</v>
      </c>
      <c r="E81" s="23" t="s">
        <v>1243</v>
      </c>
      <c r="F81" s="23">
        <v>4113</v>
      </c>
      <c r="G81" s="23" t="s">
        <v>1244</v>
      </c>
      <c r="H81" s="23">
        <v>348</v>
      </c>
      <c r="I81" s="23" t="s">
        <v>916</v>
      </c>
      <c r="J81" s="57">
        <v>36.362091252757203</v>
      </c>
    </row>
    <row r="82" spans="1:10" x14ac:dyDescent="0.3">
      <c r="A82" s="23">
        <v>40</v>
      </c>
      <c r="B82" s="23" t="s">
        <v>1233</v>
      </c>
      <c r="C82" s="23">
        <v>667</v>
      </c>
      <c r="D82" s="23">
        <v>1</v>
      </c>
      <c r="E82" s="23" t="s">
        <v>169</v>
      </c>
      <c r="F82" s="23">
        <v>4121</v>
      </c>
      <c r="G82" s="23" t="s">
        <v>935</v>
      </c>
      <c r="H82" s="23">
        <v>4110</v>
      </c>
      <c r="I82" s="23" t="s">
        <v>912</v>
      </c>
      <c r="J82" s="57">
        <v>10.5760365608885</v>
      </c>
    </row>
    <row r="83" spans="1:10" x14ac:dyDescent="0.3">
      <c r="A83" s="23">
        <v>40</v>
      </c>
      <c r="B83" s="23" t="s">
        <v>1233</v>
      </c>
      <c r="C83" s="23">
        <v>674</v>
      </c>
      <c r="D83" s="23">
        <v>2</v>
      </c>
      <c r="E83" s="23" t="s">
        <v>191</v>
      </c>
      <c r="F83" s="23">
        <v>8187</v>
      </c>
      <c r="G83" s="23" t="s">
        <v>1245</v>
      </c>
      <c r="H83" s="23">
        <v>3087</v>
      </c>
      <c r="I83" s="23" t="s">
        <v>924</v>
      </c>
      <c r="J83" s="57">
        <v>25.629942649122199</v>
      </c>
    </row>
    <row r="84" spans="1:10" x14ac:dyDescent="0.3">
      <c r="A84" s="23">
        <v>40</v>
      </c>
      <c r="B84" s="23" t="s">
        <v>1233</v>
      </c>
      <c r="C84" s="23">
        <v>823</v>
      </c>
      <c r="D84" s="23">
        <v>2</v>
      </c>
      <c r="E84" s="23" t="s">
        <v>187</v>
      </c>
      <c r="F84" s="23">
        <v>3077</v>
      </c>
      <c r="G84" s="23" t="s">
        <v>937</v>
      </c>
      <c r="H84" s="23">
        <v>348</v>
      </c>
      <c r="I84" s="23" t="s">
        <v>916</v>
      </c>
      <c r="J84" s="57">
        <v>16.789072508506599</v>
      </c>
    </row>
    <row r="85" spans="1:10" x14ac:dyDescent="0.3">
      <c r="A85" s="23">
        <v>40</v>
      </c>
      <c r="B85" s="23" t="s">
        <v>1233</v>
      </c>
      <c r="C85" s="23">
        <v>824</v>
      </c>
      <c r="D85" s="23">
        <v>1</v>
      </c>
      <c r="E85" s="23" t="s">
        <v>938</v>
      </c>
      <c r="F85" s="23">
        <v>348</v>
      </c>
      <c r="G85" s="23" t="s">
        <v>916</v>
      </c>
      <c r="H85" s="23">
        <v>3047</v>
      </c>
      <c r="I85" s="23" t="s">
        <v>917</v>
      </c>
      <c r="J85" s="57">
        <v>23.4266729487682</v>
      </c>
    </row>
    <row r="86" spans="1:10" x14ac:dyDescent="0.3">
      <c r="A86" s="23">
        <v>40</v>
      </c>
      <c r="B86" s="23" t="s">
        <v>1233</v>
      </c>
      <c r="C86" s="23">
        <v>1011</v>
      </c>
      <c r="D86" s="23">
        <v>1</v>
      </c>
      <c r="E86" s="23" t="s">
        <v>1212</v>
      </c>
      <c r="F86" s="23">
        <v>348</v>
      </c>
      <c r="G86" s="23" t="s">
        <v>916</v>
      </c>
      <c r="H86" s="23">
        <v>3088</v>
      </c>
      <c r="I86" s="23" t="s">
        <v>933</v>
      </c>
      <c r="J86" s="57">
        <v>13.364275369875701</v>
      </c>
    </row>
    <row r="87" spans="1:10" x14ac:dyDescent="0.3">
      <c r="A87" s="23">
        <v>40</v>
      </c>
      <c r="B87" s="23" t="s">
        <v>1233</v>
      </c>
      <c r="C87" s="23">
        <v>22</v>
      </c>
      <c r="D87" s="23">
        <v>1</v>
      </c>
      <c r="E87" s="23" t="s">
        <v>162</v>
      </c>
      <c r="F87" s="23">
        <v>348</v>
      </c>
      <c r="G87" s="23" t="s">
        <v>916</v>
      </c>
      <c r="H87" s="23">
        <v>9672</v>
      </c>
      <c r="I87" s="23" t="s">
        <v>914</v>
      </c>
      <c r="J87" s="57">
        <v>39.658283117842103</v>
      </c>
    </row>
    <row r="88" spans="1:10" x14ac:dyDescent="0.3">
      <c r="A88" s="23">
        <v>40</v>
      </c>
      <c r="B88" s="23" t="s">
        <v>1233</v>
      </c>
      <c r="C88" s="23">
        <v>23</v>
      </c>
      <c r="D88" s="23">
        <v>1</v>
      </c>
      <c r="E88" s="23" t="s">
        <v>161</v>
      </c>
      <c r="F88" s="23">
        <v>348</v>
      </c>
      <c r="G88" s="23" t="s">
        <v>916</v>
      </c>
      <c r="H88" s="23">
        <v>9672</v>
      </c>
      <c r="I88" s="23" t="s">
        <v>914</v>
      </c>
      <c r="J88" s="57">
        <v>37.124710316974799</v>
      </c>
    </row>
    <row r="89" spans="1:10" x14ac:dyDescent="0.3">
      <c r="A89" s="23" t="s">
        <v>41</v>
      </c>
      <c r="B89" s="23" t="s">
        <v>795</v>
      </c>
      <c r="C89" s="23">
        <v>328</v>
      </c>
      <c r="D89" s="23">
        <v>1</v>
      </c>
      <c r="E89" s="23" t="s">
        <v>724</v>
      </c>
      <c r="F89" s="23">
        <v>427</v>
      </c>
      <c r="G89" s="23" t="s">
        <v>796</v>
      </c>
      <c r="H89" s="23">
        <v>451</v>
      </c>
      <c r="I89" s="23" t="s">
        <v>797</v>
      </c>
      <c r="J89" s="57">
        <v>4.24641436098785</v>
      </c>
    </row>
    <row r="90" spans="1:10" x14ac:dyDescent="0.3">
      <c r="A90" s="23" t="s">
        <v>41</v>
      </c>
      <c r="B90" s="23" t="s">
        <v>795</v>
      </c>
      <c r="C90" s="23">
        <v>367</v>
      </c>
      <c r="D90" s="23">
        <v>2</v>
      </c>
      <c r="E90" s="23" t="s">
        <v>49</v>
      </c>
      <c r="F90" s="23">
        <v>451</v>
      </c>
      <c r="G90" s="23" t="s">
        <v>797</v>
      </c>
      <c r="H90" s="23">
        <v>10</v>
      </c>
      <c r="I90" s="23" t="s">
        <v>794</v>
      </c>
      <c r="J90" s="57">
        <v>7.1339912851804996</v>
      </c>
    </row>
    <row r="91" spans="1:10" x14ac:dyDescent="0.3">
      <c r="A91" s="23" t="s">
        <v>41</v>
      </c>
      <c r="B91" s="23" t="s">
        <v>795</v>
      </c>
      <c r="C91" s="23">
        <v>888</v>
      </c>
      <c r="D91" s="23">
        <v>1</v>
      </c>
      <c r="E91" s="23" t="s">
        <v>741</v>
      </c>
      <c r="F91" s="23">
        <v>143</v>
      </c>
      <c r="G91" s="23" t="s">
        <v>765</v>
      </c>
      <c r="H91" s="23">
        <v>201</v>
      </c>
      <c r="I91" s="23" t="s">
        <v>800</v>
      </c>
      <c r="J91" s="57">
        <v>1.4139999999999999</v>
      </c>
    </row>
    <row r="92" spans="1:10" x14ac:dyDescent="0.3">
      <c r="A92" s="23">
        <v>10</v>
      </c>
      <c r="B92" s="23" t="s">
        <v>807</v>
      </c>
      <c r="C92" s="23">
        <v>390</v>
      </c>
      <c r="D92" s="23">
        <v>0</v>
      </c>
      <c r="E92" s="23" t="s">
        <v>156</v>
      </c>
      <c r="F92" s="23">
        <v>486</v>
      </c>
      <c r="G92" s="23" t="s">
        <v>810</v>
      </c>
      <c r="H92" s="23">
        <v>445</v>
      </c>
      <c r="I92" s="23" t="s">
        <v>812</v>
      </c>
      <c r="J92" s="57">
        <v>17.0653008719238</v>
      </c>
    </row>
    <row r="93" spans="1:10" x14ac:dyDescent="0.3">
      <c r="A93" s="23">
        <v>10</v>
      </c>
      <c r="B93" s="23" t="s">
        <v>807</v>
      </c>
      <c r="C93" s="23">
        <v>391</v>
      </c>
      <c r="D93" s="23">
        <v>0</v>
      </c>
      <c r="E93" s="23" t="s">
        <v>144</v>
      </c>
      <c r="F93" s="23">
        <v>486</v>
      </c>
      <c r="G93" s="23" t="s">
        <v>810</v>
      </c>
      <c r="H93" s="23">
        <v>486</v>
      </c>
      <c r="I93" s="23" t="s">
        <v>810</v>
      </c>
      <c r="J93" s="57">
        <v>18.768117181668099</v>
      </c>
    </row>
    <row r="94" spans="1:10" x14ac:dyDescent="0.3">
      <c r="A94" s="23">
        <v>10</v>
      </c>
      <c r="B94" s="23" t="s">
        <v>807</v>
      </c>
      <c r="C94" s="23">
        <v>731</v>
      </c>
      <c r="D94" s="23">
        <v>0</v>
      </c>
      <c r="E94" s="23" t="s">
        <v>154</v>
      </c>
      <c r="F94" s="23">
        <v>155</v>
      </c>
      <c r="G94" s="23" t="s">
        <v>770</v>
      </c>
      <c r="H94" s="23">
        <v>443</v>
      </c>
      <c r="I94" s="23" t="s">
        <v>814</v>
      </c>
      <c r="J94" s="57">
        <v>8.5286024206235709</v>
      </c>
    </row>
    <row r="95" spans="1:10" x14ac:dyDescent="0.3">
      <c r="A95" s="23">
        <v>10</v>
      </c>
      <c r="B95" s="23" t="s">
        <v>807</v>
      </c>
      <c r="C95" s="23">
        <v>1080</v>
      </c>
      <c r="D95" s="23">
        <v>0</v>
      </c>
      <c r="E95" s="23" t="s">
        <v>1246</v>
      </c>
      <c r="F95" s="23">
        <v>486</v>
      </c>
      <c r="G95" s="23" t="s">
        <v>810</v>
      </c>
      <c r="H95" s="23">
        <v>486</v>
      </c>
      <c r="I95" s="23" t="s">
        <v>810</v>
      </c>
      <c r="J95" s="57">
        <v>22.8504197339916</v>
      </c>
    </row>
    <row r="96" spans="1:10" x14ac:dyDescent="0.3">
      <c r="A96" s="23">
        <v>11</v>
      </c>
      <c r="B96" s="23" t="s">
        <v>816</v>
      </c>
      <c r="C96" s="23">
        <v>358</v>
      </c>
      <c r="D96" s="23">
        <v>0</v>
      </c>
      <c r="E96" s="23" t="s">
        <v>407</v>
      </c>
      <c r="F96" s="23">
        <v>533</v>
      </c>
      <c r="G96" s="23" t="s">
        <v>817</v>
      </c>
      <c r="H96" s="23">
        <v>533</v>
      </c>
      <c r="I96" s="23" t="s">
        <v>817</v>
      </c>
      <c r="J96" s="57">
        <v>16.0924869913114</v>
      </c>
    </row>
    <row r="97" spans="1:10" x14ac:dyDescent="0.3">
      <c r="A97" s="23">
        <v>27</v>
      </c>
      <c r="B97" s="23" t="s">
        <v>878</v>
      </c>
      <c r="C97" s="23">
        <v>2039</v>
      </c>
      <c r="D97" s="23">
        <v>0</v>
      </c>
      <c r="E97" s="23" t="s">
        <v>875</v>
      </c>
      <c r="F97" s="23">
        <v>779</v>
      </c>
      <c r="G97" s="23" t="s">
        <v>864</v>
      </c>
      <c r="H97" s="23">
        <v>779</v>
      </c>
      <c r="I97" s="23" t="s">
        <v>864</v>
      </c>
      <c r="J97" s="57">
        <v>5.5812820898414097</v>
      </c>
    </row>
    <row r="98" spans="1:10" x14ac:dyDescent="0.3">
      <c r="A98" s="23">
        <v>10</v>
      </c>
      <c r="B98" s="23" t="s">
        <v>807</v>
      </c>
      <c r="C98" s="23">
        <v>383</v>
      </c>
      <c r="D98" s="23">
        <v>0</v>
      </c>
      <c r="E98" s="23" t="s">
        <v>141</v>
      </c>
      <c r="F98" s="23">
        <v>42</v>
      </c>
      <c r="G98" s="23" t="s">
        <v>809</v>
      </c>
      <c r="H98" s="23">
        <v>486</v>
      </c>
      <c r="I98" s="23" t="s">
        <v>810</v>
      </c>
      <c r="J98" s="57">
        <v>21.730780702453199</v>
      </c>
    </row>
    <row r="99" spans="1:10" x14ac:dyDescent="0.3">
      <c r="A99" s="23">
        <v>10</v>
      </c>
      <c r="B99" s="23" t="s">
        <v>807</v>
      </c>
      <c r="C99" s="23">
        <v>386</v>
      </c>
      <c r="D99" s="23">
        <v>0</v>
      </c>
      <c r="E99" s="23" t="s">
        <v>158</v>
      </c>
      <c r="F99" s="23">
        <v>449</v>
      </c>
      <c r="G99" s="23" t="s">
        <v>811</v>
      </c>
      <c r="H99" s="23">
        <v>486</v>
      </c>
      <c r="I99" s="23" t="s">
        <v>810</v>
      </c>
      <c r="J99" s="57">
        <v>15.091766870117</v>
      </c>
    </row>
    <row r="100" spans="1:10" x14ac:dyDescent="0.3">
      <c r="A100" s="23">
        <v>10</v>
      </c>
      <c r="B100" s="23" t="s">
        <v>807</v>
      </c>
      <c r="C100" s="23">
        <v>389</v>
      </c>
      <c r="D100" s="23">
        <v>0</v>
      </c>
      <c r="E100" s="23" t="s">
        <v>157</v>
      </c>
      <c r="F100" s="23">
        <v>445</v>
      </c>
      <c r="G100" s="23" t="s">
        <v>812</v>
      </c>
      <c r="H100" s="23">
        <v>474</v>
      </c>
      <c r="I100" s="23" t="s">
        <v>813</v>
      </c>
      <c r="J100" s="57">
        <v>10.7074525288181</v>
      </c>
    </row>
    <row r="101" spans="1:10" x14ac:dyDescent="0.3">
      <c r="A101" s="23">
        <v>10</v>
      </c>
      <c r="B101" s="23" t="s">
        <v>807</v>
      </c>
      <c r="C101" s="23">
        <v>743</v>
      </c>
      <c r="D101" s="23">
        <v>0</v>
      </c>
      <c r="E101" s="23" t="s">
        <v>149</v>
      </c>
      <c r="F101" s="23">
        <v>486</v>
      </c>
      <c r="G101" s="23" t="s">
        <v>810</v>
      </c>
      <c r="H101" s="23">
        <v>486</v>
      </c>
      <c r="I101" s="23" t="s">
        <v>810</v>
      </c>
      <c r="J101" s="57">
        <v>17.310455654579499</v>
      </c>
    </row>
    <row r="102" spans="1:10" x14ac:dyDescent="0.3">
      <c r="A102" s="23">
        <v>10</v>
      </c>
      <c r="B102" s="23" t="s">
        <v>807</v>
      </c>
      <c r="C102" s="23">
        <v>3020</v>
      </c>
      <c r="D102" s="23">
        <v>0</v>
      </c>
      <c r="E102" s="23" t="s">
        <v>155</v>
      </c>
      <c r="F102" s="23">
        <v>486</v>
      </c>
      <c r="G102" s="23" t="s">
        <v>810</v>
      </c>
      <c r="H102" s="23">
        <v>486</v>
      </c>
      <c r="I102" s="23" t="s">
        <v>810</v>
      </c>
      <c r="J102" s="57">
        <v>16.964254001947001</v>
      </c>
    </row>
    <row r="103" spans="1:10" x14ac:dyDescent="0.3">
      <c r="A103" s="23">
        <v>27</v>
      </c>
      <c r="B103" s="23" t="s">
        <v>878</v>
      </c>
      <c r="C103" s="23">
        <v>2038</v>
      </c>
      <c r="D103" s="23">
        <v>0</v>
      </c>
      <c r="E103" s="23" t="s">
        <v>879</v>
      </c>
      <c r="F103" s="23">
        <v>779</v>
      </c>
      <c r="G103" s="23" t="s">
        <v>864</v>
      </c>
      <c r="H103" s="23">
        <v>798</v>
      </c>
      <c r="I103" s="23" t="s">
        <v>867</v>
      </c>
      <c r="J103" s="57">
        <v>4.41581546037518</v>
      </c>
    </row>
    <row r="104" spans="1:10" x14ac:dyDescent="0.3">
      <c r="A104" s="23">
        <v>27</v>
      </c>
      <c r="B104" s="23" t="s">
        <v>878</v>
      </c>
      <c r="C104" s="23">
        <v>2038</v>
      </c>
      <c r="D104" s="23">
        <v>1</v>
      </c>
      <c r="E104" s="23" t="s">
        <v>879</v>
      </c>
      <c r="F104" s="23">
        <v>779</v>
      </c>
      <c r="G104" s="23" t="s">
        <v>864</v>
      </c>
      <c r="H104" s="23">
        <v>798</v>
      </c>
      <c r="I104" s="23" t="s">
        <v>867</v>
      </c>
      <c r="J104" s="57">
        <v>0</v>
      </c>
    </row>
    <row r="105" spans="1:10" x14ac:dyDescent="0.3">
      <c r="A105" s="23">
        <v>18</v>
      </c>
      <c r="B105" s="23" t="s">
        <v>846</v>
      </c>
      <c r="C105" s="23">
        <v>242</v>
      </c>
      <c r="D105" s="23">
        <v>1</v>
      </c>
      <c r="E105" s="23" t="s">
        <v>397</v>
      </c>
      <c r="F105" s="23">
        <v>143</v>
      </c>
      <c r="G105" s="23" t="s">
        <v>765</v>
      </c>
      <c r="H105" s="23">
        <v>1730</v>
      </c>
      <c r="I105" s="23" t="s">
        <v>844</v>
      </c>
      <c r="J105" s="57">
        <v>36.901823225042001</v>
      </c>
    </row>
    <row r="106" spans="1:10" x14ac:dyDescent="0.3">
      <c r="A106" s="23">
        <v>18</v>
      </c>
      <c r="B106" s="23" t="s">
        <v>846</v>
      </c>
      <c r="C106" s="23">
        <v>244</v>
      </c>
      <c r="D106" s="23">
        <v>2</v>
      </c>
      <c r="E106" s="23" t="s">
        <v>389</v>
      </c>
      <c r="F106" s="23">
        <v>1730</v>
      </c>
      <c r="G106" s="23" t="s">
        <v>844</v>
      </c>
      <c r="H106" s="23">
        <v>1720</v>
      </c>
      <c r="I106" s="23" t="s">
        <v>834</v>
      </c>
      <c r="J106" s="57">
        <v>8.0190193949314903</v>
      </c>
    </row>
    <row r="107" spans="1:10" x14ac:dyDescent="0.3">
      <c r="A107" s="23">
        <v>36</v>
      </c>
      <c r="B107" s="23" t="s">
        <v>903</v>
      </c>
      <c r="C107" s="23">
        <v>398</v>
      </c>
      <c r="D107" s="23">
        <v>0</v>
      </c>
      <c r="E107" s="23" t="s">
        <v>1173</v>
      </c>
      <c r="F107" s="23">
        <v>325</v>
      </c>
      <c r="G107" s="23" t="s">
        <v>886</v>
      </c>
      <c r="H107" s="23">
        <v>325</v>
      </c>
      <c r="I107" s="23" t="s">
        <v>886</v>
      </c>
      <c r="J107" s="57">
        <v>14.563439505207199</v>
      </c>
    </row>
    <row r="108" spans="1:10" x14ac:dyDescent="0.3">
      <c r="A108" s="23">
        <v>36</v>
      </c>
      <c r="B108" s="23" t="s">
        <v>903</v>
      </c>
      <c r="C108" s="23">
        <v>410</v>
      </c>
      <c r="D108" s="23">
        <v>0</v>
      </c>
      <c r="E108" s="23" t="s">
        <v>124</v>
      </c>
      <c r="F108" s="23">
        <v>325</v>
      </c>
      <c r="G108" s="23" t="s">
        <v>886</v>
      </c>
      <c r="H108" s="23">
        <v>325</v>
      </c>
      <c r="I108" s="23" t="s">
        <v>886</v>
      </c>
      <c r="J108" s="57">
        <v>12.5331793604712</v>
      </c>
    </row>
    <row r="109" spans="1:10" x14ac:dyDescent="0.3">
      <c r="A109" s="23">
        <v>36</v>
      </c>
      <c r="B109" s="23" t="s">
        <v>903</v>
      </c>
      <c r="C109" s="23">
        <v>3008</v>
      </c>
      <c r="D109" s="23">
        <v>0</v>
      </c>
      <c r="E109" s="23" t="s">
        <v>127</v>
      </c>
      <c r="F109" s="23">
        <v>9450</v>
      </c>
      <c r="G109" s="23" t="s">
        <v>904</v>
      </c>
      <c r="H109" s="23">
        <v>9450</v>
      </c>
      <c r="I109" s="23" t="s">
        <v>904</v>
      </c>
      <c r="J109" s="57">
        <v>9.9084706826456692</v>
      </c>
    </row>
    <row r="110" spans="1:10" x14ac:dyDescent="0.3">
      <c r="A110" s="23" t="s">
        <v>130</v>
      </c>
      <c r="B110" s="23" t="s">
        <v>1247</v>
      </c>
      <c r="C110" s="23">
        <v>292</v>
      </c>
      <c r="D110" s="23">
        <v>2</v>
      </c>
      <c r="E110" s="23" t="s">
        <v>133</v>
      </c>
      <c r="F110" s="23">
        <v>237</v>
      </c>
      <c r="G110" s="23" t="s">
        <v>921</v>
      </c>
      <c r="H110" s="23">
        <v>43</v>
      </c>
      <c r="I110" s="23" t="s">
        <v>762</v>
      </c>
      <c r="J110" s="57">
        <v>26.474536921395401</v>
      </c>
    </row>
    <row r="111" spans="1:10" x14ac:dyDescent="0.3">
      <c r="A111" s="23" t="s">
        <v>130</v>
      </c>
      <c r="B111" s="23" t="s">
        <v>1247</v>
      </c>
      <c r="C111" s="23">
        <v>312</v>
      </c>
      <c r="D111" s="23">
        <v>1</v>
      </c>
      <c r="E111" s="23" t="s">
        <v>699</v>
      </c>
      <c r="F111" s="23">
        <v>42</v>
      </c>
      <c r="G111" s="23" t="s">
        <v>809</v>
      </c>
      <c r="H111" s="23">
        <v>237</v>
      </c>
      <c r="I111" s="23" t="s">
        <v>921</v>
      </c>
      <c r="J111" s="57">
        <v>26.629535928298701</v>
      </c>
    </row>
    <row r="112" spans="1:10" x14ac:dyDescent="0.3">
      <c r="A112" s="23" t="s">
        <v>130</v>
      </c>
      <c r="B112" s="23" t="s">
        <v>1247</v>
      </c>
      <c r="C112" s="23">
        <v>480</v>
      </c>
      <c r="D112" s="23">
        <v>2</v>
      </c>
      <c r="E112" s="23" t="s">
        <v>1216</v>
      </c>
      <c r="F112" s="23">
        <v>521</v>
      </c>
      <c r="G112" s="23" t="s">
        <v>941</v>
      </c>
      <c r="H112" s="23">
        <v>42</v>
      </c>
      <c r="I112" s="23" t="s">
        <v>809</v>
      </c>
      <c r="J112" s="57">
        <v>2.7055890765113899</v>
      </c>
    </row>
    <row r="113" spans="1:10" x14ac:dyDescent="0.3">
      <c r="A113" s="23" t="s">
        <v>130</v>
      </c>
      <c r="B113" s="23" t="s">
        <v>1247</v>
      </c>
      <c r="C113" s="23">
        <v>1016</v>
      </c>
      <c r="D113" s="23">
        <v>2</v>
      </c>
      <c r="E113" s="23" t="s">
        <v>1248</v>
      </c>
      <c r="F113" s="23">
        <v>325</v>
      </c>
      <c r="G113" s="23" t="s">
        <v>886</v>
      </c>
      <c r="H113" s="23">
        <v>143</v>
      </c>
      <c r="I113" s="23" t="s">
        <v>765</v>
      </c>
      <c r="J113" s="57">
        <v>26.513389017356499</v>
      </c>
    </row>
    <row r="114" spans="1:10" x14ac:dyDescent="0.3">
      <c r="A114" s="23" t="s">
        <v>658</v>
      </c>
      <c r="B114" s="23" t="s">
        <v>659</v>
      </c>
      <c r="C114" s="23">
        <v>577</v>
      </c>
      <c r="D114" s="23">
        <v>2</v>
      </c>
      <c r="E114" s="23" t="s">
        <v>659</v>
      </c>
      <c r="F114" s="23">
        <v>1413</v>
      </c>
      <c r="G114" s="23" t="s">
        <v>959</v>
      </c>
      <c r="H114" s="23">
        <v>1961</v>
      </c>
      <c r="I114" s="23" t="s">
        <v>957</v>
      </c>
      <c r="J114" s="57">
        <v>5.53183396846857</v>
      </c>
    </row>
    <row r="115" spans="1:10" x14ac:dyDescent="0.3">
      <c r="A115" s="23">
        <v>78</v>
      </c>
      <c r="B115" s="23" t="s">
        <v>471</v>
      </c>
      <c r="C115" s="23">
        <v>113</v>
      </c>
      <c r="D115" s="23">
        <v>2</v>
      </c>
      <c r="E115" s="23" t="s">
        <v>470</v>
      </c>
      <c r="F115" s="23">
        <v>9621</v>
      </c>
      <c r="G115" s="23" t="s">
        <v>1034</v>
      </c>
      <c r="H115" s="23">
        <v>4121</v>
      </c>
      <c r="I115" s="23" t="s">
        <v>935</v>
      </c>
      <c r="J115" s="57">
        <v>4.9097713776201202</v>
      </c>
    </row>
    <row r="116" spans="1:10" x14ac:dyDescent="0.3">
      <c r="A116" s="23">
        <v>86</v>
      </c>
      <c r="B116" s="23" t="s">
        <v>1066</v>
      </c>
      <c r="C116" s="23">
        <v>85</v>
      </c>
      <c r="D116" s="23">
        <v>2</v>
      </c>
      <c r="E116" s="23" t="s">
        <v>582</v>
      </c>
      <c r="F116" s="23">
        <v>3478</v>
      </c>
      <c r="G116" s="23" t="s">
        <v>1067</v>
      </c>
      <c r="H116" s="23">
        <v>3308</v>
      </c>
      <c r="I116" s="23" t="s">
        <v>1059</v>
      </c>
      <c r="J116" s="57">
        <v>17.971747436621001</v>
      </c>
    </row>
    <row r="117" spans="1:10" x14ac:dyDescent="0.3">
      <c r="A117" s="23">
        <v>86</v>
      </c>
      <c r="B117" s="23" t="s">
        <v>1066</v>
      </c>
      <c r="C117" s="23">
        <v>179</v>
      </c>
      <c r="D117" s="23">
        <v>1</v>
      </c>
      <c r="E117" s="23" t="s">
        <v>573</v>
      </c>
      <c r="F117" s="23">
        <v>3097</v>
      </c>
      <c r="G117" s="23" t="s">
        <v>1051</v>
      </c>
      <c r="H117" s="23">
        <v>3477</v>
      </c>
      <c r="I117" s="23" t="s">
        <v>1069</v>
      </c>
      <c r="J117" s="57">
        <v>11.575653937115</v>
      </c>
    </row>
    <row r="118" spans="1:10" x14ac:dyDescent="0.3">
      <c r="A118" s="23">
        <v>4</v>
      </c>
      <c r="B118" s="23" t="s">
        <v>767</v>
      </c>
      <c r="C118" s="23">
        <v>756</v>
      </c>
      <c r="D118" s="23">
        <v>1</v>
      </c>
      <c r="E118" s="23" t="s">
        <v>692</v>
      </c>
      <c r="F118" s="23">
        <v>35</v>
      </c>
      <c r="G118" s="23" t="s">
        <v>760</v>
      </c>
      <c r="H118" s="23">
        <v>217</v>
      </c>
      <c r="I118" s="23" t="s">
        <v>771</v>
      </c>
      <c r="J118" s="57">
        <v>7.04201958142602</v>
      </c>
    </row>
    <row r="119" spans="1:10" x14ac:dyDescent="0.3">
      <c r="A119" s="23">
        <v>4</v>
      </c>
      <c r="B119" s="23" t="s">
        <v>767</v>
      </c>
      <c r="C119" s="23">
        <v>811</v>
      </c>
      <c r="D119" s="23">
        <v>2</v>
      </c>
      <c r="E119" s="23" t="s">
        <v>774</v>
      </c>
      <c r="F119" s="23">
        <v>209</v>
      </c>
      <c r="G119" s="23" t="s">
        <v>775</v>
      </c>
      <c r="H119" s="23">
        <v>409</v>
      </c>
      <c r="I119" s="23" t="s">
        <v>769</v>
      </c>
      <c r="J119" s="57">
        <v>6.2803729783005098</v>
      </c>
    </row>
    <row r="120" spans="1:10" x14ac:dyDescent="0.3">
      <c r="A120" s="23">
        <v>5</v>
      </c>
      <c r="B120" s="23" t="s">
        <v>781</v>
      </c>
      <c r="C120" s="23">
        <v>1029</v>
      </c>
      <c r="D120" s="23">
        <v>2</v>
      </c>
      <c r="E120" s="23" t="s">
        <v>1147</v>
      </c>
      <c r="F120" s="23">
        <v>143</v>
      </c>
      <c r="G120" s="23" t="s">
        <v>765</v>
      </c>
      <c r="H120" s="23">
        <v>177</v>
      </c>
      <c r="I120" s="23" t="s">
        <v>783</v>
      </c>
      <c r="J120" s="57">
        <v>8.8763822896107296</v>
      </c>
    </row>
    <row r="121" spans="1:10" x14ac:dyDescent="0.3">
      <c r="A121" s="23">
        <v>30</v>
      </c>
      <c r="B121" s="23" t="s">
        <v>880</v>
      </c>
      <c r="C121" s="23">
        <v>634</v>
      </c>
      <c r="D121" s="23">
        <v>1</v>
      </c>
      <c r="E121" s="23" t="s">
        <v>1249</v>
      </c>
      <c r="F121" s="23">
        <v>155</v>
      </c>
      <c r="G121" s="23" t="s">
        <v>770</v>
      </c>
      <c r="H121" s="23">
        <v>759</v>
      </c>
      <c r="I121" s="23" t="s">
        <v>883</v>
      </c>
      <c r="J121" s="57">
        <v>16.6603992377973</v>
      </c>
    </row>
    <row r="122" spans="1:10" x14ac:dyDescent="0.3">
      <c r="A122" s="23">
        <v>30</v>
      </c>
      <c r="B122" s="23" t="s">
        <v>880</v>
      </c>
      <c r="C122" s="23">
        <v>636</v>
      </c>
      <c r="D122" s="23">
        <v>2</v>
      </c>
      <c r="E122" s="23" t="s">
        <v>1250</v>
      </c>
      <c r="F122" s="23">
        <v>759</v>
      </c>
      <c r="G122" s="23" t="s">
        <v>883</v>
      </c>
      <c r="H122" s="23">
        <v>155</v>
      </c>
      <c r="I122" s="23" t="s">
        <v>770</v>
      </c>
      <c r="J122" s="57">
        <v>16.7915819099129</v>
      </c>
    </row>
    <row r="123" spans="1:10" x14ac:dyDescent="0.3">
      <c r="A123" s="23">
        <v>30</v>
      </c>
      <c r="B123" s="23" t="s">
        <v>880</v>
      </c>
      <c r="C123" s="23">
        <v>700</v>
      </c>
      <c r="D123" s="23">
        <v>1</v>
      </c>
      <c r="E123" s="23" t="s">
        <v>91</v>
      </c>
      <c r="F123" s="23">
        <v>155</v>
      </c>
      <c r="G123" s="23" t="s">
        <v>770</v>
      </c>
      <c r="H123" s="23">
        <v>758</v>
      </c>
      <c r="I123" s="23" t="s">
        <v>881</v>
      </c>
      <c r="J123" s="57">
        <v>16.456566163705801</v>
      </c>
    </row>
    <row r="124" spans="1:10" x14ac:dyDescent="0.3">
      <c r="A124" s="23">
        <v>30</v>
      </c>
      <c r="B124" s="23" t="s">
        <v>880</v>
      </c>
      <c r="C124" s="23">
        <v>711</v>
      </c>
      <c r="D124" s="23">
        <v>2</v>
      </c>
      <c r="E124" s="23" t="s">
        <v>99</v>
      </c>
      <c r="F124" s="23">
        <v>758</v>
      </c>
      <c r="G124" s="23" t="s">
        <v>881</v>
      </c>
      <c r="H124" s="23">
        <v>155</v>
      </c>
      <c r="I124" s="23" t="s">
        <v>770</v>
      </c>
      <c r="J124" s="57">
        <v>18.4315819099129</v>
      </c>
    </row>
    <row r="125" spans="1:10" x14ac:dyDescent="0.3">
      <c r="A125" s="23">
        <v>30</v>
      </c>
      <c r="B125" s="23" t="s">
        <v>880</v>
      </c>
      <c r="C125" s="23">
        <v>991</v>
      </c>
      <c r="D125" s="23">
        <v>1</v>
      </c>
      <c r="E125" s="23" t="s">
        <v>103</v>
      </c>
      <c r="F125" s="23">
        <v>31</v>
      </c>
      <c r="G125" s="23" t="s">
        <v>792</v>
      </c>
      <c r="H125" s="23">
        <v>758</v>
      </c>
      <c r="I125" s="23" t="s">
        <v>881</v>
      </c>
      <c r="J125" s="57">
        <v>17.271939142006399</v>
      </c>
    </row>
    <row r="126" spans="1:10" x14ac:dyDescent="0.3">
      <c r="A126" s="23">
        <v>4</v>
      </c>
      <c r="B126" s="23" t="s">
        <v>767</v>
      </c>
      <c r="C126" s="23">
        <v>757</v>
      </c>
      <c r="D126" s="23">
        <v>2</v>
      </c>
      <c r="E126" s="23" t="s">
        <v>179</v>
      </c>
      <c r="F126" s="23">
        <v>8126</v>
      </c>
      <c r="G126" s="23" t="s">
        <v>772</v>
      </c>
      <c r="H126" s="23">
        <v>155</v>
      </c>
      <c r="I126" s="23" t="s">
        <v>770</v>
      </c>
      <c r="J126" s="57">
        <v>1.4582759999999999</v>
      </c>
    </row>
    <row r="127" spans="1:10" x14ac:dyDescent="0.3">
      <c r="A127" s="23">
        <v>4</v>
      </c>
      <c r="B127" s="23" t="s">
        <v>767</v>
      </c>
      <c r="C127" s="23">
        <v>768</v>
      </c>
      <c r="D127" s="23">
        <v>1</v>
      </c>
      <c r="E127" s="23" t="s">
        <v>681</v>
      </c>
      <c r="F127" s="23">
        <v>409</v>
      </c>
      <c r="G127" s="23" t="s">
        <v>769</v>
      </c>
      <c r="H127" s="23">
        <v>9659</v>
      </c>
      <c r="I127" s="23" t="s">
        <v>768</v>
      </c>
      <c r="J127" s="57">
        <v>4.6235650390630099</v>
      </c>
    </row>
    <row r="128" spans="1:10" x14ac:dyDescent="0.3">
      <c r="A128" s="23">
        <v>4</v>
      </c>
      <c r="B128" s="23" t="s">
        <v>767</v>
      </c>
      <c r="C128" s="23">
        <v>910</v>
      </c>
      <c r="D128" s="23">
        <v>1</v>
      </c>
      <c r="E128" s="23" t="s">
        <v>777</v>
      </c>
      <c r="F128" s="23">
        <v>143</v>
      </c>
      <c r="G128" s="23" t="s">
        <v>765</v>
      </c>
      <c r="H128" s="23">
        <v>217</v>
      </c>
      <c r="I128" s="23" t="s">
        <v>771</v>
      </c>
      <c r="J128" s="57">
        <v>4.359</v>
      </c>
    </row>
    <row r="129" spans="1:10" x14ac:dyDescent="0.3">
      <c r="A129" s="23">
        <v>4</v>
      </c>
      <c r="B129" s="23" t="s">
        <v>767</v>
      </c>
      <c r="C129" s="23">
        <v>965</v>
      </c>
      <c r="D129" s="23">
        <v>2</v>
      </c>
      <c r="E129" s="23" t="s">
        <v>778</v>
      </c>
      <c r="F129" s="23">
        <v>217</v>
      </c>
      <c r="G129" s="23" t="s">
        <v>771</v>
      </c>
      <c r="H129" s="23">
        <v>409</v>
      </c>
      <c r="I129" s="23" t="s">
        <v>769</v>
      </c>
      <c r="J129" s="57">
        <v>5.8427340696176397</v>
      </c>
    </row>
    <row r="130" spans="1:10" x14ac:dyDescent="0.3">
      <c r="A130" s="23">
        <v>5</v>
      </c>
      <c r="B130" s="23" t="s">
        <v>781</v>
      </c>
      <c r="C130" s="23">
        <v>762</v>
      </c>
      <c r="D130" s="23">
        <v>2</v>
      </c>
      <c r="E130" s="23" t="s">
        <v>34</v>
      </c>
      <c r="F130" s="23">
        <v>186</v>
      </c>
      <c r="G130" s="23" t="s">
        <v>787</v>
      </c>
      <c r="H130" s="23">
        <v>177</v>
      </c>
      <c r="I130" s="23" t="s">
        <v>783</v>
      </c>
      <c r="J130" s="57">
        <v>1.526</v>
      </c>
    </row>
    <row r="131" spans="1:10" x14ac:dyDescent="0.3">
      <c r="A131" s="23">
        <v>30</v>
      </c>
      <c r="B131" s="23" t="s">
        <v>880</v>
      </c>
      <c r="C131" s="23">
        <v>712</v>
      </c>
      <c r="D131" s="23">
        <v>2</v>
      </c>
      <c r="E131" s="23" t="s">
        <v>94</v>
      </c>
      <c r="F131" s="23">
        <v>758</v>
      </c>
      <c r="G131" s="23" t="s">
        <v>881</v>
      </c>
      <c r="H131" s="23">
        <v>143</v>
      </c>
      <c r="I131" s="23" t="s">
        <v>765</v>
      </c>
      <c r="J131" s="57">
        <v>15.3293974090386</v>
      </c>
    </row>
    <row r="132" spans="1:10" x14ac:dyDescent="0.3">
      <c r="A132" s="23">
        <v>35</v>
      </c>
      <c r="B132" s="23" t="s">
        <v>897</v>
      </c>
      <c r="C132" s="23">
        <v>296</v>
      </c>
      <c r="D132" s="23">
        <v>0</v>
      </c>
      <c r="E132" s="23" t="s">
        <v>129</v>
      </c>
      <c r="F132" s="23">
        <v>325</v>
      </c>
      <c r="G132" s="23" t="s">
        <v>886</v>
      </c>
      <c r="H132" s="23">
        <v>325</v>
      </c>
      <c r="I132" s="23" t="s">
        <v>886</v>
      </c>
      <c r="J132" s="57">
        <v>26.141850345869599</v>
      </c>
    </row>
    <row r="133" spans="1:10" x14ac:dyDescent="0.3">
      <c r="A133" s="23">
        <v>35</v>
      </c>
      <c r="B133" s="23" t="s">
        <v>897</v>
      </c>
      <c r="C133" s="23">
        <v>2050</v>
      </c>
      <c r="D133" s="23">
        <v>0</v>
      </c>
      <c r="E133" s="23" t="s">
        <v>902</v>
      </c>
      <c r="F133" s="23">
        <v>243</v>
      </c>
      <c r="G133" s="23" t="s">
        <v>899</v>
      </c>
      <c r="H133" s="23">
        <v>278</v>
      </c>
      <c r="I133" s="23" t="s">
        <v>898</v>
      </c>
      <c r="J133" s="57">
        <v>13.3448520589594</v>
      </c>
    </row>
    <row r="134" spans="1:10" x14ac:dyDescent="0.3">
      <c r="A134" s="23" t="s">
        <v>616</v>
      </c>
      <c r="B134" s="23" t="s">
        <v>617</v>
      </c>
      <c r="C134" s="23">
        <v>2022</v>
      </c>
      <c r="D134" s="23">
        <v>0</v>
      </c>
      <c r="E134" s="23" t="s">
        <v>617</v>
      </c>
      <c r="F134" s="23">
        <v>8101</v>
      </c>
      <c r="G134" s="23" t="s">
        <v>906</v>
      </c>
      <c r="H134" s="23">
        <v>8101</v>
      </c>
      <c r="I134" s="23" t="s">
        <v>906</v>
      </c>
      <c r="J134" s="57">
        <v>12.9373458554615</v>
      </c>
    </row>
    <row r="135" spans="1:10" x14ac:dyDescent="0.3">
      <c r="A135" s="23">
        <v>40</v>
      </c>
      <c r="B135" s="23" t="s">
        <v>1233</v>
      </c>
      <c r="C135" s="23">
        <v>408</v>
      </c>
      <c r="D135" s="23">
        <v>1</v>
      </c>
      <c r="E135" s="23" t="s">
        <v>735</v>
      </c>
      <c r="F135" s="23">
        <v>348</v>
      </c>
      <c r="G135" s="23" t="s">
        <v>916</v>
      </c>
      <c r="H135" s="23">
        <v>4114</v>
      </c>
      <c r="I135" s="23" t="s">
        <v>928</v>
      </c>
      <c r="J135" s="57">
        <v>30.396457336755201</v>
      </c>
    </row>
    <row r="136" spans="1:10" x14ac:dyDescent="0.3">
      <c r="A136" s="23">
        <v>40</v>
      </c>
      <c r="B136" s="23" t="s">
        <v>1233</v>
      </c>
      <c r="C136" s="23">
        <v>481</v>
      </c>
      <c r="D136" s="23">
        <v>2</v>
      </c>
      <c r="E136" s="23" t="s">
        <v>1251</v>
      </c>
      <c r="F136" s="23">
        <v>4110</v>
      </c>
      <c r="G136" s="23" t="s">
        <v>912</v>
      </c>
      <c r="H136" s="23">
        <v>7286</v>
      </c>
      <c r="I136" s="23" t="s">
        <v>1048</v>
      </c>
      <c r="J136" s="57">
        <v>20.144933634024799</v>
      </c>
    </row>
    <row r="137" spans="1:10" x14ac:dyDescent="0.3">
      <c r="A137" s="23">
        <v>40</v>
      </c>
      <c r="B137" s="23" t="s">
        <v>1233</v>
      </c>
      <c r="C137" s="23">
        <v>1007</v>
      </c>
      <c r="D137" s="23">
        <v>1</v>
      </c>
      <c r="E137" s="23" t="s">
        <v>1252</v>
      </c>
      <c r="F137" s="23">
        <v>237</v>
      </c>
      <c r="G137" s="23" t="s">
        <v>921</v>
      </c>
      <c r="H137" s="23">
        <v>3088</v>
      </c>
      <c r="I137" s="23" t="s">
        <v>933</v>
      </c>
      <c r="J137" s="57">
        <v>11.1957130628683</v>
      </c>
    </row>
    <row r="138" spans="1:10" x14ac:dyDescent="0.3">
      <c r="A138" s="23">
        <v>40</v>
      </c>
      <c r="B138" s="23" t="s">
        <v>1233</v>
      </c>
      <c r="C138" s="23">
        <v>1019</v>
      </c>
      <c r="D138" s="23">
        <v>2</v>
      </c>
      <c r="E138" s="23" t="s">
        <v>1253</v>
      </c>
      <c r="F138" s="23">
        <v>3087</v>
      </c>
      <c r="G138" s="23" t="s">
        <v>924</v>
      </c>
      <c r="H138" s="23">
        <v>3099</v>
      </c>
      <c r="I138" s="23" t="s">
        <v>1044</v>
      </c>
      <c r="J138" s="57">
        <v>3.6458280871509801</v>
      </c>
    </row>
    <row r="139" spans="1:10" x14ac:dyDescent="0.3">
      <c r="A139" s="23">
        <v>40</v>
      </c>
      <c r="B139" s="23" t="s">
        <v>1233</v>
      </c>
      <c r="C139" s="23">
        <v>11</v>
      </c>
      <c r="D139" s="23">
        <v>2</v>
      </c>
      <c r="E139" s="23" t="s">
        <v>185</v>
      </c>
      <c r="F139" s="23">
        <v>8187</v>
      </c>
      <c r="G139" s="23" t="s">
        <v>1245</v>
      </c>
      <c r="H139" s="23">
        <v>348</v>
      </c>
      <c r="I139" s="23" t="s">
        <v>916</v>
      </c>
      <c r="J139" s="57">
        <v>39.257634677074201</v>
      </c>
    </row>
    <row r="140" spans="1:10" x14ac:dyDescent="0.3">
      <c r="A140" s="23">
        <v>40</v>
      </c>
      <c r="B140" s="23" t="s">
        <v>1233</v>
      </c>
      <c r="C140" s="23">
        <v>14</v>
      </c>
      <c r="D140" s="23">
        <v>2</v>
      </c>
      <c r="E140" s="23" t="s">
        <v>167</v>
      </c>
      <c r="F140" s="23">
        <v>8187</v>
      </c>
      <c r="G140" s="23" t="s">
        <v>1245</v>
      </c>
      <c r="H140" s="23">
        <v>4130</v>
      </c>
      <c r="I140" s="23" t="s">
        <v>919</v>
      </c>
      <c r="J140" s="57">
        <v>18.1804479632662</v>
      </c>
    </row>
    <row r="141" spans="1:10" x14ac:dyDescent="0.3">
      <c r="A141" s="23">
        <v>40</v>
      </c>
      <c r="B141" s="23" t="s">
        <v>1233</v>
      </c>
      <c r="C141" s="23">
        <v>73</v>
      </c>
      <c r="D141" s="23">
        <v>1</v>
      </c>
      <c r="E141" s="23" t="s">
        <v>920</v>
      </c>
      <c r="F141" s="23">
        <v>237</v>
      </c>
      <c r="G141" s="23" t="s">
        <v>921</v>
      </c>
      <c r="H141" s="23">
        <v>9672</v>
      </c>
      <c r="I141" s="23" t="s">
        <v>914</v>
      </c>
      <c r="J141" s="57">
        <v>37.489720810834697</v>
      </c>
    </row>
    <row r="142" spans="1:10" x14ac:dyDescent="0.3">
      <c r="A142" s="23">
        <v>40</v>
      </c>
      <c r="B142" s="23" t="s">
        <v>1233</v>
      </c>
      <c r="C142" s="23">
        <v>143</v>
      </c>
      <c r="D142" s="23">
        <v>1</v>
      </c>
      <c r="E142" s="23" t="s">
        <v>639</v>
      </c>
      <c r="F142" s="23">
        <v>348</v>
      </c>
      <c r="G142" s="23" t="s">
        <v>916</v>
      </c>
      <c r="H142" s="23">
        <v>8266</v>
      </c>
      <c r="I142" s="23" t="s">
        <v>926</v>
      </c>
      <c r="J142" s="57">
        <v>40.828283117842098</v>
      </c>
    </row>
    <row r="143" spans="1:10" x14ac:dyDescent="0.3">
      <c r="A143" s="23">
        <v>40</v>
      </c>
      <c r="B143" s="23" t="s">
        <v>1233</v>
      </c>
      <c r="C143" s="23">
        <v>163</v>
      </c>
      <c r="D143" s="23">
        <v>1</v>
      </c>
      <c r="E143" s="23" t="s">
        <v>640</v>
      </c>
      <c r="F143" s="23">
        <v>348</v>
      </c>
      <c r="G143" s="23" t="s">
        <v>916</v>
      </c>
      <c r="H143" s="23">
        <v>8266</v>
      </c>
      <c r="I143" s="23" t="s">
        <v>926</v>
      </c>
      <c r="J143" s="57">
        <v>41.215019271581497</v>
      </c>
    </row>
    <row r="144" spans="1:10" x14ac:dyDescent="0.3">
      <c r="A144" s="23">
        <v>45</v>
      </c>
      <c r="B144" s="23" t="s">
        <v>204</v>
      </c>
      <c r="C144" s="23">
        <v>540</v>
      </c>
      <c r="D144" s="23">
        <v>1</v>
      </c>
      <c r="E144" s="23" t="s">
        <v>294</v>
      </c>
      <c r="F144" s="23">
        <v>9673</v>
      </c>
      <c r="G144" s="23" t="s">
        <v>944</v>
      </c>
      <c r="H144" s="23">
        <v>1301</v>
      </c>
      <c r="I144" s="23" t="s">
        <v>950</v>
      </c>
      <c r="J144" s="57">
        <v>26.074795843506699</v>
      </c>
    </row>
    <row r="145" spans="1:10" x14ac:dyDescent="0.3">
      <c r="A145" s="23">
        <v>45</v>
      </c>
      <c r="B145" s="23" t="s">
        <v>204</v>
      </c>
      <c r="C145" s="23">
        <v>549</v>
      </c>
      <c r="D145" s="23">
        <v>1</v>
      </c>
      <c r="E145" s="23" t="s">
        <v>207</v>
      </c>
      <c r="F145" s="23">
        <v>9673</v>
      </c>
      <c r="G145" s="23" t="s">
        <v>944</v>
      </c>
      <c r="H145" s="23">
        <v>1301</v>
      </c>
      <c r="I145" s="23" t="s">
        <v>950</v>
      </c>
      <c r="J145" s="57">
        <v>25.2188693075454</v>
      </c>
    </row>
    <row r="146" spans="1:10" x14ac:dyDescent="0.3">
      <c r="A146" s="23">
        <v>45</v>
      </c>
      <c r="B146" s="23" t="s">
        <v>204</v>
      </c>
      <c r="C146" s="23">
        <v>605</v>
      </c>
      <c r="D146" s="23">
        <v>2</v>
      </c>
      <c r="E146" s="23" t="s">
        <v>219</v>
      </c>
      <c r="F146" s="23">
        <v>1301</v>
      </c>
      <c r="G146" s="23" t="s">
        <v>950</v>
      </c>
      <c r="H146" s="23">
        <v>9475</v>
      </c>
      <c r="I146" s="23" t="s">
        <v>953</v>
      </c>
      <c r="J146" s="57">
        <v>13.8979828088522</v>
      </c>
    </row>
    <row r="147" spans="1:10" x14ac:dyDescent="0.3">
      <c r="A147" s="23">
        <v>31</v>
      </c>
      <c r="B147" s="23" t="s">
        <v>885</v>
      </c>
      <c r="C147" s="23">
        <v>414</v>
      </c>
      <c r="D147" s="23">
        <v>0</v>
      </c>
      <c r="E147" s="23" t="s">
        <v>105</v>
      </c>
      <c r="F147" s="23">
        <v>324</v>
      </c>
      <c r="G147" s="23" t="s">
        <v>887</v>
      </c>
      <c r="H147" s="23">
        <v>324</v>
      </c>
      <c r="I147" s="23" t="s">
        <v>887</v>
      </c>
      <c r="J147" s="57">
        <v>10.4567627789037</v>
      </c>
    </row>
    <row r="148" spans="1:10" x14ac:dyDescent="0.3">
      <c r="A148" s="23">
        <v>31</v>
      </c>
      <c r="B148" s="23" t="s">
        <v>885</v>
      </c>
      <c r="C148" s="23">
        <v>415</v>
      </c>
      <c r="D148" s="23">
        <v>0</v>
      </c>
      <c r="E148" s="23" t="s">
        <v>106</v>
      </c>
      <c r="F148" s="23">
        <v>324</v>
      </c>
      <c r="G148" s="23" t="s">
        <v>887</v>
      </c>
      <c r="H148" s="23">
        <v>325</v>
      </c>
      <c r="I148" s="23" t="s">
        <v>886</v>
      </c>
      <c r="J148" s="57">
        <v>9.1373150949249098</v>
      </c>
    </row>
    <row r="149" spans="1:10" x14ac:dyDescent="0.3">
      <c r="A149" s="23">
        <v>33</v>
      </c>
      <c r="B149" s="23" t="s">
        <v>893</v>
      </c>
      <c r="C149" s="23">
        <v>418</v>
      </c>
      <c r="D149" s="23">
        <v>1</v>
      </c>
      <c r="E149" s="23" t="s">
        <v>112</v>
      </c>
      <c r="F149" s="23">
        <v>324</v>
      </c>
      <c r="G149" s="23" t="s">
        <v>887</v>
      </c>
      <c r="H149" s="23">
        <v>633</v>
      </c>
      <c r="I149" s="23" t="s">
        <v>894</v>
      </c>
      <c r="J149" s="57">
        <v>11.393060341047001</v>
      </c>
    </row>
    <row r="150" spans="1:10" x14ac:dyDescent="0.3">
      <c r="A150" s="23">
        <v>35</v>
      </c>
      <c r="B150" s="23" t="s">
        <v>897</v>
      </c>
      <c r="C150" s="23">
        <v>2054</v>
      </c>
      <c r="D150" s="23">
        <v>0</v>
      </c>
      <c r="E150" s="23" t="s">
        <v>722</v>
      </c>
      <c r="F150" s="23">
        <v>325</v>
      </c>
      <c r="G150" s="23" t="s">
        <v>886</v>
      </c>
      <c r="H150" s="23">
        <v>325</v>
      </c>
      <c r="I150" s="23" t="s">
        <v>886</v>
      </c>
      <c r="J150" s="57">
        <v>28.834457876790399</v>
      </c>
    </row>
    <row r="151" spans="1:10" x14ac:dyDescent="0.3">
      <c r="A151" s="23">
        <v>35</v>
      </c>
      <c r="B151" s="23" t="s">
        <v>897</v>
      </c>
      <c r="C151" s="23">
        <v>300</v>
      </c>
      <c r="D151" s="23">
        <v>0</v>
      </c>
      <c r="E151" s="23" t="s">
        <v>121</v>
      </c>
      <c r="F151" s="23">
        <v>325</v>
      </c>
      <c r="G151" s="23" t="s">
        <v>886</v>
      </c>
      <c r="H151" s="23">
        <v>325</v>
      </c>
      <c r="I151" s="23" t="s">
        <v>886</v>
      </c>
      <c r="J151" s="57">
        <v>31.423551058312</v>
      </c>
    </row>
    <row r="152" spans="1:10" x14ac:dyDescent="0.3">
      <c r="A152" s="23">
        <v>35</v>
      </c>
      <c r="B152" s="23" t="s">
        <v>897</v>
      </c>
      <c r="C152" s="23">
        <v>2053</v>
      </c>
      <c r="D152" s="23">
        <v>0</v>
      </c>
      <c r="E152" s="23" t="s">
        <v>721</v>
      </c>
      <c r="F152" s="23">
        <v>325</v>
      </c>
      <c r="G152" s="23" t="s">
        <v>886</v>
      </c>
      <c r="H152" s="23">
        <v>325</v>
      </c>
      <c r="I152" s="23" t="s">
        <v>886</v>
      </c>
      <c r="J152" s="57">
        <v>28.6634578767904</v>
      </c>
    </row>
    <row r="153" spans="1:10" x14ac:dyDescent="0.3">
      <c r="A153" s="23">
        <v>37</v>
      </c>
      <c r="B153" s="23" t="s">
        <v>905</v>
      </c>
      <c r="C153" s="23">
        <v>442</v>
      </c>
      <c r="D153" s="23">
        <v>0</v>
      </c>
      <c r="E153" s="23" t="s">
        <v>1254</v>
      </c>
      <c r="F153" s="23">
        <v>43</v>
      </c>
      <c r="G153" s="23" t="s">
        <v>762</v>
      </c>
      <c r="H153" s="23">
        <v>143</v>
      </c>
      <c r="I153" s="23" t="s">
        <v>765</v>
      </c>
      <c r="J153" s="57">
        <v>28.655211665859198</v>
      </c>
    </row>
    <row r="154" spans="1:10" x14ac:dyDescent="0.3">
      <c r="A154" s="23">
        <v>40</v>
      </c>
      <c r="B154" s="23" t="s">
        <v>1233</v>
      </c>
      <c r="C154" s="23">
        <v>1077</v>
      </c>
      <c r="D154" s="23">
        <v>2</v>
      </c>
      <c r="E154" s="23" t="s">
        <v>1255</v>
      </c>
      <c r="F154" s="23">
        <v>3077</v>
      </c>
      <c r="G154" s="23" t="s">
        <v>937</v>
      </c>
      <c r="H154" s="23">
        <v>237</v>
      </c>
      <c r="I154" s="23" t="s">
        <v>921</v>
      </c>
      <c r="J154" s="57">
        <v>14.370670873223901</v>
      </c>
    </row>
    <row r="155" spans="1:10" x14ac:dyDescent="0.3">
      <c r="A155" s="23">
        <v>40</v>
      </c>
      <c r="B155" s="23" t="s">
        <v>1233</v>
      </c>
      <c r="C155" s="23">
        <v>355</v>
      </c>
      <c r="D155" s="23">
        <v>2</v>
      </c>
      <c r="E155" s="23" t="s">
        <v>1256</v>
      </c>
      <c r="F155" s="23">
        <v>8266</v>
      </c>
      <c r="G155" s="23" t="s">
        <v>926</v>
      </c>
      <c r="H155" s="23">
        <v>348</v>
      </c>
      <c r="I155" s="23" t="s">
        <v>916</v>
      </c>
      <c r="J155" s="57">
        <v>40.423634677074197</v>
      </c>
    </row>
    <row r="156" spans="1:10" x14ac:dyDescent="0.3">
      <c r="A156" s="23">
        <v>40</v>
      </c>
      <c r="B156" s="23" t="s">
        <v>1233</v>
      </c>
      <c r="C156" s="23">
        <v>372</v>
      </c>
      <c r="D156" s="23">
        <v>2</v>
      </c>
      <c r="E156" s="23" t="s">
        <v>1209</v>
      </c>
      <c r="F156" s="23">
        <v>8187</v>
      </c>
      <c r="G156" s="23" t="s">
        <v>1245</v>
      </c>
      <c r="H156" s="23">
        <v>348</v>
      </c>
      <c r="I156" s="23" t="s">
        <v>916</v>
      </c>
      <c r="J156" s="57">
        <v>39.182406721767101</v>
      </c>
    </row>
    <row r="157" spans="1:10" x14ac:dyDescent="0.3">
      <c r="A157" s="23">
        <v>40</v>
      </c>
      <c r="B157" s="23" t="s">
        <v>1233</v>
      </c>
      <c r="C157" s="23">
        <v>1010</v>
      </c>
      <c r="D157" s="23">
        <v>1</v>
      </c>
      <c r="E157" s="23" t="s">
        <v>1257</v>
      </c>
      <c r="F157" s="23">
        <v>3088</v>
      </c>
      <c r="G157" s="23" t="s">
        <v>933</v>
      </c>
      <c r="H157" s="23">
        <v>3072</v>
      </c>
      <c r="I157" s="23" t="s">
        <v>1258</v>
      </c>
      <c r="J157" s="57">
        <v>4.5271785071946997</v>
      </c>
    </row>
    <row r="158" spans="1:10" x14ac:dyDescent="0.3">
      <c r="A158" s="23">
        <v>40</v>
      </c>
      <c r="B158" s="23" t="s">
        <v>1233</v>
      </c>
      <c r="C158" s="23">
        <v>10</v>
      </c>
      <c r="D158" s="23">
        <v>2</v>
      </c>
      <c r="E158" s="23" t="s">
        <v>160</v>
      </c>
      <c r="F158" s="23">
        <v>8187</v>
      </c>
      <c r="G158" s="23" t="s">
        <v>1245</v>
      </c>
      <c r="H158" s="23">
        <v>348</v>
      </c>
      <c r="I158" s="23" t="s">
        <v>916</v>
      </c>
      <c r="J158" s="57">
        <v>36.360804059443403</v>
      </c>
    </row>
    <row r="159" spans="1:10" x14ac:dyDescent="0.3">
      <c r="A159" s="23">
        <v>40</v>
      </c>
      <c r="B159" s="23" t="s">
        <v>1233</v>
      </c>
      <c r="C159" s="23">
        <v>12</v>
      </c>
      <c r="D159" s="23">
        <v>2</v>
      </c>
      <c r="E159" s="23" t="s">
        <v>918</v>
      </c>
      <c r="F159" s="23">
        <v>8187</v>
      </c>
      <c r="G159" s="23" t="s">
        <v>1245</v>
      </c>
      <c r="H159" s="23">
        <v>348</v>
      </c>
      <c r="I159" s="23" t="s">
        <v>916</v>
      </c>
      <c r="J159" s="57">
        <v>42.079237339397899</v>
      </c>
    </row>
    <row r="160" spans="1:10" x14ac:dyDescent="0.3">
      <c r="A160" s="23">
        <v>45</v>
      </c>
      <c r="B160" s="23" t="s">
        <v>204</v>
      </c>
      <c r="C160" s="23">
        <v>855</v>
      </c>
      <c r="D160" s="23">
        <v>1</v>
      </c>
      <c r="E160" s="23" t="s">
        <v>236</v>
      </c>
      <c r="F160" s="23">
        <v>1700</v>
      </c>
      <c r="G160" s="23" t="s">
        <v>951</v>
      </c>
      <c r="H160" s="23">
        <v>1301</v>
      </c>
      <c r="I160" s="23" t="s">
        <v>950</v>
      </c>
      <c r="J160" s="57">
        <v>22.4413341713399</v>
      </c>
    </row>
    <row r="161" spans="1:10" x14ac:dyDescent="0.3">
      <c r="A161" s="23" t="s">
        <v>55</v>
      </c>
      <c r="B161" s="23" t="s">
        <v>57</v>
      </c>
      <c r="C161" s="23">
        <v>348</v>
      </c>
      <c r="D161" s="23">
        <v>2</v>
      </c>
      <c r="E161" s="23" t="s">
        <v>58</v>
      </c>
      <c r="F161" s="23">
        <v>366</v>
      </c>
      <c r="G161" s="23" t="s">
        <v>802</v>
      </c>
      <c r="H161" s="23">
        <v>143</v>
      </c>
      <c r="I161" s="23" t="s">
        <v>765</v>
      </c>
      <c r="J161" s="57">
        <v>7.7618430590499603</v>
      </c>
    </row>
    <row r="162" spans="1:10" x14ac:dyDescent="0.3">
      <c r="A162" s="23">
        <v>9</v>
      </c>
      <c r="B162" s="23" t="s">
        <v>1227</v>
      </c>
      <c r="C162" s="23">
        <v>725</v>
      </c>
      <c r="D162" s="23">
        <v>2</v>
      </c>
      <c r="E162" s="23" t="s">
        <v>61</v>
      </c>
      <c r="F162" s="23">
        <v>499</v>
      </c>
      <c r="G162" s="23" t="s">
        <v>803</v>
      </c>
      <c r="H162" s="23">
        <v>43</v>
      </c>
      <c r="I162" s="23" t="s">
        <v>762</v>
      </c>
      <c r="J162" s="57">
        <v>11.975378947072899</v>
      </c>
    </row>
    <row r="163" spans="1:10" x14ac:dyDescent="0.3">
      <c r="A163" s="23">
        <v>14</v>
      </c>
      <c r="B163" s="23" t="s">
        <v>826</v>
      </c>
      <c r="C163" s="23">
        <v>399</v>
      </c>
      <c r="D163" s="23">
        <v>0</v>
      </c>
      <c r="E163" s="23" t="s">
        <v>73</v>
      </c>
      <c r="F163" s="23">
        <v>358</v>
      </c>
      <c r="G163" s="23" t="s">
        <v>827</v>
      </c>
      <c r="H163" s="23">
        <v>358</v>
      </c>
      <c r="I163" s="23" t="s">
        <v>827</v>
      </c>
      <c r="J163" s="57">
        <v>11.0604182652449</v>
      </c>
    </row>
    <row r="164" spans="1:10" x14ac:dyDescent="0.3">
      <c r="A164" s="23">
        <v>24</v>
      </c>
      <c r="B164" s="23" t="s">
        <v>872</v>
      </c>
      <c r="C164" s="23">
        <v>495</v>
      </c>
      <c r="D164" s="23">
        <v>0</v>
      </c>
      <c r="E164" s="23" t="s">
        <v>528</v>
      </c>
      <c r="F164" s="23">
        <v>798</v>
      </c>
      <c r="G164" s="23" t="s">
        <v>867</v>
      </c>
      <c r="H164" s="23">
        <v>797</v>
      </c>
      <c r="I164" s="23" t="s">
        <v>866</v>
      </c>
      <c r="J164" s="57">
        <v>6.6997928341927198</v>
      </c>
    </row>
    <row r="165" spans="1:10" x14ac:dyDescent="0.3">
      <c r="A165" s="23">
        <v>24</v>
      </c>
      <c r="B165" s="23" t="s">
        <v>872</v>
      </c>
      <c r="C165" s="23">
        <v>3034</v>
      </c>
      <c r="D165" s="23">
        <v>0</v>
      </c>
      <c r="E165" s="23" t="s">
        <v>535</v>
      </c>
      <c r="F165" s="23">
        <v>798</v>
      </c>
      <c r="G165" s="23" t="s">
        <v>867</v>
      </c>
      <c r="H165" s="23">
        <v>798</v>
      </c>
      <c r="I165" s="23" t="s">
        <v>867</v>
      </c>
      <c r="J165" s="57">
        <v>13.557096480319199</v>
      </c>
    </row>
    <row r="166" spans="1:10" x14ac:dyDescent="0.3">
      <c r="A166" s="23">
        <v>57</v>
      </c>
      <c r="B166" s="23" t="s">
        <v>209</v>
      </c>
      <c r="C166" s="23">
        <v>218</v>
      </c>
      <c r="D166" s="23">
        <v>1</v>
      </c>
      <c r="E166" s="23" t="s">
        <v>270</v>
      </c>
      <c r="F166" s="23">
        <v>9673</v>
      </c>
      <c r="G166" s="23" t="s">
        <v>944</v>
      </c>
      <c r="H166" s="23">
        <v>1068</v>
      </c>
      <c r="I166" s="23" t="s">
        <v>838</v>
      </c>
      <c r="J166" s="57">
        <v>26.807355570550101</v>
      </c>
    </row>
    <row r="167" spans="1:10" x14ac:dyDescent="0.3">
      <c r="A167" s="23">
        <v>59</v>
      </c>
      <c r="B167" s="23" t="s">
        <v>988</v>
      </c>
      <c r="C167" s="23">
        <v>532</v>
      </c>
      <c r="D167" s="23">
        <v>0</v>
      </c>
      <c r="E167" s="23" t="s">
        <v>591</v>
      </c>
      <c r="F167" s="23">
        <v>9673</v>
      </c>
      <c r="G167" s="23" t="s">
        <v>944</v>
      </c>
      <c r="H167" s="23">
        <v>934</v>
      </c>
      <c r="I167" s="23" t="s">
        <v>946</v>
      </c>
      <c r="J167" s="57">
        <v>14.230095415170601</v>
      </c>
    </row>
    <row r="168" spans="1:10" x14ac:dyDescent="0.3">
      <c r="A168" s="23">
        <v>59</v>
      </c>
      <c r="B168" s="23" t="s">
        <v>988</v>
      </c>
      <c r="C168" s="23">
        <v>539</v>
      </c>
      <c r="D168" s="23">
        <v>0</v>
      </c>
      <c r="E168" s="23" t="s">
        <v>611</v>
      </c>
      <c r="F168" s="23">
        <v>9673</v>
      </c>
      <c r="G168" s="23" t="s">
        <v>944</v>
      </c>
      <c r="H168" s="23">
        <v>1670</v>
      </c>
      <c r="I168" s="23" t="s">
        <v>989</v>
      </c>
      <c r="J168" s="57">
        <v>16.559706791824599</v>
      </c>
    </row>
    <row r="169" spans="1:10" x14ac:dyDescent="0.3">
      <c r="A169" s="23">
        <v>1</v>
      </c>
      <c r="B169" s="23" t="s">
        <v>758</v>
      </c>
      <c r="C169" s="23">
        <v>873</v>
      </c>
      <c r="D169" s="23">
        <v>1</v>
      </c>
      <c r="E169" s="23" t="s">
        <v>16</v>
      </c>
      <c r="F169" s="23">
        <v>1</v>
      </c>
      <c r="G169" s="23" t="s">
        <v>759</v>
      </c>
      <c r="H169" s="23">
        <v>35</v>
      </c>
      <c r="I169" s="23" t="s">
        <v>760</v>
      </c>
      <c r="J169" s="57">
        <v>7.71922932628667</v>
      </c>
    </row>
    <row r="170" spans="1:10" x14ac:dyDescent="0.3">
      <c r="A170" s="23">
        <v>1</v>
      </c>
      <c r="B170" s="23" t="s">
        <v>758</v>
      </c>
      <c r="C170" s="23">
        <v>874</v>
      </c>
      <c r="D170" s="23">
        <v>2</v>
      </c>
      <c r="E170" s="23" t="s">
        <v>17</v>
      </c>
      <c r="F170" s="23">
        <v>35</v>
      </c>
      <c r="G170" s="23" t="s">
        <v>760</v>
      </c>
      <c r="H170" s="23">
        <v>1</v>
      </c>
      <c r="I170" s="23" t="s">
        <v>759</v>
      </c>
      <c r="J170" s="57">
        <v>7.1390630895506701</v>
      </c>
    </row>
    <row r="171" spans="1:10" x14ac:dyDescent="0.3">
      <c r="A171" s="23">
        <v>1</v>
      </c>
      <c r="B171" s="23" t="s">
        <v>758</v>
      </c>
      <c r="C171" s="23">
        <v>877</v>
      </c>
      <c r="D171" s="23">
        <v>2</v>
      </c>
      <c r="E171" s="23" t="s">
        <v>14</v>
      </c>
      <c r="F171" s="23">
        <v>35</v>
      </c>
      <c r="G171" s="23" t="s">
        <v>760</v>
      </c>
      <c r="H171" s="23">
        <v>1</v>
      </c>
      <c r="I171" s="23" t="s">
        <v>759</v>
      </c>
      <c r="J171" s="57">
        <v>8.7545150595178001</v>
      </c>
    </row>
    <row r="172" spans="1:10" x14ac:dyDescent="0.3">
      <c r="A172" s="23">
        <v>4</v>
      </c>
      <c r="B172" s="23" t="s">
        <v>767</v>
      </c>
      <c r="C172" s="23">
        <v>249</v>
      </c>
      <c r="D172" s="23">
        <v>1</v>
      </c>
      <c r="E172" s="23" t="s">
        <v>680</v>
      </c>
      <c r="F172" s="23">
        <v>143</v>
      </c>
      <c r="G172" s="23" t="s">
        <v>765</v>
      </c>
      <c r="H172" s="23">
        <v>9659</v>
      </c>
      <c r="I172" s="23" t="s">
        <v>768</v>
      </c>
      <c r="J172" s="57">
        <v>2.61856503906301</v>
      </c>
    </row>
    <row r="173" spans="1:10" x14ac:dyDescent="0.3">
      <c r="A173" s="23">
        <v>5</v>
      </c>
      <c r="B173" s="23" t="s">
        <v>781</v>
      </c>
      <c r="C173" s="23">
        <v>444</v>
      </c>
      <c r="D173" s="23">
        <v>2</v>
      </c>
      <c r="E173" s="23" t="s">
        <v>35</v>
      </c>
      <c r="F173" s="23">
        <v>147</v>
      </c>
      <c r="G173" s="23" t="s">
        <v>784</v>
      </c>
      <c r="H173" s="23">
        <v>176</v>
      </c>
      <c r="I173" s="23" t="s">
        <v>785</v>
      </c>
      <c r="J173" s="57">
        <v>4.8193822896107399</v>
      </c>
    </row>
    <row r="174" spans="1:10" x14ac:dyDescent="0.3">
      <c r="A174" s="23">
        <v>5</v>
      </c>
      <c r="B174" s="23" t="s">
        <v>781</v>
      </c>
      <c r="C174" s="23">
        <v>446</v>
      </c>
      <c r="D174" s="23">
        <v>1</v>
      </c>
      <c r="E174" s="23" t="s">
        <v>38</v>
      </c>
      <c r="F174" s="23">
        <v>177</v>
      </c>
      <c r="G174" s="23" t="s">
        <v>783</v>
      </c>
      <c r="H174" s="23">
        <v>143</v>
      </c>
      <c r="I174" s="23" t="s">
        <v>765</v>
      </c>
      <c r="J174" s="57">
        <v>3.351</v>
      </c>
    </row>
    <row r="175" spans="1:10" x14ac:dyDescent="0.3">
      <c r="A175" s="23">
        <v>30</v>
      </c>
      <c r="B175" s="23" t="s">
        <v>880</v>
      </c>
      <c r="C175" s="23">
        <v>882</v>
      </c>
      <c r="D175" s="23">
        <v>1</v>
      </c>
      <c r="E175" s="23" t="s">
        <v>93</v>
      </c>
      <c r="F175" s="23">
        <v>143</v>
      </c>
      <c r="G175" s="23" t="s">
        <v>765</v>
      </c>
      <c r="H175" s="23">
        <v>759</v>
      </c>
      <c r="I175" s="23" t="s">
        <v>883</v>
      </c>
      <c r="J175" s="57">
        <v>15.2297788054612</v>
      </c>
    </row>
    <row r="176" spans="1:10" x14ac:dyDescent="0.3">
      <c r="A176" s="23">
        <v>30</v>
      </c>
      <c r="B176" s="23" t="s">
        <v>880</v>
      </c>
      <c r="C176" s="23">
        <v>887</v>
      </c>
      <c r="D176" s="23">
        <v>1</v>
      </c>
      <c r="E176" s="23" t="s">
        <v>95</v>
      </c>
      <c r="F176" s="23">
        <v>143</v>
      </c>
      <c r="G176" s="23" t="s">
        <v>765</v>
      </c>
      <c r="H176" s="23">
        <v>758</v>
      </c>
      <c r="I176" s="23" t="s">
        <v>881</v>
      </c>
      <c r="J176" s="57">
        <v>17.1117910529073</v>
      </c>
    </row>
    <row r="177" spans="1:10" x14ac:dyDescent="0.3">
      <c r="A177" s="23">
        <v>30</v>
      </c>
      <c r="B177" s="23" t="s">
        <v>880</v>
      </c>
      <c r="C177" s="23">
        <v>1024</v>
      </c>
      <c r="D177" s="23">
        <v>2</v>
      </c>
      <c r="E177" s="23" t="s">
        <v>1259</v>
      </c>
      <c r="F177" s="23">
        <v>759</v>
      </c>
      <c r="G177" s="23" t="s">
        <v>883</v>
      </c>
      <c r="H177" s="23">
        <v>143</v>
      </c>
      <c r="I177" s="23" t="s">
        <v>765</v>
      </c>
      <c r="J177" s="57">
        <v>13.6893974090386</v>
      </c>
    </row>
    <row r="178" spans="1:10" x14ac:dyDescent="0.3">
      <c r="A178" s="23">
        <v>4</v>
      </c>
      <c r="B178" s="23" t="s">
        <v>767</v>
      </c>
      <c r="C178" s="23">
        <v>903</v>
      </c>
      <c r="D178" s="23">
        <v>2</v>
      </c>
      <c r="E178" s="23" t="s">
        <v>776</v>
      </c>
      <c r="F178" s="23">
        <v>217</v>
      </c>
      <c r="G178" s="23" t="s">
        <v>771</v>
      </c>
      <c r="H178" s="23">
        <v>155</v>
      </c>
      <c r="I178" s="23" t="s">
        <v>770</v>
      </c>
      <c r="J178" s="57">
        <v>2.9289999999999998</v>
      </c>
    </row>
    <row r="179" spans="1:10" x14ac:dyDescent="0.3">
      <c r="A179" s="23">
        <v>30</v>
      </c>
      <c r="B179" s="23" t="s">
        <v>880</v>
      </c>
      <c r="C179" s="23">
        <v>373</v>
      </c>
      <c r="D179" s="23">
        <v>2</v>
      </c>
      <c r="E179" s="23" t="s">
        <v>1260</v>
      </c>
      <c r="F179" s="23">
        <v>745</v>
      </c>
      <c r="G179" s="23" t="s">
        <v>1239</v>
      </c>
      <c r="H179" s="23">
        <v>8125</v>
      </c>
      <c r="I179" s="23" t="s">
        <v>780</v>
      </c>
      <c r="J179" s="57">
        <v>12.2517183908019</v>
      </c>
    </row>
    <row r="180" spans="1:10" x14ac:dyDescent="0.3">
      <c r="A180" s="23">
        <v>30</v>
      </c>
      <c r="B180" s="23" t="s">
        <v>880</v>
      </c>
      <c r="C180" s="23">
        <v>713</v>
      </c>
      <c r="D180" s="23">
        <v>2</v>
      </c>
      <c r="E180" s="23" t="s">
        <v>104</v>
      </c>
      <c r="F180" s="23">
        <v>718</v>
      </c>
      <c r="G180" s="23" t="s">
        <v>828</v>
      </c>
      <c r="H180" s="23">
        <v>143</v>
      </c>
      <c r="I180" s="23" t="s">
        <v>765</v>
      </c>
      <c r="J180" s="57">
        <v>8.2454900037340799</v>
      </c>
    </row>
    <row r="181" spans="1:10" x14ac:dyDescent="0.3">
      <c r="A181" s="23">
        <v>40</v>
      </c>
      <c r="B181" s="23" t="s">
        <v>1233</v>
      </c>
      <c r="C181" s="23">
        <v>25</v>
      </c>
      <c r="D181" s="23">
        <v>1</v>
      </c>
      <c r="E181" s="23" t="s">
        <v>163</v>
      </c>
      <c r="F181" s="23">
        <v>348</v>
      </c>
      <c r="G181" s="23" t="s">
        <v>916</v>
      </c>
      <c r="H181" s="23">
        <v>3047</v>
      </c>
      <c r="I181" s="23" t="s">
        <v>917</v>
      </c>
      <c r="J181" s="57">
        <v>20.893100147900899</v>
      </c>
    </row>
    <row r="182" spans="1:10" x14ac:dyDescent="0.3">
      <c r="A182" s="23">
        <v>40</v>
      </c>
      <c r="B182" s="23" t="s">
        <v>1233</v>
      </c>
      <c r="C182" s="23">
        <v>86</v>
      </c>
      <c r="D182" s="23">
        <v>1</v>
      </c>
      <c r="E182" s="23" t="s">
        <v>922</v>
      </c>
      <c r="F182" s="23">
        <v>3056</v>
      </c>
      <c r="G182" s="23" t="s">
        <v>911</v>
      </c>
      <c r="H182" s="23">
        <v>3034</v>
      </c>
      <c r="I182" s="23" t="s">
        <v>923</v>
      </c>
      <c r="J182" s="57">
        <v>7.7429050803193302</v>
      </c>
    </row>
    <row r="183" spans="1:10" x14ac:dyDescent="0.3">
      <c r="A183" s="23">
        <v>40</v>
      </c>
      <c r="B183" s="23" t="s">
        <v>1233</v>
      </c>
      <c r="C183" s="23">
        <v>121</v>
      </c>
      <c r="D183" s="23">
        <v>2</v>
      </c>
      <c r="E183" s="23" t="s">
        <v>194</v>
      </c>
      <c r="F183" s="23">
        <v>3031</v>
      </c>
      <c r="G183" s="23" t="s">
        <v>915</v>
      </c>
      <c r="H183" s="23">
        <v>3091</v>
      </c>
      <c r="I183" s="23" t="s">
        <v>925</v>
      </c>
      <c r="J183" s="57">
        <v>17.033914047101899</v>
      </c>
    </row>
    <row r="184" spans="1:10" x14ac:dyDescent="0.3">
      <c r="A184" s="23">
        <v>45</v>
      </c>
      <c r="B184" s="23" t="s">
        <v>204</v>
      </c>
      <c r="C184" s="23">
        <v>1071</v>
      </c>
      <c r="D184" s="23">
        <v>1</v>
      </c>
      <c r="E184" s="23" t="s">
        <v>1183</v>
      </c>
      <c r="F184" s="23">
        <v>1700</v>
      </c>
      <c r="G184" s="23" t="s">
        <v>951</v>
      </c>
      <c r="H184" s="23">
        <v>1301</v>
      </c>
      <c r="I184" s="23" t="s">
        <v>950</v>
      </c>
      <c r="J184" s="57">
        <v>31.946353091927701</v>
      </c>
    </row>
    <row r="185" spans="1:10" x14ac:dyDescent="0.3">
      <c r="A185" s="23">
        <v>45</v>
      </c>
      <c r="B185" s="23" t="s">
        <v>204</v>
      </c>
      <c r="C185" s="23">
        <v>2047</v>
      </c>
      <c r="D185" s="23">
        <v>2</v>
      </c>
      <c r="E185" s="23" t="s">
        <v>216</v>
      </c>
      <c r="F185" s="23">
        <v>1301</v>
      </c>
      <c r="G185" s="23" t="s">
        <v>950</v>
      </c>
      <c r="H185" s="23">
        <v>9673</v>
      </c>
      <c r="I185" s="23" t="s">
        <v>944</v>
      </c>
      <c r="J185" s="57">
        <v>27.223333600077201</v>
      </c>
    </row>
    <row r="186" spans="1:10" x14ac:dyDescent="0.3">
      <c r="A186" s="23">
        <v>4</v>
      </c>
      <c r="B186" s="23" t="s">
        <v>767</v>
      </c>
      <c r="C186" s="23">
        <v>250</v>
      </c>
      <c r="D186" s="23">
        <v>1</v>
      </c>
      <c r="E186" s="23" t="s">
        <v>692</v>
      </c>
      <c r="F186" s="23">
        <v>35</v>
      </c>
      <c r="G186" s="23" t="s">
        <v>760</v>
      </c>
      <c r="H186" s="23">
        <v>9659</v>
      </c>
      <c r="I186" s="23" t="s">
        <v>768</v>
      </c>
      <c r="J186" s="57">
        <v>7.2550195814260201</v>
      </c>
    </row>
    <row r="187" spans="1:10" x14ac:dyDescent="0.3">
      <c r="A187" s="23">
        <v>5</v>
      </c>
      <c r="B187" s="23" t="s">
        <v>781</v>
      </c>
      <c r="C187" s="23">
        <v>443</v>
      </c>
      <c r="D187" s="23">
        <v>2</v>
      </c>
      <c r="E187" s="23" t="s">
        <v>36</v>
      </c>
      <c r="F187" s="23">
        <v>44</v>
      </c>
      <c r="G187" s="23" t="s">
        <v>782</v>
      </c>
      <c r="H187" s="23">
        <v>177</v>
      </c>
      <c r="I187" s="23" t="s">
        <v>783</v>
      </c>
      <c r="J187" s="57">
        <v>5.33343334642126</v>
      </c>
    </row>
    <row r="188" spans="1:10" x14ac:dyDescent="0.3">
      <c r="A188" s="23">
        <v>5</v>
      </c>
      <c r="B188" s="23" t="s">
        <v>781</v>
      </c>
      <c r="C188" s="23">
        <v>445</v>
      </c>
      <c r="D188" s="23">
        <v>1</v>
      </c>
      <c r="E188" s="23" t="s">
        <v>697</v>
      </c>
      <c r="F188" s="23">
        <v>177</v>
      </c>
      <c r="G188" s="23" t="s">
        <v>783</v>
      </c>
      <c r="H188" s="23">
        <v>44</v>
      </c>
      <c r="I188" s="23" t="s">
        <v>782</v>
      </c>
      <c r="J188" s="57">
        <v>2.5710000000000002</v>
      </c>
    </row>
    <row r="189" spans="1:10" x14ac:dyDescent="0.3">
      <c r="A189" s="23">
        <v>29</v>
      </c>
      <c r="B189" s="23" t="s">
        <v>403</v>
      </c>
      <c r="C189" s="23">
        <v>246</v>
      </c>
      <c r="D189" s="23">
        <v>0</v>
      </c>
      <c r="E189" s="23" t="s">
        <v>403</v>
      </c>
      <c r="F189" s="23">
        <v>1779</v>
      </c>
      <c r="G189" s="23" t="s">
        <v>848</v>
      </c>
      <c r="H189" s="23">
        <v>1730</v>
      </c>
      <c r="I189" s="23" t="s">
        <v>844</v>
      </c>
      <c r="J189" s="57">
        <v>10.9529915881545</v>
      </c>
    </row>
    <row r="190" spans="1:10" x14ac:dyDescent="0.3">
      <c r="A190" s="23">
        <v>30</v>
      </c>
      <c r="B190" s="23" t="s">
        <v>880</v>
      </c>
      <c r="C190" s="23">
        <v>708</v>
      </c>
      <c r="D190" s="23">
        <v>2</v>
      </c>
      <c r="E190" s="23" t="s">
        <v>97</v>
      </c>
      <c r="F190" s="23">
        <v>751</v>
      </c>
      <c r="G190" s="23" t="s">
        <v>882</v>
      </c>
      <c r="H190" s="23">
        <v>155</v>
      </c>
      <c r="I190" s="23" t="s">
        <v>770</v>
      </c>
      <c r="J190" s="57">
        <v>15.089439009113301</v>
      </c>
    </row>
    <row r="191" spans="1:10" x14ac:dyDescent="0.3">
      <c r="A191" s="23">
        <v>30</v>
      </c>
      <c r="B191" s="23" t="s">
        <v>880</v>
      </c>
      <c r="C191" s="23">
        <v>765</v>
      </c>
      <c r="D191" s="23">
        <v>1</v>
      </c>
      <c r="E191" s="23" t="s">
        <v>92</v>
      </c>
      <c r="F191" s="23">
        <v>155</v>
      </c>
      <c r="G191" s="23" t="s">
        <v>770</v>
      </c>
      <c r="H191" s="23">
        <v>201</v>
      </c>
      <c r="I191" s="23" t="s">
        <v>800</v>
      </c>
      <c r="J191" s="57">
        <v>0.76500000000000001</v>
      </c>
    </row>
    <row r="192" spans="1:10" x14ac:dyDescent="0.3">
      <c r="A192" s="23">
        <v>35</v>
      </c>
      <c r="B192" s="23" t="s">
        <v>897</v>
      </c>
      <c r="C192" s="23">
        <v>298</v>
      </c>
      <c r="D192" s="23">
        <v>0</v>
      </c>
      <c r="E192" s="23" t="s">
        <v>125</v>
      </c>
      <c r="F192" s="23">
        <v>325</v>
      </c>
      <c r="G192" s="23" t="s">
        <v>886</v>
      </c>
      <c r="H192" s="23">
        <v>325</v>
      </c>
      <c r="I192" s="23" t="s">
        <v>886</v>
      </c>
      <c r="J192" s="57">
        <v>24.387551058311999</v>
      </c>
    </row>
    <row r="193" spans="1:10" x14ac:dyDescent="0.3">
      <c r="A193" s="23">
        <v>35</v>
      </c>
      <c r="B193" s="23" t="s">
        <v>897</v>
      </c>
      <c r="C193" s="23">
        <v>347</v>
      </c>
      <c r="D193" s="23">
        <v>0</v>
      </c>
      <c r="E193" s="23" t="s">
        <v>1169</v>
      </c>
      <c r="F193" s="23">
        <v>325</v>
      </c>
      <c r="G193" s="23" t="s">
        <v>886</v>
      </c>
      <c r="H193" s="23">
        <v>278</v>
      </c>
      <c r="I193" s="23" t="s">
        <v>898</v>
      </c>
      <c r="J193" s="57">
        <v>17.186450740199099</v>
      </c>
    </row>
    <row r="194" spans="1:10" x14ac:dyDescent="0.3">
      <c r="A194" s="23">
        <v>35</v>
      </c>
      <c r="B194" s="23" t="s">
        <v>897</v>
      </c>
      <c r="C194" s="23">
        <v>1030</v>
      </c>
      <c r="D194" s="23">
        <v>0</v>
      </c>
      <c r="E194" s="23" t="s">
        <v>1172</v>
      </c>
      <c r="F194" s="23">
        <v>243</v>
      </c>
      <c r="G194" s="23" t="s">
        <v>899</v>
      </c>
      <c r="H194" s="23">
        <v>325</v>
      </c>
      <c r="I194" s="23" t="s">
        <v>886</v>
      </c>
      <c r="J194" s="57">
        <v>20.5459523770723</v>
      </c>
    </row>
    <row r="195" spans="1:10" x14ac:dyDescent="0.3">
      <c r="A195" s="23">
        <v>37</v>
      </c>
      <c r="B195" s="23" t="s">
        <v>905</v>
      </c>
      <c r="C195" s="23">
        <v>670</v>
      </c>
      <c r="D195" s="23">
        <v>0</v>
      </c>
      <c r="E195" s="23" t="s">
        <v>1261</v>
      </c>
      <c r="F195" s="23">
        <v>486</v>
      </c>
      <c r="G195" s="23" t="s">
        <v>810</v>
      </c>
      <c r="H195" s="23">
        <v>143</v>
      </c>
      <c r="I195" s="23" t="s">
        <v>765</v>
      </c>
      <c r="J195" s="57">
        <v>19.729357228479699</v>
      </c>
    </row>
    <row r="196" spans="1:10" x14ac:dyDescent="0.3">
      <c r="A196" s="23">
        <v>37</v>
      </c>
      <c r="B196" s="23" t="s">
        <v>905</v>
      </c>
      <c r="C196" s="23">
        <v>718</v>
      </c>
      <c r="D196" s="23">
        <v>0</v>
      </c>
      <c r="E196" s="23" t="s">
        <v>444</v>
      </c>
      <c r="F196" s="23">
        <v>143</v>
      </c>
      <c r="G196" s="23" t="s">
        <v>765</v>
      </c>
      <c r="H196" s="23">
        <v>43</v>
      </c>
      <c r="I196" s="23" t="s">
        <v>762</v>
      </c>
      <c r="J196" s="57">
        <v>25.0046284156507</v>
      </c>
    </row>
    <row r="197" spans="1:10" x14ac:dyDescent="0.3">
      <c r="A197" s="23">
        <v>37</v>
      </c>
      <c r="B197" s="23" t="s">
        <v>905</v>
      </c>
      <c r="C197" s="23">
        <v>878</v>
      </c>
      <c r="D197" s="23">
        <v>0</v>
      </c>
      <c r="E197" s="23" t="s">
        <v>441</v>
      </c>
      <c r="F197" s="23">
        <v>43</v>
      </c>
      <c r="G197" s="23" t="s">
        <v>762</v>
      </c>
      <c r="H197" s="23">
        <v>143</v>
      </c>
      <c r="I197" s="23" t="s">
        <v>765</v>
      </c>
      <c r="J197" s="57">
        <v>27.987949648215</v>
      </c>
    </row>
    <row r="198" spans="1:10" x14ac:dyDescent="0.3">
      <c r="A198" s="23">
        <v>37</v>
      </c>
      <c r="B198" s="23" t="s">
        <v>905</v>
      </c>
      <c r="C198" s="23">
        <v>441</v>
      </c>
      <c r="D198" s="23">
        <v>0</v>
      </c>
      <c r="E198" s="23" t="s">
        <v>1262</v>
      </c>
      <c r="F198" s="23">
        <v>43</v>
      </c>
      <c r="G198" s="23" t="s">
        <v>762</v>
      </c>
      <c r="H198" s="23">
        <v>143</v>
      </c>
      <c r="I198" s="23" t="s">
        <v>765</v>
      </c>
      <c r="J198" s="57">
        <v>27.987949648215</v>
      </c>
    </row>
    <row r="199" spans="1:10" x14ac:dyDescent="0.3">
      <c r="A199" s="23">
        <v>40</v>
      </c>
      <c r="B199" s="23" t="s">
        <v>1233</v>
      </c>
      <c r="C199" s="23">
        <v>337</v>
      </c>
      <c r="D199" s="23">
        <v>2</v>
      </c>
      <c r="E199" s="23" t="s">
        <v>736</v>
      </c>
      <c r="F199" s="23">
        <v>8266</v>
      </c>
      <c r="G199" s="23" t="s">
        <v>926</v>
      </c>
      <c r="H199" s="23">
        <v>348</v>
      </c>
      <c r="I199" s="23" t="s">
        <v>916</v>
      </c>
      <c r="J199" s="57">
        <v>43.245237339397903</v>
      </c>
    </row>
    <row r="200" spans="1:10" x14ac:dyDescent="0.3">
      <c r="A200" s="23">
        <v>40</v>
      </c>
      <c r="B200" s="23" t="s">
        <v>1233</v>
      </c>
      <c r="C200" s="23">
        <v>508</v>
      </c>
      <c r="D200" s="23">
        <v>2</v>
      </c>
      <c r="E200" s="23" t="s">
        <v>1263</v>
      </c>
      <c r="F200" s="23">
        <v>3047</v>
      </c>
      <c r="G200" s="23" t="s">
        <v>917</v>
      </c>
      <c r="H200" s="23">
        <v>7286</v>
      </c>
      <c r="I200" s="23" t="s">
        <v>1048</v>
      </c>
      <c r="J200" s="57">
        <v>13.275536880794199</v>
      </c>
    </row>
    <row r="201" spans="1:10" x14ac:dyDescent="0.3">
      <c r="A201" s="23">
        <v>40</v>
      </c>
      <c r="B201" s="23" t="s">
        <v>1233</v>
      </c>
      <c r="C201" s="23">
        <v>666</v>
      </c>
      <c r="D201" s="23">
        <v>1</v>
      </c>
      <c r="E201" s="23" t="s">
        <v>738</v>
      </c>
      <c r="F201" s="23">
        <v>3088</v>
      </c>
      <c r="G201" s="23" t="s">
        <v>933</v>
      </c>
      <c r="H201" s="23">
        <v>3051</v>
      </c>
      <c r="I201" s="23" t="s">
        <v>934</v>
      </c>
      <c r="J201" s="57">
        <v>10.8483975788925</v>
      </c>
    </row>
    <row r="202" spans="1:10" x14ac:dyDescent="0.3">
      <c r="A202" s="23">
        <v>40</v>
      </c>
      <c r="B202" s="23" t="s">
        <v>1233</v>
      </c>
      <c r="C202" s="23">
        <v>1005</v>
      </c>
      <c r="D202" s="23">
        <v>2</v>
      </c>
      <c r="E202" s="23" t="s">
        <v>1264</v>
      </c>
      <c r="F202" s="23">
        <v>3087</v>
      </c>
      <c r="G202" s="23" t="s">
        <v>924</v>
      </c>
      <c r="H202" s="23">
        <v>3114</v>
      </c>
      <c r="I202" s="23" t="s">
        <v>1265</v>
      </c>
      <c r="J202" s="57">
        <v>9.7261917921145393</v>
      </c>
    </row>
    <row r="203" spans="1:10" x14ac:dyDescent="0.3">
      <c r="A203" s="23">
        <v>40</v>
      </c>
      <c r="B203" s="23" t="s">
        <v>1233</v>
      </c>
      <c r="C203" s="23">
        <v>1009</v>
      </c>
      <c r="D203" s="23">
        <v>1</v>
      </c>
      <c r="E203" s="23" t="s">
        <v>1266</v>
      </c>
      <c r="F203" s="23">
        <v>348</v>
      </c>
      <c r="G203" s="23" t="s">
        <v>916</v>
      </c>
      <c r="H203" s="23">
        <v>3072</v>
      </c>
      <c r="I203" s="23" t="s">
        <v>1258</v>
      </c>
      <c r="J203" s="57">
        <v>17.891453877070401</v>
      </c>
    </row>
    <row r="204" spans="1:10" x14ac:dyDescent="0.3">
      <c r="A204" s="23">
        <v>40</v>
      </c>
      <c r="B204" s="23" t="s">
        <v>1233</v>
      </c>
      <c r="C204" s="23">
        <v>1025</v>
      </c>
      <c r="D204" s="23">
        <v>2</v>
      </c>
      <c r="E204" s="23" t="s">
        <v>1267</v>
      </c>
      <c r="F204" s="23">
        <v>4110</v>
      </c>
      <c r="G204" s="23" t="s">
        <v>912</v>
      </c>
      <c r="H204" s="23">
        <v>348</v>
      </c>
      <c r="I204" s="23" t="s">
        <v>916</v>
      </c>
      <c r="J204" s="57">
        <v>27.523391325381201</v>
      </c>
    </row>
    <row r="205" spans="1:10" x14ac:dyDescent="0.3">
      <c r="A205" s="23">
        <v>40</v>
      </c>
      <c r="B205" s="23" t="s">
        <v>1233</v>
      </c>
      <c r="C205" s="23">
        <v>24</v>
      </c>
      <c r="D205" s="23">
        <v>1</v>
      </c>
      <c r="E205" s="23" t="s">
        <v>186</v>
      </c>
      <c r="F205" s="23">
        <v>348</v>
      </c>
      <c r="G205" s="23" t="s">
        <v>916</v>
      </c>
      <c r="H205" s="23">
        <v>9672</v>
      </c>
      <c r="I205" s="23" t="s">
        <v>914</v>
      </c>
      <c r="J205" s="57">
        <v>40.045019271581502</v>
      </c>
    </row>
    <row r="206" spans="1:10" x14ac:dyDescent="0.3">
      <c r="A206" s="23">
        <v>40</v>
      </c>
      <c r="B206" s="23" t="s">
        <v>1233</v>
      </c>
      <c r="C206" s="23">
        <v>174</v>
      </c>
      <c r="D206" s="23">
        <v>2</v>
      </c>
      <c r="E206" s="23" t="s">
        <v>636</v>
      </c>
      <c r="F206" s="23">
        <v>8266</v>
      </c>
      <c r="G206" s="23" t="s">
        <v>926</v>
      </c>
      <c r="H206" s="23">
        <v>348</v>
      </c>
      <c r="I206" s="23" t="s">
        <v>916</v>
      </c>
      <c r="J206" s="57">
        <v>37.5268040594434</v>
      </c>
    </row>
    <row r="207" spans="1:10" x14ac:dyDescent="0.3">
      <c r="A207" s="23">
        <v>45</v>
      </c>
      <c r="B207" s="23" t="s">
        <v>204</v>
      </c>
      <c r="C207" s="23">
        <v>547</v>
      </c>
      <c r="D207" s="23">
        <v>1</v>
      </c>
      <c r="E207" s="23" t="s">
        <v>206</v>
      </c>
      <c r="F207" s="23">
        <v>9673</v>
      </c>
      <c r="G207" s="23" t="s">
        <v>944</v>
      </c>
      <c r="H207" s="23">
        <v>1301</v>
      </c>
      <c r="I207" s="23" t="s">
        <v>950</v>
      </c>
      <c r="J207" s="57">
        <v>25.833355720729699</v>
      </c>
    </row>
    <row r="208" spans="1:10" x14ac:dyDescent="0.3">
      <c r="A208" s="23">
        <v>45</v>
      </c>
      <c r="B208" s="23" t="s">
        <v>204</v>
      </c>
      <c r="C208" s="23">
        <v>548</v>
      </c>
      <c r="D208" s="23">
        <v>1</v>
      </c>
      <c r="E208" s="23" t="s">
        <v>272</v>
      </c>
      <c r="F208" s="23">
        <v>9673</v>
      </c>
      <c r="G208" s="23" t="s">
        <v>944</v>
      </c>
      <c r="H208" s="23">
        <v>1301</v>
      </c>
      <c r="I208" s="23" t="s">
        <v>950</v>
      </c>
      <c r="J208" s="57">
        <v>29.801085320765701</v>
      </c>
    </row>
    <row r="209" spans="1:10" x14ac:dyDescent="0.3">
      <c r="A209" s="23">
        <v>3</v>
      </c>
      <c r="B209" s="23" t="s">
        <v>763</v>
      </c>
      <c r="C209" s="23">
        <v>764</v>
      </c>
      <c r="D209" s="23">
        <v>1</v>
      </c>
      <c r="E209" s="23" t="s">
        <v>29</v>
      </c>
      <c r="F209" s="23">
        <v>143</v>
      </c>
      <c r="G209" s="23" t="s">
        <v>765</v>
      </c>
      <c r="H209" s="23">
        <v>114</v>
      </c>
      <c r="I209" s="23" t="s">
        <v>766</v>
      </c>
      <c r="J209" s="57">
        <v>11.499030236209199</v>
      </c>
    </row>
    <row r="210" spans="1:10" x14ac:dyDescent="0.3">
      <c r="A210" s="23">
        <v>10</v>
      </c>
      <c r="B210" s="23" t="s">
        <v>807</v>
      </c>
      <c r="C210" s="23">
        <v>341</v>
      </c>
      <c r="D210" s="23">
        <v>0</v>
      </c>
      <c r="E210" s="23" t="s">
        <v>159</v>
      </c>
      <c r="F210" s="23">
        <v>428</v>
      </c>
      <c r="G210" s="23" t="s">
        <v>808</v>
      </c>
      <c r="H210" s="23">
        <v>451</v>
      </c>
      <c r="I210" s="23" t="s">
        <v>797</v>
      </c>
      <c r="J210" s="57">
        <v>4.9581117534480299</v>
      </c>
    </row>
    <row r="211" spans="1:10" x14ac:dyDescent="0.3">
      <c r="A211" s="23">
        <v>10</v>
      </c>
      <c r="B211" s="23" t="s">
        <v>807</v>
      </c>
      <c r="C211" s="23">
        <v>384</v>
      </c>
      <c r="D211" s="23">
        <v>0</v>
      </c>
      <c r="E211" s="23" t="s">
        <v>153</v>
      </c>
      <c r="F211" s="23">
        <v>486</v>
      </c>
      <c r="G211" s="23" t="s">
        <v>810</v>
      </c>
      <c r="H211" s="23">
        <v>486</v>
      </c>
      <c r="I211" s="23" t="s">
        <v>810</v>
      </c>
      <c r="J211" s="57">
        <v>18.720034148054101</v>
      </c>
    </row>
    <row r="212" spans="1:10" x14ac:dyDescent="0.3">
      <c r="A212" s="23">
        <v>10</v>
      </c>
      <c r="B212" s="23" t="s">
        <v>807</v>
      </c>
      <c r="C212" s="23">
        <v>387</v>
      </c>
      <c r="D212" s="23">
        <v>0</v>
      </c>
      <c r="E212" s="23" t="s">
        <v>142</v>
      </c>
      <c r="F212" s="23">
        <v>486</v>
      </c>
      <c r="G212" s="23" t="s">
        <v>810</v>
      </c>
      <c r="H212" s="23">
        <v>486</v>
      </c>
      <c r="I212" s="23" t="s">
        <v>810</v>
      </c>
      <c r="J212" s="57">
        <v>19.8319752204781</v>
      </c>
    </row>
    <row r="213" spans="1:10" x14ac:dyDescent="0.3">
      <c r="A213" s="23">
        <v>10</v>
      </c>
      <c r="B213" s="23" t="s">
        <v>807</v>
      </c>
      <c r="C213" s="23">
        <v>746</v>
      </c>
      <c r="D213" s="23">
        <v>0</v>
      </c>
      <c r="E213" s="23" t="s">
        <v>151</v>
      </c>
      <c r="F213" s="23">
        <v>486</v>
      </c>
      <c r="G213" s="23" t="s">
        <v>810</v>
      </c>
      <c r="H213" s="23">
        <v>512</v>
      </c>
      <c r="I213" s="23" t="s">
        <v>1231</v>
      </c>
      <c r="J213" s="57">
        <v>8.2533210421705192</v>
      </c>
    </row>
    <row r="214" spans="1:10" x14ac:dyDescent="0.3">
      <c r="A214" s="23">
        <v>10</v>
      </c>
      <c r="B214" s="23" t="s">
        <v>807</v>
      </c>
      <c r="C214" s="23">
        <v>845</v>
      </c>
      <c r="D214" s="23">
        <v>0</v>
      </c>
      <c r="E214" s="23" t="s">
        <v>148</v>
      </c>
      <c r="F214" s="23">
        <v>486</v>
      </c>
      <c r="G214" s="23" t="s">
        <v>810</v>
      </c>
      <c r="H214" s="23">
        <v>486</v>
      </c>
      <c r="I214" s="23" t="s">
        <v>810</v>
      </c>
      <c r="J214" s="57">
        <v>21.044395907920698</v>
      </c>
    </row>
    <row r="215" spans="1:10" x14ac:dyDescent="0.3">
      <c r="A215" s="23">
        <v>10</v>
      </c>
      <c r="B215" s="23" t="s">
        <v>807</v>
      </c>
      <c r="C215" s="23">
        <v>1079</v>
      </c>
      <c r="D215" s="23">
        <v>0</v>
      </c>
      <c r="E215" s="23" t="s">
        <v>1268</v>
      </c>
      <c r="F215" s="23">
        <v>486</v>
      </c>
      <c r="G215" s="23" t="s">
        <v>810</v>
      </c>
      <c r="H215" s="23">
        <v>486</v>
      </c>
      <c r="I215" s="23" t="s">
        <v>810</v>
      </c>
      <c r="J215" s="57">
        <v>19.511603891087901</v>
      </c>
    </row>
    <row r="216" spans="1:10" x14ac:dyDescent="0.3">
      <c r="A216" s="23">
        <v>11</v>
      </c>
      <c r="B216" s="23" t="s">
        <v>816</v>
      </c>
      <c r="C216" s="23">
        <v>363</v>
      </c>
      <c r="D216" s="23">
        <v>0</v>
      </c>
      <c r="E216" s="23" t="s">
        <v>408</v>
      </c>
      <c r="F216" s="23">
        <v>533</v>
      </c>
      <c r="G216" s="23" t="s">
        <v>817</v>
      </c>
      <c r="H216" s="23">
        <v>510</v>
      </c>
      <c r="I216" s="23" t="s">
        <v>818</v>
      </c>
      <c r="J216" s="57">
        <v>3.9079999999999999</v>
      </c>
    </row>
    <row r="217" spans="1:10" x14ac:dyDescent="0.3">
      <c r="A217" s="23">
        <v>60</v>
      </c>
      <c r="B217" s="23" t="s">
        <v>994</v>
      </c>
      <c r="C217" s="23">
        <v>514</v>
      </c>
      <c r="D217" s="23">
        <v>1</v>
      </c>
      <c r="E217" s="23" t="s">
        <v>248</v>
      </c>
      <c r="F217" s="23">
        <v>1354</v>
      </c>
      <c r="G217" s="23" t="s">
        <v>1000</v>
      </c>
      <c r="H217" s="23">
        <v>9673</v>
      </c>
      <c r="I217" s="23" t="s">
        <v>944</v>
      </c>
      <c r="J217" s="57">
        <v>15.0259263352754</v>
      </c>
    </row>
    <row r="218" spans="1:10" x14ac:dyDescent="0.3">
      <c r="A218" s="23">
        <v>4</v>
      </c>
      <c r="B218" s="23" t="s">
        <v>767</v>
      </c>
      <c r="C218" s="23">
        <v>251</v>
      </c>
      <c r="D218" s="23">
        <v>1</v>
      </c>
      <c r="E218" s="23" t="s">
        <v>682</v>
      </c>
      <c r="F218" s="23">
        <v>409</v>
      </c>
      <c r="G218" s="23" t="s">
        <v>769</v>
      </c>
      <c r="H218" s="23">
        <v>9659</v>
      </c>
      <c r="I218" s="23" t="s">
        <v>768</v>
      </c>
      <c r="J218" s="57">
        <v>6.577</v>
      </c>
    </row>
    <row r="219" spans="1:10" x14ac:dyDescent="0.3">
      <c r="A219" s="23">
        <v>4</v>
      </c>
      <c r="B219" s="23" t="s">
        <v>767</v>
      </c>
      <c r="C219" s="23">
        <v>760</v>
      </c>
      <c r="D219" s="23">
        <v>2</v>
      </c>
      <c r="E219" s="23" t="s">
        <v>178</v>
      </c>
      <c r="F219" s="23">
        <v>8126</v>
      </c>
      <c r="G219" s="23" t="s">
        <v>772</v>
      </c>
      <c r="H219" s="23">
        <v>43</v>
      </c>
      <c r="I219" s="23" t="s">
        <v>762</v>
      </c>
      <c r="J219" s="57">
        <v>2.4140000000000001</v>
      </c>
    </row>
    <row r="220" spans="1:10" x14ac:dyDescent="0.3">
      <c r="A220" s="23">
        <v>5</v>
      </c>
      <c r="B220" s="23" t="s">
        <v>781</v>
      </c>
      <c r="C220" s="23">
        <v>471</v>
      </c>
      <c r="D220" s="23">
        <v>2</v>
      </c>
      <c r="E220" s="23" t="s">
        <v>37</v>
      </c>
      <c r="F220" s="23">
        <v>11</v>
      </c>
      <c r="G220" s="23" t="s">
        <v>786</v>
      </c>
      <c r="H220" s="23">
        <v>186</v>
      </c>
      <c r="I220" s="23" t="s">
        <v>787</v>
      </c>
      <c r="J220" s="57">
        <v>6.5693756563704104</v>
      </c>
    </row>
    <row r="221" spans="1:10" x14ac:dyDescent="0.3">
      <c r="A221" s="23">
        <v>5</v>
      </c>
      <c r="B221" s="23" t="s">
        <v>781</v>
      </c>
      <c r="C221" s="23">
        <v>761</v>
      </c>
      <c r="D221" s="23">
        <v>1</v>
      </c>
      <c r="E221" s="23" t="s">
        <v>32</v>
      </c>
      <c r="F221" s="23">
        <v>177</v>
      </c>
      <c r="G221" s="23" t="s">
        <v>783</v>
      </c>
      <c r="H221" s="23">
        <v>147</v>
      </c>
      <c r="I221" s="23" t="s">
        <v>784</v>
      </c>
      <c r="J221" s="57">
        <v>4.3840000000000003</v>
      </c>
    </row>
    <row r="222" spans="1:10" x14ac:dyDescent="0.3">
      <c r="A222" s="23">
        <v>5</v>
      </c>
      <c r="B222" s="23" t="s">
        <v>781</v>
      </c>
      <c r="C222" s="23">
        <v>1022</v>
      </c>
      <c r="D222" s="23">
        <v>1</v>
      </c>
      <c r="E222" s="23" t="s">
        <v>1269</v>
      </c>
      <c r="F222" s="23">
        <v>143</v>
      </c>
      <c r="G222" s="23" t="s">
        <v>765</v>
      </c>
      <c r="H222" s="23">
        <v>147</v>
      </c>
      <c r="I222" s="23" t="s">
        <v>784</v>
      </c>
      <c r="J222" s="57">
        <v>1.0329999999999999</v>
      </c>
    </row>
    <row r="223" spans="1:10" x14ac:dyDescent="0.3">
      <c r="A223" s="23" t="s">
        <v>627</v>
      </c>
      <c r="B223" s="23" t="s">
        <v>788</v>
      </c>
      <c r="C223" s="23">
        <v>2046</v>
      </c>
      <c r="D223" s="23">
        <v>2</v>
      </c>
      <c r="E223" s="23" t="s">
        <v>628</v>
      </c>
      <c r="F223" s="23">
        <v>171</v>
      </c>
      <c r="G223" s="23" t="s">
        <v>789</v>
      </c>
      <c r="H223" s="23">
        <v>143</v>
      </c>
      <c r="I223" s="23" t="s">
        <v>765</v>
      </c>
      <c r="J223" s="57">
        <v>4.4635552119987398</v>
      </c>
    </row>
    <row r="224" spans="1:10" x14ac:dyDescent="0.3">
      <c r="A224" s="23">
        <v>30</v>
      </c>
      <c r="B224" s="23" t="s">
        <v>880</v>
      </c>
      <c r="C224" s="23">
        <v>995</v>
      </c>
      <c r="D224" s="23">
        <v>1</v>
      </c>
      <c r="E224" s="23" t="s">
        <v>101</v>
      </c>
      <c r="F224" s="23">
        <v>151</v>
      </c>
      <c r="G224" s="23" t="s">
        <v>884</v>
      </c>
      <c r="H224" s="23">
        <v>758</v>
      </c>
      <c r="I224" s="23" t="s">
        <v>881</v>
      </c>
      <c r="J224" s="57">
        <v>19.077411485243399</v>
      </c>
    </row>
    <row r="225" spans="1:10" x14ac:dyDescent="0.3">
      <c r="A225" s="23">
        <v>30</v>
      </c>
      <c r="B225" s="23" t="s">
        <v>880</v>
      </c>
      <c r="C225" s="23">
        <v>1026</v>
      </c>
      <c r="D225" s="23">
        <v>2</v>
      </c>
      <c r="E225" s="23" t="s">
        <v>1270</v>
      </c>
      <c r="F225" s="23">
        <v>759</v>
      </c>
      <c r="G225" s="23" t="s">
        <v>883</v>
      </c>
      <c r="H225" s="23">
        <v>143</v>
      </c>
      <c r="I225" s="23" t="s">
        <v>765</v>
      </c>
      <c r="J225" s="57">
        <v>15.971770387339101</v>
      </c>
    </row>
    <row r="226" spans="1:10" x14ac:dyDescent="0.3">
      <c r="A226" s="23">
        <v>33</v>
      </c>
      <c r="B226" s="23" t="s">
        <v>893</v>
      </c>
      <c r="C226" s="23">
        <v>430</v>
      </c>
      <c r="D226" s="23">
        <v>1</v>
      </c>
      <c r="E226" s="23" t="s">
        <v>114</v>
      </c>
      <c r="F226" s="23">
        <v>325</v>
      </c>
      <c r="G226" s="23" t="s">
        <v>886</v>
      </c>
      <c r="H226" s="23">
        <v>633</v>
      </c>
      <c r="I226" s="23" t="s">
        <v>894</v>
      </c>
      <c r="J226" s="57">
        <v>9.9010603410470193</v>
      </c>
    </row>
    <row r="227" spans="1:10" x14ac:dyDescent="0.3">
      <c r="A227" s="23">
        <v>35</v>
      </c>
      <c r="B227" s="23" t="s">
        <v>897</v>
      </c>
      <c r="C227" s="23">
        <v>301</v>
      </c>
      <c r="D227" s="23">
        <v>0</v>
      </c>
      <c r="E227" s="23" t="s">
        <v>122</v>
      </c>
      <c r="F227" s="23">
        <v>325</v>
      </c>
      <c r="G227" s="23" t="s">
        <v>886</v>
      </c>
      <c r="H227" s="23">
        <v>325</v>
      </c>
      <c r="I227" s="23" t="s">
        <v>886</v>
      </c>
      <c r="J227" s="57">
        <v>20.673306530273301</v>
      </c>
    </row>
    <row r="228" spans="1:10" x14ac:dyDescent="0.3">
      <c r="A228" s="23">
        <v>35</v>
      </c>
      <c r="B228" s="23" t="s">
        <v>897</v>
      </c>
      <c r="C228" s="23">
        <v>680</v>
      </c>
      <c r="D228" s="23">
        <v>0</v>
      </c>
      <c r="E228" s="23" t="s">
        <v>740</v>
      </c>
      <c r="F228" s="23">
        <v>243</v>
      </c>
      <c r="G228" s="23" t="s">
        <v>899</v>
      </c>
      <c r="H228" s="23">
        <v>278</v>
      </c>
      <c r="I228" s="23" t="s">
        <v>898</v>
      </c>
      <c r="J228" s="57">
        <v>10.8232445280386</v>
      </c>
    </row>
    <row r="229" spans="1:10" x14ac:dyDescent="0.3">
      <c r="A229" s="23">
        <v>40</v>
      </c>
      <c r="B229" s="23" t="s">
        <v>1233</v>
      </c>
      <c r="C229" s="23">
        <v>660</v>
      </c>
      <c r="D229" s="23">
        <v>2</v>
      </c>
      <c r="E229" s="23" t="s">
        <v>745</v>
      </c>
      <c r="F229" s="23">
        <v>4276</v>
      </c>
      <c r="G229" s="23" t="s">
        <v>932</v>
      </c>
      <c r="H229" s="23">
        <v>348</v>
      </c>
      <c r="I229" s="23" t="s">
        <v>916</v>
      </c>
      <c r="J229" s="57">
        <v>19.8010496330227</v>
      </c>
    </row>
    <row r="230" spans="1:10" x14ac:dyDescent="0.3">
      <c r="A230" s="23">
        <v>40</v>
      </c>
      <c r="B230" s="23" t="s">
        <v>1233</v>
      </c>
      <c r="C230" s="23">
        <v>684</v>
      </c>
      <c r="D230" s="23">
        <v>1</v>
      </c>
      <c r="E230" s="23" t="s">
        <v>1271</v>
      </c>
      <c r="F230" s="23">
        <v>9472</v>
      </c>
      <c r="G230" s="23" t="s">
        <v>939</v>
      </c>
      <c r="H230" s="23">
        <v>3049</v>
      </c>
      <c r="I230" s="23" t="s">
        <v>1073</v>
      </c>
      <c r="J230" s="57">
        <v>15.1310460039128</v>
      </c>
    </row>
    <row r="231" spans="1:10" x14ac:dyDescent="0.3">
      <c r="A231" s="23">
        <v>40</v>
      </c>
      <c r="B231" s="23" t="s">
        <v>1233</v>
      </c>
      <c r="C231" s="23">
        <v>698</v>
      </c>
      <c r="D231" s="23">
        <v>2</v>
      </c>
      <c r="E231" s="23" t="s">
        <v>1272</v>
      </c>
      <c r="F231" s="23">
        <v>3047</v>
      </c>
      <c r="G231" s="23" t="s">
        <v>917</v>
      </c>
      <c r="H231" s="23">
        <v>348</v>
      </c>
      <c r="I231" s="23" t="s">
        <v>916</v>
      </c>
      <c r="J231" s="57">
        <v>23.475597234474201</v>
      </c>
    </row>
    <row r="232" spans="1:10" x14ac:dyDescent="0.3">
      <c r="A232" s="23">
        <v>40</v>
      </c>
      <c r="B232" s="23" t="s">
        <v>1233</v>
      </c>
      <c r="C232" s="23">
        <v>793</v>
      </c>
      <c r="D232" s="23">
        <v>2</v>
      </c>
      <c r="E232" s="23" t="s">
        <v>188</v>
      </c>
      <c r="F232" s="23">
        <v>3047</v>
      </c>
      <c r="G232" s="23" t="s">
        <v>917</v>
      </c>
      <c r="H232" s="23">
        <v>237</v>
      </c>
      <c r="I232" s="23" t="s">
        <v>921</v>
      </c>
      <c r="J232" s="57">
        <v>21.057195599191498</v>
      </c>
    </row>
    <row r="233" spans="1:10" x14ac:dyDescent="0.3">
      <c r="A233" s="23">
        <v>40</v>
      </c>
      <c r="B233" s="23" t="s">
        <v>1233</v>
      </c>
      <c r="C233" s="23">
        <v>940</v>
      </c>
      <c r="D233" s="23">
        <v>1</v>
      </c>
      <c r="E233" s="23" t="s">
        <v>193</v>
      </c>
      <c r="F233" s="23">
        <v>237</v>
      </c>
      <c r="G233" s="23" t="s">
        <v>921</v>
      </c>
      <c r="H233" s="23">
        <v>3098</v>
      </c>
      <c r="I233" s="23" t="s">
        <v>940</v>
      </c>
      <c r="J233" s="57">
        <v>8.0641761298846593</v>
      </c>
    </row>
    <row r="234" spans="1:10" x14ac:dyDescent="0.3">
      <c r="A234" s="23">
        <v>40</v>
      </c>
      <c r="B234" s="23" t="s">
        <v>1233</v>
      </c>
      <c r="C234" s="23">
        <v>6</v>
      </c>
      <c r="D234" s="23">
        <v>2</v>
      </c>
      <c r="E234" s="23" t="s">
        <v>661</v>
      </c>
      <c r="F234" s="23">
        <v>3031</v>
      </c>
      <c r="G234" s="23" t="s">
        <v>915</v>
      </c>
      <c r="H234" s="23">
        <v>348</v>
      </c>
      <c r="I234" s="23" t="s">
        <v>916</v>
      </c>
      <c r="J234" s="57">
        <v>26.754645643142702</v>
      </c>
    </row>
    <row r="235" spans="1:10" x14ac:dyDescent="0.3">
      <c r="A235" s="23">
        <v>45</v>
      </c>
      <c r="B235" s="23" t="s">
        <v>204</v>
      </c>
      <c r="C235" s="23">
        <v>543</v>
      </c>
      <c r="D235" s="23">
        <v>1</v>
      </c>
      <c r="E235" s="23" t="s">
        <v>294</v>
      </c>
      <c r="F235" s="23">
        <v>9673</v>
      </c>
      <c r="G235" s="23" t="s">
        <v>944</v>
      </c>
      <c r="H235" s="23">
        <v>1301</v>
      </c>
      <c r="I235" s="23" t="s">
        <v>950</v>
      </c>
      <c r="J235" s="57">
        <v>28.232440282187799</v>
      </c>
    </row>
    <row r="236" spans="1:10" x14ac:dyDescent="0.3">
      <c r="A236" s="23">
        <v>45</v>
      </c>
      <c r="B236" s="23" t="s">
        <v>204</v>
      </c>
      <c r="C236" s="23">
        <v>948</v>
      </c>
      <c r="D236" s="23">
        <v>1</v>
      </c>
      <c r="E236" s="23" t="s">
        <v>203</v>
      </c>
      <c r="F236" s="23">
        <v>1700</v>
      </c>
      <c r="G236" s="23" t="s">
        <v>951</v>
      </c>
      <c r="H236" s="23">
        <v>1301</v>
      </c>
      <c r="I236" s="23" t="s">
        <v>950</v>
      </c>
      <c r="J236" s="57">
        <v>22.257492840623001</v>
      </c>
    </row>
    <row r="237" spans="1:10" x14ac:dyDescent="0.3">
      <c r="A237" s="23">
        <v>60</v>
      </c>
      <c r="B237" s="23" t="s">
        <v>994</v>
      </c>
      <c r="C237" s="23">
        <v>714</v>
      </c>
      <c r="D237" s="23">
        <v>2</v>
      </c>
      <c r="E237" s="23" t="s">
        <v>1273</v>
      </c>
      <c r="F237" s="23">
        <v>1622</v>
      </c>
      <c r="G237" s="23" t="s">
        <v>999</v>
      </c>
      <c r="H237" s="23">
        <v>9475</v>
      </c>
      <c r="I237" s="23" t="s">
        <v>953</v>
      </c>
      <c r="J237" s="57">
        <v>8.1934104883183103</v>
      </c>
    </row>
    <row r="238" spans="1:10" x14ac:dyDescent="0.3">
      <c r="A238" s="23">
        <v>60</v>
      </c>
      <c r="B238" s="23" t="s">
        <v>994</v>
      </c>
      <c r="C238" s="23">
        <v>773</v>
      </c>
      <c r="D238" s="23">
        <v>1</v>
      </c>
      <c r="E238" s="23" t="s">
        <v>716</v>
      </c>
      <c r="F238" s="23">
        <v>1352</v>
      </c>
      <c r="G238" s="23" t="s">
        <v>952</v>
      </c>
      <c r="H238" s="23">
        <v>1961</v>
      </c>
      <c r="I238" s="23" t="s">
        <v>957</v>
      </c>
      <c r="J238" s="57">
        <v>14.489049931529999</v>
      </c>
    </row>
    <row r="239" spans="1:10" x14ac:dyDescent="0.3">
      <c r="A239" s="23">
        <v>60</v>
      </c>
      <c r="B239" s="23" t="s">
        <v>994</v>
      </c>
      <c r="C239" s="23">
        <v>780</v>
      </c>
      <c r="D239" s="23">
        <v>2</v>
      </c>
      <c r="E239" s="23" t="s">
        <v>230</v>
      </c>
      <c r="F239" s="23">
        <v>1622</v>
      </c>
      <c r="G239" s="23" t="s">
        <v>999</v>
      </c>
      <c r="H239" s="23">
        <v>143</v>
      </c>
      <c r="I239" s="23" t="s">
        <v>765</v>
      </c>
      <c r="J239" s="57">
        <v>30.528485809809499</v>
      </c>
    </row>
    <row r="240" spans="1:10" x14ac:dyDescent="0.3">
      <c r="A240" s="23">
        <v>60</v>
      </c>
      <c r="B240" s="23" t="s">
        <v>994</v>
      </c>
      <c r="C240" s="23">
        <v>864</v>
      </c>
      <c r="D240" s="23">
        <v>2</v>
      </c>
      <c r="E240" s="23" t="s">
        <v>654</v>
      </c>
      <c r="F240" s="23">
        <v>1621</v>
      </c>
      <c r="G240" s="23" t="s">
        <v>995</v>
      </c>
      <c r="H240" s="23">
        <v>1352</v>
      </c>
      <c r="I240" s="23" t="s">
        <v>952</v>
      </c>
      <c r="J240" s="57">
        <v>10.6106628791942</v>
      </c>
    </row>
    <row r="241" spans="1:10" x14ac:dyDescent="0.3">
      <c r="A241" s="23">
        <v>45</v>
      </c>
      <c r="B241" s="23" t="s">
        <v>204</v>
      </c>
      <c r="C241" s="23">
        <v>858</v>
      </c>
      <c r="D241" s="23">
        <v>1</v>
      </c>
      <c r="E241" s="23" t="s">
        <v>268</v>
      </c>
      <c r="F241" s="23">
        <v>9673</v>
      </c>
      <c r="G241" s="23" t="s">
        <v>944</v>
      </c>
      <c r="H241" s="23">
        <v>1301</v>
      </c>
      <c r="I241" s="23" t="s">
        <v>950</v>
      </c>
      <c r="J241" s="57">
        <v>29.019801662399502</v>
      </c>
    </row>
    <row r="242" spans="1:10" x14ac:dyDescent="0.3">
      <c r="A242" s="23">
        <v>45</v>
      </c>
      <c r="B242" s="23" t="s">
        <v>204</v>
      </c>
      <c r="C242" s="23">
        <v>1000</v>
      </c>
      <c r="D242" s="23">
        <v>1</v>
      </c>
      <c r="E242" s="23" t="s">
        <v>1274</v>
      </c>
      <c r="F242" s="23">
        <v>1359</v>
      </c>
      <c r="G242" s="23" t="s">
        <v>1275</v>
      </c>
      <c r="H242" s="23">
        <v>1301</v>
      </c>
      <c r="I242" s="23" t="s">
        <v>950</v>
      </c>
      <c r="J242" s="57">
        <v>11.7884352932852</v>
      </c>
    </row>
    <row r="243" spans="1:10" x14ac:dyDescent="0.3">
      <c r="A243" s="23">
        <v>60</v>
      </c>
      <c r="B243" s="23" t="s">
        <v>994</v>
      </c>
      <c r="C243" s="23">
        <v>150</v>
      </c>
      <c r="D243" s="23">
        <v>1</v>
      </c>
      <c r="E243" s="23" t="s">
        <v>678</v>
      </c>
      <c r="F243" s="23">
        <v>143</v>
      </c>
      <c r="G243" s="23" t="s">
        <v>765</v>
      </c>
      <c r="H243" s="23">
        <v>9673</v>
      </c>
      <c r="I243" s="23" t="s">
        <v>944</v>
      </c>
      <c r="J243" s="57">
        <v>34.970841745105197</v>
      </c>
    </row>
    <row r="244" spans="1:10" x14ac:dyDescent="0.3">
      <c r="A244" s="23">
        <v>2</v>
      </c>
      <c r="B244" s="23" t="s">
        <v>761</v>
      </c>
      <c r="C244" s="23">
        <v>486</v>
      </c>
      <c r="D244" s="23">
        <v>0</v>
      </c>
      <c r="E244" s="23" t="s">
        <v>24</v>
      </c>
      <c r="F244" s="23">
        <v>43</v>
      </c>
      <c r="G244" s="23" t="s">
        <v>762</v>
      </c>
      <c r="H244" s="23">
        <v>43</v>
      </c>
      <c r="I244" s="23" t="s">
        <v>762</v>
      </c>
      <c r="J244" s="57">
        <v>8.3313927459108896</v>
      </c>
    </row>
    <row r="245" spans="1:10" x14ac:dyDescent="0.3">
      <c r="A245" s="23">
        <v>9</v>
      </c>
      <c r="B245" s="23" t="s">
        <v>1227</v>
      </c>
      <c r="C245" s="23">
        <v>356</v>
      </c>
      <c r="D245" s="23">
        <v>2</v>
      </c>
      <c r="E245" s="23" t="s">
        <v>68</v>
      </c>
      <c r="F245" s="23">
        <v>499</v>
      </c>
      <c r="G245" s="23" t="s">
        <v>803</v>
      </c>
      <c r="H245" s="23">
        <v>10</v>
      </c>
      <c r="I245" s="23" t="s">
        <v>794</v>
      </c>
      <c r="J245" s="57">
        <v>8.5783625572952502</v>
      </c>
    </row>
    <row r="246" spans="1:10" x14ac:dyDescent="0.3">
      <c r="A246" s="23">
        <v>24</v>
      </c>
      <c r="B246" s="23" t="s">
        <v>872</v>
      </c>
      <c r="C246" s="23">
        <v>506</v>
      </c>
      <c r="D246" s="23">
        <v>0</v>
      </c>
      <c r="E246" s="23" t="s">
        <v>530</v>
      </c>
      <c r="F246" s="23">
        <v>798</v>
      </c>
      <c r="G246" s="23" t="s">
        <v>867</v>
      </c>
      <c r="H246" s="23">
        <v>798</v>
      </c>
      <c r="I246" s="23" t="s">
        <v>867</v>
      </c>
      <c r="J246" s="57">
        <v>10.2543297751804</v>
      </c>
    </row>
    <row r="247" spans="1:10" x14ac:dyDescent="0.3">
      <c r="A247" s="23">
        <v>60</v>
      </c>
      <c r="B247" s="23" t="s">
        <v>994</v>
      </c>
      <c r="C247" s="23">
        <v>946</v>
      </c>
      <c r="D247" s="23">
        <v>2</v>
      </c>
      <c r="E247" s="23" t="s">
        <v>266</v>
      </c>
      <c r="F247" s="23">
        <v>1354</v>
      </c>
      <c r="G247" s="23" t="s">
        <v>1000</v>
      </c>
      <c r="H247" s="23">
        <v>143</v>
      </c>
      <c r="I247" s="23" t="s">
        <v>765</v>
      </c>
      <c r="J247" s="57">
        <v>19.2061146877423</v>
      </c>
    </row>
    <row r="248" spans="1:10" x14ac:dyDescent="0.3">
      <c r="A248" s="23">
        <v>97</v>
      </c>
      <c r="B248" s="23" t="s">
        <v>328</v>
      </c>
      <c r="C248" s="23">
        <v>817</v>
      </c>
      <c r="D248" s="23">
        <v>1</v>
      </c>
      <c r="E248" s="23" t="s">
        <v>727</v>
      </c>
      <c r="F248" s="23">
        <v>4215</v>
      </c>
      <c r="G248" s="23" t="s">
        <v>1013</v>
      </c>
      <c r="H248" s="23">
        <v>4214</v>
      </c>
      <c r="I248" s="23" t="s">
        <v>1032</v>
      </c>
      <c r="J248" s="57">
        <v>10.455793851012899</v>
      </c>
    </row>
    <row r="249" spans="1:10" x14ac:dyDescent="0.3">
      <c r="A249" s="23">
        <v>99</v>
      </c>
      <c r="B249" s="23" t="s">
        <v>1092</v>
      </c>
      <c r="C249" s="23">
        <v>127</v>
      </c>
      <c r="D249" s="23">
        <v>0</v>
      </c>
      <c r="E249" s="23" t="s">
        <v>474</v>
      </c>
      <c r="F249" s="23">
        <v>4107</v>
      </c>
      <c r="G249" s="23" t="s">
        <v>1093</v>
      </c>
      <c r="H249" s="23">
        <v>4107</v>
      </c>
      <c r="I249" s="23" t="s">
        <v>1093</v>
      </c>
      <c r="J249" s="57">
        <v>13.6656009357685</v>
      </c>
    </row>
    <row r="250" spans="1:10" x14ac:dyDescent="0.3">
      <c r="A250" s="23" t="s">
        <v>41</v>
      </c>
      <c r="B250" s="23" t="s">
        <v>795</v>
      </c>
      <c r="C250" s="23">
        <v>375</v>
      </c>
      <c r="D250" s="23">
        <v>1</v>
      </c>
      <c r="E250" s="23" t="s">
        <v>42</v>
      </c>
      <c r="F250" s="23">
        <v>409</v>
      </c>
      <c r="G250" s="23" t="s">
        <v>769</v>
      </c>
      <c r="H250" s="23">
        <v>451</v>
      </c>
      <c r="I250" s="23" t="s">
        <v>797</v>
      </c>
      <c r="J250" s="57">
        <v>11.012667491337099</v>
      </c>
    </row>
    <row r="251" spans="1:10" x14ac:dyDescent="0.3">
      <c r="A251" s="23" t="s">
        <v>41</v>
      </c>
      <c r="B251" s="23" t="s">
        <v>795</v>
      </c>
      <c r="C251" s="23">
        <v>381</v>
      </c>
      <c r="D251" s="23">
        <v>1</v>
      </c>
      <c r="E251" s="23" t="s">
        <v>50</v>
      </c>
      <c r="F251" s="23">
        <v>409</v>
      </c>
      <c r="G251" s="23" t="s">
        <v>769</v>
      </c>
      <c r="H251" s="23">
        <v>433</v>
      </c>
      <c r="I251" s="23" t="s">
        <v>793</v>
      </c>
      <c r="J251" s="57">
        <v>16.214667491337099</v>
      </c>
    </row>
    <row r="252" spans="1:10" x14ac:dyDescent="0.3">
      <c r="A252" s="23" t="s">
        <v>41</v>
      </c>
      <c r="B252" s="23" t="s">
        <v>795</v>
      </c>
      <c r="C252" s="23">
        <v>435</v>
      </c>
      <c r="D252" s="23">
        <v>1</v>
      </c>
      <c r="E252" s="23" t="s">
        <v>733</v>
      </c>
      <c r="F252" s="23">
        <v>221</v>
      </c>
      <c r="G252" s="23" t="s">
        <v>798</v>
      </c>
      <c r="H252" s="23">
        <v>451</v>
      </c>
      <c r="I252" s="23" t="s">
        <v>797</v>
      </c>
      <c r="J252" s="57">
        <v>8.0948661534857607</v>
      </c>
    </row>
    <row r="253" spans="1:10" x14ac:dyDescent="0.3">
      <c r="A253" s="23" t="s">
        <v>41</v>
      </c>
      <c r="B253" s="23" t="s">
        <v>795</v>
      </c>
      <c r="C253" s="23">
        <v>736</v>
      </c>
      <c r="D253" s="23">
        <v>1</v>
      </c>
      <c r="E253" s="23" t="s">
        <v>714</v>
      </c>
      <c r="F253" s="23">
        <v>143</v>
      </c>
      <c r="G253" s="23" t="s">
        <v>765</v>
      </c>
      <c r="H253" s="23">
        <v>451</v>
      </c>
      <c r="I253" s="23" t="s">
        <v>797</v>
      </c>
      <c r="J253" s="57">
        <v>11.074667491337101</v>
      </c>
    </row>
    <row r="254" spans="1:10" x14ac:dyDescent="0.3">
      <c r="A254" s="23">
        <v>10</v>
      </c>
      <c r="B254" s="23" t="s">
        <v>807</v>
      </c>
      <c r="C254" s="23">
        <v>388</v>
      </c>
      <c r="D254" s="23">
        <v>0</v>
      </c>
      <c r="E254" s="23" t="s">
        <v>143</v>
      </c>
      <c r="F254" s="23">
        <v>486</v>
      </c>
      <c r="G254" s="23" t="s">
        <v>810</v>
      </c>
      <c r="H254" s="23">
        <v>486</v>
      </c>
      <c r="I254" s="23" t="s">
        <v>810</v>
      </c>
      <c r="J254" s="57">
        <v>18.025951394407201</v>
      </c>
    </row>
    <row r="255" spans="1:10" x14ac:dyDescent="0.3">
      <c r="A255" s="23">
        <v>10</v>
      </c>
      <c r="B255" s="23" t="s">
        <v>807</v>
      </c>
      <c r="C255" s="23">
        <v>459</v>
      </c>
      <c r="D255" s="23">
        <v>0</v>
      </c>
      <c r="E255" s="23" t="s">
        <v>1276</v>
      </c>
      <c r="F255" s="23">
        <v>486</v>
      </c>
      <c r="G255" s="23" t="s">
        <v>810</v>
      </c>
      <c r="H255" s="23">
        <v>486</v>
      </c>
      <c r="I255" s="23" t="s">
        <v>810</v>
      </c>
      <c r="J255" s="57">
        <v>16.963414277756002</v>
      </c>
    </row>
    <row r="256" spans="1:10" x14ac:dyDescent="0.3">
      <c r="A256" s="23">
        <v>10</v>
      </c>
      <c r="B256" s="23" t="s">
        <v>807</v>
      </c>
      <c r="C256" s="23">
        <v>745</v>
      </c>
      <c r="D256" s="23">
        <v>0</v>
      </c>
      <c r="E256" s="23" t="s">
        <v>150</v>
      </c>
      <c r="F256" s="23">
        <v>486</v>
      </c>
      <c r="G256" s="23" t="s">
        <v>810</v>
      </c>
      <c r="H256" s="23">
        <v>512</v>
      </c>
      <c r="I256" s="23" t="s">
        <v>1231</v>
      </c>
      <c r="J256" s="57">
        <v>9.6628995356451099</v>
      </c>
    </row>
    <row r="257" spans="1:10" x14ac:dyDescent="0.3">
      <c r="A257" s="23" t="s">
        <v>180</v>
      </c>
      <c r="B257" s="23" t="s">
        <v>767</v>
      </c>
      <c r="C257" s="23">
        <v>771</v>
      </c>
      <c r="D257" s="23">
        <v>1</v>
      </c>
      <c r="E257" s="23" t="s">
        <v>683</v>
      </c>
      <c r="F257" s="23">
        <v>409</v>
      </c>
      <c r="G257" s="23" t="s">
        <v>769</v>
      </c>
      <c r="H257" s="23">
        <v>217</v>
      </c>
      <c r="I257" s="23" t="s">
        <v>771</v>
      </c>
      <c r="J257" s="57">
        <v>5.6444303394181699</v>
      </c>
    </row>
    <row r="258" spans="1:10" x14ac:dyDescent="0.3">
      <c r="A258" s="23">
        <v>18</v>
      </c>
      <c r="B258" s="23" t="s">
        <v>846</v>
      </c>
      <c r="C258" s="23">
        <v>906</v>
      </c>
      <c r="D258" s="23">
        <v>1</v>
      </c>
      <c r="E258" s="23" t="s">
        <v>398</v>
      </c>
      <c r="F258" s="23">
        <v>1730</v>
      </c>
      <c r="G258" s="23" t="s">
        <v>844</v>
      </c>
      <c r="H258" s="23">
        <v>1751</v>
      </c>
      <c r="I258" s="23" t="s">
        <v>847</v>
      </c>
      <c r="J258" s="57">
        <v>18.0708951741384</v>
      </c>
    </row>
    <row r="259" spans="1:10" x14ac:dyDescent="0.3">
      <c r="A259" s="23">
        <v>18</v>
      </c>
      <c r="B259" s="23" t="s">
        <v>846</v>
      </c>
      <c r="C259" s="23">
        <v>907</v>
      </c>
      <c r="D259" s="23">
        <v>2</v>
      </c>
      <c r="E259" s="23" t="s">
        <v>664</v>
      </c>
      <c r="F259" s="23">
        <v>1779</v>
      </c>
      <c r="G259" s="23" t="s">
        <v>848</v>
      </c>
      <c r="H259" s="23">
        <v>143</v>
      </c>
      <c r="I259" s="23" t="s">
        <v>765</v>
      </c>
      <c r="J259" s="57">
        <v>35.506814170355199</v>
      </c>
    </row>
    <row r="260" spans="1:10" x14ac:dyDescent="0.3">
      <c r="A260" s="23">
        <v>18</v>
      </c>
      <c r="B260" s="23" t="s">
        <v>846</v>
      </c>
      <c r="C260" s="23">
        <v>3043</v>
      </c>
      <c r="D260" s="23">
        <v>1</v>
      </c>
      <c r="E260" s="23" t="s">
        <v>400</v>
      </c>
      <c r="F260" s="23">
        <v>143</v>
      </c>
      <c r="G260" s="23" t="s">
        <v>765</v>
      </c>
      <c r="H260" s="23">
        <v>1730</v>
      </c>
      <c r="I260" s="23" t="s">
        <v>844</v>
      </c>
      <c r="J260" s="57">
        <v>32.092287125242798</v>
      </c>
    </row>
    <row r="261" spans="1:10" x14ac:dyDescent="0.3">
      <c r="A261" s="23">
        <v>18</v>
      </c>
      <c r="B261" s="23" t="s">
        <v>846</v>
      </c>
      <c r="C261" s="23">
        <v>3044</v>
      </c>
      <c r="D261" s="23">
        <v>1</v>
      </c>
      <c r="E261" s="23" t="s">
        <v>398</v>
      </c>
      <c r="F261" s="23">
        <v>1730</v>
      </c>
      <c r="G261" s="23" t="s">
        <v>844</v>
      </c>
      <c r="H261" s="23">
        <v>1751</v>
      </c>
      <c r="I261" s="23" t="s">
        <v>847</v>
      </c>
      <c r="J261" s="57">
        <v>18.0708951741384</v>
      </c>
    </row>
    <row r="262" spans="1:10" x14ac:dyDescent="0.3">
      <c r="A262" s="23">
        <v>18</v>
      </c>
      <c r="B262" s="23" t="s">
        <v>846</v>
      </c>
      <c r="C262" s="23">
        <v>235</v>
      </c>
      <c r="D262" s="23">
        <v>2</v>
      </c>
      <c r="E262" s="23" t="s">
        <v>393</v>
      </c>
      <c r="F262" s="23">
        <v>1751</v>
      </c>
      <c r="G262" s="23" t="s">
        <v>847</v>
      </c>
      <c r="H262" s="23">
        <v>1779</v>
      </c>
      <c r="I262" s="23" t="s">
        <v>848</v>
      </c>
      <c r="J262" s="57">
        <v>17.956019149824701</v>
      </c>
    </row>
    <row r="263" spans="1:10" x14ac:dyDescent="0.3">
      <c r="A263" s="23">
        <v>18</v>
      </c>
      <c r="B263" s="23" t="s">
        <v>846</v>
      </c>
      <c r="C263" s="23">
        <v>236</v>
      </c>
      <c r="D263" s="23">
        <v>2</v>
      </c>
      <c r="E263" s="23" t="s">
        <v>394</v>
      </c>
      <c r="F263" s="23">
        <v>1730</v>
      </c>
      <c r="G263" s="23" t="s">
        <v>844</v>
      </c>
      <c r="H263" s="23">
        <v>143</v>
      </c>
      <c r="I263" s="23" t="s">
        <v>765</v>
      </c>
      <c r="J263" s="57">
        <v>27.2430236497128</v>
      </c>
    </row>
    <row r="264" spans="1:10" x14ac:dyDescent="0.3">
      <c r="A264" s="23">
        <v>18</v>
      </c>
      <c r="B264" s="23" t="s">
        <v>846</v>
      </c>
      <c r="C264" s="23">
        <v>247</v>
      </c>
      <c r="D264" s="23">
        <v>1</v>
      </c>
      <c r="E264" s="23" t="s">
        <v>399</v>
      </c>
      <c r="F264" s="23">
        <v>1779</v>
      </c>
      <c r="G264" s="23" t="s">
        <v>848</v>
      </c>
      <c r="H264" s="23">
        <v>9671</v>
      </c>
      <c r="I264" s="23" t="s">
        <v>849</v>
      </c>
      <c r="J264" s="57">
        <v>0.61210287719411804</v>
      </c>
    </row>
    <row r="265" spans="1:10" x14ac:dyDescent="0.3">
      <c r="A265" s="23">
        <v>36</v>
      </c>
      <c r="B265" s="23" t="s">
        <v>903</v>
      </c>
      <c r="C265" s="23">
        <v>3021</v>
      </c>
      <c r="D265" s="23">
        <v>0</v>
      </c>
      <c r="E265" s="23" t="s">
        <v>128</v>
      </c>
      <c r="F265" s="23">
        <v>325</v>
      </c>
      <c r="G265" s="23" t="s">
        <v>886</v>
      </c>
      <c r="H265" s="23">
        <v>325</v>
      </c>
      <c r="I265" s="23" t="s">
        <v>886</v>
      </c>
      <c r="J265" s="57">
        <v>23.764889696157301</v>
      </c>
    </row>
    <row r="266" spans="1:10" x14ac:dyDescent="0.3">
      <c r="A266" s="23" t="s">
        <v>130</v>
      </c>
      <c r="B266" s="23" t="s">
        <v>1247</v>
      </c>
      <c r="C266" s="23">
        <v>320</v>
      </c>
      <c r="D266" s="23">
        <v>1</v>
      </c>
      <c r="E266" s="23" t="s">
        <v>131</v>
      </c>
      <c r="F266" s="23">
        <v>143</v>
      </c>
      <c r="G266" s="23" t="s">
        <v>765</v>
      </c>
      <c r="H266" s="23">
        <v>237</v>
      </c>
      <c r="I266" s="23" t="s">
        <v>921</v>
      </c>
      <c r="J266" s="57">
        <v>25.971256384625601</v>
      </c>
    </row>
    <row r="267" spans="1:10" x14ac:dyDescent="0.3">
      <c r="A267" s="23" t="s">
        <v>130</v>
      </c>
      <c r="B267" s="23" t="s">
        <v>1247</v>
      </c>
      <c r="C267" s="23">
        <v>717</v>
      </c>
      <c r="D267" s="23">
        <v>2</v>
      </c>
      <c r="E267" s="23" t="s">
        <v>136</v>
      </c>
      <c r="F267" s="23">
        <v>582</v>
      </c>
      <c r="G267" s="23" t="s">
        <v>942</v>
      </c>
      <c r="H267" s="23">
        <v>409</v>
      </c>
      <c r="I267" s="23" t="s">
        <v>769</v>
      </c>
      <c r="J267" s="57">
        <v>17.6589617931844</v>
      </c>
    </row>
    <row r="268" spans="1:10" x14ac:dyDescent="0.3">
      <c r="A268" s="23" t="s">
        <v>130</v>
      </c>
      <c r="B268" s="23" t="s">
        <v>1247</v>
      </c>
      <c r="C268" s="23">
        <v>914</v>
      </c>
      <c r="D268" s="23">
        <v>1</v>
      </c>
      <c r="E268" s="23" t="s">
        <v>137</v>
      </c>
      <c r="F268" s="23">
        <v>31</v>
      </c>
      <c r="G268" s="23" t="s">
        <v>792</v>
      </c>
      <c r="H268" s="23">
        <v>583</v>
      </c>
      <c r="I268" s="23" t="s">
        <v>943</v>
      </c>
      <c r="J268" s="57">
        <v>18.143249621338501</v>
      </c>
    </row>
    <row r="269" spans="1:10" x14ac:dyDescent="0.3">
      <c r="A269" s="23" t="s">
        <v>658</v>
      </c>
      <c r="B269" s="23" t="s">
        <v>659</v>
      </c>
      <c r="C269" s="23">
        <v>631</v>
      </c>
      <c r="D269" s="23">
        <v>1</v>
      </c>
      <c r="E269" s="23" t="s">
        <v>660</v>
      </c>
      <c r="F269" s="23">
        <v>1961</v>
      </c>
      <c r="G269" s="23" t="s">
        <v>957</v>
      </c>
      <c r="H269" s="23">
        <v>1413</v>
      </c>
      <c r="I269" s="23" t="s">
        <v>959</v>
      </c>
      <c r="J269" s="57">
        <v>5.5738805371610001</v>
      </c>
    </row>
    <row r="270" spans="1:10" x14ac:dyDescent="0.3">
      <c r="A270" s="23">
        <v>59</v>
      </c>
      <c r="B270" s="23" t="s">
        <v>988</v>
      </c>
      <c r="C270" s="23">
        <v>573</v>
      </c>
      <c r="D270" s="23">
        <v>0</v>
      </c>
      <c r="E270" s="23" t="s">
        <v>601</v>
      </c>
      <c r="F270" s="23">
        <v>934</v>
      </c>
      <c r="G270" s="23" t="s">
        <v>946</v>
      </c>
      <c r="H270" s="23">
        <v>1669</v>
      </c>
      <c r="I270" s="23" t="s">
        <v>990</v>
      </c>
      <c r="J270" s="57">
        <v>5.1555116038211697</v>
      </c>
    </row>
    <row r="271" spans="1:10" x14ac:dyDescent="0.3">
      <c r="A271" s="23">
        <v>59</v>
      </c>
      <c r="B271" s="23" t="s">
        <v>988</v>
      </c>
      <c r="C271" s="23">
        <v>593</v>
      </c>
      <c r="D271" s="23">
        <v>0</v>
      </c>
      <c r="E271" s="23" t="s">
        <v>606</v>
      </c>
      <c r="F271" s="23">
        <v>1670</v>
      </c>
      <c r="G271" s="23" t="s">
        <v>989</v>
      </c>
      <c r="H271" s="23">
        <v>934</v>
      </c>
      <c r="I271" s="23" t="s">
        <v>946</v>
      </c>
      <c r="J271" s="57">
        <v>5.2862530583887297</v>
      </c>
    </row>
    <row r="272" spans="1:10" x14ac:dyDescent="0.3">
      <c r="A272" s="23">
        <v>59</v>
      </c>
      <c r="B272" s="23" t="s">
        <v>988</v>
      </c>
      <c r="C272" s="23">
        <v>720</v>
      </c>
      <c r="D272" s="23">
        <v>0</v>
      </c>
      <c r="E272" s="23" t="s">
        <v>1277</v>
      </c>
      <c r="F272" s="23">
        <v>934</v>
      </c>
      <c r="G272" s="23" t="s">
        <v>946</v>
      </c>
      <c r="H272" s="23">
        <v>9475</v>
      </c>
      <c r="I272" s="23" t="s">
        <v>953</v>
      </c>
      <c r="J272" s="57">
        <v>3.2690000000000001</v>
      </c>
    </row>
    <row r="273" spans="1:10" x14ac:dyDescent="0.3">
      <c r="A273" s="23">
        <v>59</v>
      </c>
      <c r="B273" s="23" t="s">
        <v>988</v>
      </c>
      <c r="C273" s="23">
        <v>937</v>
      </c>
      <c r="D273" s="23">
        <v>0</v>
      </c>
      <c r="E273" s="23" t="s">
        <v>593</v>
      </c>
      <c r="F273" s="23">
        <v>9673</v>
      </c>
      <c r="G273" s="23" t="s">
        <v>944</v>
      </c>
      <c r="H273" s="23">
        <v>1670</v>
      </c>
      <c r="I273" s="23" t="s">
        <v>989</v>
      </c>
      <c r="J273" s="57">
        <v>10.9996633393278</v>
      </c>
    </row>
    <row r="274" spans="1:10" x14ac:dyDescent="0.3">
      <c r="A274" s="23">
        <v>82</v>
      </c>
      <c r="B274" s="23" t="s">
        <v>621</v>
      </c>
      <c r="C274" s="23">
        <v>212</v>
      </c>
      <c r="D274" s="23">
        <v>1</v>
      </c>
      <c r="E274" s="23" t="s">
        <v>622</v>
      </c>
      <c r="F274" s="23">
        <v>3440</v>
      </c>
      <c r="G274" s="23" t="s">
        <v>1053</v>
      </c>
      <c r="H274" s="23">
        <v>3102</v>
      </c>
      <c r="I274" s="23" t="s">
        <v>1041</v>
      </c>
      <c r="J274" s="57">
        <v>8.3583524929107202</v>
      </c>
    </row>
    <row r="275" spans="1:10" x14ac:dyDescent="0.3">
      <c r="A275" s="23">
        <v>15</v>
      </c>
      <c r="B275" s="23" t="s">
        <v>829</v>
      </c>
      <c r="C275" s="23">
        <v>447</v>
      </c>
      <c r="D275" s="23">
        <v>0</v>
      </c>
      <c r="E275" s="23" t="s">
        <v>1278</v>
      </c>
      <c r="F275" s="23">
        <v>190</v>
      </c>
      <c r="G275" s="23" t="s">
        <v>830</v>
      </c>
      <c r="H275" s="23">
        <v>190</v>
      </c>
      <c r="I275" s="23" t="s">
        <v>830</v>
      </c>
      <c r="J275" s="57">
        <v>11.2923164168567</v>
      </c>
    </row>
    <row r="276" spans="1:10" x14ac:dyDescent="0.3">
      <c r="A276" s="23">
        <v>15</v>
      </c>
      <c r="B276" s="23" t="s">
        <v>829</v>
      </c>
      <c r="C276" s="23">
        <v>815</v>
      </c>
      <c r="D276" s="23">
        <v>0</v>
      </c>
      <c r="E276" s="23" t="s">
        <v>300</v>
      </c>
      <c r="F276" s="23">
        <v>143</v>
      </c>
      <c r="G276" s="23" t="s">
        <v>765</v>
      </c>
      <c r="H276" s="23">
        <v>396</v>
      </c>
      <c r="I276" s="23" t="s">
        <v>831</v>
      </c>
      <c r="J276" s="57">
        <v>11.402099992417</v>
      </c>
    </row>
    <row r="277" spans="1:10" x14ac:dyDescent="0.3">
      <c r="A277" s="23">
        <v>25</v>
      </c>
      <c r="B277" s="23" t="s">
        <v>873</v>
      </c>
      <c r="C277" s="23">
        <v>2039</v>
      </c>
      <c r="D277" s="23">
        <v>0</v>
      </c>
      <c r="E277" s="23" t="s">
        <v>875</v>
      </c>
      <c r="F277" s="23">
        <v>779</v>
      </c>
      <c r="G277" s="23" t="s">
        <v>864</v>
      </c>
      <c r="H277" s="23">
        <v>779</v>
      </c>
      <c r="I277" s="23" t="s">
        <v>864</v>
      </c>
      <c r="J277" s="57">
        <v>5.5851383045072804</v>
      </c>
    </row>
    <row r="278" spans="1:10" x14ac:dyDescent="0.3">
      <c r="A278" s="23">
        <v>25</v>
      </c>
      <c r="B278" s="23" t="s">
        <v>873</v>
      </c>
      <c r="C278" s="23">
        <v>2040</v>
      </c>
      <c r="D278" s="23">
        <v>0</v>
      </c>
      <c r="E278" s="23" t="s">
        <v>876</v>
      </c>
      <c r="F278" s="23">
        <v>797</v>
      </c>
      <c r="G278" s="23" t="s">
        <v>866</v>
      </c>
      <c r="H278" s="23">
        <v>779</v>
      </c>
      <c r="I278" s="23" t="s">
        <v>864</v>
      </c>
      <c r="J278" s="57">
        <v>3.7735470438321799</v>
      </c>
    </row>
    <row r="279" spans="1:10" x14ac:dyDescent="0.3">
      <c r="A279" s="23" t="s">
        <v>55</v>
      </c>
      <c r="B279" s="23" t="s">
        <v>57</v>
      </c>
      <c r="C279" s="23">
        <v>369</v>
      </c>
      <c r="D279" s="23">
        <v>1</v>
      </c>
      <c r="E279" s="23" t="s">
        <v>56</v>
      </c>
      <c r="F279" s="23">
        <v>143</v>
      </c>
      <c r="G279" s="23" t="s">
        <v>765</v>
      </c>
      <c r="H279" s="23">
        <v>366</v>
      </c>
      <c r="I279" s="23" t="s">
        <v>802</v>
      </c>
      <c r="J279" s="57">
        <v>9.1756924684749492</v>
      </c>
    </row>
    <row r="280" spans="1:10" x14ac:dyDescent="0.3">
      <c r="A280" s="23">
        <v>9</v>
      </c>
      <c r="B280" s="23" t="s">
        <v>1227</v>
      </c>
      <c r="C280" s="23">
        <v>377</v>
      </c>
      <c r="D280" s="23">
        <v>1</v>
      </c>
      <c r="E280" s="23" t="s">
        <v>64</v>
      </c>
      <c r="F280" s="23">
        <v>409</v>
      </c>
      <c r="G280" s="23" t="s">
        <v>769</v>
      </c>
      <c r="H280" s="23">
        <v>499</v>
      </c>
      <c r="I280" s="23" t="s">
        <v>803</v>
      </c>
      <c r="J280" s="57">
        <v>11.6845075398122</v>
      </c>
    </row>
    <row r="281" spans="1:10" x14ac:dyDescent="0.3">
      <c r="A281" s="23">
        <v>9</v>
      </c>
      <c r="B281" s="23" t="s">
        <v>1227</v>
      </c>
      <c r="C281" s="23">
        <v>739</v>
      </c>
      <c r="D281" s="23">
        <v>1</v>
      </c>
      <c r="E281" s="23" t="s">
        <v>60</v>
      </c>
      <c r="F281" s="23">
        <v>43</v>
      </c>
      <c r="G281" s="23" t="s">
        <v>762</v>
      </c>
      <c r="H281" s="23">
        <v>499</v>
      </c>
      <c r="I281" s="23" t="s">
        <v>803</v>
      </c>
      <c r="J281" s="57">
        <v>11.0807627477579</v>
      </c>
    </row>
    <row r="282" spans="1:10" x14ac:dyDescent="0.3">
      <c r="A282" s="23">
        <v>14</v>
      </c>
      <c r="B282" s="23" t="s">
        <v>826</v>
      </c>
      <c r="C282" s="23">
        <v>380</v>
      </c>
      <c r="D282" s="23">
        <v>0</v>
      </c>
      <c r="E282" s="23" t="s">
        <v>1279</v>
      </c>
      <c r="F282" s="23">
        <v>358</v>
      </c>
      <c r="G282" s="23" t="s">
        <v>827</v>
      </c>
      <c r="H282" s="23">
        <v>718</v>
      </c>
      <c r="I282" s="23" t="s">
        <v>828</v>
      </c>
      <c r="J282" s="57">
        <v>6.8508525830532898</v>
      </c>
    </row>
    <row r="283" spans="1:10" x14ac:dyDescent="0.3">
      <c r="A283" s="23">
        <v>34</v>
      </c>
      <c r="B283" s="23" t="s">
        <v>895</v>
      </c>
      <c r="C283" s="23">
        <v>427</v>
      </c>
      <c r="D283" s="23">
        <v>0</v>
      </c>
      <c r="E283" s="23" t="s">
        <v>737</v>
      </c>
      <c r="F283" s="23">
        <v>307</v>
      </c>
      <c r="G283" s="23" t="s">
        <v>896</v>
      </c>
      <c r="H283" s="23">
        <v>325</v>
      </c>
      <c r="I283" s="23" t="s">
        <v>886</v>
      </c>
      <c r="J283" s="57">
        <v>6.41530251045093</v>
      </c>
    </row>
    <row r="284" spans="1:10" x14ac:dyDescent="0.3">
      <c r="A284" s="23">
        <v>45</v>
      </c>
      <c r="B284" s="23" t="s">
        <v>204</v>
      </c>
      <c r="C284" s="23">
        <v>581</v>
      </c>
      <c r="D284" s="23">
        <v>2</v>
      </c>
      <c r="E284" s="23" t="s">
        <v>269</v>
      </c>
      <c r="F284" s="23">
        <v>1301</v>
      </c>
      <c r="G284" s="23" t="s">
        <v>950</v>
      </c>
      <c r="H284" s="23">
        <v>9673</v>
      </c>
      <c r="I284" s="23" t="s">
        <v>944</v>
      </c>
      <c r="J284" s="57">
        <v>23.8833150016895</v>
      </c>
    </row>
    <row r="285" spans="1:10" x14ac:dyDescent="0.3">
      <c r="A285" s="23">
        <v>45</v>
      </c>
      <c r="B285" s="23" t="s">
        <v>204</v>
      </c>
      <c r="C285" s="23">
        <v>872</v>
      </c>
      <c r="D285" s="23">
        <v>1</v>
      </c>
      <c r="E285" s="23" t="s">
        <v>246</v>
      </c>
      <c r="F285" s="23">
        <v>9475</v>
      </c>
      <c r="G285" s="23" t="s">
        <v>953</v>
      </c>
      <c r="H285" s="23">
        <v>1301</v>
      </c>
      <c r="I285" s="23" t="s">
        <v>950</v>
      </c>
      <c r="J285" s="57">
        <v>15.0069998323962</v>
      </c>
    </row>
    <row r="286" spans="1:10" x14ac:dyDescent="0.3">
      <c r="A286" s="23">
        <v>60</v>
      </c>
      <c r="B286" s="23" t="s">
        <v>994</v>
      </c>
      <c r="C286" s="23">
        <v>173</v>
      </c>
      <c r="D286" s="23">
        <v>2</v>
      </c>
      <c r="E286" s="23" t="s">
        <v>291</v>
      </c>
      <c r="F286" s="23">
        <v>9673</v>
      </c>
      <c r="G286" s="23" t="s">
        <v>944</v>
      </c>
      <c r="H286" s="23">
        <v>143</v>
      </c>
      <c r="I286" s="23" t="s">
        <v>765</v>
      </c>
      <c r="J286" s="57">
        <v>32.174743914098798</v>
      </c>
    </row>
    <row r="287" spans="1:10" x14ac:dyDescent="0.3">
      <c r="A287" s="23">
        <v>60</v>
      </c>
      <c r="B287" s="23" t="s">
        <v>994</v>
      </c>
      <c r="C287" s="23">
        <v>518</v>
      </c>
      <c r="D287" s="23">
        <v>2</v>
      </c>
      <c r="E287" s="23" t="s">
        <v>1001</v>
      </c>
      <c r="F287" s="23">
        <v>1622</v>
      </c>
      <c r="G287" s="23" t="s">
        <v>999</v>
      </c>
      <c r="H287" s="23">
        <v>143</v>
      </c>
      <c r="I287" s="23" t="s">
        <v>765</v>
      </c>
      <c r="J287" s="57">
        <v>34.129725571936802</v>
      </c>
    </row>
    <row r="288" spans="1:10" x14ac:dyDescent="0.3">
      <c r="A288" s="23">
        <v>60</v>
      </c>
      <c r="B288" s="23" t="s">
        <v>994</v>
      </c>
      <c r="C288" s="23">
        <v>524</v>
      </c>
      <c r="D288" s="23">
        <v>2</v>
      </c>
      <c r="E288" s="23" t="s">
        <v>1002</v>
      </c>
      <c r="F288" s="23">
        <v>1622</v>
      </c>
      <c r="G288" s="23" t="s">
        <v>999</v>
      </c>
      <c r="H288" s="23">
        <v>143</v>
      </c>
      <c r="I288" s="23" t="s">
        <v>765</v>
      </c>
      <c r="J288" s="57">
        <v>30.528485809809599</v>
      </c>
    </row>
    <row r="289" spans="1:10" x14ac:dyDescent="0.3">
      <c r="A289" s="23">
        <v>60</v>
      </c>
      <c r="B289" s="23" t="s">
        <v>994</v>
      </c>
      <c r="C289" s="23">
        <v>785</v>
      </c>
      <c r="D289" s="23">
        <v>1</v>
      </c>
      <c r="E289" s="23" t="s">
        <v>679</v>
      </c>
      <c r="F289" s="23">
        <v>143</v>
      </c>
      <c r="G289" s="23" t="s">
        <v>765</v>
      </c>
      <c r="H289" s="23">
        <v>1621</v>
      </c>
      <c r="I289" s="23" t="s">
        <v>995</v>
      </c>
      <c r="J289" s="57">
        <v>30.731931770542499</v>
      </c>
    </row>
    <row r="290" spans="1:10" x14ac:dyDescent="0.3">
      <c r="A290" s="23">
        <v>85</v>
      </c>
      <c r="B290" s="23" t="s">
        <v>1064</v>
      </c>
      <c r="C290" s="23">
        <v>192</v>
      </c>
      <c r="D290" s="23">
        <v>2</v>
      </c>
      <c r="E290" s="23" t="s">
        <v>489</v>
      </c>
      <c r="F290" s="23">
        <v>3336</v>
      </c>
      <c r="G290" s="23" t="s">
        <v>1065</v>
      </c>
      <c r="H290" s="23">
        <v>3097</v>
      </c>
      <c r="I290" s="23" t="s">
        <v>1051</v>
      </c>
      <c r="J290" s="57">
        <v>5.37205741696906</v>
      </c>
    </row>
    <row r="291" spans="1:10" x14ac:dyDescent="0.3">
      <c r="A291" s="23">
        <v>3</v>
      </c>
      <c r="B291" s="23" t="s">
        <v>763</v>
      </c>
      <c r="C291" s="23">
        <v>752</v>
      </c>
      <c r="D291" s="23">
        <v>2</v>
      </c>
      <c r="E291" s="23" t="s">
        <v>27</v>
      </c>
      <c r="F291" s="23">
        <v>96</v>
      </c>
      <c r="G291" s="23" t="s">
        <v>764</v>
      </c>
      <c r="H291" s="23">
        <v>143</v>
      </c>
      <c r="I291" s="23" t="s">
        <v>765</v>
      </c>
      <c r="J291" s="57">
        <v>7.8709398509424604</v>
      </c>
    </row>
    <row r="292" spans="1:10" x14ac:dyDescent="0.3">
      <c r="A292" s="23">
        <v>6</v>
      </c>
      <c r="B292" s="23" t="s">
        <v>790</v>
      </c>
      <c r="C292" s="23">
        <v>721</v>
      </c>
      <c r="D292" s="23">
        <v>2</v>
      </c>
      <c r="E292" s="23" t="s">
        <v>47</v>
      </c>
      <c r="F292" s="23">
        <v>433</v>
      </c>
      <c r="G292" s="23" t="s">
        <v>793</v>
      </c>
      <c r="H292" s="23">
        <v>143</v>
      </c>
      <c r="I292" s="23" t="s">
        <v>765</v>
      </c>
      <c r="J292" s="57">
        <v>8.0537375774786302</v>
      </c>
    </row>
    <row r="293" spans="1:10" x14ac:dyDescent="0.3">
      <c r="A293" s="23" t="s">
        <v>41</v>
      </c>
      <c r="B293" s="23" t="s">
        <v>795</v>
      </c>
      <c r="C293" s="23">
        <v>729</v>
      </c>
      <c r="D293" s="23">
        <v>2</v>
      </c>
      <c r="E293" s="23" t="s">
        <v>44</v>
      </c>
      <c r="F293" s="23">
        <v>451</v>
      </c>
      <c r="G293" s="23" t="s">
        <v>797</v>
      </c>
      <c r="H293" s="23">
        <v>143</v>
      </c>
      <c r="I293" s="23" t="s">
        <v>765</v>
      </c>
      <c r="J293" s="57">
        <v>10.9353425706257</v>
      </c>
    </row>
    <row r="294" spans="1:10" x14ac:dyDescent="0.3">
      <c r="A294" s="23">
        <v>10</v>
      </c>
      <c r="B294" s="23" t="s">
        <v>807</v>
      </c>
      <c r="C294" s="23">
        <v>467</v>
      </c>
      <c r="D294" s="23">
        <v>0</v>
      </c>
      <c r="E294" s="23" t="s">
        <v>1149</v>
      </c>
      <c r="F294" s="23">
        <v>449</v>
      </c>
      <c r="G294" s="23" t="s">
        <v>811</v>
      </c>
      <c r="H294" s="23">
        <v>486</v>
      </c>
      <c r="I294" s="23" t="s">
        <v>810</v>
      </c>
      <c r="J294" s="57">
        <v>14.0292297534659</v>
      </c>
    </row>
    <row r="295" spans="1:10" x14ac:dyDescent="0.3">
      <c r="A295" s="23">
        <v>10</v>
      </c>
      <c r="B295" s="23" t="s">
        <v>807</v>
      </c>
      <c r="C295" s="23">
        <v>3019</v>
      </c>
      <c r="D295" s="23">
        <v>0</v>
      </c>
      <c r="E295" s="23" t="s">
        <v>146</v>
      </c>
      <c r="F295" s="23">
        <v>486</v>
      </c>
      <c r="G295" s="23" t="s">
        <v>810</v>
      </c>
      <c r="H295" s="23">
        <v>486</v>
      </c>
      <c r="I295" s="23" t="s">
        <v>810</v>
      </c>
      <c r="J295" s="57">
        <v>15.9017168852958</v>
      </c>
    </row>
    <row r="296" spans="1:10" x14ac:dyDescent="0.3">
      <c r="A296" s="23">
        <v>28</v>
      </c>
      <c r="B296" s="23" t="s">
        <v>304</v>
      </c>
      <c r="C296" s="23">
        <v>248</v>
      </c>
      <c r="D296" s="23">
        <v>0</v>
      </c>
      <c r="E296" s="23" t="s">
        <v>304</v>
      </c>
      <c r="F296" s="23">
        <v>1730</v>
      </c>
      <c r="G296" s="23" t="s">
        <v>844</v>
      </c>
      <c r="H296" s="23">
        <v>1779</v>
      </c>
      <c r="I296" s="23" t="s">
        <v>848</v>
      </c>
      <c r="J296" s="57">
        <v>37.187062545278302</v>
      </c>
    </row>
    <row r="297" spans="1:10" x14ac:dyDescent="0.3">
      <c r="A297" s="23">
        <v>47</v>
      </c>
      <c r="B297" s="23" t="s">
        <v>961</v>
      </c>
      <c r="C297" s="23">
        <v>412</v>
      </c>
      <c r="D297" s="23">
        <v>2</v>
      </c>
      <c r="E297" s="23" t="s">
        <v>635</v>
      </c>
      <c r="F297" s="23">
        <v>1413</v>
      </c>
      <c r="G297" s="23" t="s">
        <v>959</v>
      </c>
      <c r="H297" s="23">
        <v>7349</v>
      </c>
      <c r="I297" s="23" t="s">
        <v>962</v>
      </c>
      <c r="J297" s="57">
        <v>3.4750000000000001</v>
      </c>
    </row>
    <row r="298" spans="1:10" x14ac:dyDescent="0.3">
      <c r="A298" s="23">
        <v>74</v>
      </c>
      <c r="B298" s="23" t="s">
        <v>371</v>
      </c>
      <c r="C298" s="23">
        <v>3013</v>
      </c>
      <c r="D298" s="23">
        <v>1</v>
      </c>
      <c r="E298" s="23" t="s">
        <v>370</v>
      </c>
      <c r="F298" s="23">
        <v>4121</v>
      </c>
      <c r="G298" s="23" t="s">
        <v>935</v>
      </c>
      <c r="H298" s="23">
        <v>9497</v>
      </c>
      <c r="I298" s="23" t="s">
        <v>1017</v>
      </c>
      <c r="J298" s="57">
        <v>12.2571627917754</v>
      </c>
    </row>
    <row r="299" spans="1:10" x14ac:dyDescent="0.3">
      <c r="A299" s="23">
        <v>9</v>
      </c>
      <c r="B299" s="23" t="s">
        <v>1227</v>
      </c>
      <c r="C299" s="23">
        <v>740</v>
      </c>
      <c r="D299" s="23">
        <v>1</v>
      </c>
      <c r="E299" s="23" t="s">
        <v>62</v>
      </c>
      <c r="F299" s="23">
        <v>43</v>
      </c>
      <c r="G299" s="23" t="s">
        <v>762</v>
      </c>
      <c r="H299" s="23">
        <v>499</v>
      </c>
      <c r="I299" s="23" t="s">
        <v>803</v>
      </c>
      <c r="J299" s="57">
        <v>9.2688063905718696</v>
      </c>
    </row>
    <row r="300" spans="1:10" x14ac:dyDescent="0.3">
      <c r="A300" s="23">
        <v>9</v>
      </c>
      <c r="B300" s="23" t="s">
        <v>1227</v>
      </c>
      <c r="C300" s="23">
        <v>1028</v>
      </c>
      <c r="D300" s="23">
        <v>2</v>
      </c>
      <c r="E300" s="23" t="s">
        <v>1280</v>
      </c>
      <c r="F300" s="23">
        <v>499</v>
      </c>
      <c r="G300" s="23" t="s">
        <v>803</v>
      </c>
      <c r="H300" s="23">
        <v>43</v>
      </c>
      <c r="I300" s="23" t="s">
        <v>762</v>
      </c>
      <c r="J300" s="57">
        <v>11.444699377187799</v>
      </c>
    </row>
    <row r="301" spans="1:10" x14ac:dyDescent="0.3">
      <c r="A301" s="23">
        <v>14</v>
      </c>
      <c r="B301" s="23" t="s">
        <v>826</v>
      </c>
      <c r="C301" s="23">
        <v>402</v>
      </c>
      <c r="D301" s="23">
        <v>0</v>
      </c>
      <c r="E301" s="23" t="s">
        <v>74</v>
      </c>
      <c r="F301" s="23">
        <v>1956</v>
      </c>
      <c r="G301" s="23" t="s">
        <v>1281</v>
      </c>
      <c r="H301" s="23">
        <v>718</v>
      </c>
      <c r="I301" s="23" t="s">
        <v>828</v>
      </c>
      <c r="J301" s="57">
        <v>5.28286109025521</v>
      </c>
    </row>
    <row r="302" spans="1:10" x14ac:dyDescent="0.3">
      <c r="A302" s="23">
        <v>24</v>
      </c>
      <c r="B302" s="23" t="s">
        <v>872</v>
      </c>
      <c r="C302" s="23">
        <v>849</v>
      </c>
      <c r="D302" s="23">
        <v>0</v>
      </c>
      <c r="E302" s="23" t="s">
        <v>533</v>
      </c>
      <c r="F302" s="23">
        <v>798</v>
      </c>
      <c r="G302" s="23" t="s">
        <v>867</v>
      </c>
      <c r="H302" s="23">
        <v>797</v>
      </c>
      <c r="I302" s="23" t="s">
        <v>866</v>
      </c>
      <c r="J302" s="57">
        <v>12.020291421618699</v>
      </c>
    </row>
    <row r="303" spans="1:10" x14ac:dyDescent="0.3">
      <c r="A303" s="23">
        <v>27</v>
      </c>
      <c r="B303" s="23" t="s">
        <v>878</v>
      </c>
      <c r="C303" s="23">
        <v>2040</v>
      </c>
      <c r="D303" s="23">
        <v>0</v>
      </c>
      <c r="E303" s="23" t="s">
        <v>876</v>
      </c>
      <c r="F303" s="23">
        <v>797</v>
      </c>
      <c r="G303" s="23" t="s">
        <v>866</v>
      </c>
      <c r="H303" s="23">
        <v>779</v>
      </c>
      <c r="I303" s="23" t="s">
        <v>864</v>
      </c>
      <c r="J303" s="57">
        <v>3.76969082916631</v>
      </c>
    </row>
    <row r="304" spans="1:10" x14ac:dyDescent="0.3">
      <c r="A304" s="23">
        <v>27</v>
      </c>
      <c r="B304" s="23" t="s">
        <v>878</v>
      </c>
      <c r="C304" s="23">
        <v>2040</v>
      </c>
      <c r="D304" s="23">
        <v>1</v>
      </c>
      <c r="E304" s="23" t="s">
        <v>876</v>
      </c>
      <c r="F304" s="23">
        <v>797</v>
      </c>
      <c r="G304" s="23" t="s">
        <v>866</v>
      </c>
      <c r="H304" s="23">
        <v>779</v>
      </c>
      <c r="I304" s="23" t="s">
        <v>864</v>
      </c>
      <c r="J304" s="57">
        <v>0</v>
      </c>
    </row>
    <row r="305" spans="1:10" x14ac:dyDescent="0.3">
      <c r="A305" s="23">
        <v>47</v>
      </c>
      <c r="B305" s="23" t="s">
        <v>961</v>
      </c>
      <c r="C305" s="23">
        <v>413</v>
      </c>
      <c r="D305" s="23">
        <v>1</v>
      </c>
      <c r="E305" s="23" t="s">
        <v>634</v>
      </c>
      <c r="F305" s="23">
        <v>7349</v>
      </c>
      <c r="G305" s="23" t="s">
        <v>962</v>
      </c>
      <c r="H305" s="23">
        <v>1413</v>
      </c>
      <c r="I305" s="23" t="s">
        <v>959</v>
      </c>
      <c r="J305" s="57">
        <v>3.2290000000000001</v>
      </c>
    </row>
    <row r="306" spans="1:10" x14ac:dyDescent="0.3">
      <c r="A306" s="23">
        <v>48</v>
      </c>
      <c r="B306" s="23" t="s">
        <v>199</v>
      </c>
      <c r="C306" s="23">
        <v>521</v>
      </c>
      <c r="D306" s="23">
        <v>2</v>
      </c>
      <c r="E306" s="23" t="s">
        <v>198</v>
      </c>
      <c r="F306" s="23">
        <v>1150</v>
      </c>
      <c r="G306" s="23" t="s">
        <v>966</v>
      </c>
      <c r="H306" s="23">
        <v>934</v>
      </c>
      <c r="I306" s="23" t="s">
        <v>946</v>
      </c>
      <c r="J306" s="57">
        <v>9.5218198612604201</v>
      </c>
    </row>
    <row r="307" spans="1:10" x14ac:dyDescent="0.3">
      <c r="A307" s="23">
        <v>91</v>
      </c>
      <c r="B307" s="23" t="s">
        <v>1070</v>
      </c>
      <c r="C307" s="23">
        <v>20</v>
      </c>
      <c r="D307" s="23">
        <v>0</v>
      </c>
      <c r="E307" s="23" t="s">
        <v>672</v>
      </c>
      <c r="F307" s="23">
        <v>4276</v>
      </c>
      <c r="G307" s="23" t="s">
        <v>932</v>
      </c>
      <c r="H307" s="23">
        <v>4121</v>
      </c>
      <c r="I307" s="23" t="s">
        <v>935</v>
      </c>
      <c r="J307" s="57">
        <v>4.6136018300844297</v>
      </c>
    </row>
    <row r="308" spans="1:10" x14ac:dyDescent="0.3">
      <c r="A308" s="23">
        <v>91</v>
      </c>
      <c r="B308" s="23" t="s">
        <v>1070</v>
      </c>
      <c r="C308" s="23">
        <v>672</v>
      </c>
      <c r="D308" s="23">
        <v>0</v>
      </c>
      <c r="E308" s="23" t="s">
        <v>362</v>
      </c>
      <c r="F308" s="23">
        <v>4121</v>
      </c>
      <c r="G308" s="23" t="s">
        <v>935</v>
      </c>
      <c r="H308" s="23">
        <v>4121</v>
      </c>
      <c r="I308" s="23" t="s">
        <v>935</v>
      </c>
      <c r="J308" s="57">
        <v>18.578316933919801</v>
      </c>
    </row>
    <row r="309" spans="1:10" x14ac:dyDescent="0.3">
      <c r="A309" s="23" t="s">
        <v>1282</v>
      </c>
      <c r="B309" s="23" t="s">
        <v>1283</v>
      </c>
      <c r="C309" s="23">
        <v>2059</v>
      </c>
      <c r="D309" s="23">
        <v>1</v>
      </c>
      <c r="E309" s="23" t="s">
        <v>1284</v>
      </c>
      <c r="F309" s="23">
        <v>45</v>
      </c>
      <c r="G309" s="23" t="s">
        <v>1285</v>
      </c>
      <c r="H309" s="23">
        <v>45</v>
      </c>
      <c r="I309" s="23" t="s">
        <v>1285</v>
      </c>
      <c r="J309" s="57">
        <v>7.2229476526334002</v>
      </c>
    </row>
    <row r="310" spans="1:10" x14ac:dyDescent="0.3">
      <c r="A310" s="23" t="s">
        <v>1282</v>
      </c>
      <c r="B310" s="23" t="s">
        <v>1283</v>
      </c>
      <c r="C310" s="23">
        <v>2063</v>
      </c>
      <c r="D310" s="23">
        <v>2</v>
      </c>
      <c r="E310" s="23" t="s">
        <v>1286</v>
      </c>
      <c r="F310" s="23">
        <v>45</v>
      </c>
      <c r="G310" s="23" t="s">
        <v>1285</v>
      </c>
      <c r="H310" s="23" t="s">
        <v>1287</v>
      </c>
      <c r="I310" s="23" t="s">
        <v>1288</v>
      </c>
      <c r="J310" s="57">
        <v>11.5993199683732</v>
      </c>
    </row>
    <row r="311" spans="1:10" x14ac:dyDescent="0.3">
      <c r="A311" s="23" t="s">
        <v>180</v>
      </c>
      <c r="B311" s="23" t="s">
        <v>767</v>
      </c>
      <c r="C311" s="23">
        <v>295</v>
      </c>
      <c r="D311" s="23">
        <v>1</v>
      </c>
      <c r="E311" s="23" t="s">
        <v>686</v>
      </c>
      <c r="F311" s="23">
        <v>143</v>
      </c>
      <c r="G311" s="23" t="s">
        <v>765</v>
      </c>
      <c r="H311" s="23">
        <v>9659</v>
      </c>
      <c r="I311" s="23" t="s">
        <v>768</v>
      </c>
      <c r="J311" s="57">
        <v>3.85243033941817</v>
      </c>
    </row>
    <row r="312" spans="1:10" x14ac:dyDescent="0.3">
      <c r="A312" s="23">
        <v>18</v>
      </c>
      <c r="B312" s="23" t="s">
        <v>846</v>
      </c>
      <c r="C312" s="23">
        <v>838</v>
      </c>
      <c r="D312" s="23">
        <v>1</v>
      </c>
      <c r="E312" s="23" t="s">
        <v>392</v>
      </c>
      <c r="F312" s="23">
        <v>1848</v>
      </c>
      <c r="G312" s="23" t="s">
        <v>850</v>
      </c>
      <c r="H312" s="23">
        <v>1730</v>
      </c>
      <c r="I312" s="23" t="s">
        <v>844</v>
      </c>
      <c r="J312" s="57">
        <v>11.591830564596901</v>
      </c>
    </row>
    <row r="313" spans="1:10" x14ac:dyDescent="0.3">
      <c r="A313" s="23">
        <v>18</v>
      </c>
      <c r="B313" s="23" t="s">
        <v>846</v>
      </c>
      <c r="C313" s="23">
        <v>253</v>
      </c>
      <c r="D313" s="23">
        <v>1</v>
      </c>
      <c r="E313" s="23" t="s">
        <v>390</v>
      </c>
      <c r="F313" s="23">
        <v>143</v>
      </c>
      <c r="G313" s="23" t="s">
        <v>765</v>
      </c>
      <c r="H313" s="23">
        <v>1751</v>
      </c>
      <c r="I313" s="23" t="s">
        <v>847</v>
      </c>
      <c r="J313" s="57">
        <v>45.905447823822499</v>
      </c>
    </row>
    <row r="314" spans="1:10" x14ac:dyDescent="0.3">
      <c r="A314" s="23">
        <v>18</v>
      </c>
      <c r="B314" s="23" t="s">
        <v>846</v>
      </c>
      <c r="C314" s="23">
        <v>758</v>
      </c>
      <c r="D314" s="23">
        <v>1</v>
      </c>
      <c r="E314" s="23" t="s">
        <v>395</v>
      </c>
      <c r="F314" s="23">
        <v>143</v>
      </c>
      <c r="G314" s="23" t="s">
        <v>765</v>
      </c>
      <c r="H314" s="23">
        <v>1730</v>
      </c>
      <c r="I314" s="23" t="s">
        <v>844</v>
      </c>
      <c r="J314" s="57">
        <v>32.092287125242798</v>
      </c>
    </row>
    <row r="315" spans="1:10" x14ac:dyDescent="0.3">
      <c r="A315" s="23">
        <v>36</v>
      </c>
      <c r="B315" s="23" t="s">
        <v>903</v>
      </c>
      <c r="C315" s="23">
        <v>432</v>
      </c>
      <c r="D315" s="23">
        <v>0</v>
      </c>
      <c r="E315" s="23" t="s">
        <v>120</v>
      </c>
      <c r="F315" s="23">
        <v>325</v>
      </c>
      <c r="G315" s="23" t="s">
        <v>886</v>
      </c>
      <c r="H315" s="23">
        <v>325</v>
      </c>
      <c r="I315" s="23" t="s">
        <v>886</v>
      </c>
      <c r="J315" s="57">
        <v>12.8091402176495</v>
      </c>
    </row>
    <row r="316" spans="1:10" x14ac:dyDescent="0.3">
      <c r="A316" s="23" t="s">
        <v>130</v>
      </c>
      <c r="B316" s="23" t="s">
        <v>1247</v>
      </c>
      <c r="C316" s="23">
        <v>324</v>
      </c>
      <c r="D316" s="23">
        <v>1</v>
      </c>
      <c r="E316" s="23" t="s">
        <v>139</v>
      </c>
      <c r="F316" s="23">
        <v>143</v>
      </c>
      <c r="G316" s="23" t="s">
        <v>765</v>
      </c>
      <c r="H316" s="23">
        <v>348</v>
      </c>
      <c r="I316" s="23" t="s">
        <v>916</v>
      </c>
      <c r="J316" s="57">
        <v>23.802694077618099</v>
      </c>
    </row>
    <row r="317" spans="1:10" x14ac:dyDescent="0.3">
      <c r="A317" s="23" t="s">
        <v>130</v>
      </c>
      <c r="B317" s="23" t="s">
        <v>1247</v>
      </c>
      <c r="C317" s="23">
        <v>658</v>
      </c>
      <c r="D317" s="23">
        <v>2</v>
      </c>
      <c r="E317" s="23" t="s">
        <v>1289</v>
      </c>
      <c r="F317" s="23">
        <v>672</v>
      </c>
      <c r="G317" s="23" t="s">
        <v>1290</v>
      </c>
      <c r="H317" s="23">
        <v>31</v>
      </c>
      <c r="I317" s="23" t="s">
        <v>792</v>
      </c>
      <c r="J317" s="57">
        <v>15.1383558505335</v>
      </c>
    </row>
    <row r="318" spans="1:10" x14ac:dyDescent="0.3">
      <c r="A318" s="23">
        <v>59</v>
      </c>
      <c r="B318" s="23" t="s">
        <v>988</v>
      </c>
      <c r="C318" s="23">
        <v>534</v>
      </c>
      <c r="D318" s="23">
        <v>0</v>
      </c>
      <c r="E318" s="23" t="s">
        <v>594</v>
      </c>
      <c r="F318" s="23">
        <v>9673</v>
      </c>
      <c r="G318" s="23" t="s">
        <v>944</v>
      </c>
      <c r="H318" s="23">
        <v>9475</v>
      </c>
      <c r="I318" s="23" t="s">
        <v>953</v>
      </c>
      <c r="J318" s="57">
        <v>13.123616993656499</v>
      </c>
    </row>
    <row r="319" spans="1:10" x14ac:dyDescent="0.3">
      <c r="A319" s="23">
        <v>59</v>
      </c>
      <c r="B319" s="23" t="s">
        <v>988</v>
      </c>
      <c r="C319" s="23">
        <v>564</v>
      </c>
      <c r="D319" s="23">
        <v>0</v>
      </c>
      <c r="E319" s="23" t="s">
        <v>600</v>
      </c>
      <c r="F319" s="23">
        <v>934</v>
      </c>
      <c r="G319" s="23" t="s">
        <v>946</v>
      </c>
      <c r="H319" s="23">
        <v>9673</v>
      </c>
      <c r="I319" s="23" t="s">
        <v>944</v>
      </c>
      <c r="J319" s="57">
        <v>8.3972631826156103</v>
      </c>
    </row>
    <row r="320" spans="1:10" x14ac:dyDescent="0.3">
      <c r="A320" s="23">
        <v>59</v>
      </c>
      <c r="B320" s="23" t="s">
        <v>988</v>
      </c>
      <c r="C320" s="23">
        <v>944</v>
      </c>
      <c r="D320" s="23">
        <v>0</v>
      </c>
      <c r="E320" s="23" t="s">
        <v>590</v>
      </c>
      <c r="F320" s="23">
        <v>9673</v>
      </c>
      <c r="G320" s="23" t="s">
        <v>944</v>
      </c>
      <c r="H320" s="23">
        <v>1670</v>
      </c>
      <c r="I320" s="23" t="s">
        <v>989</v>
      </c>
      <c r="J320" s="57">
        <v>8.9438423567818308</v>
      </c>
    </row>
    <row r="321" spans="1:10" x14ac:dyDescent="0.3">
      <c r="A321" s="23">
        <v>59</v>
      </c>
      <c r="B321" s="23" t="s">
        <v>988</v>
      </c>
      <c r="C321" s="23">
        <v>980</v>
      </c>
      <c r="D321" s="23">
        <v>0</v>
      </c>
      <c r="E321" s="23" t="s">
        <v>613</v>
      </c>
      <c r="F321" s="23">
        <v>934</v>
      </c>
      <c r="G321" s="23" t="s">
        <v>946</v>
      </c>
      <c r="H321" s="23">
        <v>9673</v>
      </c>
      <c r="I321" s="23" t="s">
        <v>944</v>
      </c>
      <c r="J321" s="57">
        <v>13.9137582925733</v>
      </c>
    </row>
    <row r="322" spans="1:10" x14ac:dyDescent="0.3">
      <c r="A322" s="23">
        <v>99</v>
      </c>
      <c r="B322" s="23" t="s">
        <v>1092</v>
      </c>
      <c r="C322" s="23">
        <v>131</v>
      </c>
      <c r="D322" s="23">
        <v>0</v>
      </c>
      <c r="E322" s="23" t="s">
        <v>479</v>
      </c>
      <c r="F322" s="23">
        <v>4107</v>
      </c>
      <c r="G322" s="23" t="s">
        <v>1093</v>
      </c>
      <c r="H322" s="23">
        <v>3034</v>
      </c>
      <c r="I322" s="23" t="s">
        <v>923</v>
      </c>
      <c r="J322" s="57">
        <v>2.7120933830563398</v>
      </c>
    </row>
    <row r="323" spans="1:10" x14ac:dyDescent="0.3">
      <c r="A323" s="23">
        <v>99</v>
      </c>
      <c r="B323" s="23" t="s">
        <v>1092</v>
      </c>
      <c r="C323" s="23">
        <v>133</v>
      </c>
      <c r="D323" s="23">
        <v>0</v>
      </c>
      <c r="E323" s="23" t="s">
        <v>485</v>
      </c>
      <c r="F323" s="23">
        <v>4107</v>
      </c>
      <c r="G323" s="23" t="s">
        <v>1093</v>
      </c>
      <c r="H323" s="23">
        <v>4107</v>
      </c>
      <c r="I323" s="23" t="s">
        <v>1093</v>
      </c>
      <c r="J323" s="57">
        <v>15.5197513266786</v>
      </c>
    </row>
    <row r="324" spans="1:10" x14ac:dyDescent="0.3">
      <c r="A324" s="23">
        <v>99</v>
      </c>
      <c r="B324" s="23" t="s">
        <v>1092</v>
      </c>
      <c r="C324" s="23">
        <v>896</v>
      </c>
      <c r="D324" s="23">
        <v>0</v>
      </c>
      <c r="E324" s="23" t="s">
        <v>484</v>
      </c>
      <c r="F324" s="23">
        <v>4107</v>
      </c>
      <c r="G324" s="23" t="s">
        <v>1093</v>
      </c>
      <c r="H324" s="23">
        <v>3034</v>
      </c>
      <c r="I324" s="23" t="s">
        <v>923</v>
      </c>
      <c r="J324" s="57">
        <v>8.8980694726752301</v>
      </c>
    </row>
    <row r="325" spans="1:10" x14ac:dyDescent="0.3">
      <c r="A325" s="23">
        <v>47</v>
      </c>
      <c r="B325" s="23" t="s">
        <v>961</v>
      </c>
      <c r="C325" s="23">
        <v>579</v>
      </c>
      <c r="D325" s="23">
        <v>2</v>
      </c>
      <c r="E325" s="23" t="s">
        <v>215</v>
      </c>
      <c r="F325" s="23">
        <v>1413</v>
      </c>
      <c r="G325" s="23" t="s">
        <v>959</v>
      </c>
      <c r="H325" s="23">
        <v>9673</v>
      </c>
      <c r="I325" s="23" t="s">
        <v>944</v>
      </c>
      <c r="J325" s="57">
        <v>14.9641797868104</v>
      </c>
    </row>
    <row r="326" spans="1:10" x14ac:dyDescent="0.3">
      <c r="A326" s="23">
        <v>47</v>
      </c>
      <c r="B326" s="23" t="s">
        <v>961</v>
      </c>
      <c r="C326" s="23">
        <v>891</v>
      </c>
      <c r="D326" s="23">
        <v>1</v>
      </c>
      <c r="E326" s="23" t="s">
        <v>632</v>
      </c>
      <c r="F326" s="23">
        <v>9673</v>
      </c>
      <c r="G326" s="23" t="s">
        <v>944</v>
      </c>
      <c r="H326" s="23">
        <v>1413</v>
      </c>
      <c r="I326" s="23" t="s">
        <v>959</v>
      </c>
      <c r="J326" s="57">
        <v>14.8225848398439</v>
      </c>
    </row>
    <row r="327" spans="1:10" x14ac:dyDescent="0.3">
      <c r="A327" s="23">
        <v>35</v>
      </c>
      <c r="B327" s="23" t="s">
        <v>897</v>
      </c>
      <c r="C327" s="23">
        <v>562</v>
      </c>
      <c r="D327" s="23">
        <v>0</v>
      </c>
      <c r="E327" s="23" t="s">
        <v>739</v>
      </c>
      <c r="F327" s="23">
        <v>278</v>
      </c>
      <c r="G327" s="23" t="s">
        <v>898</v>
      </c>
      <c r="H327" s="23">
        <v>325</v>
      </c>
      <c r="I327" s="23" t="s">
        <v>886</v>
      </c>
      <c r="J327" s="57">
        <v>7.2011003181128599</v>
      </c>
    </row>
    <row r="328" spans="1:10" x14ac:dyDescent="0.3">
      <c r="A328" s="23">
        <v>35</v>
      </c>
      <c r="B328" s="23" t="s">
        <v>897</v>
      </c>
      <c r="C328" s="23">
        <v>2025</v>
      </c>
      <c r="D328" s="23">
        <v>0</v>
      </c>
      <c r="E328" s="23" t="s">
        <v>901</v>
      </c>
      <c r="F328" s="23">
        <v>325</v>
      </c>
      <c r="G328" s="23" t="s">
        <v>886</v>
      </c>
      <c r="H328" s="23">
        <v>325</v>
      </c>
      <c r="I328" s="23" t="s">
        <v>886</v>
      </c>
      <c r="J328" s="57">
        <v>27.084296665918401</v>
      </c>
    </row>
    <row r="329" spans="1:10" x14ac:dyDescent="0.3">
      <c r="A329" s="23">
        <v>35</v>
      </c>
      <c r="B329" s="23" t="s">
        <v>897</v>
      </c>
      <c r="C329" s="23">
        <v>2052</v>
      </c>
      <c r="D329" s="23">
        <v>0</v>
      </c>
      <c r="E329" s="23" t="s">
        <v>719</v>
      </c>
      <c r="F329" s="23">
        <v>325</v>
      </c>
      <c r="G329" s="23" t="s">
        <v>886</v>
      </c>
      <c r="H329" s="23">
        <v>325</v>
      </c>
      <c r="I329" s="23" t="s">
        <v>886</v>
      </c>
      <c r="J329" s="57">
        <v>26.9091585892327</v>
      </c>
    </row>
    <row r="330" spans="1:10" x14ac:dyDescent="0.3">
      <c r="A330" s="23">
        <v>37</v>
      </c>
      <c r="B330" s="23" t="s">
        <v>905</v>
      </c>
      <c r="C330" s="23">
        <v>633</v>
      </c>
      <c r="D330" s="23">
        <v>0</v>
      </c>
      <c r="E330" s="23" t="s">
        <v>1177</v>
      </c>
      <c r="F330" s="23">
        <v>486</v>
      </c>
      <c r="G330" s="23" t="s">
        <v>810</v>
      </c>
      <c r="H330" s="23">
        <v>43</v>
      </c>
      <c r="I330" s="23" t="s">
        <v>762</v>
      </c>
      <c r="J330" s="57">
        <v>18.793357228479699</v>
      </c>
    </row>
    <row r="331" spans="1:10" x14ac:dyDescent="0.3">
      <c r="A331" s="23">
        <v>37</v>
      </c>
      <c r="B331" s="23" t="s">
        <v>905</v>
      </c>
      <c r="C331" s="23">
        <v>880</v>
      </c>
      <c r="D331" s="23">
        <v>0</v>
      </c>
      <c r="E331" s="23" t="s">
        <v>445</v>
      </c>
      <c r="F331" s="23">
        <v>43</v>
      </c>
      <c r="G331" s="23" t="s">
        <v>762</v>
      </c>
      <c r="H331" s="23">
        <v>43</v>
      </c>
      <c r="I331" s="23" t="s">
        <v>762</v>
      </c>
      <c r="J331" s="57">
        <v>27.719211665859198</v>
      </c>
    </row>
    <row r="332" spans="1:10" x14ac:dyDescent="0.3">
      <c r="A332" s="23">
        <v>40</v>
      </c>
      <c r="B332" s="23" t="s">
        <v>1233</v>
      </c>
      <c r="C332" s="23">
        <v>661</v>
      </c>
      <c r="D332" s="23">
        <v>2</v>
      </c>
      <c r="E332" s="23" t="s">
        <v>183</v>
      </c>
      <c r="F332" s="23">
        <v>3047</v>
      </c>
      <c r="G332" s="23" t="s">
        <v>917</v>
      </c>
      <c r="H332" s="23">
        <v>3091</v>
      </c>
      <c r="I332" s="23" t="s">
        <v>925</v>
      </c>
      <c r="J332" s="57">
        <v>10.933262976109701</v>
      </c>
    </row>
    <row r="333" spans="1:10" x14ac:dyDescent="0.3">
      <c r="A333" s="23">
        <v>40</v>
      </c>
      <c r="B333" s="23" t="s">
        <v>1233</v>
      </c>
      <c r="C333" s="23">
        <v>681</v>
      </c>
      <c r="D333" s="23">
        <v>1</v>
      </c>
      <c r="E333" s="23" t="s">
        <v>1291</v>
      </c>
      <c r="F333" s="23">
        <v>3098</v>
      </c>
      <c r="G333" s="23" t="s">
        <v>940</v>
      </c>
      <c r="H333" s="23">
        <v>3049</v>
      </c>
      <c r="I333" s="23" t="s">
        <v>1073</v>
      </c>
      <c r="J333" s="57">
        <v>12.7309345118761</v>
      </c>
    </row>
    <row r="334" spans="1:10" x14ac:dyDescent="0.3">
      <c r="A334" s="23">
        <v>40</v>
      </c>
      <c r="B334" s="23" t="s">
        <v>1233</v>
      </c>
      <c r="C334" s="23">
        <v>697</v>
      </c>
      <c r="D334" s="23">
        <v>2</v>
      </c>
      <c r="E334" s="23" t="s">
        <v>559</v>
      </c>
      <c r="F334" s="23">
        <v>3087</v>
      </c>
      <c r="G334" s="23" t="s">
        <v>924</v>
      </c>
      <c r="H334" s="23">
        <v>237</v>
      </c>
      <c r="I334" s="23" t="s">
        <v>921</v>
      </c>
      <c r="J334" s="57">
        <v>11.1340624373621</v>
      </c>
    </row>
    <row r="335" spans="1:10" x14ac:dyDescent="0.3">
      <c r="A335" s="23">
        <v>40</v>
      </c>
      <c r="B335" s="23" t="s">
        <v>1233</v>
      </c>
      <c r="C335" s="23">
        <v>803</v>
      </c>
      <c r="D335" s="23">
        <v>1</v>
      </c>
      <c r="E335" s="23" t="s">
        <v>673</v>
      </c>
      <c r="F335" s="23">
        <v>3092</v>
      </c>
      <c r="G335" s="23" t="s">
        <v>936</v>
      </c>
      <c r="H335" s="23">
        <v>4110</v>
      </c>
      <c r="I335" s="23" t="s">
        <v>912</v>
      </c>
      <c r="J335" s="57">
        <v>18.599846838279401</v>
      </c>
    </row>
    <row r="336" spans="1:10" x14ac:dyDescent="0.3">
      <c r="A336" s="23">
        <v>40</v>
      </c>
      <c r="B336" s="23" t="s">
        <v>1233</v>
      </c>
      <c r="C336" s="23">
        <v>1006</v>
      </c>
      <c r="D336" s="23">
        <v>1</v>
      </c>
      <c r="E336" s="23" t="s">
        <v>1292</v>
      </c>
      <c r="F336" s="23">
        <v>325</v>
      </c>
      <c r="G336" s="23" t="s">
        <v>886</v>
      </c>
      <c r="H336" s="23">
        <v>3047</v>
      </c>
      <c r="I336" s="23" t="s">
        <v>917</v>
      </c>
      <c r="J336" s="57">
        <v>19.927373661210499</v>
      </c>
    </row>
    <row r="337" spans="1:10" x14ac:dyDescent="0.3">
      <c r="A337" s="23">
        <v>40</v>
      </c>
      <c r="B337" s="23" t="s">
        <v>1233</v>
      </c>
      <c r="C337" s="23">
        <v>3</v>
      </c>
      <c r="D337" s="23">
        <v>1</v>
      </c>
      <c r="E337" s="23" t="s">
        <v>166</v>
      </c>
      <c r="F337" s="23">
        <v>4132</v>
      </c>
      <c r="G337" s="23" t="s">
        <v>913</v>
      </c>
      <c r="H337" s="23">
        <v>9672</v>
      </c>
      <c r="I337" s="23" t="s">
        <v>914</v>
      </c>
      <c r="J337" s="57">
        <v>18.683610169073901</v>
      </c>
    </row>
    <row r="338" spans="1:10" x14ac:dyDescent="0.3">
      <c r="A338" s="23">
        <v>45</v>
      </c>
      <c r="B338" s="23" t="s">
        <v>204</v>
      </c>
      <c r="C338" s="23">
        <v>580</v>
      </c>
      <c r="D338" s="23">
        <v>2</v>
      </c>
      <c r="E338" s="23" t="s">
        <v>293</v>
      </c>
      <c r="F338" s="23">
        <v>1301</v>
      </c>
      <c r="G338" s="23" t="s">
        <v>950</v>
      </c>
      <c r="H338" s="23">
        <v>1352</v>
      </c>
      <c r="I338" s="23" t="s">
        <v>952</v>
      </c>
      <c r="J338" s="57">
        <v>10.052138201821499</v>
      </c>
    </row>
    <row r="339" spans="1:10" x14ac:dyDescent="0.3">
      <c r="A339" s="23">
        <v>45</v>
      </c>
      <c r="B339" s="23" t="s">
        <v>204</v>
      </c>
      <c r="C339" s="23">
        <v>582</v>
      </c>
      <c r="D339" s="23">
        <v>2</v>
      </c>
      <c r="E339" s="23" t="s">
        <v>255</v>
      </c>
      <c r="F339" s="23">
        <v>1301</v>
      </c>
      <c r="G339" s="23" t="s">
        <v>950</v>
      </c>
      <c r="H339" s="23">
        <v>9673</v>
      </c>
      <c r="I339" s="23" t="s">
        <v>944</v>
      </c>
      <c r="J339" s="57">
        <v>25.4222047184528</v>
      </c>
    </row>
    <row r="340" spans="1:10" x14ac:dyDescent="0.3">
      <c r="A340" s="23">
        <v>45</v>
      </c>
      <c r="B340" s="23" t="s">
        <v>204</v>
      </c>
      <c r="C340" s="23">
        <v>863</v>
      </c>
      <c r="D340" s="23">
        <v>2</v>
      </c>
      <c r="E340" s="23" t="s">
        <v>239</v>
      </c>
      <c r="F340" s="23">
        <v>1301</v>
      </c>
      <c r="G340" s="23" t="s">
        <v>950</v>
      </c>
      <c r="H340" s="23">
        <v>1643</v>
      </c>
      <c r="I340" s="23" t="s">
        <v>954</v>
      </c>
      <c r="J340" s="57">
        <v>12.7277927401572</v>
      </c>
    </row>
    <row r="341" spans="1:10" x14ac:dyDescent="0.3">
      <c r="A341" s="23">
        <v>60</v>
      </c>
      <c r="B341" s="23" t="s">
        <v>994</v>
      </c>
      <c r="C341" s="23">
        <v>895</v>
      </c>
      <c r="D341" s="23">
        <v>2</v>
      </c>
      <c r="E341" s="23" t="s">
        <v>1004</v>
      </c>
      <c r="F341" s="23">
        <v>1700</v>
      </c>
      <c r="G341" s="23" t="s">
        <v>951</v>
      </c>
      <c r="H341" s="23">
        <v>143</v>
      </c>
      <c r="I341" s="23" t="s">
        <v>765</v>
      </c>
      <c r="J341" s="57">
        <v>24.165476616663099</v>
      </c>
    </row>
    <row r="342" spans="1:10" x14ac:dyDescent="0.3">
      <c r="A342" s="23" t="s">
        <v>180</v>
      </c>
      <c r="B342" s="23" t="s">
        <v>767</v>
      </c>
      <c r="C342" s="23">
        <v>252</v>
      </c>
      <c r="D342" s="23">
        <v>1</v>
      </c>
      <c r="E342" s="23" t="s">
        <v>683</v>
      </c>
      <c r="F342" s="23">
        <v>409</v>
      </c>
      <c r="G342" s="23" t="s">
        <v>769</v>
      </c>
      <c r="H342" s="23">
        <v>9659</v>
      </c>
      <c r="I342" s="23" t="s">
        <v>768</v>
      </c>
      <c r="J342" s="57">
        <v>5.8574303394181699</v>
      </c>
    </row>
    <row r="343" spans="1:10" x14ac:dyDescent="0.3">
      <c r="A343" s="23" t="s">
        <v>180</v>
      </c>
      <c r="B343" s="23" t="s">
        <v>767</v>
      </c>
      <c r="C343" s="23">
        <v>287</v>
      </c>
      <c r="D343" s="23">
        <v>1</v>
      </c>
      <c r="E343" s="23" t="s">
        <v>684</v>
      </c>
      <c r="F343" s="23">
        <v>409</v>
      </c>
      <c r="G343" s="23" t="s">
        <v>769</v>
      </c>
      <c r="H343" s="23">
        <v>9659</v>
      </c>
      <c r="I343" s="23" t="s">
        <v>768</v>
      </c>
      <c r="J343" s="57">
        <v>6.7817914307353</v>
      </c>
    </row>
    <row r="344" spans="1:10" x14ac:dyDescent="0.3">
      <c r="A344" s="23">
        <v>18</v>
      </c>
      <c r="B344" s="23" t="s">
        <v>846</v>
      </c>
      <c r="C344" s="23">
        <v>654</v>
      </c>
      <c r="D344" s="23">
        <v>1</v>
      </c>
      <c r="E344" s="23" t="s">
        <v>1293</v>
      </c>
      <c r="F344" s="23">
        <v>143</v>
      </c>
      <c r="G344" s="23" t="s">
        <v>765</v>
      </c>
      <c r="H344" s="23">
        <v>1880</v>
      </c>
      <c r="I344" s="23" t="s">
        <v>841</v>
      </c>
      <c r="J344" s="57">
        <v>17.991287598311398</v>
      </c>
    </row>
    <row r="345" spans="1:10" x14ac:dyDescent="0.3">
      <c r="A345" s="23">
        <v>38</v>
      </c>
      <c r="B345" s="23" t="s">
        <v>140</v>
      </c>
      <c r="C345" s="23">
        <v>335</v>
      </c>
      <c r="D345" s="23">
        <v>0</v>
      </c>
      <c r="E345" s="23" t="s">
        <v>140</v>
      </c>
      <c r="F345" s="23">
        <v>576</v>
      </c>
      <c r="G345" s="23" t="s">
        <v>907</v>
      </c>
      <c r="H345" s="23">
        <v>7034</v>
      </c>
      <c r="I345" s="23" t="s">
        <v>908</v>
      </c>
      <c r="J345" s="57">
        <v>14.2162209402205</v>
      </c>
    </row>
    <row r="346" spans="1:10" x14ac:dyDescent="0.3">
      <c r="A346" s="23" t="s">
        <v>130</v>
      </c>
      <c r="B346" s="23" t="s">
        <v>1247</v>
      </c>
      <c r="C346" s="23">
        <v>293</v>
      </c>
      <c r="D346" s="23">
        <v>2</v>
      </c>
      <c r="E346" s="23" t="s">
        <v>132</v>
      </c>
      <c r="F346" s="23">
        <v>237</v>
      </c>
      <c r="G346" s="23" t="s">
        <v>921</v>
      </c>
      <c r="H346" s="23">
        <v>143</v>
      </c>
      <c r="I346" s="23" t="s">
        <v>765</v>
      </c>
      <c r="J346" s="57">
        <v>27.838531399491</v>
      </c>
    </row>
    <row r="347" spans="1:10" x14ac:dyDescent="0.3">
      <c r="A347" s="23" t="s">
        <v>130</v>
      </c>
      <c r="B347" s="23" t="s">
        <v>1247</v>
      </c>
      <c r="C347" s="23">
        <v>326</v>
      </c>
      <c r="D347" s="23">
        <v>1</v>
      </c>
      <c r="E347" s="23" t="s">
        <v>698</v>
      </c>
      <c r="F347" s="23">
        <v>42</v>
      </c>
      <c r="G347" s="23" t="s">
        <v>809</v>
      </c>
      <c r="H347" s="23">
        <v>143</v>
      </c>
      <c r="I347" s="23" t="s">
        <v>765</v>
      </c>
      <c r="J347" s="57">
        <v>0.93</v>
      </c>
    </row>
    <row r="348" spans="1:10" x14ac:dyDescent="0.3">
      <c r="A348" s="23" t="s">
        <v>130</v>
      </c>
      <c r="B348" s="23" t="s">
        <v>1247</v>
      </c>
      <c r="C348" s="23">
        <v>1015</v>
      </c>
      <c r="D348" s="23">
        <v>1</v>
      </c>
      <c r="E348" s="23" t="s">
        <v>1294</v>
      </c>
      <c r="F348" s="23">
        <v>42</v>
      </c>
      <c r="G348" s="23" t="s">
        <v>809</v>
      </c>
      <c r="H348" s="23">
        <v>583</v>
      </c>
      <c r="I348" s="23" t="s">
        <v>943</v>
      </c>
      <c r="J348" s="57">
        <v>16.627876643038</v>
      </c>
    </row>
    <row r="349" spans="1:10" x14ac:dyDescent="0.3">
      <c r="A349" s="23" t="s">
        <v>130</v>
      </c>
      <c r="B349" s="23" t="s">
        <v>1247</v>
      </c>
      <c r="C349" s="23">
        <v>1017</v>
      </c>
      <c r="D349" s="23">
        <v>2</v>
      </c>
      <c r="E349" s="23" t="s">
        <v>1295</v>
      </c>
      <c r="F349" s="23">
        <v>325</v>
      </c>
      <c r="G349" s="23" t="s">
        <v>886</v>
      </c>
      <c r="H349" s="23">
        <v>409</v>
      </c>
      <c r="I349" s="23" t="s">
        <v>769</v>
      </c>
      <c r="J349" s="57">
        <v>26.375172919145601</v>
      </c>
    </row>
    <row r="350" spans="1:10" x14ac:dyDescent="0.3">
      <c r="A350" s="23">
        <v>57</v>
      </c>
      <c r="B350" s="23" t="s">
        <v>209</v>
      </c>
      <c r="C350" s="23">
        <v>639</v>
      </c>
      <c r="D350" s="23">
        <v>2</v>
      </c>
      <c r="E350" s="23" t="s">
        <v>225</v>
      </c>
      <c r="F350" s="23">
        <v>1068</v>
      </c>
      <c r="G350" s="23" t="s">
        <v>838</v>
      </c>
      <c r="H350" s="23">
        <v>9673</v>
      </c>
      <c r="I350" s="23" t="s">
        <v>944</v>
      </c>
      <c r="J350" s="57">
        <v>22.201167699511799</v>
      </c>
    </row>
    <row r="351" spans="1:10" x14ac:dyDescent="0.3">
      <c r="A351" s="23">
        <v>57</v>
      </c>
      <c r="B351" s="23" t="s">
        <v>209</v>
      </c>
      <c r="C351" s="23">
        <v>800</v>
      </c>
      <c r="D351" s="23">
        <v>1</v>
      </c>
      <c r="E351" s="23" t="s">
        <v>984</v>
      </c>
      <c r="F351" s="23">
        <v>9673</v>
      </c>
      <c r="G351" s="23" t="s">
        <v>944</v>
      </c>
      <c r="H351" s="23">
        <v>1068</v>
      </c>
      <c r="I351" s="23" t="s">
        <v>838</v>
      </c>
      <c r="J351" s="57">
        <v>46.938891805174599</v>
      </c>
    </row>
    <row r="352" spans="1:10" x14ac:dyDescent="0.3">
      <c r="A352" s="23">
        <v>57</v>
      </c>
      <c r="B352" s="23" t="s">
        <v>209</v>
      </c>
      <c r="C352" s="23">
        <v>859</v>
      </c>
      <c r="D352" s="23">
        <v>1</v>
      </c>
      <c r="E352" s="23" t="s">
        <v>237</v>
      </c>
      <c r="F352" s="23">
        <v>9673</v>
      </c>
      <c r="G352" s="23" t="s">
        <v>944</v>
      </c>
      <c r="H352" s="23">
        <v>1842</v>
      </c>
      <c r="I352" s="23" t="s">
        <v>985</v>
      </c>
      <c r="J352" s="57">
        <v>26.2474190894524</v>
      </c>
    </row>
    <row r="353" spans="1:10" x14ac:dyDescent="0.3">
      <c r="A353" s="23">
        <v>59</v>
      </c>
      <c r="B353" s="23" t="s">
        <v>988</v>
      </c>
      <c r="C353" s="23">
        <v>537</v>
      </c>
      <c r="D353" s="23">
        <v>0</v>
      </c>
      <c r="E353" s="23" t="s">
        <v>595</v>
      </c>
      <c r="F353" s="23">
        <v>9673</v>
      </c>
      <c r="G353" s="23" t="s">
        <v>944</v>
      </c>
      <c r="H353" s="23">
        <v>934</v>
      </c>
      <c r="I353" s="23" t="s">
        <v>946</v>
      </c>
      <c r="J353" s="57">
        <v>6.9768694751492797</v>
      </c>
    </row>
    <row r="354" spans="1:10" x14ac:dyDescent="0.3">
      <c r="A354" s="23">
        <v>9</v>
      </c>
      <c r="B354" s="23" t="s">
        <v>1227</v>
      </c>
      <c r="C354" s="23">
        <v>357</v>
      </c>
      <c r="D354" s="23">
        <v>2</v>
      </c>
      <c r="E354" s="23" t="s">
        <v>66</v>
      </c>
      <c r="F354" s="23">
        <v>499</v>
      </c>
      <c r="G354" s="23" t="s">
        <v>803</v>
      </c>
      <c r="H354" s="23">
        <v>409</v>
      </c>
      <c r="I354" s="23" t="s">
        <v>769</v>
      </c>
      <c r="J354" s="57">
        <v>12.5563741056227</v>
      </c>
    </row>
    <row r="355" spans="1:10" x14ac:dyDescent="0.3">
      <c r="A355" s="23">
        <v>9</v>
      </c>
      <c r="B355" s="23" t="s">
        <v>1227</v>
      </c>
      <c r="C355" s="23">
        <v>727</v>
      </c>
      <c r="D355" s="23">
        <v>2</v>
      </c>
      <c r="E355" s="23" t="s">
        <v>65</v>
      </c>
      <c r="F355" s="23">
        <v>499</v>
      </c>
      <c r="G355" s="23" t="s">
        <v>803</v>
      </c>
      <c r="H355" s="23">
        <v>43</v>
      </c>
      <c r="I355" s="23" t="s">
        <v>762</v>
      </c>
      <c r="J355" s="57">
        <v>10.1375042218682</v>
      </c>
    </row>
    <row r="356" spans="1:10" x14ac:dyDescent="0.3">
      <c r="A356" s="23">
        <v>9</v>
      </c>
      <c r="B356" s="23" t="s">
        <v>1227</v>
      </c>
      <c r="C356" s="23">
        <v>750</v>
      </c>
      <c r="D356" s="23">
        <v>1</v>
      </c>
      <c r="E356" s="23" t="s">
        <v>70</v>
      </c>
      <c r="F356" s="23">
        <v>409</v>
      </c>
      <c r="G356" s="23" t="s">
        <v>769</v>
      </c>
      <c r="H356" s="23">
        <v>507</v>
      </c>
      <c r="I356" s="23" t="s">
        <v>806</v>
      </c>
      <c r="J356" s="57">
        <v>15.4461253050531</v>
      </c>
    </row>
    <row r="357" spans="1:10" x14ac:dyDescent="0.3">
      <c r="A357" s="23">
        <v>9</v>
      </c>
      <c r="B357" s="23" t="s">
        <v>1227</v>
      </c>
      <c r="C357" s="23">
        <v>804</v>
      </c>
      <c r="D357" s="23">
        <v>2</v>
      </c>
      <c r="E357" s="23" t="s">
        <v>69</v>
      </c>
      <c r="F357" s="23">
        <v>494</v>
      </c>
      <c r="G357" s="23" t="s">
        <v>804</v>
      </c>
      <c r="H357" s="23">
        <v>43</v>
      </c>
      <c r="I357" s="23" t="s">
        <v>762</v>
      </c>
      <c r="J357" s="57">
        <v>13.9073789470729</v>
      </c>
    </row>
    <row r="358" spans="1:10" x14ac:dyDescent="0.3">
      <c r="A358" s="23">
        <v>24</v>
      </c>
      <c r="B358" s="23" t="s">
        <v>872</v>
      </c>
      <c r="C358" s="23">
        <v>496</v>
      </c>
      <c r="D358" s="23">
        <v>0</v>
      </c>
      <c r="E358" s="23" t="s">
        <v>529</v>
      </c>
      <c r="F358" s="23">
        <v>798</v>
      </c>
      <c r="G358" s="23" t="s">
        <v>867</v>
      </c>
      <c r="H358" s="23">
        <v>798</v>
      </c>
      <c r="I358" s="23" t="s">
        <v>867</v>
      </c>
      <c r="J358" s="57">
        <v>8.0883201969535108</v>
      </c>
    </row>
    <row r="359" spans="1:10" x14ac:dyDescent="0.3">
      <c r="A359" s="23">
        <v>24</v>
      </c>
      <c r="B359" s="23" t="s">
        <v>872</v>
      </c>
      <c r="C359" s="23">
        <v>497</v>
      </c>
      <c r="D359" s="23">
        <v>0</v>
      </c>
      <c r="E359" s="23" t="s">
        <v>527</v>
      </c>
      <c r="F359" s="23">
        <v>798</v>
      </c>
      <c r="G359" s="23" t="s">
        <v>867</v>
      </c>
      <c r="H359" s="23">
        <v>797</v>
      </c>
      <c r="I359" s="23" t="s">
        <v>866</v>
      </c>
      <c r="J359" s="57">
        <v>8.8658024124195993</v>
      </c>
    </row>
    <row r="360" spans="1:10" x14ac:dyDescent="0.3">
      <c r="A360" s="23">
        <v>34</v>
      </c>
      <c r="B360" s="23" t="s">
        <v>895</v>
      </c>
      <c r="C360" s="23">
        <v>424</v>
      </c>
      <c r="D360" s="23">
        <v>0</v>
      </c>
      <c r="E360" s="23" t="s">
        <v>119</v>
      </c>
      <c r="F360" s="23">
        <v>325</v>
      </c>
      <c r="G360" s="23" t="s">
        <v>886</v>
      </c>
      <c r="H360" s="23">
        <v>325</v>
      </c>
      <c r="I360" s="23" t="s">
        <v>886</v>
      </c>
      <c r="J360" s="57">
        <v>13.8563613293075</v>
      </c>
    </row>
    <row r="361" spans="1:10" x14ac:dyDescent="0.3">
      <c r="A361" s="23">
        <v>86</v>
      </c>
      <c r="B361" s="23" t="s">
        <v>1066</v>
      </c>
      <c r="C361" s="23">
        <v>21</v>
      </c>
      <c r="D361" s="23">
        <v>1</v>
      </c>
      <c r="E361" s="23" t="s">
        <v>583</v>
      </c>
      <c r="F361" s="23">
        <v>325</v>
      </c>
      <c r="G361" s="23" t="s">
        <v>886</v>
      </c>
      <c r="H361" s="23">
        <v>3097</v>
      </c>
      <c r="I361" s="23" t="s">
        <v>1051</v>
      </c>
      <c r="J361" s="57">
        <v>6.7792181305318504</v>
      </c>
    </row>
    <row r="362" spans="1:10" x14ac:dyDescent="0.3">
      <c r="A362" s="23">
        <v>86</v>
      </c>
      <c r="B362" s="23" t="s">
        <v>1066</v>
      </c>
      <c r="C362" s="23">
        <v>74</v>
      </c>
      <c r="D362" s="23">
        <v>1</v>
      </c>
      <c r="E362" s="23" t="s">
        <v>584</v>
      </c>
      <c r="F362" s="23">
        <v>3308</v>
      </c>
      <c r="G362" s="23" t="s">
        <v>1059</v>
      </c>
      <c r="H362" s="23">
        <v>3478</v>
      </c>
      <c r="I362" s="23" t="s">
        <v>1067</v>
      </c>
      <c r="J362" s="57">
        <v>18.239449357837699</v>
      </c>
    </row>
    <row r="363" spans="1:10" x14ac:dyDescent="0.3">
      <c r="A363" s="23">
        <v>86</v>
      </c>
      <c r="B363" s="23" t="s">
        <v>1066</v>
      </c>
      <c r="C363" s="23">
        <v>93</v>
      </c>
      <c r="D363" s="23">
        <v>2</v>
      </c>
      <c r="E363" s="23" t="s">
        <v>572</v>
      </c>
      <c r="F363" s="23">
        <v>9450</v>
      </c>
      <c r="G363" s="23" t="s">
        <v>904</v>
      </c>
      <c r="H363" s="23">
        <v>3308</v>
      </c>
      <c r="I363" s="23" t="s">
        <v>1059</v>
      </c>
      <c r="J363" s="57">
        <v>17.107325825005301</v>
      </c>
    </row>
    <row r="364" spans="1:10" x14ac:dyDescent="0.3">
      <c r="A364" s="23">
        <v>86</v>
      </c>
      <c r="B364" s="23" t="s">
        <v>1066</v>
      </c>
      <c r="C364" s="23">
        <v>1084</v>
      </c>
      <c r="D364" s="23">
        <v>2</v>
      </c>
      <c r="E364" s="23" t="s">
        <v>1296</v>
      </c>
      <c r="F364" s="23">
        <v>9022</v>
      </c>
      <c r="G364" s="23" t="s">
        <v>1297</v>
      </c>
      <c r="H364" s="23">
        <v>9472</v>
      </c>
      <c r="I364" s="23" t="s">
        <v>939</v>
      </c>
      <c r="J364" s="57">
        <v>3.0016863639201699</v>
      </c>
    </row>
    <row r="365" spans="1:10" x14ac:dyDescent="0.3">
      <c r="A365" s="23">
        <v>91</v>
      </c>
      <c r="B365" s="23" t="s">
        <v>1070</v>
      </c>
      <c r="C365" s="23">
        <v>114</v>
      </c>
      <c r="D365" s="23">
        <v>0</v>
      </c>
      <c r="E365" s="23" t="s">
        <v>192</v>
      </c>
      <c r="F365" s="23">
        <v>3048</v>
      </c>
      <c r="G365" s="23" t="s">
        <v>1072</v>
      </c>
      <c r="H365" s="23">
        <v>4149</v>
      </c>
      <c r="I365" s="23" t="s">
        <v>1023</v>
      </c>
      <c r="J365" s="57">
        <v>5.7518580605205596</v>
      </c>
    </row>
    <row r="366" spans="1:10" x14ac:dyDescent="0.3">
      <c r="A366" s="23">
        <v>91</v>
      </c>
      <c r="B366" s="23" t="s">
        <v>1070</v>
      </c>
      <c r="C366" s="23">
        <v>120</v>
      </c>
      <c r="D366" s="23">
        <v>0</v>
      </c>
      <c r="E366" s="23" t="s">
        <v>430</v>
      </c>
      <c r="F366" s="23">
        <v>4148</v>
      </c>
      <c r="G366" s="23" t="s">
        <v>1022</v>
      </c>
      <c r="H366" s="23">
        <v>4121</v>
      </c>
      <c r="I366" s="23" t="s">
        <v>935</v>
      </c>
      <c r="J366" s="57">
        <v>5.8776024237942401</v>
      </c>
    </row>
    <row r="367" spans="1:10" x14ac:dyDescent="0.3">
      <c r="A367" s="23">
        <v>91</v>
      </c>
      <c r="B367" s="23" t="s">
        <v>1070</v>
      </c>
      <c r="C367" s="23">
        <v>990</v>
      </c>
      <c r="D367" s="23">
        <v>0</v>
      </c>
      <c r="E367" s="23" t="s">
        <v>176</v>
      </c>
      <c r="F367" s="23">
        <v>4121</v>
      </c>
      <c r="G367" s="23" t="s">
        <v>935</v>
      </c>
      <c r="H367" s="23">
        <v>4276</v>
      </c>
      <c r="I367" s="23" t="s">
        <v>932</v>
      </c>
      <c r="J367" s="57">
        <v>4.44988006303989</v>
      </c>
    </row>
    <row r="368" spans="1:10" x14ac:dyDescent="0.3">
      <c r="A368" s="23" t="s">
        <v>21</v>
      </c>
      <c r="B368" s="23" t="s">
        <v>758</v>
      </c>
      <c r="C368" s="23">
        <v>875</v>
      </c>
      <c r="D368" s="23">
        <v>1</v>
      </c>
      <c r="E368" s="23" t="s">
        <v>22</v>
      </c>
      <c r="F368" s="23">
        <v>1</v>
      </c>
      <c r="G368" s="23" t="s">
        <v>759</v>
      </c>
      <c r="H368" s="23">
        <v>35</v>
      </c>
      <c r="I368" s="23" t="s">
        <v>760</v>
      </c>
      <c r="J368" s="57">
        <v>7.90242239454059</v>
      </c>
    </row>
    <row r="369" spans="1:10" x14ac:dyDescent="0.3">
      <c r="A369" s="23" t="s">
        <v>21</v>
      </c>
      <c r="B369" s="23" t="s">
        <v>758</v>
      </c>
      <c r="C369" s="23">
        <v>876</v>
      </c>
      <c r="D369" s="23">
        <v>2</v>
      </c>
      <c r="E369" s="23" t="s">
        <v>23</v>
      </c>
      <c r="F369" s="23">
        <v>35</v>
      </c>
      <c r="G369" s="23" t="s">
        <v>760</v>
      </c>
      <c r="H369" s="23">
        <v>1</v>
      </c>
      <c r="I369" s="23" t="s">
        <v>759</v>
      </c>
      <c r="J369" s="57">
        <v>7.3865150595177997</v>
      </c>
    </row>
    <row r="370" spans="1:10" x14ac:dyDescent="0.3">
      <c r="A370" s="23">
        <v>18</v>
      </c>
      <c r="B370" s="23" t="s">
        <v>846</v>
      </c>
      <c r="C370" s="23">
        <v>839</v>
      </c>
      <c r="D370" s="23">
        <v>2</v>
      </c>
      <c r="E370" s="23" t="s">
        <v>851</v>
      </c>
      <c r="F370" s="23">
        <v>1751</v>
      </c>
      <c r="G370" s="23" t="s">
        <v>847</v>
      </c>
      <c r="H370" s="23">
        <v>1848</v>
      </c>
      <c r="I370" s="23" t="s">
        <v>850</v>
      </c>
      <c r="J370" s="57">
        <v>29.577467896586999</v>
      </c>
    </row>
    <row r="371" spans="1:10" x14ac:dyDescent="0.3">
      <c r="A371" s="23">
        <v>18</v>
      </c>
      <c r="B371" s="23" t="s">
        <v>846</v>
      </c>
      <c r="C371" s="23">
        <v>1027</v>
      </c>
      <c r="D371" s="23">
        <v>2</v>
      </c>
      <c r="E371" s="23" t="s">
        <v>1298</v>
      </c>
      <c r="F371" s="23">
        <v>1730</v>
      </c>
      <c r="G371" s="23" t="s">
        <v>844</v>
      </c>
      <c r="H371" s="23">
        <v>143</v>
      </c>
      <c r="I371" s="23" t="s">
        <v>765</v>
      </c>
      <c r="J371" s="57">
        <v>33.6419465608666</v>
      </c>
    </row>
    <row r="372" spans="1:10" x14ac:dyDescent="0.3">
      <c r="A372" s="23">
        <v>18</v>
      </c>
      <c r="B372" s="23" t="s">
        <v>846</v>
      </c>
      <c r="C372" s="23">
        <v>647</v>
      </c>
      <c r="D372" s="23">
        <v>2</v>
      </c>
      <c r="E372" s="23" t="s">
        <v>1299</v>
      </c>
      <c r="F372" s="23">
        <v>1730</v>
      </c>
      <c r="G372" s="23" t="s">
        <v>844</v>
      </c>
      <c r="H372" s="23">
        <v>1851</v>
      </c>
      <c r="I372" s="23" t="s">
        <v>1300</v>
      </c>
      <c r="J372" s="57">
        <v>13.6472491675597</v>
      </c>
    </row>
    <row r="373" spans="1:10" x14ac:dyDescent="0.3">
      <c r="A373" s="23" t="s">
        <v>130</v>
      </c>
      <c r="B373" s="23" t="s">
        <v>1247</v>
      </c>
      <c r="C373" s="23">
        <v>325</v>
      </c>
      <c r="D373" s="23">
        <v>2</v>
      </c>
      <c r="E373" s="23" t="s">
        <v>138</v>
      </c>
      <c r="F373" s="23">
        <v>237</v>
      </c>
      <c r="G373" s="23" t="s">
        <v>921</v>
      </c>
      <c r="H373" s="23">
        <v>201</v>
      </c>
      <c r="I373" s="23" t="s">
        <v>800</v>
      </c>
      <c r="J373" s="57">
        <v>26.6927128323149</v>
      </c>
    </row>
    <row r="374" spans="1:10" x14ac:dyDescent="0.3">
      <c r="A374" s="23" t="s">
        <v>130</v>
      </c>
      <c r="B374" s="23" t="s">
        <v>1247</v>
      </c>
      <c r="C374" s="23">
        <v>361</v>
      </c>
      <c r="D374" s="23">
        <v>2</v>
      </c>
      <c r="E374" s="23" t="s">
        <v>1215</v>
      </c>
      <c r="F374" s="23">
        <v>237</v>
      </c>
      <c r="G374" s="23" t="s">
        <v>921</v>
      </c>
      <c r="H374" s="23">
        <v>409</v>
      </c>
      <c r="I374" s="23" t="s">
        <v>769</v>
      </c>
      <c r="J374" s="57">
        <v>27.7059098996959</v>
      </c>
    </row>
    <row r="375" spans="1:10" x14ac:dyDescent="0.3">
      <c r="A375" s="23">
        <v>57</v>
      </c>
      <c r="B375" s="23" t="s">
        <v>209</v>
      </c>
      <c r="C375" s="23">
        <v>809</v>
      </c>
      <c r="D375" s="23">
        <v>1</v>
      </c>
      <c r="E375" s="23" t="s">
        <v>665</v>
      </c>
      <c r="F375" s="23">
        <v>9673</v>
      </c>
      <c r="G375" s="23" t="s">
        <v>944</v>
      </c>
      <c r="H375" s="23">
        <v>1814</v>
      </c>
      <c r="I375" s="23" t="s">
        <v>833</v>
      </c>
      <c r="J375" s="57">
        <v>36.582326692616398</v>
      </c>
    </row>
    <row r="376" spans="1:10" x14ac:dyDescent="0.3">
      <c r="A376" s="23">
        <v>57</v>
      </c>
      <c r="B376" s="23" t="s">
        <v>209</v>
      </c>
      <c r="C376" s="23">
        <v>865</v>
      </c>
      <c r="D376" s="23">
        <v>2</v>
      </c>
      <c r="E376" s="23" t="s">
        <v>240</v>
      </c>
      <c r="F376" s="23">
        <v>1842</v>
      </c>
      <c r="G376" s="23" t="s">
        <v>985</v>
      </c>
      <c r="H376" s="23">
        <v>9673</v>
      </c>
      <c r="I376" s="23" t="s">
        <v>944</v>
      </c>
      <c r="J376" s="57">
        <v>25.767189463950601</v>
      </c>
    </row>
    <row r="377" spans="1:10" x14ac:dyDescent="0.3">
      <c r="A377" s="23">
        <v>59</v>
      </c>
      <c r="B377" s="23" t="s">
        <v>988</v>
      </c>
      <c r="C377" s="23">
        <v>574</v>
      </c>
      <c r="D377" s="23">
        <v>0</v>
      </c>
      <c r="E377" s="23" t="s">
        <v>602</v>
      </c>
      <c r="F377" s="23">
        <v>934</v>
      </c>
      <c r="G377" s="23" t="s">
        <v>946</v>
      </c>
      <c r="H377" s="23">
        <v>9673</v>
      </c>
      <c r="I377" s="23" t="s">
        <v>944</v>
      </c>
      <c r="J377" s="57">
        <v>13.8797582925733</v>
      </c>
    </row>
    <row r="378" spans="1:10" x14ac:dyDescent="0.3">
      <c r="A378" s="23">
        <v>84</v>
      </c>
      <c r="B378" s="23" t="s">
        <v>1056</v>
      </c>
      <c r="C378" s="23">
        <v>91</v>
      </c>
      <c r="D378" s="23">
        <v>2</v>
      </c>
      <c r="E378" s="23" t="s">
        <v>490</v>
      </c>
      <c r="F378" s="23">
        <v>9549</v>
      </c>
      <c r="G378" s="23" t="s">
        <v>1057</v>
      </c>
      <c r="H378" s="23">
        <v>3098</v>
      </c>
      <c r="I378" s="23" t="s">
        <v>940</v>
      </c>
      <c r="J378" s="57">
        <v>13.889650342533301</v>
      </c>
    </row>
    <row r="379" spans="1:10" x14ac:dyDescent="0.3">
      <c r="A379" s="23">
        <v>84</v>
      </c>
      <c r="B379" s="23" t="s">
        <v>1056</v>
      </c>
      <c r="C379" s="23">
        <v>187</v>
      </c>
      <c r="D379" s="23">
        <v>1</v>
      </c>
      <c r="E379" s="23" t="s">
        <v>491</v>
      </c>
      <c r="F379" s="23">
        <v>3097</v>
      </c>
      <c r="G379" s="23" t="s">
        <v>1051</v>
      </c>
      <c r="H379" s="23">
        <v>9549</v>
      </c>
      <c r="I379" s="23" t="s">
        <v>1057</v>
      </c>
      <c r="J379" s="57">
        <v>12.1026844617679</v>
      </c>
    </row>
    <row r="380" spans="1:10" x14ac:dyDescent="0.3">
      <c r="A380" s="23">
        <v>84</v>
      </c>
      <c r="B380" s="23" t="s">
        <v>1056</v>
      </c>
      <c r="C380" s="23">
        <v>205</v>
      </c>
      <c r="D380" s="23">
        <v>2</v>
      </c>
      <c r="E380" s="23" t="s">
        <v>495</v>
      </c>
      <c r="F380" s="23">
        <v>9001</v>
      </c>
      <c r="G380" s="23" t="s">
        <v>1060</v>
      </c>
      <c r="H380" s="23">
        <v>3098</v>
      </c>
      <c r="I380" s="23" t="s">
        <v>940</v>
      </c>
      <c r="J380" s="57">
        <v>10.192353498389</v>
      </c>
    </row>
    <row r="381" spans="1:10" x14ac:dyDescent="0.3">
      <c r="A381" s="23" t="s">
        <v>1282</v>
      </c>
      <c r="B381" s="23" t="s">
        <v>1283</v>
      </c>
      <c r="C381" s="23">
        <v>2056</v>
      </c>
      <c r="D381" s="23">
        <v>1</v>
      </c>
      <c r="E381" s="23" t="s">
        <v>1301</v>
      </c>
      <c r="F381" s="23">
        <v>383</v>
      </c>
      <c r="G381" s="23" t="s">
        <v>1302</v>
      </c>
      <c r="H381" s="23">
        <v>45</v>
      </c>
      <c r="I381" s="23" t="s">
        <v>1285</v>
      </c>
      <c r="J381" s="57">
        <v>4.8438280785771504</v>
      </c>
    </row>
    <row r="382" spans="1:10" x14ac:dyDescent="0.3">
      <c r="A382" s="23" t="s">
        <v>1282</v>
      </c>
      <c r="B382" s="23" t="s">
        <v>1283</v>
      </c>
      <c r="C382" s="23">
        <v>2062</v>
      </c>
      <c r="D382" s="23">
        <v>2</v>
      </c>
      <c r="E382" s="23" t="s">
        <v>1303</v>
      </c>
      <c r="F382" s="23">
        <v>45</v>
      </c>
      <c r="G382" s="23" t="s">
        <v>1285</v>
      </c>
      <c r="H382" s="23">
        <v>26</v>
      </c>
      <c r="I382" s="23" t="s">
        <v>1304</v>
      </c>
      <c r="J382" s="57">
        <v>6.3109476526334003</v>
      </c>
    </row>
    <row r="383" spans="1:10" x14ac:dyDescent="0.3">
      <c r="A383" s="23">
        <v>60</v>
      </c>
      <c r="B383" s="23" t="s">
        <v>994</v>
      </c>
      <c r="C383" s="23">
        <v>171</v>
      </c>
      <c r="D383" s="23">
        <v>2</v>
      </c>
      <c r="E383" s="23" t="s">
        <v>288</v>
      </c>
      <c r="F383" s="23">
        <v>9673</v>
      </c>
      <c r="G383" s="23" t="s">
        <v>944</v>
      </c>
      <c r="H383" s="23">
        <v>143</v>
      </c>
      <c r="I383" s="23" t="s">
        <v>765</v>
      </c>
      <c r="J383" s="57">
        <v>34.894068246108603</v>
      </c>
    </row>
    <row r="384" spans="1:10" x14ac:dyDescent="0.3">
      <c r="A384" s="23">
        <v>60</v>
      </c>
      <c r="B384" s="23" t="s">
        <v>994</v>
      </c>
      <c r="C384" s="23">
        <v>193</v>
      </c>
      <c r="D384" s="23">
        <v>2</v>
      </c>
      <c r="E384" s="23" t="s">
        <v>690</v>
      </c>
      <c r="F384" s="23">
        <v>9673</v>
      </c>
      <c r="G384" s="23" t="s">
        <v>944</v>
      </c>
      <c r="H384" s="23">
        <v>1352</v>
      </c>
      <c r="I384" s="23" t="s">
        <v>952</v>
      </c>
      <c r="J384" s="57">
        <v>16.980212467724801</v>
      </c>
    </row>
    <row r="385" spans="1:10" x14ac:dyDescent="0.3">
      <c r="A385" s="23">
        <v>60</v>
      </c>
      <c r="B385" s="23" t="s">
        <v>994</v>
      </c>
      <c r="C385" s="23">
        <v>483</v>
      </c>
      <c r="D385" s="23">
        <v>1</v>
      </c>
      <c r="E385" s="23" t="s">
        <v>703</v>
      </c>
      <c r="F385" s="23">
        <v>918</v>
      </c>
      <c r="G385" s="23" t="s">
        <v>997</v>
      </c>
      <c r="H385" s="23">
        <v>9673</v>
      </c>
      <c r="I385" s="23" t="s">
        <v>944</v>
      </c>
      <c r="J385" s="57">
        <v>26.078841493833401</v>
      </c>
    </row>
    <row r="386" spans="1:10" x14ac:dyDescent="0.3">
      <c r="A386" s="23">
        <v>60</v>
      </c>
      <c r="B386" s="23" t="s">
        <v>994</v>
      </c>
      <c r="C386" s="23">
        <v>484</v>
      </c>
      <c r="D386" s="23">
        <v>2</v>
      </c>
      <c r="E386" s="23" t="s">
        <v>998</v>
      </c>
      <c r="F386" s="23">
        <v>9475</v>
      </c>
      <c r="G386" s="23" t="s">
        <v>953</v>
      </c>
      <c r="H386" s="23">
        <v>1643</v>
      </c>
      <c r="I386" s="23" t="s">
        <v>954</v>
      </c>
      <c r="J386" s="57">
        <v>4.4787325355126901</v>
      </c>
    </row>
    <row r="387" spans="1:10" x14ac:dyDescent="0.3">
      <c r="A387" s="23">
        <v>9</v>
      </c>
      <c r="B387" s="23" t="s">
        <v>1227</v>
      </c>
      <c r="C387" s="23">
        <v>844</v>
      </c>
      <c r="D387" s="23">
        <v>2</v>
      </c>
      <c r="E387" s="23" t="s">
        <v>63</v>
      </c>
      <c r="F387" s="23">
        <v>499</v>
      </c>
      <c r="G387" s="23" t="s">
        <v>803</v>
      </c>
      <c r="H387" s="23">
        <v>43</v>
      </c>
      <c r="I387" s="23" t="s">
        <v>762</v>
      </c>
      <c r="J387" s="57">
        <v>11.444699377187799</v>
      </c>
    </row>
    <row r="388" spans="1:10" x14ac:dyDescent="0.3">
      <c r="A388" s="23">
        <v>24</v>
      </c>
      <c r="B388" s="23" t="s">
        <v>872</v>
      </c>
      <c r="C388" s="23">
        <v>850</v>
      </c>
      <c r="D388" s="23">
        <v>0</v>
      </c>
      <c r="E388" s="23" t="s">
        <v>534</v>
      </c>
      <c r="F388" s="23">
        <v>798</v>
      </c>
      <c r="G388" s="23" t="s">
        <v>867</v>
      </c>
      <c r="H388" s="23">
        <v>797</v>
      </c>
      <c r="I388" s="23" t="s">
        <v>866</v>
      </c>
      <c r="J388" s="57">
        <v>12.1685691175584</v>
      </c>
    </row>
    <row r="389" spans="1:10" x14ac:dyDescent="0.3">
      <c r="A389" s="23">
        <v>34</v>
      </c>
      <c r="B389" s="23" t="s">
        <v>895</v>
      </c>
      <c r="C389" s="23">
        <v>426</v>
      </c>
      <c r="D389" s="23">
        <v>0</v>
      </c>
      <c r="E389" s="23" t="s">
        <v>117</v>
      </c>
      <c r="F389" s="23">
        <v>325</v>
      </c>
      <c r="G389" s="23" t="s">
        <v>886</v>
      </c>
      <c r="H389" s="23">
        <v>325</v>
      </c>
      <c r="I389" s="23" t="s">
        <v>886</v>
      </c>
      <c r="J389" s="57">
        <v>21.764361329307501</v>
      </c>
    </row>
    <row r="390" spans="1:10" x14ac:dyDescent="0.3">
      <c r="A390" s="23">
        <v>86</v>
      </c>
      <c r="B390" s="23" t="s">
        <v>1066</v>
      </c>
      <c r="C390" s="23">
        <v>191</v>
      </c>
      <c r="D390" s="23">
        <v>2</v>
      </c>
      <c r="E390" s="23" t="s">
        <v>575</v>
      </c>
      <c r="F390" s="23">
        <v>3477</v>
      </c>
      <c r="G390" s="23" t="s">
        <v>1069</v>
      </c>
      <c r="H390" s="23">
        <v>3100</v>
      </c>
      <c r="I390" s="23" t="s">
        <v>1068</v>
      </c>
      <c r="J390" s="57">
        <v>10.627192972234401</v>
      </c>
    </row>
    <row r="391" spans="1:10" x14ac:dyDescent="0.3">
      <c r="A391" s="23">
        <v>91</v>
      </c>
      <c r="B391" s="23" t="s">
        <v>1070</v>
      </c>
      <c r="C391" s="23">
        <v>58</v>
      </c>
      <c r="D391" s="23">
        <v>0</v>
      </c>
      <c r="E391" s="23" t="s">
        <v>365</v>
      </c>
      <c r="F391" s="23">
        <v>4160</v>
      </c>
      <c r="G391" s="23" t="s">
        <v>1071</v>
      </c>
      <c r="H391" s="23">
        <v>4121</v>
      </c>
      <c r="I391" s="23" t="s">
        <v>935</v>
      </c>
      <c r="J391" s="57">
        <v>10.4285336968384</v>
      </c>
    </row>
    <row r="392" spans="1:10" x14ac:dyDescent="0.3">
      <c r="A392" s="23">
        <v>91</v>
      </c>
      <c r="B392" s="23" t="s">
        <v>1070</v>
      </c>
      <c r="C392" s="23">
        <v>455</v>
      </c>
      <c r="D392" s="23">
        <v>0</v>
      </c>
      <c r="E392" s="23" t="s">
        <v>1305</v>
      </c>
      <c r="F392" s="23">
        <v>4153</v>
      </c>
      <c r="G392" s="23" t="s">
        <v>1306</v>
      </c>
      <c r="H392" s="23">
        <v>4121</v>
      </c>
      <c r="I392" s="23" t="s">
        <v>935</v>
      </c>
      <c r="J392" s="57">
        <v>8.7419761432868803</v>
      </c>
    </row>
    <row r="393" spans="1:10" x14ac:dyDescent="0.3">
      <c r="A393" s="23">
        <v>98</v>
      </c>
      <c r="B393" s="23" t="s">
        <v>1307</v>
      </c>
      <c r="C393" s="23">
        <v>2087</v>
      </c>
      <c r="D393" s="23">
        <v>2</v>
      </c>
      <c r="E393" s="23" t="s">
        <v>1308</v>
      </c>
      <c r="F393" s="23">
        <v>4294</v>
      </c>
      <c r="G393" s="23" t="s">
        <v>1309</v>
      </c>
      <c r="H393" s="23">
        <v>3075</v>
      </c>
      <c r="I393" s="23" t="s">
        <v>1310</v>
      </c>
      <c r="J393" s="57">
        <v>5.2409999999999997</v>
      </c>
    </row>
    <row r="394" spans="1:10" x14ac:dyDescent="0.3">
      <c r="A394" s="23">
        <v>98</v>
      </c>
      <c r="B394" s="23" t="s">
        <v>1307</v>
      </c>
      <c r="C394" s="23">
        <v>2088</v>
      </c>
      <c r="D394" s="23">
        <v>1</v>
      </c>
      <c r="E394" s="23" t="s">
        <v>1311</v>
      </c>
      <c r="F394" s="23">
        <v>3075</v>
      </c>
      <c r="G394" s="23" t="s">
        <v>1310</v>
      </c>
      <c r="H394" s="23">
        <v>4294</v>
      </c>
      <c r="I394" s="23" t="s">
        <v>1309</v>
      </c>
      <c r="J394" s="57">
        <v>2.423</v>
      </c>
    </row>
    <row r="395" spans="1:10" x14ac:dyDescent="0.3">
      <c r="A395" s="23" t="s">
        <v>180</v>
      </c>
      <c r="B395" s="23" t="s">
        <v>767</v>
      </c>
      <c r="C395" s="23">
        <v>747</v>
      </c>
      <c r="D395" s="23">
        <v>1</v>
      </c>
      <c r="E395" s="23" t="s">
        <v>686</v>
      </c>
      <c r="F395" s="23">
        <v>143</v>
      </c>
      <c r="G395" s="23" t="s">
        <v>765</v>
      </c>
      <c r="H395" s="23">
        <v>217</v>
      </c>
      <c r="I395" s="23" t="s">
        <v>771</v>
      </c>
      <c r="J395" s="57">
        <v>3.63943033941817</v>
      </c>
    </row>
    <row r="396" spans="1:10" x14ac:dyDescent="0.3">
      <c r="A396" s="23">
        <v>18</v>
      </c>
      <c r="B396" s="23" t="s">
        <v>846</v>
      </c>
      <c r="C396" s="23">
        <v>897</v>
      </c>
      <c r="D396" s="23">
        <v>1</v>
      </c>
      <c r="E396" s="23" t="s">
        <v>400</v>
      </c>
      <c r="F396" s="23">
        <v>143</v>
      </c>
      <c r="G396" s="23" t="s">
        <v>765</v>
      </c>
      <c r="H396" s="23">
        <v>1730</v>
      </c>
      <c r="I396" s="23" t="s">
        <v>844</v>
      </c>
      <c r="J396" s="57">
        <v>32.092287125242798</v>
      </c>
    </row>
    <row r="397" spans="1:10" x14ac:dyDescent="0.3">
      <c r="A397" s="23">
        <v>36</v>
      </c>
      <c r="B397" s="23" t="s">
        <v>903</v>
      </c>
      <c r="C397" s="23">
        <v>597</v>
      </c>
      <c r="D397" s="23">
        <v>0</v>
      </c>
      <c r="E397" s="23" t="s">
        <v>123</v>
      </c>
      <c r="F397" s="23">
        <v>325</v>
      </c>
      <c r="G397" s="23" t="s">
        <v>886</v>
      </c>
      <c r="H397" s="23">
        <v>325</v>
      </c>
      <c r="I397" s="23" t="s">
        <v>886</v>
      </c>
      <c r="J397" s="57">
        <v>33.669031240698999</v>
      </c>
    </row>
    <row r="398" spans="1:10" x14ac:dyDescent="0.3">
      <c r="A398" s="23" t="s">
        <v>130</v>
      </c>
      <c r="B398" s="23" t="s">
        <v>1247</v>
      </c>
      <c r="C398" s="23">
        <v>331</v>
      </c>
      <c r="D398" s="23">
        <v>2</v>
      </c>
      <c r="E398" s="23" t="s">
        <v>135</v>
      </c>
      <c r="F398" s="23">
        <v>521</v>
      </c>
      <c r="G398" s="23" t="s">
        <v>941</v>
      </c>
      <c r="H398" s="23">
        <v>143</v>
      </c>
      <c r="I398" s="23" t="s">
        <v>765</v>
      </c>
      <c r="J398" s="57">
        <v>3.7885890765113901</v>
      </c>
    </row>
    <row r="399" spans="1:10" x14ac:dyDescent="0.3">
      <c r="A399" s="23" t="s">
        <v>130</v>
      </c>
      <c r="B399" s="23" t="s">
        <v>1247</v>
      </c>
      <c r="C399" s="23">
        <v>1076</v>
      </c>
      <c r="D399" s="23">
        <v>2</v>
      </c>
      <c r="E399" s="23" t="s">
        <v>1180</v>
      </c>
      <c r="F399" s="23">
        <v>673</v>
      </c>
      <c r="G399" s="23" t="s">
        <v>1312</v>
      </c>
      <c r="H399" s="23">
        <v>42</v>
      </c>
      <c r="I399" s="23" t="s">
        <v>809</v>
      </c>
      <c r="J399" s="57">
        <v>13.313633653717799</v>
      </c>
    </row>
    <row r="400" spans="1:10" x14ac:dyDescent="0.3">
      <c r="A400" s="23">
        <v>59</v>
      </c>
      <c r="B400" s="23" t="s">
        <v>988</v>
      </c>
      <c r="C400" s="23">
        <v>554</v>
      </c>
      <c r="D400" s="23">
        <v>0</v>
      </c>
      <c r="E400" s="23" t="s">
        <v>650</v>
      </c>
      <c r="F400" s="23">
        <v>9475</v>
      </c>
      <c r="G400" s="23" t="s">
        <v>953</v>
      </c>
      <c r="H400" s="23">
        <v>9673</v>
      </c>
      <c r="I400" s="23" t="s">
        <v>944</v>
      </c>
      <c r="J400" s="57">
        <v>10.208274646590199</v>
      </c>
    </row>
    <row r="401" spans="1:10" x14ac:dyDescent="0.3">
      <c r="A401" s="23">
        <v>59</v>
      </c>
      <c r="B401" s="23" t="s">
        <v>988</v>
      </c>
      <c r="C401" s="23">
        <v>592</v>
      </c>
      <c r="D401" s="23">
        <v>0</v>
      </c>
      <c r="E401" s="23" t="s">
        <v>614</v>
      </c>
      <c r="F401" s="23">
        <v>934</v>
      </c>
      <c r="G401" s="23" t="s">
        <v>946</v>
      </c>
      <c r="H401" s="23">
        <v>9673</v>
      </c>
      <c r="I401" s="23" t="s">
        <v>944</v>
      </c>
      <c r="J401" s="57">
        <v>6.8230327887772804</v>
      </c>
    </row>
    <row r="402" spans="1:10" x14ac:dyDescent="0.3">
      <c r="A402" s="23">
        <v>82</v>
      </c>
      <c r="B402" s="23" t="s">
        <v>621</v>
      </c>
      <c r="C402" s="23">
        <v>211</v>
      </c>
      <c r="D402" s="23">
        <v>1</v>
      </c>
      <c r="E402" s="23" t="s">
        <v>620</v>
      </c>
      <c r="F402" s="23">
        <v>3440</v>
      </c>
      <c r="G402" s="23" t="s">
        <v>1053</v>
      </c>
      <c r="H402" s="23">
        <v>3092</v>
      </c>
      <c r="I402" s="23" t="s">
        <v>936</v>
      </c>
      <c r="J402" s="57">
        <v>4.7858578561764302</v>
      </c>
    </row>
    <row r="403" spans="1:10" x14ac:dyDescent="0.3">
      <c r="A403" s="23">
        <v>84</v>
      </c>
      <c r="B403" s="23" t="s">
        <v>1056</v>
      </c>
      <c r="C403" s="23">
        <v>184</v>
      </c>
      <c r="D403" s="23">
        <v>1</v>
      </c>
      <c r="E403" s="23" t="s">
        <v>492</v>
      </c>
      <c r="F403" s="23">
        <v>3097</v>
      </c>
      <c r="G403" s="23" t="s">
        <v>1051</v>
      </c>
      <c r="H403" s="23">
        <v>3323</v>
      </c>
      <c r="I403" s="23" t="s">
        <v>1061</v>
      </c>
      <c r="J403" s="57">
        <v>8.1815685510919103</v>
      </c>
    </row>
    <row r="404" spans="1:10" x14ac:dyDescent="0.3">
      <c r="A404" s="23">
        <v>46</v>
      </c>
      <c r="B404" s="23" t="s">
        <v>955</v>
      </c>
      <c r="C404" s="23">
        <v>577</v>
      </c>
      <c r="D404" s="23">
        <v>1</v>
      </c>
      <c r="E404" s="23" t="s">
        <v>659</v>
      </c>
      <c r="F404" s="23">
        <v>1413</v>
      </c>
      <c r="G404" s="23" t="s">
        <v>959</v>
      </c>
      <c r="H404" s="23">
        <v>1961</v>
      </c>
      <c r="I404" s="23" t="s">
        <v>957</v>
      </c>
      <c r="J404" s="57">
        <v>5.53183396846857</v>
      </c>
    </row>
    <row r="405" spans="1:10" x14ac:dyDescent="0.3">
      <c r="A405" s="23">
        <v>46</v>
      </c>
      <c r="B405" s="23" t="s">
        <v>955</v>
      </c>
      <c r="C405" s="23">
        <v>578</v>
      </c>
      <c r="D405" s="23">
        <v>2</v>
      </c>
      <c r="E405" s="23" t="s">
        <v>669</v>
      </c>
      <c r="F405" s="23">
        <v>1608</v>
      </c>
      <c r="G405" s="23" t="s">
        <v>960</v>
      </c>
      <c r="H405" s="23">
        <v>1961</v>
      </c>
      <c r="I405" s="23" t="s">
        <v>957</v>
      </c>
      <c r="J405" s="57">
        <v>13.011539807329999</v>
      </c>
    </row>
    <row r="406" spans="1:10" x14ac:dyDescent="0.3">
      <c r="A406" s="23">
        <v>46</v>
      </c>
      <c r="B406" s="23" t="s">
        <v>955</v>
      </c>
      <c r="C406" s="23">
        <v>609</v>
      </c>
      <c r="D406" s="23">
        <v>1</v>
      </c>
      <c r="E406" s="23" t="s">
        <v>265</v>
      </c>
      <c r="F406" s="23">
        <v>1961</v>
      </c>
      <c r="G406" s="23" t="s">
        <v>957</v>
      </c>
      <c r="H406" s="23">
        <v>9673</v>
      </c>
      <c r="I406" s="23" t="s">
        <v>944</v>
      </c>
      <c r="J406" s="57">
        <v>19.033267965235801</v>
      </c>
    </row>
    <row r="407" spans="1:10" x14ac:dyDescent="0.3">
      <c r="A407" s="23">
        <v>3</v>
      </c>
      <c r="B407" s="23" t="s">
        <v>763</v>
      </c>
      <c r="C407" s="23">
        <v>763</v>
      </c>
      <c r="D407" s="23">
        <v>1</v>
      </c>
      <c r="E407" s="23" t="s">
        <v>28</v>
      </c>
      <c r="F407" s="23">
        <v>143</v>
      </c>
      <c r="G407" s="23" t="s">
        <v>765</v>
      </c>
      <c r="H407" s="23">
        <v>96</v>
      </c>
      <c r="I407" s="23" t="s">
        <v>764</v>
      </c>
      <c r="J407" s="57">
        <v>8.6160302362091805</v>
      </c>
    </row>
    <row r="408" spans="1:10" x14ac:dyDescent="0.3">
      <c r="A408" s="23">
        <v>6</v>
      </c>
      <c r="B408" s="23" t="s">
        <v>790</v>
      </c>
      <c r="C408" s="23">
        <v>352</v>
      </c>
      <c r="D408" s="23">
        <v>2</v>
      </c>
      <c r="E408" s="23" t="s">
        <v>39</v>
      </c>
      <c r="F408" s="23">
        <v>433</v>
      </c>
      <c r="G408" s="23" t="s">
        <v>793</v>
      </c>
      <c r="H408" s="23">
        <v>409</v>
      </c>
      <c r="I408" s="23" t="s">
        <v>769</v>
      </c>
      <c r="J408" s="57">
        <v>8.2294123059136002</v>
      </c>
    </row>
    <row r="409" spans="1:10" x14ac:dyDescent="0.3">
      <c r="A409" s="23">
        <v>6</v>
      </c>
      <c r="B409" s="23" t="s">
        <v>790</v>
      </c>
      <c r="C409" s="23">
        <v>643</v>
      </c>
      <c r="D409" s="23">
        <v>1</v>
      </c>
      <c r="E409" s="23" t="s">
        <v>1313</v>
      </c>
      <c r="F409" s="23">
        <v>409</v>
      </c>
      <c r="G409" s="23" t="s">
        <v>769</v>
      </c>
      <c r="H409" s="23">
        <v>201</v>
      </c>
      <c r="I409" s="23" t="s">
        <v>800</v>
      </c>
      <c r="J409" s="57">
        <v>1.3520000000000001</v>
      </c>
    </row>
    <row r="410" spans="1:10" x14ac:dyDescent="0.3">
      <c r="A410" s="23" t="s">
        <v>41</v>
      </c>
      <c r="B410" s="23" t="s">
        <v>795</v>
      </c>
      <c r="C410" s="23">
        <v>344</v>
      </c>
      <c r="D410" s="23">
        <v>1</v>
      </c>
      <c r="E410" s="23" t="s">
        <v>43</v>
      </c>
      <c r="F410" s="23">
        <v>221</v>
      </c>
      <c r="G410" s="23" t="s">
        <v>798</v>
      </c>
      <c r="H410" s="23">
        <v>451</v>
      </c>
      <c r="I410" s="23" t="s">
        <v>797</v>
      </c>
      <c r="J410" s="57">
        <v>7.0331687610255802</v>
      </c>
    </row>
    <row r="411" spans="1:10" x14ac:dyDescent="0.3">
      <c r="A411" s="23" t="s">
        <v>41</v>
      </c>
      <c r="B411" s="23" t="s">
        <v>795</v>
      </c>
      <c r="C411" s="23">
        <v>354</v>
      </c>
      <c r="D411" s="23">
        <v>1</v>
      </c>
      <c r="E411" s="23" t="s">
        <v>799</v>
      </c>
      <c r="F411" s="23">
        <v>143</v>
      </c>
      <c r="G411" s="23" t="s">
        <v>765</v>
      </c>
      <c r="H411" s="23">
        <v>433</v>
      </c>
      <c r="I411" s="23" t="s">
        <v>793</v>
      </c>
      <c r="J411" s="57">
        <v>16.276667491337101</v>
      </c>
    </row>
    <row r="412" spans="1:10" x14ac:dyDescent="0.3">
      <c r="A412" s="23" t="s">
        <v>41</v>
      </c>
      <c r="B412" s="23" t="s">
        <v>795</v>
      </c>
      <c r="C412" s="23">
        <v>728</v>
      </c>
      <c r="D412" s="23">
        <v>2</v>
      </c>
      <c r="E412" s="23" t="s">
        <v>642</v>
      </c>
      <c r="F412" s="23">
        <v>451</v>
      </c>
      <c r="G412" s="23" t="s">
        <v>797</v>
      </c>
      <c r="H412" s="23">
        <v>409</v>
      </c>
      <c r="I412" s="23" t="s">
        <v>769</v>
      </c>
      <c r="J412" s="57">
        <v>11.306845854344299</v>
      </c>
    </row>
    <row r="413" spans="1:10" x14ac:dyDescent="0.3">
      <c r="A413" s="23">
        <v>10</v>
      </c>
      <c r="B413" s="23" t="s">
        <v>807</v>
      </c>
      <c r="C413" s="23">
        <v>392</v>
      </c>
      <c r="D413" s="23">
        <v>0</v>
      </c>
      <c r="E413" s="23" t="s">
        <v>145</v>
      </c>
      <c r="F413" s="23">
        <v>486</v>
      </c>
      <c r="G413" s="23" t="s">
        <v>810</v>
      </c>
      <c r="H413" s="23">
        <v>486</v>
      </c>
      <c r="I413" s="23" t="s">
        <v>810</v>
      </c>
      <c r="J413" s="57">
        <v>17.7077407113668</v>
      </c>
    </row>
    <row r="414" spans="1:10" x14ac:dyDescent="0.3">
      <c r="A414" s="23">
        <v>10</v>
      </c>
      <c r="B414" s="23" t="s">
        <v>807</v>
      </c>
      <c r="C414" s="23">
        <v>1081</v>
      </c>
      <c r="D414" s="23">
        <v>0</v>
      </c>
      <c r="E414" s="23" t="s">
        <v>1314</v>
      </c>
      <c r="F414" s="23">
        <v>42</v>
      </c>
      <c r="G414" s="23" t="s">
        <v>809</v>
      </c>
      <c r="H414" s="23">
        <v>486</v>
      </c>
      <c r="I414" s="23" t="s">
        <v>810</v>
      </c>
      <c r="J414" s="57">
        <v>23.5346438821744</v>
      </c>
    </row>
    <row r="415" spans="1:10" x14ac:dyDescent="0.3">
      <c r="A415" s="23">
        <v>31</v>
      </c>
      <c r="B415" s="23" t="s">
        <v>885</v>
      </c>
      <c r="C415" s="23">
        <v>401</v>
      </c>
      <c r="D415" s="23">
        <v>0</v>
      </c>
      <c r="E415" s="23" t="s">
        <v>1167</v>
      </c>
      <c r="F415" s="23">
        <v>324</v>
      </c>
      <c r="G415" s="23" t="s">
        <v>887</v>
      </c>
      <c r="H415" s="23">
        <v>325</v>
      </c>
      <c r="I415" s="23" t="s">
        <v>886</v>
      </c>
      <c r="J415" s="57">
        <v>3.9922731916276102</v>
      </c>
    </row>
    <row r="416" spans="1:10" x14ac:dyDescent="0.3">
      <c r="A416" s="23">
        <v>31</v>
      </c>
      <c r="B416" s="23" t="s">
        <v>885</v>
      </c>
      <c r="C416" s="23">
        <v>407</v>
      </c>
      <c r="D416" s="23">
        <v>0</v>
      </c>
      <c r="E416" s="23" t="s">
        <v>107</v>
      </c>
      <c r="F416" s="23">
        <v>324</v>
      </c>
      <c r="G416" s="23" t="s">
        <v>887</v>
      </c>
      <c r="H416" s="23">
        <v>324</v>
      </c>
      <c r="I416" s="23" t="s">
        <v>887</v>
      </c>
      <c r="J416" s="57">
        <v>2.5002731916276102</v>
      </c>
    </row>
    <row r="417" spans="1:10" x14ac:dyDescent="0.3">
      <c r="A417" s="23">
        <v>31</v>
      </c>
      <c r="B417" s="23" t="s">
        <v>885</v>
      </c>
      <c r="C417" s="23">
        <v>417</v>
      </c>
      <c r="D417" s="23">
        <v>0</v>
      </c>
      <c r="E417" s="23" t="s">
        <v>108</v>
      </c>
      <c r="F417" s="23">
        <v>324</v>
      </c>
      <c r="G417" s="23" t="s">
        <v>887</v>
      </c>
      <c r="H417" s="23">
        <v>325</v>
      </c>
      <c r="I417" s="23" t="s">
        <v>886</v>
      </c>
      <c r="J417" s="57">
        <v>1.492</v>
      </c>
    </row>
    <row r="418" spans="1:10" x14ac:dyDescent="0.3">
      <c r="A418" s="23">
        <v>31</v>
      </c>
      <c r="B418" s="23" t="s">
        <v>885</v>
      </c>
      <c r="C418" s="23">
        <v>695</v>
      </c>
      <c r="D418" s="23">
        <v>0</v>
      </c>
      <c r="E418" s="23" t="s">
        <v>1315</v>
      </c>
      <c r="F418" s="23">
        <v>325</v>
      </c>
      <c r="G418" s="23" t="s">
        <v>886</v>
      </c>
      <c r="H418" s="23">
        <v>325</v>
      </c>
      <c r="I418" s="23" t="s">
        <v>886</v>
      </c>
      <c r="J418" s="57">
        <v>7.6453150949249098</v>
      </c>
    </row>
    <row r="419" spans="1:10" x14ac:dyDescent="0.3">
      <c r="A419" s="23">
        <v>47</v>
      </c>
      <c r="B419" s="23" t="s">
        <v>961</v>
      </c>
      <c r="C419" s="23">
        <v>533</v>
      </c>
      <c r="D419" s="23">
        <v>1</v>
      </c>
      <c r="E419" s="23" t="s">
        <v>963</v>
      </c>
      <c r="F419" s="23">
        <v>934</v>
      </c>
      <c r="G419" s="23" t="s">
        <v>946</v>
      </c>
      <c r="H419" s="23">
        <v>1961</v>
      </c>
      <c r="I419" s="23" t="s">
        <v>957</v>
      </c>
      <c r="J419" s="57">
        <v>12.625533403197601</v>
      </c>
    </row>
    <row r="420" spans="1:10" x14ac:dyDescent="0.3">
      <c r="A420" s="23">
        <v>54</v>
      </c>
      <c r="B420" s="23" t="s">
        <v>285</v>
      </c>
      <c r="C420" s="23">
        <v>570</v>
      </c>
      <c r="D420" s="23">
        <v>2</v>
      </c>
      <c r="E420" s="23" t="s">
        <v>674</v>
      </c>
      <c r="F420" s="23">
        <v>934</v>
      </c>
      <c r="G420" s="23" t="s">
        <v>946</v>
      </c>
      <c r="H420" s="23">
        <v>1961</v>
      </c>
      <c r="I420" s="23" t="s">
        <v>957</v>
      </c>
      <c r="J420" s="57">
        <v>11.707168554877001</v>
      </c>
    </row>
    <row r="421" spans="1:10" x14ac:dyDescent="0.3">
      <c r="A421" s="23">
        <v>54</v>
      </c>
      <c r="B421" s="23" t="s">
        <v>285</v>
      </c>
      <c r="C421" s="23">
        <v>638</v>
      </c>
      <c r="D421" s="23">
        <v>1</v>
      </c>
      <c r="E421" s="23" t="s">
        <v>283</v>
      </c>
      <c r="F421" s="23">
        <v>995</v>
      </c>
      <c r="G421" s="23" t="s">
        <v>982</v>
      </c>
      <c r="H421" s="23">
        <v>934</v>
      </c>
      <c r="I421" s="23" t="s">
        <v>946</v>
      </c>
      <c r="J421" s="57">
        <v>6.4163035816185499</v>
      </c>
    </row>
    <row r="422" spans="1:10" x14ac:dyDescent="0.3">
      <c r="A422" s="23">
        <v>86</v>
      </c>
      <c r="B422" s="23" t="s">
        <v>1066</v>
      </c>
      <c r="C422" s="23">
        <v>148</v>
      </c>
      <c r="D422" s="23">
        <v>2</v>
      </c>
      <c r="E422" s="23" t="s">
        <v>581</v>
      </c>
      <c r="F422" s="23">
        <v>3478</v>
      </c>
      <c r="G422" s="23" t="s">
        <v>1067</v>
      </c>
      <c r="H422" s="23">
        <v>3100</v>
      </c>
      <c r="I422" s="23" t="s">
        <v>1068</v>
      </c>
      <c r="J422" s="57">
        <v>14.605987145893099</v>
      </c>
    </row>
    <row r="423" spans="1:10" x14ac:dyDescent="0.3">
      <c r="A423" s="23">
        <v>86</v>
      </c>
      <c r="B423" s="23" t="s">
        <v>1066</v>
      </c>
      <c r="C423" s="23">
        <v>181</v>
      </c>
      <c r="D423" s="23">
        <v>1</v>
      </c>
      <c r="E423" s="23" t="s">
        <v>574</v>
      </c>
      <c r="F423" s="23">
        <v>3099</v>
      </c>
      <c r="G423" s="23" t="s">
        <v>1044</v>
      </c>
      <c r="H423" s="23">
        <v>9450</v>
      </c>
      <c r="I423" s="23" t="s">
        <v>904</v>
      </c>
      <c r="J423" s="57">
        <v>15.896083320934</v>
      </c>
    </row>
    <row r="424" spans="1:10" x14ac:dyDescent="0.3">
      <c r="A424" s="23">
        <v>98</v>
      </c>
      <c r="B424" s="23" t="s">
        <v>1307</v>
      </c>
      <c r="C424" s="23">
        <v>2065</v>
      </c>
      <c r="D424" s="23">
        <v>2</v>
      </c>
      <c r="E424" s="23" t="s">
        <v>1316</v>
      </c>
      <c r="F424" s="23">
        <v>4294</v>
      </c>
      <c r="G424" s="23" t="s">
        <v>1309</v>
      </c>
      <c r="H424" s="23">
        <v>4121</v>
      </c>
      <c r="I424" s="23" t="s">
        <v>935</v>
      </c>
      <c r="J424" s="57">
        <v>8.3989999999999991</v>
      </c>
    </row>
    <row r="425" spans="1:10" x14ac:dyDescent="0.3">
      <c r="A425" s="23" t="s">
        <v>1282</v>
      </c>
      <c r="B425" s="23" t="s">
        <v>1283</v>
      </c>
      <c r="C425" s="23">
        <v>2061</v>
      </c>
      <c r="D425" s="23">
        <v>2</v>
      </c>
      <c r="E425" s="23" t="s">
        <v>1317</v>
      </c>
      <c r="F425" s="23">
        <v>45</v>
      </c>
      <c r="G425" s="23" t="s">
        <v>1285</v>
      </c>
      <c r="H425" s="23">
        <v>186</v>
      </c>
      <c r="I425" s="23" t="s">
        <v>787</v>
      </c>
      <c r="J425" s="57">
        <v>3.492</v>
      </c>
    </row>
    <row r="426" spans="1:10" x14ac:dyDescent="0.3">
      <c r="A426" s="23">
        <v>59</v>
      </c>
      <c r="B426" s="23" t="s">
        <v>988</v>
      </c>
      <c r="C426" s="23">
        <v>590</v>
      </c>
      <c r="D426" s="23">
        <v>0</v>
      </c>
      <c r="E426" s="23" t="s">
        <v>605</v>
      </c>
      <c r="F426" s="23">
        <v>1669</v>
      </c>
      <c r="G426" s="23" t="s">
        <v>990</v>
      </c>
      <c r="H426" s="23">
        <v>9673</v>
      </c>
      <c r="I426" s="23" t="s">
        <v>944</v>
      </c>
      <c r="J426" s="57">
        <v>8.7242466887521495</v>
      </c>
    </row>
    <row r="427" spans="1:10" x14ac:dyDescent="0.3">
      <c r="A427" s="23">
        <v>59</v>
      </c>
      <c r="B427" s="23" t="s">
        <v>988</v>
      </c>
      <c r="C427" s="23">
        <v>655</v>
      </c>
      <c r="D427" s="23">
        <v>0</v>
      </c>
      <c r="E427" s="23" t="s">
        <v>609</v>
      </c>
      <c r="F427" s="23">
        <v>9475</v>
      </c>
      <c r="G427" s="23" t="s">
        <v>953</v>
      </c>
      <c r="H427" s="23">
        <v>9673</v>
      </c>
      <c r="I427" s="23" t="s">
        <v>944</v>
      </c>
      <c r="J427" s="57">
        <v>10.6447582925733</v>
      </c>
    </row>
    <row r="428" spans="1:10" x14ac:dyDescent="0.3">
      <c r="A428" s="23">
        <v>59</v>
      </c>
      <c r="B428" s="23" t="s">
        <v>988</v>
      </c>
      <c r="C428" s="23">
        <v>943</v>
      </c>
      <c r="D428" s="23">
        <v>0</v>
      </c>
      <c r="E428" s="23" t="s">
        <v>607</v>
      </c>
      <c r="F428" s="23">
        <v>1675</v>
      </c>
      <c r="G428" s="23" t="s">
        <v>991</v>
      </c>
      <c r="H428" s="23">
        <v>9673</v>
      </c>
      <c r="I428" s="23" t="s">
        <v>944</v>
      </c>
      <c r="J428" s="57">
        <v>14.811943110366499</v>
      </c>
    </row>
    <row r="429" spans="1:10" x14ac:dyDescent="0.3">
      <c r="A429" s="23">
        <v>59</v>
      </c>
      <c r="B429" s="23" t="s">
        <v>988</v>
      </c>
      <c r="C429" s="23">
        <v>962</v>
      </c>
      <c r="D429" s="23">
        <v>0</v>
      </c>
      <c r="E429" s="23" t="s">
        <v>612</v>
      </c>
      <c r="F429" s="23">
        <v>9673</v>
      </c>
      <c r="G429" s="23" t="s">
        <v>944</v>
      </c>
      <c r="H429" s="23">
        <v>934</v>
      </c>
      <c r="I429" s="23" t="s">
        <v>946</v>
      </c>
      <c r="J429" s="57">
        <v>8.5455145137272002</v>
      </c>
    </row>
    <row r="430" spans="1:10" x14ac:dyDescent="0.3">
      <c r="A430" s="23">
        <v>59</v>
      </c>
      <c r="B430" s="23" t="s">
        <v>988</v>
      </c>
      <c r="C430" s="23">
        <v>1087</v>
      </c>
      <c r="D430" s="23">
        <v>0</v>
      </c>
      <c r="E430" s="23" t="s">
        <v>1186</v>
      </c>
      <c r="F430" s="23">
        <v>9673</v>
      </c>
      <c r="G430" s="23" t="s">
        <v>944</v>
      </c>
      <c r="H430" s="23">
        <v>1606</v>
      </c>
      <c r="I430" s="23" t="s">
        <v>958</v>
      </c>
      <c r="J430" s="57">
        <v>3.86218114471676</v>
      </c>
    </row>
    <row r="431" spans="1:10" x14ac:dyDescent="0.3">
      <c r="A431" s="23">
        <v>82</v>
      </c>
      <c r="B431" s="23" t="s">
        <v>621</v>
      </c>
      <c r="C431" s="23">
        <v>126</v>
      </c>
      <c r="D431" s="23">
        <v>2</v>
      </c>
      <c r="E431" s="23" t="s">
        <v>621</v>
      </c>
      <c r="F431" s="23">
        <v>3092</v>
      </c>
      <c r="G431" s="23" t="s">
        <v>936</v>
      </c>
      <c r="H431" s="23">
        <v>3440</v>
      </c>
      <c r="I431" s="23" t="s">
        <v>1053</v>
      </c>
      <c r="J431" s="57">
        <v>4.61086991644747</v>
      </c>
    </row>
    <row r="432" spans="1:10" x14ac:dyDescent="0.3">
      <c r="A432" s="23">
        <v>82</v>
      </c>
      <c r="B432" s="23" t="s">
        <v>621</v>
      </c>
      <c r="C432" s="23">
        <v>2017</v>
      </c>
      <c r="D432" s="23">
        <v>1</v>
      </c>
      <c r="E432" s="23" t="s">
        <v>623</v>
      </c>
      <c r="F432" s="23">
        <v>3440</v>
      </c>
      <c r="G432" s="23" t="s">
        <v>1053</v>
      </c>
      <c r="H432" s="23">
        <v>3091</v>
      </c>
      <c r="I432" s="23" t="s">
        <v>925</v>
      </c>
      <c r="J432" s="57">
        <v>4.6188578561764304</v>
      </c>
    </row>
    <row r="433" spans="1:10" x14ac:dyDescent="0.3">
      <c r="A433" s="23">
        <v>84</v>
      </c>
      <c r="B433" s="23" t="s">
        <v>1056</v>
      </c>
      <c r="C433" s="23">
        <v>208</v>
      </c>
      <c r="D433" s="23">
        <v>2</v>
      </c>
      <c r="E433" s="23" t="s">
        <v>1062</v>
      </c>
      <c r="F433" s="23">
        <v>9001</v>
      </c>
      <c r="G433" s="23" t="s">
        <v>1060</v>
      </c>
      <c r="H433" s="23">
        <v>3309</v>
      </c>
      <c r="I433" s="23" t="s">
        <v>1063</v>
      </c>
      <c r="J433" s="57">
        <v>5.3979943652295503</v>
      </c>
    </row>
    <row r="434" spans="1:10" x14ac:dyDescent="0.3">
      <c r="A434" s="23">
        <v>84</v>
      </c>
      <c r="B434" s="23" t="s">
        <v>1056</v>
      </c>
      <c r="C434" s="23">
        <v>209</v>
      </c>
      <c r="D434" s="23">
        <v>2</v>
      </c>
      <c r="E434" s="23" t="s">
        <v>493</v>
      </c>
      <c r="F434" s="23">
        <v>9001</v>
      </c>
      <c r="G434" s="23" t="s">
        <v>1060</v>
      </c>
      <c r="H434" s="23">
        <v>3098</v>
      </c>
      <c r="I434" s="23" t="s">
        <v>940</v>
      </c>
      <c r="J434" s="57">
        <v>9.9710048741341506</v>
      </c>
    </row>
    <row r="435" spans="1:10" x14ac:dyDescent="0.3">
      <c r="A435" s="23">
        <v>86</v>
      </c>
      <c r="B435" s="23" t="s">
        <v>1066</v>
      </c>
      <c r="C435" s="23">
        <v>87</v>
      </c>
      <c r="D435" s="23">
        <v>1</v>
      </c>
      <c r="E435" s="23" t="s">
        <v>578</v>
      </c>
      <c r="F435" s="23">
        <v>3308</v>
      </c>
      <c r="G435" s="23" t="s">
        <v>1059</v>
      </c>
      <c r="H435" s="23">
        <v>9450</v>
      </c>
      <c r="I435" s="23" t="s">
        <v>904</v>
      </c>
      <c r="J435" s="57">
        <v>19.279655584014499</v>
      </c>
    </row>
    <row r="436" spans="1:10" x14ac:dyDescent="0.3">
      <c r="A436" s="23">
        <v>86</v>
      </c>
      <c r="B436" s="23" t="s">
        <v>1066</v>
      </c>
      <c r="C436" s="23">
        <v>92</v>
      </c>
      <c r="D436" s="23">
        <v>2</v>
      </c>
      <c r="E436" s="23" t="s">
        <v>579</v>
      </c>
      <c r="F436" s="23">
        <v>9450</v>
      </c>
      <c r="G436" s="23" t="s">
        <v>904</v>
      </c>
      <c r="H436" s="23">
        <v>3101</v>
      </c>
      <c r="I436" s="23" t="s">
        <v>1037</v>
      </c>
      <c r="J436" s="57">
        <v>14.7685564927516</v>
      </c>
    </row>
    <row r="437" spans="1:10" x14ac:dyDescent="0.3">
      <c r="A437" s="23">
        <v>86</v>
      </c>
      <c r="B437" s="23" t="s">
        <v>1066</v>
      </c>
      <c r="C437" s="23">
        <v>676</v>
      </c>
      <c r="D437" s="23">
        <v>1</v>
      </c>
      <c r="E437" s="23" t="s">
        <v>1318</v>
      </c>
      <c r="F437" s="23">
        <v>3099</v>
      </c>
      <c r="G437" s="23" t="s">
        <v>1044</v>
      </c>
      <c r="H437" s="23">
        <v>3463</v>
      </c>
      <c r="I437" s="23" t="s">
        <v>1319</v>
      </c>
      <c r="J437" s="57">
        <v>4.6104166751381301</v>
      </c>
    </row>
    <row r="438" spans="1:10" x14ac:dyDescent="0.3">
      <c r="A438" s="23">
        <v>86</v>
      </c>
      <c r="B438" s="23" t="s">
        <v>1066</v>
      </c>
      <c r="C438" s="23">
        <v>953</v>
      </c>
      <c r="D438" s="23">
        <v>2</v>
      </c>
      <c r="E438" s="23" t="s">
        <v>576</v>
      </c>
      <c r="F438" s="23">
        <v>3308</v>
      </c>
      <c r="G438" s="23" t="s">
        <v>1059</v>
      </c>
      <c r="H438" s="23">
        <v>325</v>
      </c>
      <c r="I438" s="23" t="s">
        <v>886</v>
      </c>
      <c r="J438" s="57">
        <v>6.33679364015119</v>
      </c>
    </row>
    <row r="439" spans="1:10" x14ac:dyDescent="0.3">
      <c r="A439" s="23" t="s">
        <v>1282</v>
      </c>
      <c r="B439" s="23" t="s">
        <v>1283</v>
      </c>
      <c r="C439" s="23">
        <v>2057</v>
      </c>
      <c r="D439" s="23">
        <v>1</v>
      </c>
      <c r="E439" s="23" t="s">
        <v>1320</v>
      </c>
      <c r="F439" s="23">
        <v>186</v>
      </c>
      <c r="G439" s="23" t="s">
        <v>787</v>
      </c>
      <c r="H439" s="23">
        <v>45</v>
      </c>
      <c r="I439" s="23" t="s">
        <v>1285</v>
      </c>
      <c r="J439" s="57">
        <v>3.9990000000000001</v>
      </c>
    </row>
    <row r="440" spans="1:10" x14ac:dyDescent="0.3">
      <c r="A440" s="23" t="s">
        <v>1282</v>
      </c>
      <c r="B440" s="23" t="s">
        <v>1283</v>
      </c>
      <c r="C440" s="23">
        <v>2058</v>
      </c>
      <c r="D440" s="23">
        <v>1</v>
      </c>
      <c r="E440" s="23" t="s">
        <v>1321</v>
      </c>
      <c r="F440" s="23" t="s">
        <v>1287</v>
      </c>
      <c r="G440" s="23" t="s">
        <v>1288</v>
      </c>
      <c r="H440" s="23">
        <v>45</v>
      </c>
      <c r="I440" s="23" t="s">
        <v>1285</v>
      </c>
      <c r="J440" s="57">
        <v>11.0838822081113</v>
      </c>
    </row>
    <row r="441" spans="1:10" x14ac:dyDescent="0.3">
      <c r="A441" s="23">
        <v>85</v>
      </c>
      <c r="B441" s="23" t="s">
        <v>1064</v>
      </c>
      <c r="C441" s="23">
        <v>186</v>
      </c>
      <c r="D441" s="23">
        <v>1</v>
      </c>
      <c r="E441" s="23" t="s">
        <v>488</v>
      </c>
      <c r="F441" s="23">
        <v>3102</v>
      </c>
      <c r="G441" s="23" t="s">
        <v>1041</v>
      </c>
      <c r="H441" s="23">
        <v>3336</v>
      </c>
      <c r="I441" s="23" t="s">
        <v>1065</v>
      </c>
      <c r="J441" s="57">
        <v>7.0376163042388198</v>
      </c>
    </row>
    <row r="442" spans="1:10" x14ac:dyDescent="0.3">
      <c r="A442" s="23">
        <v>85</v>
      </c>
      <c r="B442" s="23" t="s">
        <v>1064</v>
      </c>
      <c r="C442" s="23">
        <v>188</v>
      </c>
      <c r="D442" s="23">
        <v>2</v>
      </c>
      <c r="E442" s="23" t="s">
        <v>487</v>
      </c>
      <c r="F442" s="23">
        <v>3336</v>
      </c>
      <c r="G442" s="23" t="s">
        <v>1065</v>
      </c>
      <c r="H442" s="23">
        <v>3102</v>
      </c>
      <c r="I442" s="23" t="s">
        <v>1041</v>
      </c>
      <c r="J442" s="57">
        <v>5.2088537808326798</v>
      </c>
    </row>
    <row r="443" spans="1:10" x14ac:dyDescent="0.3">
      <c r="A443" s="23">
        <v>97</v>
      </c>
      <c r="B443" s="23" t="s">
        <v>328</v>
      </c>
      <c r="C443" s="23">
        <v>463</v>
      </c>
      <c r="D443" s="23">
        <v>1</v>
      </c>
      <c r="E443" s="23" t="s">
        <v>1322</v>
      </c>
      <c r="F443" s="23">
        <v>4252</v>
      </c>
      <c r="G443" s="23" t="s">
        <v>1030</v>
      </c>
      <c r="H443" s="23">
        <v>4212</v>
      </c>
      <c r="I443" s="23" t="s">
        <v>1323</v>
      </c>
      <c r="J443" s="57">
        <v>5.9152866386875198</v>
      </c>
    </row>
    <row r="444" spans="1:10" x14ac:dyDescent="0.3">
      <c r="A444" s="23">
        <v>99</v>
      </c>
      <c r="B444" s="23" t="s">
        <v>1092</v>
      </c>
      <c r="C444" s="23">
        <v>679</v>
      </c>
      <c r="D444" s="23">
        <v>0</v>
      </c>
      <c r="E444" s="23" t="s">
        <v>481</v>
      </c>
      <c r="F444" s="23">
        <v>4107</v>
      </c>
      <c r="G444" s="23" t="s">
        <v>1093</v>
      </c>
      <c r="H444" s="23">
        <v>3034</v>
      </c>
      <c r="I444" s="23" t="s">
        <v>923</v>
      </c>
      <c r="J444" s="57">
        <v>9.6310694726752306</v>
      </c>
    </row>
    <row r="445" spans="1:10" x14ac:dyDescent="0.3">
      <c r="A445" s="23" t="s">
        <v>1324</v>
      </c>
      <c r="B445" s="23" t="s">
        <v>1325</v>
      </c>
      <c r="C445" s="23">
        <v>34</v>
      </c>
      <c r="D445" s="23">
        <v>1</v>
      </c>
      <c r="E445" s="23" t="s">
        <v>1326</v>
      </c>
      <c r="F445" s="23">
        <v>581</v>
      </c>
      <c r="G445" s="23" t="s">
        <v>1327</v>
      </c>
      <c r="H445" s="23">
        <v>798</v>
      </c>
      <c r="I445" s="23" t="s">
        <v>867</v>
      </c>
      <c r="J445" s="57">
        <v>29.024024352589301</v>
      </c>
    </row>
    <row r="446" spans="1:10" x14ac:dyDescent="0.3">
      <c r="A446" s="23" t="s">
        <v>1324</v>
      </c>
      <c r="B446" s="23" t="s">
        <v>1325</v>
      </c>
      <c r="C446" s="23">
        <v>35</v>
      </c>
      <c r="D446" s="23">
        <v>2</v>
      </c>
      <c r="E446" s="23" t="s">
        <v>1328</v>
      </c>
      <c r="F446" s="23">
        <v>198</v>
      </c>
      <c r="G446" s="23" t="s">
        <v>1329</v>
      </c>
      <c r="H446" s="23">
        <v>580</v>
      </c>
      <c r="I446" s="23" t="s">
        <v>1330</v>
      </c>
      <c r="J446" s="57">
        <v>18.101127972120601</v>
      </c>
    </row>
    <row r="447" spans="1:10" x14ac:dyDescent="0.3">
      <c r="A447" s="23">
        <v>60</v>
      </c>
      <c r="B447" s="23" t="s">
        <v>994</v>
      </c>
      <c r="C447" s="23">
        <v>198</v>
      </c>
      <c r="D447" s="23">
        <v>2</v>
      </c>
      <c r="E447" s="23" t="s">
        <v>689</v>
      </c>
      <c r="F447" s="23">
        <v>1621</v>
      </c>
      <c r="G447" s="23" t="s">
        <v>995</v>
      </c>
      <c r="H447" s="23">
        <v>934</v>
      </c>
      <c r="I447" s="23" t="s">
        <v>946</v>
      </c>
      <c r="J447" s="57">
        <v>3.5372870388502</v>
      </c>
    </row>
    <row r="448" spans="1:10" x14ac:dyDescent="0.3">
      <c r="A448" s="23">
        <v>60</v>
      </c>
      <c r="B448" s="23" t="s">
        <v>994</v>
      </c>
      <c r="C448" s="23">
        <v>531</v>
      </c>
      <c r="D448" s="23">
        <v>2</v>
      </c>
      <c r="E448" s="23" t="s">
        <v>249</v>
      </c>
      <c r="F448" s="23">
        <v>9673</v>
      </c>
      <c r="G448" s="23" t="s">
        <v>944</v>
      </c>
      <c r="H448" s="23">
        <v>1354</v>
      </c>
      <c r="I448" s="23" t="s">
        <v>1000</v>
      </c>
      <c r="J448" s="57">
        <v>15.5375168615425</v>
      </c>
    </row>
    <row r="449" spans="1:10" x14ac:dyDescent="0.3">
      <c r="A449" s="23">
        <v>97</v>
      </c>
      <c r="B449" s="23" t="s">
        <v>328</v>
      </c>
      <c r="C449" s="23">
        <v>214</v>
      </c>
      <c r="D449" s="23">
        <v>2</v>
      </c>
      <c r="E449" s="23" t="s">
        <v>325</v>
      </c>
      <c r="F449" s="23">
        <v>4215</v>
      </c>
      <c r="G449" s="23" t="s">
        <v>1013</v>
      </c>
      <c r="H449" s="23">
        <v>4206</v>
      </c>
      <c r="I449" s="23" t="s">
        <v>1033</v>
      </c>
      <c r="J449" s="57">
        <v>3.41492010668845</v>
      </c>
    </row>
    <row r="450" spans="1:10" x14ac:dyDescent="0.3">
      <c r="A450" s="23">
        <v>97</v>
      </c>
      <c r="B450" s="23" t="s">
        <v>328</v>
      </c>
      <c r="C450" s="23">
        <v>918</v>
      </c>
      <c r="D450" s="23">
        <v>1</v>
      </c>
      <c r="E450" s="23" t="s">
        <v>326</v>
      </c>
      <c r="F450" s="23">
        <v>4214</v>
      </c>
      <c r="G450" s="23" t="s">
        <v>1032</v>
      </c>
      <c r="H450" s="23">
        <v>3033</v>
      </c>
      <c r="I450" s="23" t="s">
        <v>1080</v>
      </c>
      <c r="J450" s="57">
        <v>8.2902256455986194</v>
      </c>
    </row>
    <row r="451" spans="1:10" x14ac:dyDescent="0.3">
      <c r="A451" s="23">
        <v>97</v>
      </c>
      <c r="B451" s="23" t="s">
        <v>328</v>
      </c>
      <c r="C451" s="23">
        <v>922</v>
      </c>
      <c r="D451" s="23">
        <v>1</v>
      </c>
      <c r="E451" s="23" t="s">
        <v>330</v>
      </c>
      <c r="F451" s="23">
        <v>4215</v>
      </c>
      <c r="G451" s="23" t="s">
        <v>1013</v>
      </c>
      <c r="H451" s="23">
        <v>3033</v>
      </c>
      <c r="I451" s="23" t="s">
        <v>1080</v>
      </c>
      <c r="J451" s="57">
        <v>13.6551186704109</v>
      </c>
    </row>
    <row r="452" spans="1:10" x14ac:dyDescent="0.3">
      <c r="A452" s="23">
        <v>97</v>
      </c>
      <c r="B452" s="23" t="s">
        <v>328</v>
      </c>
      <c r="C452" s="23">
        <v>2001</v>
      </c>
      <c r="D452" s="23">
        <v>2</v>
      </c>
      <c r="E452" s="23" t="s">
        <v>323</v>
      </c>
      <c r="F452" s="23">
        <v>3034</v>
      </c>
      <c r="G452" s="23" t="s">
        <v>923</v>
      </c>
      <c r="H452" s="23">
        <v>4215</v>
      </c>
      <c r="I452" s="23" t="s">
        <v>1013</v>
      </c>
      <c r="J452" s="57">
        <v>8.4028037103395405</v>
      </c>
    </row>
    <row r="453" spans="1:10" x14ac:dyDescent="0.3">
      <c r="A453" s="23" t="s">
        <v>1324</v>
      </c>
      <c r="B453" s="23" t="s">
        <v>1325</v>
      </c>
      <c r="C453" s="23">
        <v>29</v>
      </c>
      <c r="D453" s="23">
        <v>1</v>
      </c>
      <c r="E453" s="23" t="s">
        <v>1331</v>
      </c>
      <c r="F453" s="23">
        <v>12</v>
      </c>
      <c r="G453" s="23" t="s">
        <v>1332</v>
      </c>
      <c r="H453" s="23">
        <v>798</v>
      </c>
      <c r="I453" s="23" t="s">
        <v>867</v>
      </c>
      <c r="J453" s="57">
        <v>15.418024352589301</v>
      </c>
    </row>
    <row r="454" spans="1:10" x14ac:dyDescent="0.3">
      <c r="A454" s="23">
        <v>74</v>
      </c>
      <c r="B454" s="23" t="s">
        <v>371</v>
      </c>
      <c r="C454" s="23">
        <v>44</v>
      </c>
      <c r="D454" s="23">
        <v>1</v>
      </c>
      <c r="E454" s="23" t="s">
        <v>370</v>
      </c>
      <c r="F454" s="23">
        <v>4121</v>
      </c>
      <c r="G454" s="23" t="s">
        <v>935</v>
      </c>
      <c r="H454" s="23">
        <v>9497</v>
      </c>
      <c r="I454" s="23" t="s">
        <v>1017</v>
      </c>
      <c r="J454" s="57">
        <v>12.2571627917754</v>
      </c>
    </row>
    <row r="455" spans="1:10" x14ac:dyDescent="0.3">
      <c r="A455" s="23">
        <v>74</v>
      </c>
      <c r="B455" s="23" t="s">
        <v>371</v>
      </c>
      <c r="C455" s="23">
        <v>105</v>
      </c>
      <c r="D455" s="23">
        <v>2</v>
      </c>
      <c r="E455" s="23" t="s">
        <v>372</v>
      </c>
      <c r="F455" s="23">
        <v>9497</v>
      </c>
      <c r="G455" s="23" t="s">
        <v>1017</v>
      </c>
      <c r="H455" s="23">
        <v>4121</v>
      </c>
      <c r="I455" s="23" t="s">
        <v>935</v>
      </c>
      <c r="J455" s="57">
        <v>9.98626850830059</v>
      </c>
    </row>
    <row r="456" spans="1:10" x14ac:dyDescent="0.3">
      <c r="A456" s="23">
        <v>24</v>
      </c>
      <c r="B456" s="23" t="s">
        <v>872</v>
      </c>
      <c r="C456" s="23">
        <v>490</v>
      </c>
      <c r="D456" s="23">
        <v>0</v>
      </c>
      <c r="E456" s="23" t="s">
        <v>532</v>
      </c>
      <c r="F456" s="23">
        <v>798</v>
      </c>
      <c r="G456" s="23" t="s">
        <v>867</v>
      </c>
      <c r="H456" s="23">
        <v>779</v>
      </c>
      <c r="I456" s="23" t="s">
        <v>864</v>
      </c>
      <c r="J456" s="57">
        <v>7.0542111517444903</v>
      </c>
    </row>
    <row r="457" spans="1:10" x14ac:dyDescent="0.3">
      <c r="A457" s="23">
        <v>34</v>
      </c>
      <c r="B457" s="23" t="s">
        <v>895</v>
      </c>
      <c r="C457" s="23">
        <v>425</v>
      </c>
      <c r="D457" s="23">
        <v>0</v>
      </c>
      <c r="E457" s="23" t="s">
        <v>116</v>
      </c>
      <c r="F457" s="23">
        <v>325</v>
      </c>
      <c r="G457" s="23" t="s">
        <v>886</v>
      </c>
      <c r="H457" s="23">
        <v>324</v>
      </c>
      <c r="I457" s="23" t="s">
        <v>887</v>
      </c>
      <c r="J457" s="57">
        <v>20.2723613293075</v>
      </c>
    </row>
    <row r="458" spans="1:10" x14ac:dyDescent="0.3">
      <c r="A458" s="23">
        <v>78</v>
      </c>
      <c r="B458" s="23" t="s">
        <v>471</v>
      </c>
      <c r="C458" s="23">
        <v>55</v>
      </c>
      <c r="D458" s="23">
        <v>1</v>
      </c>
      <c r="E458" s="23" t="s">
        <v>472</v>
      </c>
      <c r="F458" s="23">
        <v>4121</v>
      </c>
      <c r="G458" s="23" t="s">
        <v>935</v>
      </c>
      <c r="H458" s="23">
        <v>9621</v>
      </c>
      <c r="I458" s="23" t="s">
        <v>1034</v>
      </c>
      <c r="J458" s="57">
        <v>6.2512979343074804</v>
      </c>
    </row>
    <row r="459" spans="1:10" x14ac:dyDescent="0.3">
      <c r="A459" s="23">
        <v>86</v>
      </c>
      <c r="B459" s="23" t="s">
        <v>1066</v>
      </c>
      <c r="C459" s="23">
        <v>182</v>
      </c>
      <c r="D459" s="23">
        <v>1</v>
      </c>
      <c r="E459" s="23" t="s">
        <v>580</v>
      </c>
      <c r="F459" s="23">
        <v>3099</v>
      </c>
      <c r="G459" s="23" t="s">
        <v>1044</v>
      </c>
      <c r="H459" s="23">
        <v>3478</v>
      </c>
      <c r="I459" s="23" t="s">
        <v>1067</v>
      </c>
      <c r="J459" s="57">
        <v>14.6345284705023</v>
      </c>
    </row>
    <row r="460" spans="1:10" x14ac:dyDescent="0.3">
      <c r="A460" s="23">
        <v>97</v>
      </c>
      <c r="B460" s="23" t="s">
        <v>328</v>
      </c>
      <c r="C460" s="23">
        <v>913</v>
      </c>
      <c r="D460" s="23">
        <v>2</v>
      </c>
      <c r="E460" s="23" t="s">
        <v>323</v>
      </c>
      <c r="F460" s="23">
        <v>3034</v>
      </c>
      <c r="G460" s="23" t="s">
        <v>923</v>
      </c>
      <c r="H460" s="23">
        <v>4215</v>
      </c>
      <c r="I460" s="23" t="s">
        <v>1013</v>
      </c>
      <c r="J460" s="57">
        <v>9.5133641986595006</v>
      </c>
    </row>
    <row r="461" spans="1:10" x14ac:dyDescent="0.3">
      <c r="A461" s="23">
        <v>97</v>
      </c>
      <c r="B461" s="23" t="s">
        <v>328</v>
      </c>
      <c r="C461" s="23">
        <v>2011</v>
      </c>
      <c r="D461" s="23">
        <v>1</v>
      </c>
      <c r="E461" s="23" t="s">
        <v>328</v>
      </c>
      <c r="F461" s="23">
        <v>4252</v>
      </c>
      <c r="G461" s="23" t="s">
        <v>1030</v>
      </c>
      <c r="H461" s="23">
        <v>3034</v>
      </c>
      <c r="I461" s="23" t="s">
        <v>923</v>
      </c>
      <c r="J461" s="57">
        <v>13.817784856655299</v>
      </c>
    </row>
    <row r="462" spans="1:10" x14ac:dyDescent="0.3">
      <c r="A462" s="23">
        <v>97</v>
      </c>
      <c r="B462" s="23" t="s">
        <v>328</v>
      </c>
      <c r="C462" s="23">
        <v>2048</v>
      </c>
      <c r="D462" s="23">
        <v>1</v>
      </c>
      <c r="E462" s="23" t="s">
        <v>332</v>
      </c>
      <c r="F462" s="23">
        <v>4208</v>
      </c>
      <c r="G462" s="23" t="s">
        <v>1091</v>
      </c>
      <c r="H462" s="23">
        <v>3033</v>
      </c>
      <c r="I462" s="23" t="s">
        <v>1080</v>
      </c>
      <c r="J462" s="57">
        <v>11.448666755973999</v>
      </c>
    </row>
    <row r="463" spans="1:10" x14ac:dyDescent="0.3">
      <c r="A463" s="23">
        <v>99</v>
      </c>
      <c r="B463" s="23" t="s">
        <v>1092</v>
      </c>
      <c r="C463" s="23">
        <v>129</v>
      </c>
      <c r="D463" s="23">
        <v>0</v>
      </c>
      <c r="E463" s="23" t="s">
        <v>476</v>
      </c>
      <c r="F463" s="23">
        <v>4107</v>
      </c>
      <c r="G463" s="23" t="s">
        <v>1093</v>
      </c>
      <c r="H463" s="23">
        <v>4107</v>
      </c>
      <c r="I463" s="23" t="s">
        <v>1093</v>
      </c>
      <c r="J463" s="57">
        <v>16.0225858174331</v>
      </c>
    </row>
    <row r="464" spans="1:10" x14ac:dyDescent="0.3">
      <c r="A464" s="23">
        <v>39</v>
      </c>
      <c r="B464" s="23" t="s">
        <v>909</v>
      </c>
      <c r="C464" s="23">
        <v>333</v>
      </c>
      <c r="D464" s="23">
        <v>2</v>
      </c>
      <c r="E464" s="23" t="s">
        <v>432</v>
      </c>
      <c r="F464" s="23">
        <v>7034</v>
      </c>
      <c r="G464" s="23" t="s">
        <v>908</v>
      </c>
      <c r="H464" s="23">
        <v>143</v>
      </c>
      <c r="I464" s="23" t="s">
        <v>765</v>
      </c>
      <c r="J464" s="57">
        <v>18.749879638162799</v>
      </c>
    </row>
    <row r="465" spans="1:10" x14ac:dyDescent="0.3">
      <c r="A465" s="23">
        <v>39</v>
      </c>
      <c r="B465" s="23" t="s">
        <v>909</v>
      </c>
      <c r="C465" s="23">
        <v>336</v>
      </c>
      <c r="D465" s="23">
        <v>2</v>
      </c>
      <c r="E465" s="23" t="s">
        <v>439</v>
      </c>
      <c r="F465" s="23">
        <v>700</v>
      </c>
      <c r="G465" s="23" t="s">
        <v>910</v>
      </c>
      <c r="H465" s="23">
        <v>576</v>
      </c>
      <c r="I465" s="23" t="s">
        <v>907</v>
      </c>
      <c r="J465" s="57">
        <v>14.6732115987872</v>
      </c>
    </row>
    <row r="466" spans="1:10" x14ac:dyDescent="0.3">
      <c r="A466" s="23">
        <v>39</v>
      </c>
      <c r="B466" s="23" t="s">
        <v>909</v>
      </c>
      <c r="C466" s="23">
        <v>339</v>
      </c>
      <c r="D466" s="23">
        <v>2</v>
      </c>
      <c r="E466" s="23" t="s">
        <v>436</v>
      </c>
      <c r="F466" s="23">
        <v>700</v>
      </c>
      <c r="G466" s="23" t="s">
        <v>910</v>
      </c>
      <c r="H466" s="23">
        <v>7034</v>
      </c>
      <c r="I466" s="23" t="s">
        <v>908</v>
      </c>
      <c r="J466" s="57">
        <v>14.671211598787201</v>
      </c>
    </row>
    <row r="467" spans="1:10" x14ac:dyDescent="0.3">
      <c r="A467" s="23">
        <v>58</v>
      </c>
      <c r="B467" s="23" t="s">
        <v>232</v>
      </c>
      <c r="C467" s="23">
        <v>627</v>
      </c>
      <c r="D467" s="23">
        <v>1</v>
      </c>
      <c r="E467" s="23" t="s">
        <v>694</v>
      </c>
      <c r="F467" s="23">
        <v>1961</v>
      </c>
      <c r="G467" s="23" t="s">
        <v>957</v>
      </c>
      <c r="H467" s="23">
        <v>143</v>
      </c>
      <c r="I467" s="23" t="s">
        <v>765</v>
      </c>
      <c r="J467" s="57">
        <v>34.984347737472802</v>
      </c>
    </row>
    <row r="468" spans="1:10" x14ac:dyDescent="0.3">
      <c r="A468" s="23">
        <v>81</v>
      </c>
      <c r="B468" s="23" t="s">
        <v>1046</v>
      </c>
      <c r="C468" s="23">
        <v>153</v>
      </c>
      <c r="D468" s="23">
        <v>0</v>
      </c>
      <c r="E468" s="23" t="s">
        <v>516</v>
      </c>
      <c r="F468" s="23">
        <v>3092</v>
      </c>
      <c r="G468" s="23" t="s">
        <v>936</v>
      </c>
      <c r="H468" s="23">
        <v>3092</v>
      </c>
      <c r="I468" s="23" t="s">
        <v>936</v>
      </c>
      <c r="J468" s="57">
        <v>14.7180712474985</v>
      </c>
    </row>
    <row r="469" spans="1:10" x14ac:dyDescent="0.3">
      <c r="A469" s="23">
        <v>81</v>
      </c>
      <c r="B469" s="23" t="s">
        <v>1046</v>
      </c>
      <c r="C469" s="23">
        <v>161</v>
      </c>
      <c r="D469" s="23">
        <v>0</v>
      </c>
      <c r="E469" s="23" t="s">
        <v>514</v>
      </c>
      <c r="F469" s="23">
        <v>3092</v>
      </c>
      <c r="G469" s="23" t="s">
        <v>936</v>
      </c>
      <c r="H469" s="23">
        <v>3092</v>
      </c>
      <c r="I469" s="23" t="s">
        <v>936</v>
      </c>
      <c r="J469" s="57">
        <v>15.8305644166907</v>
      </c>
    </row>
    <row r="470" spans="1:10" x14ac:dyDescent="0.3">
      <c r="A470" s="23">
        <v>81</v>
      </c>
      <c r="B470" s="23" t="s">
        <v>1046</v>
      </c>
      <c r="C470" s="23">
        <v>164</v>
      </c>
      <c r="D470" s="23">
        <v>0</v>
      </c>
      <c r="E470" s="23" t="s">
        <v>513</v>
      </c>
      <c r="F470" s="23">
        <v>3092</v>
      </c>
      <c r="G470" s="23" t="s">
        <v>936</v>
      </c>
      <c r="H470" s="23">
        <v>3092</v>
      </c>
      <c r="I470" s="23" t="s">
        <v>936</v>
      </c>
      <c r="J470" s="57">
        <v>14.6388540705994</v>
      </c>
    </row>
    <row r="471" spans="1:10" x14ac:dyDescent="0.3">
      <c r="A471" s="23">
        <v>81</v>
      </c>
      <c r="B471" s="23" t="s">
        <v>1046</v>
      </c>
      <c r="C471" s="23">
        <v>1069</v>
      </c>
      <c r="D471" s="23">
        <v>0</v>
      </c>
      <c r="E471" s="23" t="s">
        <v>518</v>
      </c>
      <c r="F471" s="23">
        <v>3390</v>
      </c>
      <c r="G471" s="23" t="s">
        <v>1052</v>
      </c>
      <c r="H471" s="23">
        <v>3091</v>
      </c>
      <c r="I471" s="23" t="s">
        <v>925</v>
      </c>
      <c r="J471" s="57">
        <v>3.97335569380677</v>
      </c>
    </row>
    <row r="472" spans="1:10" x14ac:dyDescent="0.3">
      <c r="A472" s="23" t="s">
        <v>1333</v>
      </c>
      <c r="B472" s="23" t="s">
        <v>1334</v>
      </c>
      <c r="C472" s="23">
        <v>2078</v>
      </c>
      <c r="D472" s="23">
        <v>0</v>
      </c>
      <c r="E472" s="23" t="s">
        <v>1335</v>
      </c>
      <c r="F472" s="23">
        <v>552</v>
      </c>
      <c r="G472" s="23" t="s">
        <v>1336</v>
      </c>
      <c r="H472" s="23">
        <v>8105</v>
      </c>
      <c r="I472" s="23" t="s">
        <v>1337</v>
      </c>
      <c r="J472" s="57">
        <v>5.2873625938049198</v>
      </c>
    </row>
    <row r="473" spans="1:10" x14ac:dyDescent="0.3">
      <c r="A473" s="23">
        <v>46</v>
      </c>
      <c r="B473" s="23" t="s">
        <v>955</v>
      </c>
      <c r="C473" s="23">
        <v>950</v>
      </c>
      <c r="D473" s="23">
        <v>2</v>
      </c>
      <c r="E473" s="23" t="s">
        <v>652</v>
      </c>
      <c r="F473" s="23">
        <v>1606</v>
      </c>
      <c r="G473" s="23" t="s">
        <v>958</v>
      </c>
      <c r="H473" s="23">
        <v>1961</v>
      </c>
      <c r="I473" s="23" t="s">
        <v>957</v>
      </c>
      <c r="J473" s="57">
        <v>15.649299409465501</v>
      </c>
    </row>
    <row r="474" spans="1:10" x14ac:dyDescent="0.3">
      <c r="A474" s="23">
        <v>49</v>
      </c>
      <c r="B474" s="23" t="s">
        <v>967</v>
      </c>
      <c r="C474" s="23">
        <v>599</v>
      </c>
      <c r="D474" s="23">
        <v>2</v>
      </c>
      <c r="E474" s="23" t="s">
        <v>259</v>
      </c>
      <c r="F474" s="23">
        <v>325</v>
      </c>
      <c r="G474" s="23" t="s">
        <v>886</v>
      </c>
      <c r="H474" s="23">
        <v>7335</v>
      </c>
      <c r="I474" s="23" t="s">
        <v>971</v>
      </c>
      <c r="J474" s="57">
        <v>26.876777781327402</v>
      </c>
    </row>
    <row r="475" spans="1:10" x14ac:dyDescent="0.3">
      <c r="A475" s="23">
        <v>49</v>
      </c>
      <c r="B475" s="23" t="s">
        <v>967</v>
      </c>
      <c r="C475" s="23">
        <v>861</v>
      </c>
      <c r="D475" s="23">
        <v>2</v>
      </c>
      <c r="E475" s="23" t="s">
        <v>743</v>
      </c>
      <c r="F475" s="23">
        <v>7086</v>
      </c>
      <c r="G475" s="23" t="s">
        <v>968</v>
      </c>
      <c r="H475" s="23">
        <v>1958</v>
      </c>
      <c r="I475" s="23" t="s">
        <v>972</v>
      </c>
      <c r="J475" s="57">
        <v>10.208388264443199</v>
      </c>
    </row>
    <row r="476" spans="1:10" x14ac:dyDescent="0.3">
      <c r="A476" s="23">
        <v>50</v>
      </c>
      <c r="B476" s="23" t="s">
        <v>975</v>
      </c>
      <c r="C476" s="23">
        <v>615</v>
      </c>
      <c r="D476" s="23">
        <v>1</v>
      </c>
      <c r="E476" s="23" t="s">
        <v>260</v>
      </c>
      <c r="F476" s="23">
        <v>1961</v>
      </c>
      <c r="G476" s="23" t="s">
        <v>957</v>
      </c>
      <c r="H476" s="23">
        <v>5154</v>
      </c>
      <c r="I476" s="23" t="s">
        <v>977</v>
      </c>
      <c r="J476" s="57">
        <v>5.4753818494826998</v>
      </c>
    </row>
    <row r="477" spans="1:10" x14ac:dyDescent="0.3">
      <c r="A477" s="23">
        <v>50</v>
      </c>
      <c r="B477" s="23" t="s">
        <v>975</v>
      </c>
      <c r="C477" s="23">
        <v>642</v>
      </c>
      <c r="D477" s="23">
        <v>2</v>
      </c>
      <c r="E477" s="23" t="s">
        <v>980</v>
      </c>
      <c r="F477" s="23">
        <v>1509</v>
      </c>
      <c r="G477" s="23" t="s">
        <v>976</v>
      </c>
      <c r="H477" s="23">
        <v>1961</v>
      </c>
      <c r="I477" s="23" t="s">
        <v>957</v>
      </c>
      <c r="J477" s="57">
        <v>9.3819588386445893</v>
      </c>
    </row>
    <row r="478" spans="1:10" x14ac:dyDescent="0.3">
      <c r="A478" s="23">
        <v>72</v>
      </c>
      <c r="B478" s="23" t="s">
        <v>1009</v>
      </c>
      <c r="C478" s="23">
        <v>677</v>
      </c>
      <c r="D478" s="23">
        <v>0</v>
      </c>
      <c r="E478" s="23" t="s">
        <v>1338</v>
      </c>
      <c r="F478" s="23">
        <v>4144</v>
      </c>
      <c r="G478" s="23" t="s">
        <v>1339</v>
      </c>
      <c r="H478" s="23">
        <v>4121</v>
      </c>
      <c r="I478" s="23" t="s">
        <v>935</v>
      </c>
      <c r="J478" s="57">
        <v>4.1786173851900603</v>
      </c>
    </row>
    <row r="479" spans="1:10" x14ac:dyDescent="0.3">
      <c r="A479" s="23">
        <v>72</v>
      </c>
      <c r="B479" s="23" t="s">
        <v>1009</v>
      </c>
      <c r="C479" s="23">
        <v>744</v>
      </c>
      <c r="D479" s="23">
        <v>0</v>
      </c>
      <c r="E479" s="23" t="s">
        <v>1190</v>
      </c>
      <c r="F479" s="23">
        <v>4121</v>
      </c>
      <c r="G479" s="23" t="s">
        <v>935</v>
      </c>
      <c r="H479" s="23">
        <v>9114</v>
      </c>
      <c r="I479" s="23" t="s">
        <v>1012</v>
      </c>
      <c r="J479" s="57">
        <v>9.6811339280135709</v>
      </c>
    </row>
    <row r="480" spans="1:10" x14ac:dyDescent="0.3">
      <c r="A480" s="23">
        <v>86</v>
      </c>
      <c r="B480" s="23" t="s">
        <v>1066</v>
      </c>
      <c r="C480" s="23">
        <v>299</v>
      </c>
      <c r="D480" s="23">
        <v>1</v>
      </c>
      <c r="E480" s="23" t="s">
        <v>670</v>
      </c>
      <c r="F480" s="23">
        <v>3097</v>
      </c>
      <c r="G480" s="23" t="s">
        <v>1051</v>
      </c>
      <c r="H480" s="23">
        <v>9450</v>
      </c>
      <c r="I480" s="23" t="s">
        <v>904</v>
      </c>
      <c r="J480" s="57">
        <v>16.4596876620015</v>
      </c>
    </row>
    <row r="481" spans="1:10" x14ac:dyDescent="0.3">
      <c r="A481" s="23">
        <v>86</v>
      </c>
      <c r="B481" s="23" t="s">
        <v>1066</v>
      </c>
      <c r="C481" s="23">
        <v>628</v>
      </c>
      <c r="D481" s="23">
        <v>2</v>
      </c>
      <c r="E481" s="23" t="s">
        <v>577</v>
      </c>
      <c r="F481" s="23">
        <v>9450</v>
      </c>
      <c r="G481" s="23" t="s">
        <v>904</v>
      </c>
      <c r="H481" s="23">
        <v>3100</v>
      </c>
      <c r="I481" s="23" t="s">
        <v>1068</v>
      </c>
      <c r="J481" s="57">
        <v>15.8455564927516</v>
      </c>
    </row>
    <row r="482" spans="1:10" x14ac:dyDescent="0.3">
      <c r="A482" s="23">
        <v>91</v>
      </c>
      <c r="B482" s="23" t="s">
        <v>1070</v>
      </c>
      <c r="C482" s="23">
        <v>669</v>
      </c>
      <c r="D482" s="23">
        <v>0</v>
      </c>
      <c r="E482" s="23" t="s">
        <v>175</v>
      </c>
      <c r="F482" s="23">
        <v>4121</v>
      </c>
      <c r="G482" s="23" t="s">
        <v>935</v>
      </c>
      <c r="H482" s="23">
        <v>4276</v>
      </c>
      <c r="I482" s="23" t="s">
        <v>932</v>
      </c>
      <c r="J482" s="57">
        <v>6.8414066045935602</v>
      </c>
    </row>
    <row r="483" spans="1:10" x14ac:dyDescent="0.3">
      <c r="A483" s="23">
        <v>98</v>
      </c>
      <c r="B483" s="23" t="s">
        <v>1307</v>
      </c>
      <c r="C483" s="23">
        <v>2064</v>
      </c>
      <c r="D483" s="23">
        <v>1</v>
      </c>
      <c r="E483" s="23" t="s">
        <v>1307</v>
      </c>
      <c r="F483" s="23">
        <v>4121</v>
      </c>
      <c r="G483" s="23" t="s">
        <v>935</v>
      </c>
      <c r="H483" s="23">
        <v>4294</v>
      </c>
      <c r="I483" s="23" t="s">
        <v>1309</v>
      </c>
      <c r="J483" s="57">
        <v>8.5269999999999992</v>
      </c>
    </row>
    <row r="484" spans="1:10" x14ac:dyDescent="0.3">
      <c r="A484" s="23" t="s">
        <v>1282</v>
      </c>
      <c r="B484" s="23" t="s">
        <v>1283</v>
      </c>
      <c r="C484" s="23">
        <v>2060</v>
      </c>
      <c r="D484" s="23">
        <v>2</v>
      </c>
      <c r="E484" s="23" t="s">
        <v>1340</v>
      </c>
      <c r="F484" s="23">
        <v>45</v>
      </c>
      <c r="G484" s="23" t="s">
        <v>1285</v>
      </c>
      <c r="H484" s="23">
        <v>383</v>
      </c>
      <c r="I484" s="23" t="s">
        <v>1302</v>
      </c>
      <c r="J484" s="57">
        <v>4.9842611190125101</v>
      </c>
    </row>
    <row r="485" spans="1:10" x14ac:dyDescent="0.3">
      <c r="A485" s="23" t="s">
        <v>25</v>
      </c>
      <c r="B485" s="23" t="s">
        <v>761</v>
      </c>
      <c r="C485" s="23">
        <v>488</v>
      </c>
      <c r="D485" s="23">
        <v>0</v>
      </c>
      <c r="E485" s="23" t="s">
        <v>26</v>
      </c>
      <c r="F485" s="23">
        <v>43</v>
      </c>
      <c r="G485" s="23" t="s">
        <v>762</v>
      </c>
      <c r="H485" s="23">
        <v>43</v>
      </c>
      <c r="I485" s="23" t="s">
        <v>762</v>
      </c>
      <c r="J485" s="57">
        <v>5.7854134784921403</v>
      </c>
    </row>
    <row r="486" spans="1:10" x14ac:dyDescent="0.3">
      <c r="A486" s="23">
        <v>18</v>
      </c>
      <c r="B486" s="23" t="s">
        <v>846</v>
      </c>
      <c r="C486" s="23">
        <v>227</v>
      </c>
      <c r="D486" s="23">
        <v>1</v>
      </c>
      <c r="E486" s="23" t="s">
        <v>387</v>
      </c>
      <c r="F486" s="23">
        <v>1720</v>
      </c>
      <c r="G486" s="23" t="s">
        <v>834</v>
      </c>
      <c r="H486" s="23">
        <v>1730</v>
      </c>
      <c r="I486" s="23" t="s">
        <v>844</v>
      </c>
      <c r="J486" s="57">
        <v>6.9861590697301201</v>
      </c>
    </row>
    <row r="487" spans="1:10" x14ac:dyDescent="0.3">
      <c r="A487" s="23">
        <v>18</v>
      </c>
      <c r="B487" s="23" t="s">
        <v>846</v>
      </c>
      <c r="C487" s="23">
        <v>237</v>
      </c>
      <c r="D487" s="23">
        <v>2</v>
      </c>
      <c r="E487" s="23" t="s">
        <v>396</v>
      </c>
      <c r="F487" s="23">
        <v>1779</v>
      </c>
      <c r="G487" s="23" t="s">
        <v>848</v>
      </c>
      <c r="H487" s="23">
        <v>143</v>
      </c>
      <c r="I487" s="23" t="s">
        <v>765</v>
      </c>
      <c r="J487" s="57">
        <v>30.547573582566098</v>
      </c>
    </row>
    <row r="488" spans="1:10" x14ac:dyDescent="0.3">
      <c r="A488" s="23">
        <v>18</v>
      </c>
      <c r="B488" s="23" t="s">
        <v>846</v>
      </c>
      <c r="C488" s="23">
        <v>238</v>
      </c>
      <c r="D488" s="23">
        <v>2</v>
      </c>
      <c r="E488" s="23" t="s">
        <v>388</v>
      </c>
      <c r="F488" s="23">
        <v>1751</v>
      </c>
      <c r="G488" s="23" t="s">
        <v>847</v>
      </c>
      <c r="H488" s="23">
        <v>143</v>
      </c>
      <c r="I488" s="23" t="s">
        <v>765</v>
      </c>
      <c r="J488" s="57">
        <v>44.387042799537497</v>
      </c>
    </row>
    <row r="489" spans="1:10" x14ac:dyDescent="0.3">
      <c r="A489" s="23">
        <v>18</v>
      </c>
      <c r="B489" s="23" t="s">
        <v>846</v>
      </c>
      <c r="C489" s="23">
        <v>245</v>
      </c>
      <c r="D489" s="23">
        <v>2</v>
      </c>
      <c r="E489" s="23" t="s">
        <v>402</v>
      </c>
      <c r="F489" s="23">
        <v>9671</v>
      </c>
      <c r="G489" s="23" t="s">
        <v>849</v>
      </c>
      <c r="H489" s="23">
        <v>1730</v>
      </c>
      <c r="I489" s="23" t="s">
        <v>844</v>
      </c>
      <c r="J489" s="57">
        <v>2.36547038234175</v>
      </c>
    </row>
    <row r="490" spans="1:10" x14ac:dyDescent="0.3">
      <c r="A490" s="23">
        <v>18</v>
      </c>
      <c r="B490" s="23" t="s">
        <v>846</v>
      </c>
      <c r="C490" s="23">
        <v>710</v>
      </c>
      <c r="D490" s="23">
        <v>1</v>
      </c>
      <c r="E490" s="23" t="s">
        <v>1341</v>
      </c>
      <c r="F490" s="23">
        <v>1711</v>
      </c>
      <c r="G490" s="23" t="s">
        <v>837</v>
      </c>
      <c r="H490" s="23">
        <v>1730</v>
      </c>
      <c r="I490" s="23" t="s">
        <v>844</v>
      </c>
      <c r="J490" s="57">
        <v>12.801114705758099</v>
      </c>
    </row>
    <row r="491" spans="1:10" x14ac:dyDescent="0.3">
      <c r="A491" s="23">
        <v>18</v>
      </c>
      <c r="B491" s="23" t="s">
        <v>846</v>
      </c>
      <c r="C491" s="23">
        <v>837</v>
      </c>
      <c r="D491" s="23">
        <v>1</v>
      </c>
      <c r="E491" s="23" t="s">
        <v>401</v>
      </c>
      <c r="F491" s="23">
        <v>1720</v>
      </c>
      <c r="G491" s="23" t="s">
        <v>834</v>
      </c>
      <c r="H491" s="23">
        <v>1751</v>
      </c>
      <c r="I491" s="23" t="s">
        <v>847</v>
      </c>
      <c r="J491" s="57">
        <v>25.057054243868599</v>
      </c>
    </row>
    <row r="492" spans="1:10" x14ac:dyDescent="0.3">
      <c r="A492" s="23">
        <v>38</v>
      </c>
      <c r="B492" s="23" t="s">
        <v>140</v>
      </c>
      <c r="C492" s="23">
        <v>1075</v>
      </c>
      <c r="D492" s="23">
        <v>0</v>
      </c>
      <c r="E492" s="23" t="s">
        <v>1178</v>
      </c>
      <c r="F492" s="23">
        <v>576</v>
      </c>
      <c r="G492" s="23" t="s">
        <v>907</v>
      </c>
      <c r="H492" s="23">
        <v>673</v>
      </c>
      <c r="I492" s="23" t="s">
        <v>1312</v>
      </c>
      <c r="J492" s="57">
        <v>12.828220940220501</v>
      </c>
    </row>
    <row r="493" spans="1:10" x14ac:dyDescent="0.3">
      <c r="A493" s="23" t="s">
        <v>130</v>
      </c>
      <c r="B493" s="23" t="s">
        <v>1247</v>
      </c>
      <c r="C493" s="23">
        <v>321</v>
      </c>
      <c r="D493" s="23">
        <v>1</v>
      </c>
      <c r="E493" s="23" t="s">
        <v>134</v>
      </c>
      <c r="F493" s="23">
        <v>143</v>
      </c>
      <c r="G493" s="23" t="s">
        <v>765</v>
      </c>
      <c r="H493" s="23">
        <v>325</v>
      </c>
      <c r="I493" s="23" t="s">
        <v>886</v>
      </c>
      <c r="J493" s="57">
        <v>27.3019933651758</v>
      </c>
    </row>
    <row r="494" spans="1:10" x14ac:dyDescent="0.3">
      <c r="A494" s="23" t="s">
        <v>130</v>
      </c>
      <c r="B494" s="23" t="s">
        <v>1247</v>
      </c>
      <c r="C494" s="23">
        <v>1031</v>
      </c>
      <c r="D494" s="23">
        <v>2</v>
      </c>
      <c r="E494" s="23" t="s">
        <v>1217</v>
      </c>
      <c r="F494" s="23">
        <v>237</v>
      </c>
      <c r="G494" s="23" t="s">
        <v>921</v>
      </c>
      <c r="H494" s="23">
        <v>28</v>
      </c>
      <c r="I494" s="23" t="s">
        <v>823</v>
      </c>
      <c r="J494" s="57">
        <v>27.0880315196158</v>
      </c>
    </row>
    <row r="495" spans="1:10" x14ac:dyDescent="0.3">
      <c r="A495" s="23">
        <v>57</v>
      </c>
      <c r="B495" s="23" t="s">
        <v>209</v>
      </c>
      <c r="C495" s="23">
        <v>552</v>
      </c>
      <c r="D495" s="23">
        <v>1</v>
      </c>
      <c r="E495" s="23" t="s">
        <v>209</v>
      </c>
      <c r="F495" s="23">
        <v>9673</v>
      </c>
      <c r="G495" s="23" t="s">
        <v>944</v>
      </c>
      <c r="H495" s="23">
        <v>1068</v>
      </c>
      <c r="I495" s="23" t="s">
        <v>838</v>
      </c>
      <c r="J495" s="57">
        <v>22.783525015847001</v>
      </c>
    </row>
    <row r="496" spans="1:10" x14ac:dyDescent="0.3">
      <c r="A496" s="23">
        <v>59</v>
      </c>
      <c r="B496" s="23" t="s">
        <v>988</v>
      </c>
      <c r="C496" s="23">
        <v>594</v>
      </c>
      <c r="D496" s="23">
        <v>0</v>
      </c>
      <c r="E496" s="23" t="s">
        <v>615</v>
      </c>
      <c r="F496" s="23">
        <v>1670</v>
      </c>
      <c r="G496" s="23" t="s">
        <v>989</v>
      </c>
      <c r="H496" s="23">
        <v>9673</v>
      </c>
      <c r="I496" s="23" t="s">
        <v>944</v>
      </c>
      <c r="J496" s="57">
        <v>12.109285847165999</v>
      </c>
    </row>
    <row r="497" spans="1:10" x14ac:dyDescent="0.3">
      <c r="A497" s="23">
        <v>59</v>
      </c>
      <c r="B497" s="23" t="s">
        <v>988</v>
      </c>
      <c r="C497" s="23">
        <v>942</v>
      </c>
      <c r="D497" s="23">
        <v>0</v>
      </c>
      <c r="E497" s="23" t="s">
        <v>592</v>
      </c>
      <c r="F497" s="23">
        <v>9673</v>
      </c>
      <c r="G497" s="23" t="s">
        <v>944</v>
      </c>
      <c r="H497" s="23">
        <v>1675</v>
      </c>
      <c r="I497" s="23" t="s">
        <v>991</v>
      </c>
      <c r="J497" s="57">
        <v>9.8712364699656199</v>
      </c>
    </row>
    <row r="498" spans="1:10" x14ac:dyDescent="0.3">
      <c r="A498" s="23">
        <v>59</v>
      </c>
      <c r="B498" s="23" t="s">
        <v>988</v>
      </c>
      <c r="C498" s="23">
        <v>952</v>
      </c>
      <c r="D498" s="23">
        <v>0</v>
      </c>
      <c r="E498" s="23" t="s">
        <v>610</v>
      </c>
      <c r="F498" s="23">
        <v>1675</v>
      </c>
      <c r="G498" s="23" t="s">
        <v>991</v>
      </c>
      <c r="H498" s="23">
        <v>934</v>
      </c>
      <c r="I498" s="23" t="s">
        <v>946</v>
      </c>
      <c r="J498" s="57">
        <v>6.4146799277508899</v>
      </c>
    </row>
    <row r="499" spans="1:10" x14ac:dyDescent="0.3">
      <c r="A499" s="23">
        <v>82</v>
      </c>
      <c r="B499" s="23" t="s">
        <v>621</v>
      </c>
      <c r="C499" s="23">
        <v>2014</v>
      </c>
      <c r="D499" s="23">
        <v>2</v>
      </c>
      <c r="E499" s="23" t="s">
        <v>621</v>
      </c>
      <c r="F499" s="23">
        <v>3092</v>
      </c>
      <c r="G499" s="23" t="s">
        <v>936</v>
      </c>
      <c r="H499" s="23">
        <v>3440</v>
      </c>
      <c r="I499" s="23" t="s">
        <v>1053</v>
      </c>
      <c r="J499" s="57">
        <v>4.61086991644747</v>
      </c>
    </row>
    <row r="500" spans="1:10" x14ac:dyDescent="0.3">
      <c r="A500" s="23">
        <v>84</v>
      </c>
      <c r="B500" s="23" t="s">
        <v>1056</v>
      </c>
      <c r="C500" s="23">
        <v>81</v>
      </c>
      <c r="D500" s="23">
        <v>2</v>
      </c>
      <c r="E500" s="23" t="s">
        <v>494</v>
      </c>
      <c r="F500" s="23">
        <v>9549</v>
      </c>
      <c r="G500" s="23" t="s">
        <v>1057</v>
      </c>
      <c r="H500" s="23">
        <v>3098</v>
      </c>
      <c r="I500" s="23" t="s">
        <v>940</v>
      </c>
      <c r="J500" s="57">
        <v>14.1109989667882</v>
      </c>
    </row>
    <row r="501" spans="1:10" x14ac:dyDescent="0.3">
      <c r="A501" s="23">
        <v>60</v>
      </c>
      <c r="B501" s="23" t="s">
        <v>994</v>
      </c>
      <c r="C501" s="23">
        <v>485</v>
      </c>
      <c r="D501" s="23">
        <v>2</v>
      </c>
      <c r="E501" s="23" t="s">
        <v>702</v>
      </c>
      <c r="F501" s="23">
        <v>1622</v>
      </c>
      <c r="G501" s="23" t="s">
        <v>999</v>
      </c>
      <c r="H501" s="23">
        <v>143</v>
      </c>
      <c r="I501" s="23" t="s">
        <v>765</v>
      </c>
      <c r="J501" s="57">
        <v>25.108394096754498</v>
      </c>
    </row>
    <row r="502" spans="1:10" x14ac:dyDescent="0.3">
      <c r="A502" s="23">
        <v>60</v>
      </c>
      <c r="B502" s="23" t="s">
        <v>994</v>
      </c>
      <c r="C502" s="23">
        <v>555</v>
      </c>
      <c r="D502" s="23">
        <v>1</v>
      </c>
      <c r="E502" s="23" t="s">
        <v>1003</v>
      </c>
      <c r="F502" s="23">
        <v>1352</v>
      </c>
      <c r="G502" s="23" t="s">
        <v>952</v>
      </c>
      <c r="H502" s="23">
        <v>1961</v>
      </c>
      <c r="I502" s="23" t="s">
        <v>957</v>
      </c>
      <c r="J502" s="57">
        <v>16.11304993153</v>
      </c>
    </row>
    <row r="503" spans="1:10" x14ac:dyDescent="0.3">
      <c r="A503" s="23">
        <v>60</v>
      </c>
      <c r="B503" s="23" t="s">
        <v>994</v>
      </c>
      <c r="C503" s="23">
        <v>650</v>
      </c>
      <c r="D503" s="23">
        <v>2</v>
      </c>
      <c r="E503" s="23" t="s">
        <v>1342</v>
      </c>
      <c r="F503" s="23">
        <v>1354</v>
      </c>
      <c r="G503" s="23" t="s">
        <v>1000</v>
      </c>
      <c r="H503" s="23">
        <v>1643</v>
      </c>
      <c r="I503" s="23" t="s">
        <v>954</v>
      </c>
      <c r="J503" s="57">
        <v>6.2317194105826896</v>
      </c>
    </row>
    <row r="504" spans="1:10" x14ac:dyDescent="0.3">
      <c r="A504" s="23">
        <v>60</v>
      </c>
      <c r="B504" s="23" t="s">
        <v>994</v>
      </c>
      <c r="C504" s="23">
        <v>784</v>
      </c>
      <c r="D504" s="23">
        <v>1</v>
      </c>
      <c r="E504" s="23" t="s">
        <v>701</v>
      </c>
      <c r="F504" s="23">
        <v>143</v>
      </c>
      <c r="G504" s="23" t="s">
        <v>765</v>
      </c>
      <c r="H504" s="23">
        <v>9673</v>
      </c>
      <c r="I504" s="23" t="s">
        <v>944</v>
      </c>
      <c r="J504" s="57">
        <v>39.042357784207503</v>
      </c>
    </row>
    <row r="505" spans="1:10" x14ac:dyDescent="0.3">
      <c r="A505" s="23">
        <v>60</v>
      </c>
      <c r="B505" s="23" t="s">
        <v>994</v>
      </c>
      <c r="C505" s="23">
        <v>1001</v>
      </c>
      <c r="D505" s="23">
        <v>2</v>
      </c>
      <c r="E505" s="23" t="s">
        <v>1273</v>
      </c>
      <c r="F505" s="23">
        <v>1622</v>
      </c>
      <c r="G505" s="23" t="s">
        <v>999</v>
      </c>
      <c r="H505" s="23">
        <v>9475</v>
      </c>
      <c r="I505" s="23" t="s">
        <v>953</v>
      </c>
      <c r="J505" s="57">
        <v>8.1934104883183103</v>
      </c>
    </row>
    <row r="506" spans="1:10" x14ac:dyDescent="0.3">
      <c r="A506" s="23">
        <v>95</v>
      </c>
      <c r="B506" s="23" t="s">
        <v>631</v>
      </c>
      <c r="C506" s="23">
        <v>2030</v>
      </c>
      <c r="D506" s="23">
        <v>1</v>
      </c>
      <c r="E506" s="23" t="s">
        <v>631</v>
      </c>
      <c r="F506" s="23">
        <v>7247</v>
      </c>
      <c r="G506" s="23" t="s">
        <v>1088</v>
      </c>
      <c r="H506" s="23">
        <v>7266</v>
      </c>
      <c r="I506" s="23" t="s">
        <v>1087</v>
      </c>
      <c r="J506" s="57">
        <v>5.3073290428854003</v>
      </c>
    </row>
    <row r="507" spans="1:10" x14ac:dyDescent="0.3">
      <c r="A507" s="23">
        <v>95</v>
      </c>
      <c r="B507" s="23" t="s">
        <v>631</v>
      </c>
      <c r="C507" s="23">
        <v>2031</v>
      </c>
      <c r="D507" s="23">
        <v>2</v>
      </c>
      <c r="E507" s="23" t="s">
        <v>626</v>
      </c>
      <c r="F507" s="23">
        <v>7266</v>
      </c>
      <c r="G507" s="23" t="s">
        <v>1087</v>
      </c>
      <c r="H507" s="23">
        <v>7247</v>
      </c>
      <c r="I507" s="23" t="s">
        <v>1088</v>
      </c>
      <c r="J507" s="57">
        <v>5.3415133334078799</v>
      </c>
    </row>
    <row r="508" spans="1:10" x14ac:dyDescent="0.3">
      <c r="A508" s="23">
        <v>46</v>
      </c>
      <c r="B508" s="23" t="s">
        <v>955</v>
      </c>
      <c r="C508" s="23">
        <v>371</v>
      </c>
      <c r="D508" s="23">
        <v>2</v>
      </c>
      <c r="E508" s="23" t="s">
        <v>1185</v>
      </c>
      <c r="F508" s="23">
        <v>1608</v>
      </c>
      <c r="G508" s="23" t="s">
        <v>960</v>
      </c>
      <c r="H508" s="23">
        <v>1961</v>
      </c>
      <c r="I508" s="23" t="s">
        <v>957</v>
      </c>
      <c r="J508" s="57">
        <v>14.146539807330001</v>
      </c>
    </row>
    <row r="509" spans="1:10" x14ac:dyDescent="0.3">
      <c r="A509" s="23">
        <v>46</v>
      </c>
      <c r="B509" s="23" t="s">
        <v>955</v>
      </c>
      <c r="C509" s="23">
        <v>550</v>
      </c>
      <c r="D509" s="23">
        <v>2</v>
      </c>
      <c r="E509" s="23" t="s">
        <v>208</v>
      </c>
      <c r="F509" s="23">
        <v>9673</v>
      </c>
      <c r="G509" s="23" t="s">
        <v>944</v>
      </c>
      <c r="H509" s="23">
        <v>1961</v>
      </c>
      <c r="I509" s="23" t="s">
        <v>957</v>
      </c>
      <c r="J509" s="57">
        <v>17.224775395588502</v>
      </c>
    </row>
    <row r="510" spans="1:10" x14ac:dyDescent="0.3">
      <c r="A510" s="23">
        <v>46</v>
      </c>
      <c r="B510" s="23" t="s">
        <v>955</v>
      </c>
      <c r="C510" s="23">
        <v>568</v>
      </c>
      <c r="D510" s="23">
        <v>2</v>
      </c>
      <c r="E510" s="23" t="s">
        <v>212</v>
      </c>
      <c r="F510" s="23">
        <v>934</v>
      </c>
      <c r="G510" s="23" t="s">
        <v>946</v>
      </c>
      <c r="H510" s="23">
        <v>1961</v>
      </c>
      <c r="I510" s="23" t="s">
        <v>957</v>
      </c>
      <c r="J510" s="57">
        <v>8.6239059204391708</v>
      </c>
    </row>
    <row r="511" spans="1:10" x14ac:dyDescent="0.3">
      <c r="A511" s="23">
        <v>46</v>
      </c>
      <c r="B511" s="23" t="s">
        <v>955</v>
      </c>
      <c r="C511" s="23">
        <v>613</v>
      </c>
      <c r="D511" s="23">
        <v>1</v>
      </c>
      <c r="E511" s="23" t="s">
        <v>223</v>
      </c>
      <c r="F511" s="23">
        <v>1961</v>
      </c>
      <c r="G511" s="23" t="s">
        <v>957</v>
      </c>
      <c r="H511" s="23">
        <v>9673</v>
      </c>
      <c r="I511" s="23" t="s">
        <v>944</v>
      </c>
      <c r="J511" s="57">
        <v>15.8320375713974</v>
      </c>
    </row>
    <row r="512" spans="1:10" x14ac:dyDescent="0.3">
      <c r="A512" s="23">
        <v>46</v>
      </c>
      <c r="B512" s="23" t="s">
        <v>955</v>
      </c>
      <c r="C512" s="23">
        <v>656</v>
      </c>
      <c r="D512" s="23">
        <v>1</v>
      </c>
      <c r="E512" s="23" t="s">
        <v>1343</v>
      </c>
      <c r="F512" s="23">
        <v>1961</v>
      </c>
      <c r="G512" s="23" t="s">
        <v>957</v>
      </c>
      <c r="H512" s="23">
        <v>9673</v>
      </c>
      <c r="I512" s="23" t="s">
        <v>944</v>
      </c>
      <c r="J512" s="57">
        <v>19.242468480878699</v>
      </c>
    </row>
    <row r="513" spans="1:10" x14ac:dyDescent="0.3">
      <c r="A513" s="23">
        <v>46</v>
      </c>
      <c r="B513" s="23" t="s">
        <v>955</v>
      </c>
      <c r="C513" s="23">
        <v>973</v>
      </c>
      <c r="D513" s="23">
        <v>2</v>
      </c>
      <c r="E513" s="23" t="s">
        <v>292</v>
      </c>
      <c r="F513" s="23">
        <v>9673</v>
      </c>
      <c r="G513" s="23" t="s">
        <v>944</v>
      </c>
      <c r="H513" s="23">
        <v>1961</v>
      </c>
      <c r="I513" s="23" t="s">
        <v>957</v>
      </c>
      <c r="J513" s="57">
        <v>14.4657753955885</v>
      </c>
    </row>
    <row r="514" spans="1:10" x14ac:dyDescent="0.3">
      <c r="A514" s="23">
        <v>49</v>
      </c>
      <c r="B514" s="23" t="s">
        <v>967</v>
      </c>
      <c r="C514" s="23">
        <v>600</v>
      </c>
      <c r="D514" s="23">
        <v>2</v>
      </c>
      <c r="E514" s="23" t="s">
        <v>218</v>
      </c>
      <c r="F514" s="23">
        <v>325</v>
      </c>
      <c r="G514" s="23" t="s">
        <v>886</v>
      </c>
      <c r="H514" s="23">
        <v>7086</v>
      </c>
      <c r="I514" s="23" t="s">
        <v>968</v>
      </c>
      <c r="J514" s="57">
        <v>31.7363533164716</v>
      </c>
    </row>
    <row r="515" spans="1:10" x14ac:dyDescent="0.3">
      <c r="A515" s="23">
        <v>49</v>
      </c>
      <c r="B515" s="23" t="s">
        <v>967</v>
      </c>
      <c r="C515" s="23">
        <v>601</v>
      </c>
      <c r="D515" s="23">
        <v>1</v>
      </c>
      <c r="E515" s="23" t="s">
        <v>688</v>
      </c>
      <c r="F515" s="23">
        <v>1961</v>
      </c>
      <c r="G515" s="23" t="s">
        <v>957</v>
      </c>
      <c r="H515" s="23">
        <v>7335</v>
      </c>
      <c r="I515" s="23" t="s">
        <v>971</v>
      </c>
      <c r="J515" s="57">
        <v>25.798877718767301</v>
      </c>
    </row>
    <row r="516" spans="1:10" x14ac:dyDescent="0.3">
      <c r="A516" s="23">
        <v>49</v>
      </c>
      <c r="B516" s="23" t="s">
        <v>967</v>
      </c>
      <c r="C516" s="23">
        <v>867</v>
      </c>
      <c r="D516" s="23">
        <v>1</v>
      </c>
      <c r="E516" s="23" t="s">
        <v>242</v>
      </c>
      <c r="F516" s="23">
        <v>1961</v>
      </c>
      <c r="G516" s="23" t="s">
        <v>957</v>
      </c>
      <c r="H516" s="23">
        <v>1960</v>
      </c>
      <c r="I516" s="23" t="s">
        <v>974</v>
      </c>
      <c r="J516" s="57">
        <v>16.057310105623401</v>
      </c>
    </row>
    <row r="517" spans="1:10" x14ac:dyDescent="0.3">
      <c r="A517" s="23">
        <v>50</v>
      </c>
      <c r="B517" s="23" t="s">
        <v>975</v>
      </c>
      <c r="C517" s="23">
        <v>619</v>
      </c>
      <c r="D517" s="23">
        <v>1</v>
      </c>
      <c r="E517" s="23" t="s">
        <v>262</v>
      </c>
      <c r="F517" s="23">
        <v>1961</v>
      </c>
      <c r="G517" s="23" t="s">
        <v>957</v>
      </c>
      <c r="H517" s="23">
        <v>9456</v>
      </c>
      <c r="I517" s="23" t="s">
        <v>978</v>
      </c>
      <c r="J517" s="57">
        <v>20.607435610741501</v>
      </c>
    </row>
    <row r="518" spans="1:10" x14ac:dyDescent="0.3">
      <c r="A518" s="23">
        <v>16</v>
      </c>
      <c r="B518" s="23" t="s">
        <v>832</v>
      </c>
      <c r="C518" s="23">
        <v>240</v>
      </c>
      <c r="D518" s="23">
        <v>2</v>
      </c>
      <c r="E518" s="23" t="s">
        <v>86</v>
      </c>
      <c r="F518" s="23">
        <v>1814</v>
      </c>
      <c r="G518" s="23" t="s">
        <v>833</v>
      </c>
      <c r="H518" s="23">
        <v>1720</v>
      </c>
      <c r="I518" s="23" t="s">
        <v>834</v>
      </c>
      <c r="J518" s="57">
        <v>15.109230159575599</v>
      </c>
    </row>
    <row r="519" spans="1:10" x14ac:dyDescent="0.3">
      <c r="A519" s="23">
        <v>16</v>
      </c>
      <c r="B519" s="23" t="s">
        <v>832</v>
      </c>
      <c r="C519" s="23">
        <v>840</v>
      </c>
      <c r="D519" s="23">
        <v>2</v>
      </c>
      <c r="E519" s="23" t="s">
        <v>80</v>
      </c>
      <c r="F519" s="23">
        <v>1814</v>
      </c>
      <c r="G519" s="23" t="s">
        <v>833</v>
      </c>
      <c r="H519" s="23">
        <v>1711</v>
      </c>
      <c r="I519" s="23" t="s">
        <v>837</v>
      </c>
      <c r="J519" s="57">
        <v>20.725752092637499</v>
      </c>
    </row>
    <row r="520" spans="1:10" x14ac:dyDescent="0.3">
      <c r="A520" s="23">
        <v>16</v>
      </c>
      <c r="B520" s="23" t="s">
        <v>832</v>
      </c>
      <c r="C520" s="23">
        <v>1085</v>
      </c>
      <c r="D520" s="23">
        <v>1</v>
      </c>
      <c r="E520" s="23" t="s">
        <v>1157</v>
      </c>
      <c r="F520" s="23">
        <v>1714</v>
      </c>
      <c r="G520" s="23" t="s">
        <v>1229</v>
      </c>
      <c r="H520" s="23">
        <v>1814</v>
      </c>
      <c r="I520" s="23" t="s">
        <v>833</v>
      </c>
      <c r="J520" s="57">
        <v>19.376900931514299</v>
      </c>
    </row>
    <row r="521" spans="1:10" x14ac:dyDescent="0.3">
      <c r="A521" s="23">
        <v>19</v>
      </c>
      <c r="B521" s="23" t="s">
        <v>852</v>
      </c>
      <c r="C521" s="23">
        <v>270</v>
      </c>
      <c r="D521" s="23">
        <v>1</v>
      </c>
      <c r="E521" s="23" t="s">
        <v>313</v>
      </c>
      <c r="F521" s="23">
        <v>143</v>
      </c>
      <c r="G521" s="23" t="s">
        <v>765</v>
      </c>
      <c r="H521" s="23">
        <v>852</v>
      </c>
      <c r="I521" s="23" t="s">
        <v>853</v>
      </c>
      <c r="J521" s="57">
        <v>24.0145852934651</v>
      </c>
    </row>
    <row r="522" spans="1:10" x14ac:dyDescent="0.3">
      <c r="A522" s="23">
        <v>22</v>
      </c>
      <c r="B522" s="23" t="s">
        <v>863</v>
      </c>
      <c r="C522" s="23">
        <v>265</v>
      </c>
      <c r="D522" s="23">
        <v>0</v>
      </c>
      <c r="E522" s="23" t="s">
        <v>538</v>
      </c>
      <c r="F522" s="23">
        <v>779</v>
      </c>
      <c r="G522" s="23" t="s">
        <v>864</v>
      </c>
      <c r="H522" s="23">
        <v>798</v>
      </c>
      <c r="I522" s="23" t="s">
        <v>867</v>
      </c>
      <c r="J522" s="57">
        <v>18.159357863649401</v>
      </c>
    </row>
    <row r="523" spans="1:10" x14ac:dyDescent="0.3">
      <c r="A523" s="23">
        <v>22</v>
      </c>
      <c r="B523" s="23" t="s">
        <v>863</v>
      </c>
      <c r="C523" s="23">
        <v>268</v>
      </c>
      <c r="D523" s="23">
        <v>0</v>
      </c>
      <c r="E523" s="23" t="s">
        <v>543</v>
      </c>
      <c r="F523" s="23">
        <v>797</v>
      </c>
      <c r="G523" s="23" t="s">
        <v>866</v>
      </c>
      <c r="H523" s="23">
        <v>798</v>
      </c>
      <c r="I523" s="23" t="s">
        <v>867</v>
      </c>
      <c r="J523" s="57">
        <v>16.3477666029743</v>
      </c>
    </row>
    <row r="524" spans="1:10" x14ac:dyDescent="0.3">
      <c r="A524" s="23">
        <v>22</v>
      </c>
      <c r="B524" s="23" t="s">
        <v>863</v>
      </c>
      <c r="C524" s="23">
        <v>281</v>
      </c>
      <c r="D524" s="23">
        <v>0</v>
      </c>
      <c r="E524" s="23" t="s">
        <v>537</v>
      </c>
      <c r="F524" s="23">
        <v>779</v>
      </c>
      <c r="G524" s="23" t="s">
        <v>864</v>
      </c>
      <c r="H524" s="23">
        <v>779</v>
      </c>
      <c r="I524" s="23" t="s">
        <v>864</v>
      </c>
      <c r="J524" s="57">
        <v>16.8947802354622</v>
      </c>
    </row>
    <row r="525" spans="1:10" x14ac:dyDescent="0.3">
      <c r="A525" s="23">
        <v>22</v>
      </c>
      <c r="B525" s="23" t="s">
        <v>863</v>
      </c>
      <c r="C525" s="23">
        <v>286</v>
      </c>
      <c r="D525" s="23">
        <v>0</v>
      </c>
      <c r="E525" s="23" t="s">
        <v>548</v>
      </c>
      <c r="F525" s="23">
        <v>779</v>
      </c>
      <c r="G525" s="23" t="s">
        <v>864</v>
      </c>
      <c r="H525" s="23">
        <v>798</v>
      </c>
      <c r="I525" s="23" t="s">
        <v>867</v>
      </c>
      <c r="J525" s="57">
        <v>20.108437782685801</v>
      </c>
    </row>
    <row r="526" spans="1:10" x14ac:dyDescent="0.3">
      <c r="A526" s="23">
        <v>22</v>
      </c>
      <c r="B526" s="23" t="s">
        <v>863</v>
      </c>
      <c r="C526" s="23">
        <v>305</v>
      </c>
      <c r="D526" s="23">
        <v>0</v>
      </c>
      <c r="E526" s="23" t="s">
        <v>708</v>
      </c>
      <c r="F526" s="23">
        <v>862</v>
      </c>
      <c r="G526" s="23" t="s">
        <v>868</v>
      </c>
      <c r="H526" s="23">
        <v>779</v>
      </c>
      <c r="I526" s="23" t="s">
        <v>864</v>
      </c>
      <c r="J526" s="57">
        <v>13.357361066145</v>
      </c>
    </row>
    <row r="527" spans="1:10" x14ac:dyDescent="0.3">
      <c r="A527" s="23">
        <v>39</v>
      </c>
      <c r="B527" s="23" t="s">
        <v>909</v>
      </c>
      <c r="C527" s="23">
        <v>1074</v>
      </c>
      <c r="D527" s="23">
        <v>2</v>
      </c>
      <c r="E527" s="23" t="s">
        <v>1179</v>
      </c>
      <c r="F527" s="23">
        <v>700</v>
      </c>
      <c r="G527" s="23" t="s">
        <v>910</v>
      </c>
      <c r="H527" s="23">
        <v>516</v>
      </c>
      <c r="I527" s="23" t="s">
        <v>1344</v>
      </c>
      <c r="J527" s="57">
        <v>23.554773042215999</v>
      </c>
    </row>
    <row r="528" spans="1:10" x14ac:dyDescent="0.3">
      <c r="A528" s="23">
        <v>39</v>
      </c>
      <c r="B528" s="23" t="s">
        <v>909</v>
      </c>
      <c r="C528" s="23">
        <v>1076</v>
      </c>
      <c r="D528" s="23">
        <v>2</v>
      </c>
      <c r="E528" s="23" t="s">
        <v>1180</v>
      </c>
      <c r="F528" s="23">
        <v>673</v>
      </c>
      <c r="G528" s="23" t="s">
        <v>1312</v>
      </c>
      <c r="H528" s="23">
        <v>42</v>
      </c>
      <c r="I528" s="23" t="s">
        <v>809</v>
      </c>
      <c r="J528" s="57">
        <v>13.313633653717799</v>
      </c>
    </row>
    <row r="529" spans="1:10" x14ac:dyDescent="0.3">
      <c r="A529" s="23">
        <v>46</v>
      </c>
      <c r="B529" s="23" t="s">
        <v>955</v>
      </c>
      <c r="C529" s="23">
        <v>551</v>
      </c>
      <c r="D529" s="23">
        <v>2</v>
      </c>
      <c r="E529" s="23" t="s">
        <v>247</v>
      </c>
      <c r="F529" s="23">
        <v>9673</v>
      </c>
      <c r="G529" s="23" t="s">
        <v>944</v>
      </c>
      <c r="H529" s="23">
        <v>1961</v>
      </c>
      <c r="I529" s="23" t="s">
        <v>957</v>
      </c>
      <c r="J529" s="57">
        <v>15.600775395588499</v>
      </c>
    </row>
    <row r="530" spans="1:10" x14ac:dyDescent="0.3">
      <c r="A530" s="23">
        <v>49</v>
      </c>
      <c r="B530" s="23" t="s">
        <v>967</v>
      </c>
      <c r="C530" s="23">
        <v>870</v>
      </c>
      <c r="D530" s="23">
        <v>1</v>
      </c>
      <c r="E530" s="23" t="s">
        <v>257</v>
      </c>
      <c r="F530" s="23">
        <v>1958</v>
      </c>
      <c r="G530" s="23" t="s">
        <v>972</v>
      </c>
      <c r="H530" s="23">
        <v>1472</v>
      </c>
      <c r="I530" s="23" t="s">
        <v>969</v>
      </c>
      <c r="J530" s="57">
        <v>7.7054327186593303</v>
      </c>
    </row>
    <row r="531" spans="1:10" x14ac:dyDescent="0.3">
      <c r="A531" s="23">
        <v>49</v>
      </c>
      <c r="B531" s="23" t="s">
        <v>967</v>
      </c>
      <c r="C531" s="23">
        <v>871</v>
      </c>
      <c r="D531" s="23">
        <v>2</v>
      </c>
      <c r="E531" s="23" t="s">
        <v>245</v>
      </c>
      <c r="F531" s="23">
        <v>1960</v>
      </c>
      <c r="G531" s="23" t="s">
        <v>974</v>
      </c>
      <c r="H531" s="23">
        <v>1961</v>
      </c>
      <c r="I531" s="23" t="s">
        <v>957</v>
      </c>
      <c r="J531" s="57">
        <v>15.294452324807301</v>
      </c>
    </row>
    <row r="532" spans="1:10" x14ac:dyDescent="0.3">
      <c r="A532" s="23">
        <v>49</v>
      </c>
      <c r="B532" s="23" t="s">
        <v>967</v>
      </c>
      <c r="C532" s="23">
        <v>516</v>
      </c>
      <c r="D532" s="23">
        <v>1</v>
      </c>
      <c r="E532" s="23" t="s">
        <v>281</v>
      </c>
      <c r="F532" s="23">
        <v>1472</v>
      </c>
      <c r="G532" s="23" t="s">
        <v>969</v>
      </c>
      <c r="H532" s="23">
        <v>325</v>
      </c>
      <c r="I532" s="23" t="s">
        <v>886</v>
      </c>
      <c r="J532" s="57">
        <v>26.351407010308002</v>
      </c>
    </row>
    <row r="533" spans="1:10" x14ac:dyDescent="0.3">
      <c r="A533" s="23">
        <v>49</v>
      </c>
      <c r="B533" s="23" t="s">
        <v>967</v>
      </c>
      <c r="C533" s="23">
        <v>648</v>
      </c>
      <c r="D533" s="23">
        <v>1</v>
      </c>
      <c r="E533" s="23" t="s">
        <v>226</v>
      </c>
      <c r="F533" s="23">
        <v>1961</v>
      </c>
      <c r="G533" s="23" t="s">
        <v>957</v>
      </c>
      <c r="H533" s="23">
        <v>9103</v>
      </c>
      <c r="I533" s="23" t="s">
        <v>970</v>
      </c>
      <c r="J533" s="57">
        <v>32.375687229609397</v>
      </c>
    </row>
    <row r="534" spans="1:10" x14ac:dyDescent="0.3">
      <c r="A534" s="23">
        <v>49</v>
      </c>
      <c r="B534" s="23" t="s">
        <v>967</v>
      </c>
      <c r="C534" s="23">
        <v>860</v>
      </c>
      <c r="D534" s="23">
        <v>1</v>
      </c>
      <c r="E534" s="23" t="s">
        <v>258</v>
      </c>
      <c r="F534" s="23">
        <v>1472</v>
      </c>
      <c r="G534" s="23" t="s">
        <v>969</v>
      </c>
      <c r="H534" s="23">
        <v>325</v>
      </c>
      <c r="I534" s="23" t="s">
        <v>886</v>
      </c>
      <c r="J534" s="57">
        <v>25.268001968360199</v>
      </c>
    </row>
    <row r="535" spans="1:10" x14ac:dyDescent="0.3">
      <c r="A535" s="23">
        <v>50</v>
      </c>
      <c r="B535" s="23" t="s">
        <v>975</v>
      </c>
      <c r="C535" s="23">
        <v>546</v>
      </c>
      <c r="D535" s="23">
        <v>1</v>
      </c>
      <c r="E535" s="23" t="s">
        <v>286</v>
      </c>
      <c r="F535" s="23">
        <v>1961</v>
      </c>
      <c r="G535" s="23" t="s">
        <v>957</v>
      </c>
      <c r="H535" s="23">
        <v>1509</v>
      </c>
      <c r="I535" s="23" t="s">
        <v>976</v>
      </c>
      <c r="J535" s="57">
        <v>9.67200850821086</v>
      </c>
    </row>
    <row r="536" spans="1:10" x14ac:dyDescent="0.3">
      <c r="A536" s="23">
        <v>50</v>
      </c>
      <c r="B536" s="23" t="s">
        <v>975</v>
      </c>
      <c r="C536" s="23">
        <v>620</v>
      </c>
      <c r="D536" s="23">
        <v>1</v>
      </c>
      <c r="E536" s="23" t="s">
        <v>264</v>
      </c>
      <c r="F536" s="23">
        <v>1961</v>
      </c>
      <c r="G536" s="23" t="s">
        <v>957</v>
      </c>
      <c r="H536" s="23">
        <v>7156</v>
      </c>
      <c r="I536" s="23" t="s">
        <v>979</v>
      </c>
      <c r="J536" s="57">
        <v>32.822871724188197</v>
      </c>
    </row>
    <row r="537" spans="1:10" x14ac:dyDescent="0.3">
      <c r="A537" s="23">
        <v>50</v>
      </c>
      <c r="B537" s="23" t="s">
        <v>975</v>
      </c>
      <c r="C537" s="23">
        <v>3037</v>
      </c>
      <c r="D537" s="23">
        <v>1</v>
      </c>
      <c r="E537" s="23" t="s">
        <v>693</v>
      </c>
      <c r="F537" s="23">
        <v>1961</v>
      </c>
      <c r="G537" s="23" t="s">
        <v>957</v>
      </c>
      <c r="H537" s="23">
        <v>7156</v>
      </c>
      <c r="I537" s="23" t="s">
        <v>979</v>
      </c>
      <c r="J537" s="57">
        <v>32.822871724188197</v>
      </c>
    </row>
    <row r="538" spans="1:10" x14ac:dyDescent="0.3">
      <c r="A538" s="23">
        <v>92</v>
      </c>
      <c r="B538" s="23" t="s">
        <v>1074</v>
      </c>
      <c r="C538" s="23">
        <v>36</v>
      </c>
      <c r="D538" s="23">
        <v>1</v>
      </c>
      <c r="E538" s="23" t="s">
        <v>354</v>
      </c>
      <c r="F538" s="23">
        <v>3034</v>
      </c>
      <c r="G538" s="23" t="s">
        <v>923</v>
      </c>
      <c r="H538" s="23">
        <v>4054</v>
      </c>
      <c r="I538" s="23" t="s">
        <v>1079</v>
      </c>
      <c r="J538" s="57">
        <v>20.872231827543999</v>
      </c>
    </row>
    <row r="539" spans="1:10" x14ac:dyDescent="0.3">
      <c r="A539" s="23">
        <v>93</v>
      </c>
      <c r="B539" s="23" t="s">
        <v>338</v>
      </c>
      <c r="C539" s="23">
        <v>190</v>
      </c>
      <c r="D539" s="23">
        <v>1</v>
      </c>
      <c r="E539" s="23" t="s">
        <v>337</v>
      </c>
      <c r="F539" s="23">
        <v>9405</v>
      </c>
      <c r="G539" s="23" t="s">
        <v>1082</v>
      </c>
      <c r="H539" s="23">
        <v>3007</v>
      </c>
      <c r="I539" s="23" t="s">
        <v>930</v>
      </c>
      <c r="J539" s="57">
        <v>25.553416060713001</v>
      </c>
    </row>
    <row r="540" spans="1:10" x14ac:dyDescent="0.3">
      <c r="A540" s="23">
        <v>101</v>
      </c>
      <c r="B540" s="23" t="s">
        <v>1345</v>
      </c>
      <c r="C540" s="23">
        <v>1097</v>
      </c>
      <c r="D540" s="23">
        <v>0</v>
      </c>
      <c r="E540" s="23" t="s">
        <v>1346</v>
      </c>
      <c r="F540" s="23">
        <v>582</v>
      </c>
      <c r="G540" s="23" t="s">
        <v>942</v>
      </c>
      <c r="H540" s="23">
        <v>583</v>
      </c>
      <c r="I540" s="23" t="s">
        <v>943</v>
      </c>
      <c r="J540" s="57">
        <v>19.376357279669399</v>
      </c>
    </row>
    <row r="541" spans="1:10" x14ac:dyDescent="0.3">
      <c r="A541" s="23">
        <v>101</v>
      </c>
      <c r="B541" s="23" t="s">
        <v>1345</v>
      </c>
      <c r="C541" s="23">
        <v>1104</v>
      </c>
      <c r="D541" s="23">
        <v>0</v>
      </c>
      <c r="E541" s="23" t="s">
        <v>1347</v>
      </c>
      <c r="F541" s="23">
        <v>582</v>
      </c>
      <c r="G541" s="23" t="s">
        <v>942</v>
      </c>
      <c r="H541" s="23">
        <v>583</v>
      </c>
      <c r="I541" s="23" t="s">
        <v>943</v>
      </c>
      <c r="J541" s="57">
        <v>43.154178234631601</v>
      </c>
    </row>
    <row r="542" spans="1:10" x14ac:dyDescent="0.3">
      <c r="A542" s="23">
        <v>101</v>
      </c>
      <c r="B542" s="23" t="s">
        <v>1345</v>
      </c>
      <c r="C542" s="23">
        <v>1105</v>
      </c>
      <c r="D542" s="23">
        <v>0</v>
      </c>
      <c r="E542" s="23" t="s">
        <v>1348</v>
      </c>
      <c r="F542" s="23">
        <v>582</v>
      </c>
      <c r="G542" s="23" t="s">
        <v>942</v>
      </c>
      <c r="H542" s="23">
        <v>583</v>
      </c>
      <c r="I542" s="23" t="s">
        <v>943</v>
      </c>
      <c r="J542" s="57">
        <v>32.460971935735103</v>
      </c>
    </row>
    <row r="543" spans="1:10" x14ac:dyDescent="0.3">
      <c r="A543" s="23">
        <v>15</v>
      </c>
      <c r="B543" s="23" t="s">
        <v>829</v>
      </c>
      <c r="C543" s="23">
        <v>832</v>
      </c>
      <c r="D543" s="23">
        <v>0</v>
      </c>
      <c r="E543" s="23" t="s">
        <v>303</v>
      </c>
      <c r="F543" s="23">
        <v>177</v>
      </c>
      <c r="G543" s="23" t="s">
        <v>783</v>
      </c>
      <c r="H543" s="23">
        <v>143</v>
      </c>
      <c r="I543" s="23" t="s">
        <v>765</v>
      </c>
      <c r="J543" s="57">
        <v>3.9574512976706702</v>
      </c>
    </row>
    <row r="544" spans="1:10" x14ac:dyDescent="0.3">
      <c r="A544" s="23">
        <v>20</v>
      </c>
      <c r="B544" s="23" t="s">
        <v>859</v>
      </c>
      <c r="C544" s="23">
        <v>583</v>
      </c>
      <c r="D544" s="23">
        <v>0</v>
      </c>
      <c r="E544" s="23" t="s">
        <v>297</v>
      </c>
      <c r="F544" s="23">
        <v>358</v>
      </c>
      <c r="G544" s="23" t="s">
        <v>827</v>
      </c>
      <c r="H544" s="23">
        <v>358</v>
      </c>
      <c r="I544" s="23" t="s">
        <v>827</v>
      </c>
      <c r="J544" s="57">
        <v>14.863106880057799</v>
      </c>
    </row>
    <row r="545" spans="1:10" x14ac:dyDescent="0.3">
      <c r="A545" s="23">
        <v>23</v>
      </c>
      <c r="B545" s="23" t="s">
        <v>869</v>
      </c>
      <c r="C545" s="23">
        <v>848</v>
      </c>
      <c r="D545" s="23">
        <v>0</v>
      </c>
      <c r="E545" s="23" t="s">
        <v>556</v>
      </c>
      <c r="F545" s="23">
        <v>779</v>
      </c>
      <c r="G545" s="23" t="s">
        <v>864</v>
      </c>
      <c r="H545" s="23">
        <v>779</v>
      </c>
      <c r="I545" s="23" t="s">
        <v>864</v>
      </c>
      <c r="J545" s="57">
        <v>18.416059291626599</v>
      </c>
    </row>
    <row r="546" spans="1:10" x14ac:dyDescent="0.3">
      <c r="A546" s="23" t="s">
        <v>596</v>
      </c>
      <c r="B546" s="23" t="s">
        <v>598</v>
      </c>
      <c r="C546" s="23">
        <v>542</v>
      </c>
      <c r="D546" s="23">
        <v>2</v>
      </c>
      <c r="E546" s="23" t="s">
        <v>597</v>
      </c>
      <c r="F546" s="23">
        <v>9673</v>
      </c>
      <c r="G546" s="23" t="s">
        <v>944</v>
      </c>
      <c r="H546" s="23">
        <v>5001</v>
      </c>
      <c r="I546" s="23" t="s">
        <v>992</v>
      </c>
      <c r="J546" s="57">
        <v>9.2215592022368593</v>
      </c>
    </row>
    <row r="547" spans="1:10" x14ac:dyDescent="0.3">
      <c r="A547" s="23">
        <v>61</v>
      </c>
      <c r="B547" s="23" t="s">
        <v>196</v>
      </c>
      <c r="C547" s="23">
        <v>527</v>
      </c>
      <c r="D547" s="23">
        <v>1</v>
      </c>
      <c r="E547" s="23" t="s">
        <v>228</v>
      </c>
      <c r="F547" s="23">
        <v>9673</v>
      </c>
      <c r="G547" s="23" t="s">
        <v>944</v>
      </c>
      <c r="H547" s="23">
        <v>143</v>
      </c>
      <c r="I547" s="23" t="s">
        <v>765</v>
      </c>
      <c r="J547" s="57">
        <v>27.511885759306299</v>
      </c>
    </row>
    <row r="548" spans="1:10" x14ac:dyDescent="0.3">
      <c r="A548" s="23">
        <v>61</v>
      </c>
      <c r="B548" s="23" t="s">
        <v>196</v>
      </c>
      <c r="C548" s="23">
        <v>640</v>
      </c>
      <c r="D548" s="23">
        <v>2</v>
      </c>
      <c r="E548" s="23" t="s">
        <v>1349</v>
      </c>
      <c r="F548" s="23">
        <v>143</v>
      </c>
      <c r="G548" s="23" t="s">
        <v>765</v>
      </c>
      <c r="H548" s="23">
        <v>9673</v>
      </c>
      <c r="I548" s="23" t="s">
        <v>944</v>
      </c>
      <c r="J548" s="57">
        <v>29.975396877309102</v>
      </c>
    </row>
    <row r="549" spans="1:10" x14ac:dyDescent="0.3">
      <c r="A549" s="23">
        <v>61</v>
      </c>
      <c r="B549" s="23" t="s">
        <v>196</v>
      </c>
      <c r="C549" s="23">
        <v>776</v>
      </c>
      <c r="D549" s="23">
        <v>1</v>
      </c>
      <c r="E549" s="23" t="s">
        <v>275</v>
      </c>
      <c r="F549" s="23">
        <v>9673</v>
      </c>
      <c r="G549" s="23" t="s">
        <v>944</v>
      </c>
      <c r="H549" s="23">
        <v>143</v>
      </c>
      <c r="I549" s="23" t="s">
        <v>765</v>
      </c>
      <c r="J549" s="57">
        <v>27.2208074605992</v>
      </c>
    </row>
    <row r="550" spans="1:10" x14ac:dyDescent="0.3">
      <c r="A550" s="23">
        <v>75</v>
      </c>
      <c r="B550" s="23" t="s">
        <v>1018</v>
      </c>
      <c r="C550" s="23">
        <v>108</v>
      </c>
      <c r="D550" s="23">
        <v>0</v>
      </c>
      <c r="E550" s="23" t="s">
        <v>496</v>
      </c>
      <c r="F550" s="23">
        <v>4115</v>
      </c>
      <c r="G550" s="23" t="s">
        <v>1020</v>
      </c>
      <c r="H550" s="23">
        <v>4148</v>
      </c>
      <c r="I550" s="23" t="s">
        <v>1022</v>
      </c>
      <c r="J550" s="57">
        <v>18.5046370254259</v>
      </c>
    </row>
    <row r="551" spans="1:10" x14ac:dyDescent="0.3">
      <c r="A551" s="23">
        <v>75</v>
      </c>
      <c r="B551" s="23" t="s">
        <v>1018</v>
      </c>
      <c r="C551" s="23">
        <v>109</v>
      </c>
      <c r="D551" s="23">
        <v>0</v>
      </c>
      <c r="E551" s="23" t="s">
        <v>504</v>
      </c>
      <c r="F551" s="23">
        <v>4115</v>
      </c>
      <c r="G551" s="23" t="s">
        <v>1020</v>
      </c>
      <c r="H551" s="23">
        <v>4121</v>
      </c>
      <c r="I551" s="23" t="s">
        <v>935</v>
      </c>
      <c r="J551" s="57">
        <v>24.675973425624299</v>
      </c>
    </row>
    <row r="552" spans="1:10" x14ac:dyDescent="0.3">
      <c r="A552" s="23">
        <v>75</v>
      </c>
      <c r="B552" s="23" t="s">
        <v>1018</v>
      </c>
      <c r="C552" s="23">
        <v>116</v>
      </c>
      <c r="D552" s="23">
        <v>0</v>
      </c>
      <c r="E552" s="23" t="s">
        <v>507</v>
      </c>
      <c r="F552" s="23">
        <v>4149</v>
      </c>
      <c r="G552" s="23" t="s">
        <v>1023</v>
      </c>
      <c r="H552" s="23">
        <v>4115</v>
      </c>
      <c r="I552" s="23" t="s">
        <v>1020</v>
      </c>
      <c r="J552" s="57">
        <v>18.351205896112901</v>
      </c>
    </row>
    <row r="553" spans="1:10" x14ac:dyDescent="0.3">
      <c r="A553" s="23">
        <v>77</v>
      </c>
      <c r="B553" s="23" t="s">
        <v>1027</v>
      </c>
      <c r="C553" s="23">
        <v>99</v>
      </c>
      <c r="D553" s="23">
        <v>2</v>
      </c>
      <c r="E553" s="23" t="s">
        <v>467</v>
      </c>
      <c r="F553" s="23">
        <v>4236</v>
      </c>
      <c r="G553" s="23" t="s">
        <v>1028</v>
      </c>
      <c r="H553" s="23">
        <v>4121</v>
      </c>
      <c r="I553" s="23" t="s">
        <v>935</v>
      </c>
      <c r="J553" s="57">
        <v>16.468035555930499</v>
      </c>
    </row>
    <row r="554" spans="1:10" x14ac:dyDescent="0.3">
      <c r="A554" s="23">
        <v>77</v>
      </c>
      <c r="B554" s="23" t="s">
        <v>1027</v>
      </c>
      <c r="C554" s="23">
        <v>207</v>
      </c>
      <c r="D554" s="23">
        <v>2</v>
      </c>
      <c r="E554" s="23" t="s">
        <v>454</v>
      </c>
      <c r="F554" s="23">
        <v>4241</v>
      </c>
      <c r="G554" s="23" t="s">
        <v>1029</v>
      </c>
      <c r="H554" s="23">
        <v>4121</v>
      </c>
      <c r="I554" s="23" t="s">
        <v>935</v>
      </c>
      <c r="J554" s="57">
        <v>22.994210528358799</v>
      </c>
    </row>
    <row r="555" spans="1:10" x14ac:dyDescent="0.3">
      <c r="A555" s="23">
        <v>77</v>
      </c>
      <c r="B555" s="23" t="s">
        <v>1027</v>
      </c>
      <c r="C555" s="23">
        <v>350</v>
      </c>
      <c r="D555" s="23">
        <v>1</v>
      </c>
      <c r="E555" s="23" t="s">
        <v>459</v>
      </c>
      <c r="F555" s="23">
        <v>4121</v>
      </c>
      <c r="G555" s="23" t="s">
        <v>935</v>
      </c>
      <c r="H555" s="23">
        <v>4236</v>
      </c>
      <c r="I555" s="23" t="s">
        <v>1028</v>
      </c>
      <c r="J555" s="57">
        <v>17.870709283703601</v>
      </c>
    </row>
    <row r="556" spans="1:10" x14ac:dyDescent="0.3">
      <c r="A556" s="23">
        <v>77</v>
      </c>
      <c r="B556" s="23" t="s">
        <v>1027</v>
      </c>
      <c r="C556" s="23">
        <v>675</v>
      </c>
      <c r="D556" s="23">
        <v>2</v>
      </c>
      <c r="E556" s="23" t="s">
        <v>1196</v>
      </c>
      <c r="F556" s="23">
        <v>4214</v>
      </c>
      <c r="G556" s="23" t="s">
        <v>1032</v>
      </c>
      <c r="H556" s="23">
        <v>4121</v>
      </c>
      <c r="I556" s="23" t="s">
        <v>935</v>
      </c>
      <c r="J556" s="57">
        <v>12.689814563637301</v>
      </c>
    </row>
    <row r="557" spans="1:10" x14ac:dyDescent="0.3">
      <c r="A557" s="23">
        <v>17</v>
      </c>
      <c r="B557" s="23" t="s">
        <v>839</v>
      </c>
      <c r="C557" s="23">
        <v>258</v>
      </c>
      <c r="D557" s="23">
        <v>1</v>
      </c>
      <c r="E557" s="23" t="s">
        <v>380</v>
      </c>
      <c r="F557" s="23">
        <v>143</v>
      </c>
      <c r="G557" s="23" t="s">
        <v>765</v>
      </c>
      <c r="H557" s="23">
        <v>1880</v>
      </c>
      <c r="I557" s="23" t="s">
        <v>841</v>
      </c>
      <c r="J557" s="57">
        <v>22.249022073870101</v>
      </c>
    </row>
    <row r="558" spans="1:10" x14ac:dyDescent="0.3">
      <c r="A558" s="23">
        <v>17</v>
      </c>
      <c r="B558" s="23" t="s">
        <v>839</v>
      </c>
      <c r="C558" s="23">
        <v>3017</v>
      </c>
      <c r="D558" s="23">
        <v>1</v>
      </c>
      <c r="E558" s="23" t="s">
        <v>379</v>
      </c>
      <c r="F558" s="23">
        <v>358</v>
      </c>
      <c r="G558" s="23" t="s">
        <v>827</v>
      </c>
      <c r="H558" s="23">
        <v>1865</v>
      </c>
      <c r="I558" s="23" t="s">
        <v>840</v>
      </c>
      <c r="J558" s="57">
        <v>8.5892199643558698</v>
      </c>
    </row>
    <row r="559" spans="1:10" x14ac:dyDescent="0.3">
      <c r="A559" s="23">
        <v>17</v>
      </c>
      <c r="B559" s="23" t="s">
        <v>839</v>
      </c>
      <c r="C559" s="23">
        <v>3018</v>
      </c>
      <c r="D559" s="23">
        <v>2</v>
      </c>
      <c r="E559" s="23" t="s">
        <v>384</v>
      </c>
      <c r="F559" s="23">
        <v>1865</v>
      </c>
      <c r="G559" s="23" t="s">
        <v>840</v>
      </c>
      <c r="H559" s="23">
        <v>388</v>
      </c>
      <c r="I559" s="23" t="s">
        <v>845</v>
      </c>
      <c r="J559" s="57">
        <v>8.5276729256596902</v>
      </c>
    </row>
    <row r="560" spans="1:10" x14ac:dyDescent="0.3">
      <c r="A560" s="23">
        <v>19</v>
      </c>
      <c r="B560" s="23" t="s">
        <v>852</v>
      </c>
      <c r="C560" s="23">
        <v>278</v>
      </c>
      <c r="D560" s="23">
        <v>2</v>
      </c>
      <c r="E560" s="23" t="s">
        <v>310</v>
      </c>
      <c r="F560" s="23">
        <v>1923</v>
      </c>
      <c r="G560" s="23" t="s">
        <v>855</v>
      </c>
      <c r="H560" s="23">
        <v>718</v>
      </c>
      <c r="I560" s="23" t="s">
        <v>828</v>
      </c>
      <c r="J560" s="57">
        <v>6.4751821992256904</v>
      </c>
    </row>
    <row r="561" spans="1:10" x14ac:dyDescent="0.3">
      <c r="A561" s="23">
        <v>22</v>
      </c>
      <c r="B561" s="23" t="s">
        <v>863</v>
      </c>
      <c r="C561" s="23">
        <v>263</v>
      </c>
      <c r="D561" s="23">
        <v>0</v>
      </c>
      <c r="E561" s="23" t="s">
        <v>536</v>
      </c>
      <c r="F561" s="23">
        <v>779</v>
      </c>
      <c r="G561" s="23" t="s">
        <v>864</v>
      </c>
      <c r="H561" s="23">
        <v>779</v>
      </c>
      <c r="I561" s="23" t="s">
        <v>864</v>
      </c>
      <c r="J561" s="57">
        <v>20.155740436410099</v>
      </c>
    </row>
    <row r="562" spans="1:10" x14ac:dyDescent="0.3">
      <c r="A562" s="23">
        <v>22</v>
      </c>
      <c r="B562" s="23" t="s">
        <v>863</v>
      </c>
      <c r="C562" s="23">
        <v>280</v>
      </c>
      <c r="D562" s="23">
        <v>0</v>
      </c>
      <c r="E562" s="23" t="s">
        <v>549</v>
      </c>
      <c r="F562" s="23">
        <v>779</v>
      </c>
      <c r="G562" s="23" t="s">
        <v>864</v>
      </c>
      <c r="H562" s="23">
        <v>779</v>
      </c>
      <c r="I562" s="23" t="s">
        <v>864</v>
      </c>
      <c r="J562" s="57">
        <v>19.981797562305999</v>
      </c>
    </row>
    <row r="563" spans="1:10" x14ac:dyDescent="0.3">
      <c r="A563" s="23">
        <v>39</v>
      </c>
      <c r="B563" s="23" t="s">
        <v>909</v>
      </c>
      <c r="C563" s="23">
        <v>334</v>
      </c>
      <c r="D563" s="23">
        <v>1</v>
      </c>
      <c r="E563" s="23" t="s">
        <v>434</v>
      </c>
      <c r="F563" s="23">
        <v>7034</v>
      </c>
      <c r="G563" s="23" t="s">
        <v>908</v>
      </c>
      <c r="H563" s="23">
        <v>700</v>
      </c>
      <c r="I563" s="23" t="s">
        <v>910</v>
      </c>
      <c r="J563" s="57">
        <v>14.4227672429263</v>
      </c>
    </row>
    <row r="564" spans="1:10" x14ac:dyDescent="0.3">
      <c r="A564" s="23">
        <v>15</v>
      </c>
      <c r="B564" s="23" t="s">
        <v>829</v>
      </c>
      <c r="C564" s="23">
        <v>657</v>
      </c>
      <c r="D564" s="23">
        <v>0</v>
      </c>
      <c r="E564" s="23" t="s">
        <v>1153</v>
      </c>
      <c r="F564" s="23">
        <v>170</v>
      </c>
      <c r="G564" s="23" t="s">
        <v>1350</v>
      </c>
      <c r="H564" s="23">
        <v>28</v>
      </c>
      <c r="I564" s="23" t="s">
        <v>823</v>
      </c>
      <c r="J564" s="57">
        <v>2.4133714232592598</v>
      </c>
    </row>
    <row r="565" spans="1:10" x14ac:dyDescent="0.3">
      <c r="A565" s="23">
        <v>23</v>
      </c>
      <c r="B565" s="23" t="s">
        <v>869</v>
      </c>
      <c r="C565" s="23">
        <v>306</v>
      </c>
      <c r="D565" s="23">
        <v>0</v>
      </c>
      <c r="E565" s="23" t="s">
        <v>707</v>
      </c>
      <c r="F565" s="23">
        <v>779</v>
      </c>
      <c r="G565" s="23" t="s">
        <v>864</v>
      </c>
      <c r="H565" s="23">
        <v>862</v>
      </c>
      <c r="I565" s="23" t="s">
        <v>868</v>
      </c>
      <c r="J565" s="57">
        <v>12.3696755551509</v>
      </c>
    </row>
    <row r="566" spans="1:10" x14ac:dyDescent="0.3">
      <c r="A566" s="23">
        <v>85</v>
      </c>
      <c r="B566" s="23" t="s">
        <v>1064</v>
      </c>
      <c r="C566" s="23">
        <v>183</v>
      </c>
      <c r="D566" s="23">
        <v>1</v>
      </c>
      <c r="E566" s="23" t="s">
        <v>486</v>
      </c>
      <c r="F566" s="23">
        <v>3102</v>
      </c>
      <c r="G566" s="23" t="s">
        <v>1041</v>
      </c>
      <c r="H566" s="23">
        <v>3336</v>
      </c>
      <c r="I566" s="23" t="s">
        <v>1065</v>
      </c>
      <c r="J566" s="57">
        <v>5.1943783272070503</v>
      </c>
    </row>
    <row r="567" spans="1:10" x14ac:dyDescent="0.3">
      <c r="A567" s="23">
        <v>97</v>
      </c>
      <c r="B567" s="23" t="s">
        <v>328</v>
      </c>
      <c r="C567" s="23">
        <v>140</v>
      </c>
      <c r="D567" s="23">
        <v>1</v>
      </c>
      <c r="E567" s="23" t="s">
        <v>322</v>
      </c>
      <c r="F567" s="23">
        <v>4252</v>
      </c>
      <c r="G567" s="23" t="s">
        <v>1030</v>
      </c>
      <c r="H567" s="23">
        <v>4215</v>
      </c>
      <c r="I567" s="23" t="s">
        <v>1013</v>
      </c>
      <c r="J567" s="57">
        <v>4.4685636004565197</v>
      </c>
    </row>
    <row r="568" spans="1:10" x14ac:dyDescent="0.3">
      <c r="A568" s="23">
        <v>97</v>
      </c>
      <c r="B568" s="23" t="s">
        <v>328</v>
      </c>
      <c r="C568" s="23">
        <v>821</v>
      </c>
      <c r="D568" s="23">
        <v>1</v>
      </c>
      <c r="E568" s="23" t="s">
        <v>727</v>
      </c>
      <c r="F568" s="23">
        <v>4215</v>
      </c>
      <c r="G568" s="23" t="s">
        <v>1013</v>
      </c>
      <c r="H568" s="23">
        <v>4214</v>
      </c>
      <c r="I568" s="23" t="s">
        <v>1032</v>
      </c>
      <c r="J568" s="57">
        <v>5.6302031785290803</v>
      </c>
    </row>
    <row r="569" spans="1:10" x14ac:dyDescent="0.3">
      <c r="A569" s="23">
        <v>97</v>
      </c>
      <c r="B569" s="23" t="s">
        <v>328</v>
      </c>
      <c r="C569" s="23">
        <v>2006</v>
      </c>
      <c r="D569" s="23">
        <v>2</v>
      </c>
      <c r="E569" s="23" t="s">
        <v>323</v>
      </c>
      <c r="F569" s="23">
        <v>3034</v>
      </c>
      <c r="G569" s="23" t="s">
        <v>923</v>
      </c>
      <c r="H569" s="23">
        <v>4215</v>
      </c>
      <c r="I569" s="23" t="s">
        <v>1013</v>
      </c>
      <c r="J569" s="57">
        <v>9.5133641986595006</v>
      </c>
    </row>
    <row r="570" spans="1:10" x14ac:dyDescent="0.3">
      <c r="A570" s="23">
        <v>99</v>
      </c>
      <c r="B570" s="23" t="s">
        <v>1092</v>
      </c>
      <c r="C570" s="23">
        <v>385</v>
      </c>
      <c r="D570" s="23">
        <v>0</v>
      </c>
      <c r="E570" s="23" t="s">
        <v>1351</v>
      </c>
      <c r="F570" s="23">
        <v>3033</v>
      </c>
      <c r="G570" s="23" t="s">
        <v>1080</v>
      </c>
      <c r="H570" s="23">
        <v>4107</v>
      </c>
      <c r="I570" s="23" t="s">
        <v>1093</v>
      </c>
      <c r="J570" s="57">
        <v>14.2144286043556</v>
      </c>
    </row>
    <row r="571" spans="1:10" x14ac:dyDescent="0.3">
      <c r="A571" s="23">
        <v>13</v>
      </c>
      <c r="B571" s="23" t="s">
        <v>825</v>
      </c>
      <c r="C571" s="23">
        <v>461</v>
      </c>
      <c r="D571" s="23">
        <v>0</v>
      </c>
      <c r="E571" s="23" t="s">
        <v>405</v>
      </c>
      <c r="F571" s="23">
        <v>28</v>
      </c>
      <c r="G571" s="23" t="s">
        <v>823</v>
      </c>
      <c r="H571" s="23">
        <v>63</v>
      </c>
      <c r="I571" s="23" t="s">
        <v>821</v>
      </c>
      <c r="J571" s="57">
        <v>5.3829580086383801</v>
      </c>
    </row>
    <row r="572" spans="1:10" x14ac:dyDescent="0.3">
      <c r="A572" s="23">
        <v>13</v>
      </c>
      <c r="B572" s="23" t="s">
        <v>825</v>
      </c>
      <c r="C572" s="23">
        <v>847</v>
      </c>
      <c r="D572" s="23">
        <v>0</v>
      </c>
      <c r="E572" s="23" t="s">
        <v>404</v>
      </c>
      <c r="F572" s="23">
        <v>30</v>
      </c>
      <c r="G572" s="23" t="s">
        <v>822</v>
      </c>
      <c r="H572" s="23">
        <v>28</v>
      </c>
      <c r="I572" s="23" t="s">
        <v>823</v>
      </c>
      <c r="J572" s="57">
        <v>5.4364026918850197</v>
      </c>
    </row>
    <row r="573" spans="1:10" x14ac:dyDescent="0.3">
      <c r="A573" s="23">
        <v>13</v>
      </c>
      <c r="B573" s="23" t="s">
        <v>825</v>
      </c>
      <c r="C573" s="23">
        <v>925</v>
      </c>
      <c r="D573" s="23">
        <v>0</v>
      </c>
      <c r="E573" s="23" t="s">
        <v>406</v>
      </c>
      <c r="F573" s="23">
        <v>28</v>
      </c>
      <c r="G573" s="23" t="s">
        <v>823</v>
      </c>
      <c r="H573" s="23">
        <v>28</v>
      </c>
      <c r="I573" s="23" t="s">
        <v>823</v>
      </c>
      <c r="J573" s="57">
        <v>5.7704026918850202</v>
      </c>
    </row>
    <row r="574" spans="1:10" x14ac:dyDescent="0.3">
      <c r="A574" s="23">
        <v>13</v>
      </c>
      <c r="B574" s="23" t="s">
        <v>825</v>
      </c>
      <c r="C574" s="23">
        <v>3026</v>
      </c>
      <c r="D574" s="23">
        <v>0</v>
      </c>
      <c r="E574" s="23" t="s">
        <v>405</v>
      </c>
      <c r="F574" s="23">
        <v>28</v>
      </c>
      <c r="G574" s="23" t="s">
        <v>823</v>
      </c>
      <c r="H574" s="23">
        <v>63</v>
      </c>
      <c r="I574" s="23" t="s">
        <v>821</v>
      </c>
      <c r="J574" s="57">
        <v>5.3829580086383801</v>
      </c>
    </row>
    <row r="575" spans="1:10" x14ac:dyDescent="0.3">
      <c r="A575" s="23">
        <v>15</v>
      </c>
      <c r="B575" s="23" t="s">
        <v>829</v>
      </c>
      <c r="C575" s="23">
        <v>382</v>
      </c>
      <c r="D575" s="23">
        <v>0</v>
      </c>
      <c r="E575" s="23" t="s">
        <v>1352</v>
      </c>
      <c r="F575" s="23">
        <v>31</v>
      </c>
      <c r="G575" s="23" t="s">
        <v>792</v>
      </c>
      <c r="H575" s="23">
        <v>176</v>
      </c>
      <c r="I575" s="23" t="s">
        <v>785</v>
      </c>
      <c r="J575" s="57">
        <v>6.2003362701829099</v>
      </c>
    </row>
    <row r="576" spans="1:10" x14ac:dyDescent="0.3">
      <c r="A576" s="23">
        <v>15</v>
      </c>
      <c r="B576" s="23" t="s">
        <v>829</v>
      </c>
      <c r="C576" s="23">
        <v>645</v>
      </c>
      <c r="D576" s="23">
        <v>0</v>
      </c>
      <c r="E576" s="23" t="s">
        <v>1353</v>
      </c>
      <c r="F576" s="23">
        <v>31</v>
      </c>
      <c r="G576" s="23" t="s">
        <v>792</v>
      </c>
      <c r="H576" s="23">
        <v>190</v>
      </c>
      <c r="I576" s="23" t="s">
        <v>830</v>
      </c>
      <c r="J576" s="57">
        <v>5.7868246230067397</v>
      </c>
    </row>
    <row r="577" spans="1:10" x14ac:dyDescent="0.3">
      <c r="A577" s="23">
        <v>15</v>
      </c>
      <c r="B577" s="23" t="s">
        <v>829</v>
      </c>
      <c r="C577" s="23">
        <v>791</v>
      </c>
      <c r="D577" s="23">
        <v>0</v>
      </c>
      <c r="E577" s="23" t="s">
        <v>295</v>
      </c>
      <c r="F577" s="23">
        <v>28</v>
      </c>
      <c r="G577" s="23" t="s">
        <v>823</v>
      </c>
      <c r="H577" s="23">
        <v>190</v>
      </c>
      <c r="I577" s="23" t="s">
        <v>830</v>
      </c>
      <c r="J577" s="57">
        <v>7.70333627018291</v>
      </c>
    </row>
    <row r="578" spans="1:10" x14ac:dyDescent="0.3">
      <c r="A578" s="23">
        <v>15</v>
      </c>
      <c r="B578" s="23" t="s">
        <v>829</v>
      </c>
      <c r="C578" s="23">
        <v>797</v>
      </c>
      <c r="D578" s="23">
        <v>0</v>
      </c>
      <c r="E578" s="23" t="s">
        <v>296</v>
      </c>
      <c r="F578" s="23">
        <v>190</v>
      </c>
      <c r="G578" s="23" t="s">
        <v>830</v>
      </c>
      <c r="H578" s="23">
        <v>190</v>
      </c>
      <c r="I578" s="23" t="s">
        <v>830</v>
      </c>
      <c r="J578" s="57">
        <v>11.2927076934422</v>
      </c>
    </row>
    <row r="579" spans="1:10" x14ac:dyDescent="0.3">
      <c r="A579" s="23">
        <v>15</v>
      </c>
      <c r="B579" s="23" t="s">
        <v>829</v>
      </c>
      <c r="C579" s="23">
        <v>1111</v>
      </c>
      <c r="D579" s="23">
        <v>0</v>
      </c>
      <c r="E579" s="23" t="s">
        <v>1156</v>
      </c>
      <c r="F579" s="23">
        <v>43</v>
      </c>
      <c r="G579" s="23" t="s">
        <v>762</v>
      </c>
      <c r="H579" s="23">
        <v>44</v>
      </c>
      <c r="I579" s="23" t="s">
        <v>782</v>
      </c>
      <c r="J579" s="57">
        <v>3.84439127658549</v>
      </c>
    </row>
    <row r="580" spans="1:10" x14ac:dyDescent="0.3">
      <c r="A580" s="23">
        <v>97</v>
      </c>
      <c r="B580" s="23" t="s">
        <v>328</v>
      </c>
      <c r="C580" s="23">
        <v>2003</v>
      </c>
      <c r="D580" s="23">
        <v>2</v>
      </c>
      <c r="E580" s="23" t="s">
        <v>327</v>
      </c>
      <c r="F580" s="23">
        <v>3034</v>
      </c>
      <c r="G580" s="23" t="s">
        <v>923</v>
      </c>
      <c r="H580" s="23">
        <v>4252</v>
      </c>
      <c r="I580" s="23" t="s">
        <v>1030</v>
      </c>
      <c r="J580" s="57">
        <v>14.260923515264899</v>
      </c>
    </row>
    <row r="581" spans="1:10" x14ac:dyDescent="0.3">
      <c r="A581" s="23">
        <v>97</v>
      </c>
      <c r="B581" s="23" t="s">
        <v>328</v>
      </c>
      <c r="C581" s="23">
        <v>2012</v>
      </c>
      <c r="D581" s="23">
        <v>1</v>
      </c>
      <c r="E581" s="23" t="s">
        <v>321</v>
      </c>
      <c r="F581" s="23">
        <v>4252</v>
      </c>
      <c r="G581" s="23" t="s">
        <v>1030</v>
      </c>
      <c r="H581" s="23">
        <v>3034</v>
      </c>
      <c r="I581" s="23" t="s">
        <v>923</v>
      </c>
      <c r="J581" s="57">
        <v>15.1702991854876</v>
      </c>
    </row>
    <row r="582" spans="1:10" x14ac:dyDescent="0.3">
      <c r="A582" s="23">
        <v>97</v>
      </c>
      <c r="B582" s="23" t="s">
        <v>328</v>
      </c>
      <c r="C582" s="23">
        <v>2032</v>
      </c>
      <c r="D582" s="23">
        <v>1</v>
      </c>
      <c r="E582" s="23" t="s">
        <v>326</v>
      </c>
      <c r="F582" s="23">
        <v>4214</v>
      </c>
      <c r="G582" s="23" t="s">
        <v>1032</v>
      </c>
      <c r="H582" s="23">
        <v>3034</v>
      </c>
      <c r="I582" s="23" t="s">
        <v>923</v>
      </c>
      <c r="J582" s="57">
        <v>9.1938874469253395</v>
      </c>
    </row>
    <row r="583" spans="1:10" x14ac:dyDescent="0.3">
      <c r="A583" s="23">
        <v>99</v>
      </c>
      <c r="B583" s="23" t="s">
        <v>1092</v>
      </c>
      <c r="C583" s="23">
        <v>125</v>
      </c>
      <c r="D583" s="23">
        <v>0</v>
      </c>
      <c r="E583" s="23" t="s">
        <v>473</v>
      </c>
      <c r="F583" s="23">
        <v>4107</v>
      </c>
      <c r="G583" s="23" t="s">
        <v>1093</v>
      </c>
      <c r="H583" s="23">
        <v>4107</v>
      </c>
      <c r="I583" s="23" t="s">
        <v>1093</v>
      </c>
      <c r="J583" s="57">
        <v>15.872835241151201</v>
      </c>
    </row>
    <row r="584" spans="1:10" x14ac:dyDescent="0.3">
      <c r="A584" s="23">
        <v>99</v>
      </c>
      <c r="B584" s="23" t="s">
        <v>1092</v>
      </c>
      <c r="C584" s="23">
        <v>128</v>
      </c>
      <c r="D584" s="23">
        <v>0</v>
      </c>
      <c r="E584" s="23" t="s">
        <v>475</v>
      </c>
      <c r="F584" s="23">
        <v>4107</v>
      </c>
      <c r="G584" s="23" t="s">
        <v>1093</v>
      </c>
      <c r="H584" s="23">
        <v>4107</v>
      </c>
      <c r="I584" s="23" t="s">
        <v>1093</v>
      </c>
      <c r="J584" s="57">
        <v>14.7870759131618</v>
      </c>
    </row>
    <row r="585" spans="1:10" x14ac:dyDescent="0.3">
      <c r="A585" s="23">
        <v>99</v>
      </c>
      <c r="B585" s="23" t="s">
        <v>1092</v>
      </c>
      <c r="C585" s="23">
        <v>169</v>
      </c>
      <c r="D585" s="23">
        <v>0</v>
      </c>
      <c r="E585" s="23" t="s">
        <v>483</v>
      </c>
      <c r="F585" s="23">
        <v>4100</v>
      </c>
      <c r="G585" s="23" t="s">
        <v>1094</v>
      </c>
      <c r="H585" s="23">
        <v>4107</v>
      </c>
      <c r="I585" s="23" t="s">
        <v>1093</v>
      </c>
      <c r="J585" s="57">
        <v>2.2096281586578699</v>
      </c>
    </row>
    <row r="586" spans="1:10" x14ac:dyDescent="0.3">
      <c r="A586" s="23">
        <v>99</v>
      </c>
      <c r="B586" s="23" t="s">
        <v>1092</v>
      </c>
      <c r="C586" s="23">
        <v>598</v>
      </c>
      <c r="D586" s="23">
        <v>0</v>
      </c>
      <c r="E586" s="23" t="s">
        <v>1354</v>
      </c>
      <c r="F586" s="23">
        <v>3034</v>
      </c>
      <c r="G586" s="23" t="s">
        <v>923</v>
      </c>
      <c r="H586" s="23">
        <v>4107</v>
      </c>
      <c r="I586" s="23" t="s">
        <v>1093</v>
      </c>
      <c r="J586" s="57">
        <v>7.1247907134100101</v>
      </c>
    </row>
    <row r="587" spans="1:10" x14ac:dyDescent="0.3">
      <c r="A587" s="23">
        <v>99</v>
      </c>
      <c r="B587" s="23" t="s">
        <v>1092</v>
      </c>
      <c r="C587" s="23">
        <v>691</v>
      </c>
      <c r="D587" s="23">
        <v>0</v>
      </c>
      <c r="E587" s="23" t="s">
        <v>482</v>
      </c>
      <c r="F587" s="23">
        <v>3034</v>
      </c>
      <c r="G587" s="23" t="s">
        <v>923</v>
      </c>
      <c r="H587" s="23">
        <v>4107</v>
      </c>
      <c r="I587" s="23" t="s">
        <v>1093</v>
      </c>
      <c r="J587" s="57">
        <v>4.7675314630932499</v>
      </c>
    </row>
    <row r="588" spans="1:10" x14ac:dyDescent="0.3">
      <c r="A588" s="23">
        <v>15</v>
      </c>
      <c r="B588" s="23" t="s">
        <v>829</v>
      </c>
      <c r="C588" s="23">
        <v>423</v>
      </c>
      <c r="D588" s="23">
        <v>0</v>
      </c>
      <c r="E588" s="23" t="s">
        <v>1355</v>
      </c>
      <c r="F588" s="23">
        <v>190</v>
      </c>
      <c r="G588" s="23" t="s">
        <v>830</v>
      </c>
      <c r="H588" s="23">
        <v>143</v>
      </c>
      <c r="I588" s="23" t="s">
        <v>765</v>
      </c>
      <c r="J588" s="57">
        <v>4.4974512976706702</v>
      </c>
    </row>
    <row r="589" spans="1:10" x14ac:dyDescent="0.3">
      <c r="A589" s="23">
        <v>15</v>
      </c>
      <c r="B589" s="23" t="s">
        <v>829</v>
      </c>
      <c r="C589" s="23">
        <v>819</v>
      </c>
      <c r="D589" s="23">
        <v>0</v>
      </c>
      <c r="E589" s="23" t="s">
        <v>301</v>
      </c>
      <c r="F589" s="23">
        <v>396</v>
      </c>
      <c r="G589" s="23" t="s">
        <v>831</v>
      </c>
      <c r="H589" s="23">
        <v>177</v>
      </c>
      <c r="I589" s="23" t="s">
        <v>783</v>
      </c>
      <c r="J589" s="57">
        <v>3.9980881341493801</v>
      </c>
    </row>
    <row r="590" spans="1:10" x14ac:dyDescent="0.3">
      <c r="A590" s="23">
        <v>20</v>
      </c>
      <c r="B590" s="23" t="s">
        <v>859</v>
      </c>
      <c r="C590" s="23">
        <v>584</v>
      </c>
      <c r="D590" s="23">
        <v>0</v>
      </c>
      <c r="E590" s="23" t="s">
        <v>298</v>
      </c>
      <c r="F590" s="23">
        <v>358</v>
      </c>
      <c r="G590" s="23" t="s">
        <v>827</v>
      </c>
      <c r="H590" s="23">
        <v>402</v>
      </c>
      <c r="I590" s="23" t="s">
        <v>860</v>
      </c>
      <c r="J590" s="57">
        <v>6.7551068800578298</v>
      </c>
    </row>
    <row r="591" spans="1:10" x14ac:dyDescent="0.3">
      <c r="A591" s="23">
        <v>20</v>
      </c>
      <c r="B591" s="23" t="s">
        <v>859</v>
      </c>
      <c r="C591" s="23">
        <v>735</v>
      </c>
      <c r="D591" s="23">
        <v>0</v>
      </c>
      <c r="E591" s="23" t="s">
        <v>298</v>
      </c>
      <c r="F591" s="23">
        <v>358</v>
      </c>
      <c r="G591" s="23" t="s">
        <v>827</v>
      </c>
      <c r="H591" s="23">
        <v>402</v>
      </c>
      <c r="I591" s="23" t="s">
        <v>860</v>
      </c>
      <c r="J591" s="57">
        <v>5.9478587216117598</v>
      </c>
    </row>
    <row r="592" spans="1:10" x14ac:dyDescent="0.3">
      <c r="A592" s="23">
        <v>25</v>
      </c>
      <c r="B592" s="23" t="s">
        <v>873</v>
      </c>
      <c r="C592" s="23">
        <v>2038</v>
      </c>
      <c r="D592" s="23">
        <v>0</v>
      </c>
      <c r="E592" s="23" t="s">
        <v>874</v>
      </c>
      <c r="F592" s="23">
        <v>779</v>
      </c>
      <c r="G592" s="23" t="s">
        <v>864</v>
      </c>
      <c r="H592" s="23">
        <v>798</v>
      </c>
      <c r="I592" s="23" t="s">
        <v>867</v>
      </c>
      <c r="J592" s="57">
        <v>4.4196716750410499</v>
      </c>
    </row>
    <row r="593" spans="1:10" x14ac:dyDescent="0.3">
      <c r="A593" s="23">
        <v>25</v>
      </c>
      <c r="B593" s="23" t="s">
        <v>873</v>
      </c>
      <c r="C593" s="23">
        <v>2041</v>
      </c>
      <c r="D593" s="23">
        <v>0</v>
      </c>
      <c r="E593" s="23" t="s">
        <v>877</v>
      </c>
      <c r="F593" s="23">
        <v>797</v>
      </c>
      <c r="G593" s="23" t="s">
        <v>866</v>
      </c>
      <c r="H593" s="23">
        <v>798</v>
      </c>
      <c r="I593" s="23" t="s">
        <v>867</v>
      </c>
      <c r="J593" s="57">
        <v>2.60808041436594</v>
      </c>
    </row>
    <row r="594" spans="1:10" x14ac:dyDescent="0.3">
      <c r="A594" s="23">
        <v>19</v>
      </c>
      <c r="B594" s="23" t="s">
        <v>852</v>
      </c>
      <c r="C594" s="23">
        <v>276</v>
      </c>
      <c r="D594" s="23">
        <v>2</v>
      </c>
      <c r="E594" s="23" t="s">
        <v>309</v>
      </c>
      <c r="F594" s="23">
        <v>852</v>
      </c>
      <c r="G594" s="23" t="s">
        <v>853</v>
      </c>
      <c r="H594" s="23">
        <v>718</v>
      </c>
      <c r="I594" s="23" t="s">
        <v>828</v>
      </c>
      <c r="J594" s="57">
        <v>10.519825095011599</v>
      </c>
    </row>
    <row r="595" spans="1:10" x14ac:dyDescent="0.3">
      <c r="A595" s="23">
        <v>19</v>
      </c>
      <c r="B595" s="23" t="s">
        <v>852</v>
      </c>
      <c r="C595" s="23">
        <v>279</v>
      </c>
      <c r="D595" s="23">
        <v>2</v>
      </c>
      <c r="E595" s="23" t="s">
        <v>312</v>
      </c>
      <c r="F595" s="23">
        <v>852</v>
      </c>
      <c r="G595" s="23" t="s">
        <v>853</v>
      </c>
      <c r="H595" s="23">
        <v>143</v>
      </c>
      <c r="I595" s="23" t="s">
        <v>765</v>
      </c>
      <c r="J595" s="57">
        <v>18.2376735993385</v>
      </c>
    </row>
    <row r="596" spans="1:10" x14ac:dyDescent="0.3">
      <c r="A596" s="23">
        <v>19</v>
      </c>
      <c r="B596" s="23" t="s">
        <v>852</v>
      </c>
      <c r="C596" s="23">
        <v>842</v>
      </c>
      <c r="D596" s="23">
        <v>1</v>
      </c>
      <c r="E596" s="23" t="s">
        <v>311</v>
      </c>
      <c r="F596" s="23">
        <v>143</v>
      </c>
      <c r="G596" s="23" t="s">
        <v>765</v>
      </c>
      <c r="H596" s="23">
        <v>852</v>
      </c>
      <c r="I596" s="23" t="s">
        <v>853</v>
      </c>
      <c r="J596" s="57">
        <v>19.7417261849493</v>
      </c>
    </row>
    <row r="597" spans="1:10" x14ac:dyDescent="0.3">
      <c r="A597" s="23">
        <v>19</v>
      </c>
      <c r="B597" s="23" t="s">
        <v>852</v>
      </c>
      <c r="C597" s="23">
        <v>225</v>
      </c>
      <c r="D597" s="23">
        <v>2</v>
      </c>
      <c r="E597" s="23" t="s">
        <v>734</v>
      </c>
      <c r="F597" s="23">
        <v>1848</v>
      </c>
      <c r="G597" s="23" t="s">
        <v>850</v>
      </c>
      <c r="H597" s="23">
        <v>852</v>
      </c>
      <c r="I597" s="23" t="s">
        <v>853</v>
      </c>
      <c r="J597" s="57">
        <v>10.8741326936967</v>
      </c>
    </row>
    <row r="598" spans="1:10" x14ac:dyDescent="0.3">
      <c r="A598" s="23">
        <v>21</v>
      </c>
      <c r="B598" s="23" t="s">
        <v>76</v>
      </c>
      <c r="C598" s="23">
        <v>340</v>
      </c>
      <c r="D598" s="23">
        <v>1</v>
      </c>
      <c r="E598" s="23" t="s">
        <v>1163</v>
      </c>
      <c r="F598" s="23">
        <v>731</v>
      </c>
      <c r="G598" s="23" t="s">
        <v>1356</v>
      </c>
      <c r="H598" s="23">
        <v>738</v>
      </c>
      <c r="I598" s="23" t="s">
        <v>862</v>
      </c>
      <c r="J598" s="57">
        <v>2.3005338188292002</v>
      </c>
    </row>
    <row r="599" spans="1:10" x14ac:dyDescent="0.3">
      <c r="A599" s="23">
        <v>21</v>
      </c>
      <c r="B599" s="23" t="s">
        <v>76</v>
      </c>
      <c r="C599" s="23">
        <v>400</v>
      </c>
      <c r="D599" s="23">
        <v>2</v>
      </c>
      <c r="E599" s="23" t="s">
        <v>75</v>
      </c>
      <c r="F599" s="23">
        <v>725</v>
      </c>
      <c r="G599" s="23" t="s">
        <v>861</v>
      </c>
      <c r="H599" s="23">
        <v>718</v>
      </c>
      <c r="I599" s="23" t="s">
        <v>828</v>
      </c>
      <c r="J599" s="57">
        <v>1.81485926338748</v>
      </c>
    </row>
    <row r="600" spans="1:10" x14ac:dyDescent="0.3">
      <c r="A600" s="23">
        <v>77</v>
      </c>
      <c r="B600" s="23" t="s">
        <v>1027</v>
      </c>
      <c r="C600" s="23">
        <v>852</v>
      </c>
      <c r="D600" s="23">
        <v>2</v>
      </c>
      <c r="E600" s="23" t="s">
        <v>1357</v>
      </c>
      <c r="F600" s="23">
        <v>4252</v>
      </c>
      <c r="G600" s="23" t="s">
        <v>1030</v>
      </c>
      <c r="H600" s="23">
        <v>4121</v>
      </c>
      <c r="I600" s="23" t="s">
        <v>935</v>
      </c>
      <c r="J600" s="57">
        <v>13.711380450510401</v>
      </c>
    </row>
    <row r="601" spans="1:10" x14ac:dyDescent="0.3">
      <c r="A601" s="23">
        <v>80</v>
      </c>
      <c r="B601" s="23" t="s">
        <v>1035</v>
      </c>
      <c r="C601" s="23">
        <v>360</v>
      </c>
      <c r="D601" s="23">
        <v>1</v>
      </c>
      <c r="E601" s="23" t="s">
        <v>1199</v>
      </c>
      <c r="F601" s="23">
        <v>3092</v>
      </c>
      <c r="G601" s="23" t="s">
        <v>936</v>
      </c>
      <c r="H601" s="23">
        <v>3383</v>
      </c>
      <c r="I601" s="23" t="s">
        <v>1036</v>
      </c>
      <c r="J601" s="57">
        <v>14.646588015336</v>
      </c>
    </row>
    <row r="602" spans="1:10" x14ac:dyDescent="0.3">
      <c r="A602" s="23">
        <v>12</v>
      </c>
      <c r="B602" s="23" t="s">
        <v>819</v>
      </c>
      <c r="C602" s="23">
        <v>449</v>
      </c>
      <c r="D602" s="23">
        <v>0</v>
      </c>
      <c r="E602" s="23" t="s">
        <v>412</v>
      </c>
      <c r="F602" s="23">
        <v>63</v>
      </c>
      <c r="G602" s="23" t="s">
        <v>821</v>
      </c>
      <c r="H602" s="23">
        <v>30</v>
      </c>
      <c r="I602" s="23" t="s">
        <v>822</v>
      </c>
      <c r="J602" s="57">
        <v>7.4993211944758098</v>
      </c>
    </row>
    <row r="603" spans="1:10" x14ac:dyDescent="0.3">
      <c r="A603" s="23">
        <v>12</v>
      </c>
      <c r="B603" s="23" t="s">
        <v>819</v>
      </c>
      <c r="C603" s="23">
        <v>3022</v>
      </c>
      <c r="D603" s="23">
        <v>0</v>
      </c>
      <c r="E603" s="23" t="s">
        <v>414</v>
      </c>
      <c r="F603" s="23">
        <v>63</v>
      </c>
      <c r="G603" s="23" t="s">
        <v>821</v>
      </c>
      <c r="H603" s="23">
        <v>43</v>
      </c>
      <c r="I603" s="23" t="s">
        <v>762</v>
      </c>
      <c r="J603" s="57">
        <v>4.5618594874100102</v>
      </c>
    </row>
    <row r="604" spans="1:10" x14ac:dyDescent="0.3">
      <c r="A604" s="23">
        <v>32</v>
      </c>
      <c r="B604" s="23" t="s">
        <v>891</v>
      </c>
      <c r="C604" s="23">
        <v>420</v>
      </c>
      <c r="D604" s="23">
        <v>0</v>
      </c>
      <c r="E604" s="23" t="s">
        <v>182</v>
      </c>
      <c r="F604" s="23">
        <v>325</v>
      </c>
      <c r="G604" s="23" t="s">
        <v>886</v>
      </c>
      <c r="H604" s="23">
        <v>325</v>
      </c>
      <c r="I604" s="23" t="s">
        <v>886</v>
      </c>
      <c r="J604" s="57">
        <v>12.368080538874899</v>
      </c>
    </row>
    <row r="605" spans="1:10" x14ac:dyDescent="0.3">
      <c r="A605" s="23">
        <v>32</v>
      </c>
      <c r="B605" s="23" t="s">
        <v>891</v>
      </c>
      <c r="C605" s="23">
        <v>926</v>
      </c>
      <c r="D605" s="23">
        <v>0</v>
      </c>
      <c r="E605" s="23" t="s">
        <v>174</v>
      </c>
      <c r="F605" s="23">
        <v>325</v>
      </c>
      <c r="G605" s="23" t="s">
        <v>886</v>
      </c>
      <c r="H605" s="23">
        <v>325</v>
      </c>
      <c r="I605" s="23" t="s">
        <v>886</v>
      </c>
      <c r="J605" s="57">
        <v>3.2667922026915202</v>
      </c>
    </row>
    <row r="606" spans="1:10" x14ac:dyDescent="0.3">
      <c r="A606" s="23">
        <v>32</v>
      </c>
      <c r="B606" s="23" t="s">
        <v>891</v>
      </c>
      <c r="C606" s="23">
        <v>927</v>
      </c>
      <c r="D606" s="23">
        <v>0</v>
      </c>
      <c r="E606" s="23" t="s">
        <v>892</v>
      </c>
      <c r="F606" s="23">
        <v>325</v>
      </c>
      <c r="G606" s="23" t="s">
        <v>886</v>
      </c>
      <c r="H606" s="23">
        <v>325</v>
      </c>
      <c r="I606" s="23" t="s">
        <v>886</v>
      </c>
      <c r="J606" s="57">
        <v>7.3588331537513296</v>
      </c>
    </row>
    <row r="607" spans="1:10" x14ac:dyDescent="0.3">
      <c r="A607" s="23">
        <v>31</v>
      </c>
      <c r="B607" s="23" t="s">
        <v>885</v>
      </c>
      <c r="C607" s="23">
        <v>934</v>
      </c>
      <c r="D607" s="23">
        <v>0</v>
      </c>
      <c r="E607" s="23" t="s">
        <v>109</v>
      </c>
      <c r="F607" s="23">
        <v>325</v>
      </c>
      <c r="G607" s="23" t="s">
        <v>886</v>
      </c>
      <c r="H607" s="23">
        <v>324</v>
      </c>
      <c r="I607" s="23" t="s">
        <v>887</v>
      </c>
      <c r="J607" s="57">
        <v>1.64356846511305</v>
      </c>
    </row>
    <row r="608" spans="1:10" x14ac:dyDescent="0.3">
      <c r="A608" s="23">
        <v>31</v>
      </c>
      <c r="B608" s="23" t="s">
        <v>885</v>
      </c>
      <c r="C608" s="23">
        <v>2023</v>
      </c>
      <c r="D608" s="23">
        <v>0</v>
      </c>
      <c r="E608" s="23" t="s">
        <v>110</v>
      </c>
      <c r="F608" s="23">
        <v>342</v>
      </c>
      <c r="G608" s="23" t="s">
        <v>888</v>
      </c>
      <c r="H608" s="23">
        <v>289</v>
      </c>
      <c r="I608" s="23" t="s">
        <v>889</v>
      </c>
      <c r="J608" s="57">
        <v>4.56294039970666</v>
      </c>
    </row>
    <row r="609" spans="1:10" x14ac:dyDescent="0.3">
      <c r="A609" s="23">
        <v>31</v>
      </c>
      <c r="B609" s="23" t="s">
        <v>885</v>
      </c>
      <c r="C609" s="23">
        <v>2026</v>
      </c>
      <c r="D609" s="23">
        <v>0</v>
      </c>
      <c r="E609" s="23" t="s">
        <v>890</v>
      </c>
      <c r="F609" s="23">
        <v>289</v>
      </c>
      <c r="G609" s="23" t="s">
        <v>889</v>
      </c>
      <c r="H609" s="23">
        <v>342</v>
      </c>
      <c r="I609" s="23" t="s">
        <v>888</v>
      </c>
      <c r="J609" s="57">
        <v>5.5369017521018602</v>
      </c>
    </row>
    <row r="610" spans="1:10" x14ac:dyDescent="0.3">
      <c r="A610" s="23">
        <v>31</v>
      </c>
      <c r="B610" s="23" t="s">
        <v>885</v>
      </c>
      <c r="C610" s="23">
        <v>118</v>
      </c>
      <c r="D610" s="23">
        <v>0</v>
      </c>
      <c r="E610" s="23" t="s">
        <v>746</v>
      </c>
      <c r="F610" s="23">
        <v>325</v>
      </c>
      <c r="G610" s="23" t="s">
        <v>886</v>
      </c>
      <c r="H610" s="23">
        <v>325</v>
      </c>
      <c r="I610" s="23" t="s">
        <v>886</v>
      </c>
      <c r="J610" s="57">
        <v>10.4243957212027</v>
      </c>
    </row>
    <row r="611" spans="1:10" x14ac:dyDescent="0.3">
      <c r="A611" s="23">
        <v>47</v>
      </c>
      <c r="B611" s="23" t="s">
        <v>961</v>
      </c>
      <c r="C611" s="23">
        <v>376</v>
      </c>
      <c r="D611" s="23">
        <v>2</v>
      </c>
      <c r="E611" s="23" t="s">
        <v>1358</v>
      </c>
      <c r="F611" s="23">
        <v>7349</v>
      </c>
      <c r="G611" s="23" t="s">
        <v>962</v>
      </c>
      <c r="H611" s="23">
        <v>1606</v>
      </c>
      <c r="I611" s="23" t="s">
        <v>958</v>
      </c>
      <c r="J611" s="57">
        <v>21.226015302375298</v>
      </c>
    </row>
    <row r="612" spans="1:10" x14ac:dyDescent="0.3">
      <c r="A612" s="23">
        <v>47</v>
      </c>
      <c r="B612" s="23" t="s">
        <v>961</v>
      </c>
      <c r="C612" s="23">
        <v>956</v>
      </c>
      <c r="D612" s="23">
        <v>2</v>
      </c>
      <c r="E612" s="23" t="s">
        <v>229</v>
      </c>
      <c r="F612" s="23">
        <v>7349</v>
      </c>
      <c r="G612" s="23" t="s">
        <v>962</v>
      </c>
      <c r="H612" s="23">
        <v>1606</v>
      </c>
      <c r="I612" s="23" t="s">
        <v>958</v>
      </c>
      <c r="J612" s="57">
        <v>18.092223763419</v>
      </c>
    </row>
    <row r="613" spans="1:10" x14ac:dyDescent="0.3">
      <c r="A613" s="23">
        <v>48</v>
      </c>
      <c r="B613" s="23" t="s">
        <v>199</v>
      </c>
      <c r="C613" s="23">
        <v>862</v>
      </c>
      <c r="D613" s="23">
        <v>1</v>
      </c>
      <c r="E613" s="23" t="s">
        <v>250</v>
      </c>
      <c r="F613" s="23">
        <v>934</v>
      </c>
      <c r="G613" s="23" t="s">
        <v>946</v>
      </c>
      <c r="H613" s="23">
        <v>1150</v>
      </c>
      <c r="I613" s="23" t="s">
        <v>966</v>
      </c>
      <c r="J613" s="57">
        <v>9.7724557598392199</v>
      </c>
    </row>
    <row r="614" spans="1:10" x14ac:dyDescent="0.3">
      <c r="A614" s="23">
        <v>48</v>
      </c>
      <c r="B614" s="23" t="s">
        <v>199</v>
      </c>
      <c r="C614" s="23">
        <v>3036</v>
      </c>
      <c r="D614" s="23">
        <v>1</v>
      </c>
      <c r="E614" s="23" t="s">
        <v>276</v>
      </c>
      <c r="F614" s="23">
        <v>934</v>
      </c>
      <c r="G614" s="23" t="s">
        <v>946</v>
      </c>
      <c r="H614" s="23">
        <v>1150</v>
      </c>
      <c r="I614" s="23" t="s">
        <v>966</v>
      </c>
      <c r="J614" s="57">
        <v>9.4481231067916198</v>
      </c>
    </row>
    <row r="615" spans="1:10" x14ac:dyDescent="0.3">
      <c r="A615" s="23">
        <v>21</v>
      </c>
      <c r="B615" s="23" t="s">
        <v>76</v>
      </c>
      <c r="C615" s="23">
        <v>404</v>
      </c>
      <c r="D615" s="23">
        <v>1</v>
      </c>
      <c r="E615" s="23" t="s">
        <v>78</v>
      </c>
      <c r="F615" s="23">
        <v>718</v>
      </c>
      <c r="G615" s="23" t="s">
        <v>828</v>
      </c>
      <c r="H615" s="23">
        <v>738</v>
      </c>
      <c r="I615" s="23" t="s">
        <v>862</v>
      </c>
      <c r="J615" s="57">
        <v>2.7471177462221399</v>
      </c>
    </row>
    <row r="616" spans="1:10" x14ac:dyDescent="0.3">
      <c r="A616" s="23">
        <v>21</v>
      </c>
      <c r="B616" s="23" t="s">
        <v>76</v>
      </c>
      <c r="C616" s="23">
        <v>405</v>
      </c>
      <c r="D616" s="23">
        <v>2</v>
      </c>
      <c r="E616" s="23" t="s">
        <v>79</v>
      </c>
      <c r="F616" s="23">
        <v>738</v>
      </c>
      <c r="G616" s="23" t="s">
        <v>862</v>
      </c>
      <c r="H616" s="23">
        <v>718</v>
      </c>
      <c r="I616" s="23" t="s">
        <v>828</v>
      </c>
      <c r="J616" s="57">
        <v>2.3687483532870899</v>
      </c>
    </row>
    <row r="617" spans="1:10" x14ac:dyDescent="0.3">
      <c r="A617" s="23">
        <v>58</v>
      </c>
      <c r="B617" s="23" t="s">
        <v>232</v>
      </c>
      <c r="C617" s="23">
        <v>623</v>
      </c>
      <c r="D617" s="23">
        <v>1</v>
      </c>
      <c r="E617" s="23" t="s">
        <v>284</v>
      </c>
      <c r="F617" s="23">
        <v>1961</v>
      </c>
      <c r="G617" s="23" t="s">
        <v>957</v>
      </c>
      <c r="H617" s="23">
        <v>143</v>
      </c>
      <c r="I617" s="23" t="s">
        <v>765</v>
      </c>
      <c r="J617" s="57">
        <v>33.695956287744501</v>
      </c>
    </row>
    <row r="618" spans="1:10" x14ac:dyDescent="0.3">
      <c r="A618" s="23">
        <v>58</v>
      </c>
      <c r="B618" s="23" t="s">
        <v>232</v>
      </c>
      <c r="C618" s="23">
        <v>789</v>
      </c>
      <c r="D618" s="23">
        <v>2</v>
      </c>
      <c r="E618" s="23" t="s">
        <v>677</v>
      </c>
      <c r="F618" s="23">
        <v>143</v>
      </c>
      <c r="G618" s="23" t="s">
        <v>765</v>
      </c>
      <c r="H618" s="23">
        <v>1961</v>
      </c>
      <c r="I618" s="23" t="s">
        <v>957</v>
      </c>
      <c r="J618" s="57">
        <v>33.400270008970999</v>
      </c>
    </row>
    <row r="619" spans="1:10" x14ac:dyDescent="0.3">
      <c r="A619" s="23">
        <v>95</v>
      </c>
      <c r="B619" s="23" t="s">
        <v>631</v>
      </c>
      <c r="C619" s="23">
        <v>2028</v>
      </c>
      <c r="D619" s="23">
        <v>2</v>
      </c>
      <c r="E619" s="23" t="s">
        <v>1086</v>
      </c>
      <c r="F619" s="23">
        <v>7266</v>
      </c>
      <c r="G619" s="23" t="s">
        <v>1087</v>
      </c>
      <c r="H619" s="23">
        <v>7247</v>
      </c>
      <c r="I619" s="23" t="s">
        <v>1088</v>
      </c>
      <c r="J619" s="57">
        <v>5.3415133334078799</v>
      </c>
    </row>
    <row r="620" spans="1:10" x14ac:dyDescent="0.3">
      <c r="A620" s="23">
        <v>46</v>
      </c>
      <c r="B620" s="23" t="s">
        <v>955</v>
      </c>
      <c r="C620" s="23">
        <v>866</v>
      </c>
      <c r="D620" s="23">
        <v>1</v>
      </c>
      <c r="E620" s="23" t="s">
        <v>241</v>
      </c>
      <c r="F620" s="23">
        <v>1961</v>
      </c>
      <c r="G620" s="23" t="s">
        <v>957</v>
      </c>
      <c r="H620" s="23">
        <v>9673</v>
      </c>
      <c r="I620" s="23" t="s">
        <v>944</v>
      </c>
      <c r="J620" s="57">
        <v>19.982267965235799</v>
      </c>
    </row>
    <row r="621" spans="1:10" x14ac:dyDescent="0.3">
      <c r="A621" s="23">
        <v>49</v>
      </c>
      <c r="B621" s="23" t="s">
        <v>967</v>
      </c>
      <c r="C621" s="23">
        <v>869</v>
      </c>
      <c r="D621" s="23">
        <v>1</v>
      </c>
      <c r="E621" s="23" t="s">
        <v>243</v>
      </c>
      <c r="F621" s="23">
        <v>1958</v>
      </c>
      <c r="G621" s="23" t="s">
        <v>972</v>
      </c>
      <c r="H621" s="23">
        <v>9103</v>
      </c>
      <c r="I621" s="23" t="s">
        <v>970</v>
      </c>
      <c r="J621" s="57">
        <v>15.258082268847501</v>
      </c>
    </row>
    <row r="622" spans="1:10" x14ac:dyDescent="0.3">
      <c r="A622" s="23">
        <v>49</v>
      </c>
      <c r="B622" s="23" t="s">
        <v>967</v>
      </c>
      <c r="C622" s="23">
        <v>440</v>
      </c>
      <c r="D622" s="23">
        <v>1</v>
      </c>
      <c r="E622" s="23" t="s">
        <v>730</v>
      </c>
      <c r="F622" s="23">
        <v>1961</v>
      </c>
      <c r="G622" s="23" t="s">
        <v>957</v>
      </c>
      <c r="H622" s="23">
        <v>1472</v>
      </c>
      <c r="I622" s="23" t="s">
        <v>969</v>
      </c>
      <c r="J622" s="57">
        <v>24.823037679421301</v>
      </c>
    </row>
    <row r="623" spans="1:10" x14ac:dyDescent="0.3">
      <c r="A623" s="23">
        <v>50</v>
      </c>
      <c r="B623" s="23" t="s">
        <v>975</v>
      </c>
      <c r="C623" s="23">
        <v>617</v>
      </c>
      <c r="D623" s="23">
        <v>2</v>
      </c>
      <c r="E623" s="23" t="s">
        <v>263</v>
      </c>
      <c r="F623" s="23">
        <v>9456</v>
      </c>
      <c r="G623" s="23" t="s">
        <v>978</v>
      </c>
      <c r="H623" s="23">
        <v>1961</v>
      </c>
      <c r="I623" s="23" t="s">
        <v>957</v>
      </c>
      <c r="J623" s="57">
        <v>20.4004055663844</v>
      </c>
    </row>
    <row r="624" spans="1:10" x14ac:dyDescent="0.3">
      <c r="A624" s="23">
        <v>46</v>
      </c>
      <c r="B624" s="23" t="s">
        <v>955</v>
      </c>
      <c r="C624" s="23">
        <v>332</v>
      </c>
      <c r="D624" s="23">
        <v>2</v>
      </c>
      <c r="E624" s="23" t="s">
        <v>717</v>
      </c>
      <c r="F624" s="23">
        <v>1427</v>
      </c>
      <c r="G624" s="23" t="s">
        <v>956</v>
      </c>
      <c r="H624" s="23">
        <v>1961</v>
      </c>
      <c r="I624" s="23" t="s">
        <v>957</v>
      </c>
      <c r="J624" s="57">
        <v>5.7659059204391703</v>
      </c>
    </row>
    <row r="625" spans="1:10" x14ac:dyDescent="0.3">
      <c r="A625" s="23">
        <v>46</v>
      </c>
      <c r="B625" s="23" t="s">
        <v>955</v>
      </c>
      <c r="C625" s="23">
        <v>566</v>
      </c>
      <c r="D625" s="23">
        <v>2</v>
      </c>
      <c r="E625" s="23" t="s">
        <v>267</v>
      </c>
      <c r="F625" s="23">
        <v>1606</v>
      </c>
      <c r="G625" s="23" t="s">
        <v>958</v>
      </c>
      <c r="H625" s="23">
        <v>1961</v>
      </c>
      <c r="I625" s="23" t="s">
        <v>957</v>
      </c>
      <c r="J625" s="57">
        <v>15.1602994094655</v>
      </c>
    </row>
    <row r="626" spans="1:10" x14ac:dyDescent="0.3">
      <c r="A626" s="23">
        <v>46</v>
      </c>
      <c r="B626" s="23" t="s">
        <v>955</v>
      </c>
      <c r="C626" s="23">
        <v>569</v>
      </c>
      <c r="D626" s="23">
        <v>2</v>
      </c>
      <c r="E626" s="23" t="s">
        <v>213</v>
      </c>
      <c r="F626" s="23">
        <v>934</v>
      </c>
      <c r="G626" s="23" t="s">
        <v>946</v>
      </c>
      <c r="H626" s="23">
        <v>1961</v>
      </c>
      <c r="I626" s="23" t="s">
        <v>957</v>
      </c>
      <c r="J626" s="57">
        <v>10.2479059204392</v>
      </c>
    </row>
    <row r="627" spans="1:10" x14ac:dyDescent="0.3">
      <c r="A627" s="23">
        <v>46</v>
      </c>
      <c r="B627" s="23" t="s">
        <v>955</v>
      </c>
      <c r="C627" s="23">
        <v>611</v>
      </c>
      <c r="D627" s="23">
        <v>1</v>
      </c>
      <c r="E627" s="23" t="s">
        <v>220</v>
      </c>
      <c r="F627" s="23">
        <v>1961</v>
      </c>
      <c r="G627" s="23" t="s">
        <v>957</v>
      </c>
      <c r="H627" s="23">
        <v>9673</v>
      </c>
      <c r="I627" s="23" t="s">
        <v>944</v>
      </c>
      <c r="J627" s="57">
        <v>17.459037571397399</v>
      </c>
    </row>
    <row r="628" spans="1:10" x14ac:dyDescent="0.3">
      <c r="A628" s="23">
        <v>46</v>
      </c>
      <c r="B628" s="23" t="s">
        <v>955</v>
      </c>
      <c r="C628" s="23">
        <v>616</v>
      </c>
      <c r="D628" s="23">
        <v>1</v>
      </c>
      <c r="E628" s="23" t="s">
        <v>221</v>
      </c>
      <c r="F628" s="23">
        <v>1961</v>
      </c>
      <c r="G628" s="23" t="s">
        <v>957</v>
      </c>
      <c r="H628" s="23">
        <v>934</v>
      </c>
      <c r="I628" s="23" t="s">
        <v>946</v>
      </c>
      <c r="J628" s="57">
        <v>10.6360047826201</v>
      </c>
    </row>
    <row r="629" spans="1:10" x14ac:dyDescent="0.3">
      <c r="A629" s="23">
        <v>49</v>
      </c>
      <c r="B629" s="23" t="s">
        <v>967</v>
      </c>
      <c r="C629" s="23">
        <v>604</v>
      </c>
      <c r="D629" s="23">
        <v>1</v>
      </c>
      <c r="E629" s="23" t="s">
        <v>244</v>
      </c>
      <c r="F629" s="23">
        <v>1958</v>
      </c>
      <c r="G629" s="23" t="s">
        <v>972</v>
      </c>
      <c r="H629" s="23">
        <v>7335</v>
      </c>
      <c r="I629" s="23" t="s">
        <v>971</v>
      </c>
      <c r="J629" s="57">
        <v>8.6812727580053295</v>
      </c>
    </row>
    <row r="630" spans="1:10" x14ac:dyDescent="0.3">
      <c r="A630" s="23">
        <v>49</v>
      </c>
      <c r="B630" s="23" t="s">
        <v>967</v>
      </c>
      <c r="C630" s="23">
        <v>606</v>
      </c>
      <c r="D630" s="23">
        <v>2</v>
      </c>
      <c r="E630" s="23" t="s">
        <v>742</v>
      </c>
      <c r="F630" s="23">
        <v>7335</v>
      </c>
      <c r="G630" s="23" t="s">
        <v>971</v>
      </c>
      <c r="H630" s="23">
        <v>1961</v>
      </c>
      <c r="I630" s="23" t="s">
        <v>957</v>
      </c>
      <c r="J630" s="57">
        <v>25.382449039386199</v>
      </c>
    </row>
    <row r="631" spans="1:10" x14ac:dyDescent="0.3">
      <c r="A631" s="23">
        <v>50</v>
      </c>
      <c r="B631" s="23" t="s">
        <v>975</v>
      </c>
      <c r="C631" s="23">
        <v>3040</v>
      </c>
      <c r="D631" s="23">
        <v>2</v>
      </c>
      <c r="E631" s="23" t="s">
        <v>273</v>
      </c>
      <c r="F631" s="23">
        <v>7156</v>
      </c>
      <c r="G631" s="23" t="s">
        <v>979</v>
      </c>
      <c r="H631" s="23">
        <v>1961</v>
      </c>
      <c r="I631" s="23" t="s">
        <v>957</v>
      </c>
      <c r="J631" s="57">
        <v>32.636405695798302</v>
      </c>
    </row>
    <row r="632" spans="1:10" x14ac:dyDescent="0.3">
      <c r="A632" s="23">
        <v>72</v>
      </c>
      <c r="B632" s="23" t="s">
        <v>1009</v>
      </c>
      <c r="C632" s="23">
        <v>67</v>
      </c>
      <c r="D632" s="23">
        <v>0</v>
      </c>
      <c r="E632" s="23" t="s">
        <v>418</v>
      </c>
      <c r="F632" s="23">
        <v>4121</v>
      </c>
      <c r="G632" s="23" t="s">
        <v>935</v>
      </c>
      <c r="H632" s="23">
        <v>4121</v>
      </c>
      <c r="I632" s="23" t="s">
        <v>935</v>
      </c>
      <c r="J632" s="57">
        <v>19.889887648727299</v>
      </c>
    </row>
    <row r="633" spans="1:10" x14ac:dyDescent="0.3">
      <c r="A633" s="23">
        <v>72</v>
      </c>
      <c r="B633" s="23" t="s">
        <v>1009</v>
      </c>
      <c r="C633" s="23">
        <v>70</v>
      </c>
      <c r="D633" s="23">
        <v>0</v>
      </c>
      <c r="E633" s="23" t="s">
        <v>643</v>
      </c>
      <c r="F633" s="23">
        <v>4121</v>
      </c>
      <c r="G633" s="23" t="s">
        <v>935</v>
      </c>
      <c r="H633" s="23">
        <v>4121</v>
      </c>
      <c r="I633" s="23" t="s">
        <v>935</v>
      </c>
      <c r="J633" s="57">
        <v>17.756212507503299</v>
      </c>
    </row>
    <row r="634" spans="1:10" x14ac:dyDescent="0.3">
      <c r="A634" s="23">
        <v>72</v>
      </c>
      <c r="B634" s="23" t="s">
        <v>1009</v>
      </c>
      <c r="C634" s="23">
        <v>149</v>
      </c>
      <c r="D634" s="23">
        <v>0</v>
      </c>
      <c r="E634" s="23" t="s">
        <v>419</v>
      </c>
      <c r="F634" s="23">
        <v>9498</v>
      </c>
      <c r="G634" s="23" t="s">
        <v>1011</v>
      </c>
      <c r="H634" s="23">
        <v>9114</v>
      </c>
      <c r="I634" s="23" t="s">
        <v>1012</v>
      </c>
      <c r="J634" s="57">
        <v>5.8558453757880304</v>
      </c>
    </row>
    <row r="635" spans="1:10" x14ac:dyDescent="0.3">
      <c r="A635" s="23">
        <v>72</v>
      </c>
      <c r="B635" s="23" t="s">
        <v>1009</v>
      </c>
      <c r="C635" s="23">
        <v>217</v>
      </c>
      <c r="D635" s="23">
        <v>0</v>
      </c>
      <c r="E635" s="23" t="s">
        <v>426</v>
      </c>
      <c r="F635" s="23">
        <v>4215</v>
      </c>
      <c r="G635" s="23" t="s">
        <v>1013</v>
      </c>
      <c r="H635" s="23">
        <v>4121</v>
      </c>
      <c r="I635" s="23" t="s">
        <v>935</v>
      </c>
      <c r="J635" s="57">
        <v>7.3352117137985804</v>
      </c>
    </row>
    <row r="636" spans="1:10" x14ac:dyDescent="0.3">
      <c r="A636" s="23">
        <v>73</v>
      </c>
      <c r="B636" s="23" t="s">
        <v>367</v>
      </c>
      <c r="C636" s="23">
        <v>1082</v>
      </c>
      <c r="D636" s="23">
        <v>2</v>
      </c>
      <c r="E636" s="23" t="s">
        <v>1192</v>
      </c>
      <c r="F636" s="23">
        <v>4215</v>
      </c>
      <c r="G636" s="23" t="s">
        <v>1013</v>
      </c>
      <c r="H636" s="23">
        <v>9536</v>
      </c>
      <c r="I636" s="23" t="s">
        <v>1016</v>
      </c>
      <c r="J636" s="57">
        <v>20.4243753815228</v>
      </c>
    </row>
    <row r="637" spans="1:10" x14ac:dyDescent="0.3">
      <c r="A637" s="23">
        <v>65</v>
      </c>
      <c r="B637" s="23" t="s">
        <v>1006</v>
      </c>
      <c r="C637" s="23">
        <v>3004</v>
      </c>
      <c r="D637" s="23">
        <v>0</v>
      </c>
      <c r="J637" s="57">
        <v>4.4555510738502004</v>
      </c>
    </row>
    <row r="638" spans="1:10" x14ac:dyDescent="0.3">
      <c r="A638" s="23">
        <v>72</v>
      </c>
      <c r="B638" s="23" t="s">
        <v>1009</v>
      </c>
      <c r="C638" s="23">
        <v>64</v>
      </c>
      <c r="D638" s="23">
        <v>0</v>
      </c>
      <c r="E638" s="23" t="s">
        <v>421</v>
      </c>
      <c r="F638" s="23">
        <v>4121</v>
      </c>
      <c r="G638" s="23" t="s">
        <v>935</v>
      </c>
      <c r="H638" s="23">
        <v>4218</v>
      </c>
      <c r="I638" s="23" t="s">
        <v>1010</v>
      </c>
      <c r="J638" s="57">
        <v>10.1640272483264</v>
      </c>
    </row>
    <row r="639" spans="1:10" x14ac:dyDescent="0.3">
      <c r="A639" s="23">
        <v>72</v>
      </c>
      <c r="B639" s="23" t="s">
        <v>1009</v>
      </c>
      <c r="C639" s="23">
        <v>215</v>
      </c>
      <c r="D639" s="23">
        <v>0</v>
      </c>
      <c r="E639" s="23" t="s">
        <v>429</v>
      </c>
      <c r="F639" s="23">
        <v>4215</v>
      </c>
      <c r="G639" s="23" t="s">
        <v>1013</v>
      </c>
      <c r="H639" s="23">
        <v>4209</v>
      </c>
      <c r="I639" s="23" t="s">
        <v>1014</v>
      </c>
      <c r="J639" s="57">
        <v>3.2105949669524798</v>
      </c>
    </row>
    <row r="640" spans="1:10" x14ac:dyDescent="0.3">
      <c r="A640" s="23">
        <v>73</v>
      </c>
      <c r="B640" s="23" t="s">
        <v>367</v>
      </c>
      <c r="C640" s="23">
        <v>985</v>
      </c>
      <c r="D640" s="23">
        <v>2</v>
      </c>
      <c r="E640" s="23" t="s">
        <v>369</v>
      </c>
      <c r="F640" s="23">
        <v>3051</v>
      </c>
      <c r="G640" s="23" t="s">
        <v>934</v>
      </c>
      <c r="H640" s="23">
        <v>9536</v>
      </c>
      <c r="I640" s="23" t="s">
        <v>1016</v>
      </c>
      <c r="J640" s="57">
        <v>24.865688389464001</v>
      </c>
    </row>
    <row r="641" spans="1:10" x14ac:dyDescent="0.3">
      <c r="A641" s="23">
        <v>15</v>
      </c>
      <c r="B641" s="23" t="s">
        <v>829</v>
      </c>
      <c r="C641" s="23">
        <v>644</v>
      </c>
      <c r="D641" s="23">
        <v>0</v>
      </c>
      <c r="E641" s="23" t="s">
        <v>1359</v>
      </c>
      <c r="F641" s="23">
        <v>43</v>
      </c>
      <c r="G641" s="23" t="s">
        <v>762</v>
      </c>
      <c r="H641" s="23">
        <v>190</v>
      </c>
      <c r="I641" s="23" t="s">
        <v>830</v>
      </c>
      <c r="J641" s="57">
        <v>11.291944993597401</v>
      </c>
    </row>
    <row r="642" spans="1:10" x14ac:dyDescent="0.3">
      <c r="A642" s="23">
        <v>15</v>
      </c>
      <c r="B642" s="23" t="s">
        <v>829</v>
      </c>
      <c r="C642" s="23">
        <v>1109</v>
      </c>
      <c r="D642" s="23">
        <v>0</v>
      </c>
      <c r="E642" s="23" t="s">
        <v>1154</v>
      </c>
      <c r="F642" s="23">
        <v>43</v>
      </c>
      <c r="G642" s="23" t="s">
        <v>762</v>
      </c>
      <c r="H642" s="23">
        <v>43</v>
      </c>
      <c r="I642" s="23" t="s">
        <v>762</v>
      </c>
      <c r="J642" s="57">
        <v>11.4007875678536</v>
      </c>
    </row>
    <row r="643" spans="1:10" x14ac:dyDescent="0.3">
      <c r="A643" s="23">
        <v>15</v>
      </c>
      <c r="B643" s="23" t="s">
        <v>829</v>
      </c>
      <c r="C643" s="23">
        <v>1110</v>
      </c>
      <c r="D643" s="23">
        <v>0</v>
      </c>
      <c r="E643" s="23" t="s">
        <v>1155</v>
      </c>
      <c r="F643" s="23">
        <v>43</v>
      </c>
      <c r="G643" s="23" t="s">
        <v>762</v>
      </c>
      <c r="H643" s="23">
        <v>43</v>
      </c>
      <c r="I643" s="23" t="s">
        <v>762</v>
      </c>
      <c r="J643" s="57">
        <v>20.5644231590821</v>
      </c>
    </row>
    <row r="644" spans="1:10" x14ac:dyDescent="0.3">
      <c r="A644" s="23">
        <v>23</v>
      </c>
      <c r="B644" s="23" t="s">
        <v>869</v>
      </c>
      <c r="C644" s="23">
        <v>3028</v>
      </c>
      <c r="D644" s="23">
        <v>0</v>
      </c>
      <c r="E644" s="23" t="s">
        <v>557</v>
      </c>
      <c r="F644" s="23">
        <v>848</v>
      </c>
      <c r="G644" s="23" t="s">
        <v>870</v>
      </c>
      <c r="H644" s="23">
        <v>884</v>
      </c>
      <c r="I644" s="23" t="s">
        <v>871</v>
      </c>
      <c r="J644" s="57">
        <v>6.2352890945909198</v>
      </c>
    </row>
    <row r="645" spans="1:10" x14ac:dyDescent="0.3">
      <c r="A645" s="23">
        <v>42</v>
      </c>
      <c r="B645" s="23" t="s">
        <v>949</v>
      </c>
      <c r="C645" s="23">
        <v>951</v>
      </c>
      <c r="D645" s="23">
        <v>0</v>
      </c>
      <c r="E645" s="23" t="s">
        <v>252</v>
      </c>
      <c r="F645" s="23">
        <v>9673</v>
      </c>
      <c r="G645" s="23" t="s">
        <v>944</v>
      </c>
      <c r="H645" s="23">
        <v>9673</v>
      </c>
      <c r="I645" s="23" t="s">
        <v>944</v>
      </c>
      <c r="J645" s="57">
        <v>8.6131602622058292</v>
      </c>
    </row>
    <row r="646" spans="1:10" x14ac:dyDescent="0.3">
      <c r="A646" s="23">
        <v>96</v>
      </c>
      <c r="B646" s="23" t="s">
        <v>1089</v>
      </c>
      <c r="C646" s="23">
        <v>2013</v>
      </c>
      <c r="D646" s="23">
        <v>1</v>
      </c>
      <c r="E646" s="23" t="s">
        <v>333</v>
      </c>
      <c r="F646" s="23">
        <v>3092</v>
      </c>
      <c r="G646" s="23" t="s">
        <v>936</v>
      </c>
      <c r="H646" s="23">
        <v>9232</v>
      </c>
      <c r="I646" s="23" t="s">
        <v>1090</v>
      </c>
      <c r="J646" s="57">
        <v>6.2371121882246303</v>
      </c>
    </row>
    <row r="647" spans="1:10" x14ac:dyDescent="0.3">
      <c r="A647" s="23">
        <v>100</v>
      </c>
      <c r="B647" s="23" t="s">
        <v>318</v>
      </c>
      <c r="C647" s="23">
        <v>3014</v>
      </c>
      <c r="D647" s="23">
        <v>0</v>
      </c>
      <c r="E647" s="23" t="s">
        <v>318</v>
      </c>
      <c r="F647" s="23">
        <v>4277</v>
      </c>
      <c r="G647" s="23" t="s">
        <v>1095</v>
      </c>
      <c r="H647" s="23">
        <v>3076</v>
      </c>
      <c r="I647" s="23" t="s">
        <v>1096</v>
      </c>
      <c r="J647" s="57">
        <v>8.5681226828149502</v>
      </c>
    </row>
    <row r="648" spans="1:10" x14ac:dyDescent="0.3">
      <c r="A648" s="23">
        <v>39</v>
      </c>
      <c r="B648" s="23" t="s">
        <v>909</v>
      </c>
      <c r="C648" s="23">
        <v>881</v>
      </c>
      <c r="D648" s="23">
        <v>1</v>
      </c>
      <c r="E648" s="23" t="s">
        <v>433</v>
      </c>
      <c r="F648" s="23">
        <v>7034</v>
      </c>
      <c r="G648" s="23" t="s">
        <v>908</v>
      </c>
      <c r="H648" s="23">
        <v>700</v>
      </c>
      <c r="I648" s="23" t="s">
        <v>910</v>
      </c>
      <c r="J648" s="57">
        <v>10.3365822609384</v>
      </c>
    </row>
    <row r="649" spans="1:10" x14ac:dyDescent="0.3">
      <c r="A649" s="23">
        <v>39</v>
      </c>
      <c r="B649" s="23" t="s">
        <v>909</v>
      </c>
      <c r="C649" s="23">
        <v>318</v>
      </c>
      <c r="D649" s="23">
        <v>1</v>
      </c>
      <c r="E649" s="23" t="s">
        <v>431</v>
      </c>
      <c r="F649" s="23">
        <v>143</v>
      </c>
      <c r="G649" s="23" t="s">
        <v>765</v>
      </c>
      <c r="H649" s="23">
        <v>700</v>
      </c>
      <c r="I649" s="23" t="s">
        <v>910</v>
      </c>
      <c r="J649" s="57">
        <v>28.778286685391802</v>
      </c>
    </row>
    <row r="650" spans="1:10" x14ac:dyDescent="0.3">
      <c r="A650" s="23">
        <v>39</v>
      </c>
      <c r="B650" s="23" t="s">
        <v>909</v>
      </c>
      <c r="C650" s="23">
        <v>319</v>
      </c>
      <c r="D650" s="23">
        <v>1</v>
      </c>
      <c r="E650" s="23" t="s">
        <v>437</v>
      </c>
      <c r="F650" s="23">
        <v>143</v>
      </c>
      <c r="G650" s="23" t="s">
        <v>765</v>
      </c>
      <c r="H650" s="23">
        <v>700</v>
      </c>
      <c r="I650" s="23" t="s">
        <v>910</v>
      </c>
      <c r="J650" s="57">
        <v>30.513112147528201</v>
      </c>
    </row>
    <row r="651" spans="1:10" x14ac:dyDescent="0.3">
      <c r="A651" s="23">
        <v>39</v>
      </c>
      <c r="B651" s="23" t="s">
        <v>909</v>
      </c>
      <c r="C651" s="23">
        <v>651</v>
      </c>
      <c r="D651" s="23">
        <v>2</v>
      </c>
      <c r="E651" s="23" t="s">
        <v>1360</v>
      </c>
      <c r="F651" s="23">
        <v>700</v>
      </c>
      <c r="G651" s="23" t="s">
        <v>910</v>
      </c>
      <c r="H651" s="23">
        <v>433</v>
      </c>
      <c r="I651" s="23" t="s">
        <v>793</v>
      </c>
      <c r="J651" s="57">
        <v>21.007477874529101</v>
      </c>
    </row>
    <row r="652" spans="1:10" x14ac:dyDescent="0.3">
      <c r="A652" s="23">
        <v>58</v>
      </c>
      <c r="B652" s="23" t="s">
        <v>232</v>
      </c>
      <c r="C652" s="23">
        <v>479</v>
      </c>
      <c r="D652" s="23">
        <v>2</v>
      </c>
      <c r="E652" s="23" t="s">
        <v>744</v>
      </c>
      <c r="F652" s="23">
        <v>143</v>
      </c>
      <c r="G652" s="23" t="s">
        <v>765</v>
      </c>
      <c r="H652" s="23">
        <v>1961</v>
      </c>
      <c r="I652" s="23" t="s">
        <v>957</v>
      </c>
      <c r="J652" s="57">
        <v>29.747883376828401</v>
      </c>
    </row>
    <row r="653" spans="1:10" x14ac:dyDescent="0.3">
      <c r="A653" s="23">
        <v>81</v>
      </c>
      <c r="B653" s="23" t="s">
        <v>1046</v>
      </c>
      <c r="C653" s="23">
        <v>688</v>
      </c>
      <c r="D653" s="23">
        <v>0</v>
      </c>
      <c r="E653" s="23" t="s">
        <v>521</v>
      </c>
      <c r="F653" s="23">
        <v>3102</v>
      </c>
      <c r="G653" s="23" t="s">
        <v>1041</v>
      </c>
      <c r="H653" s="23">
        <v>3092</v>
      </c>
      <c r="I653" s="23" t="s">
        <v>936</v>
      </c>
      <c r="J653" s="57">
        <v>20.739738994526899</v>
      </c>
    </row>
    <row r="654" spans="1:10" x14ac:dyDescent="0.3">
      <c r="A654" s="23">
        <v>83</v>
      </c>
      <c r="B654" s="23" t="s">
        <v>1054</v>
      </c>
      <c r="C654" s="23">
        <v>167</v>
      </c>
      <c r="D654" s="23">
        <v>1</v>
      </c>
      <c r="E654" s="23" t="s">
        <v>588</v>
      </c>
      <c r="F654" s="23">
        <v>3091</v>
      </c>
      <c r="G654" s="23" t="s">
        <v>925</v>
      </c>
      <c r="H654" s="23">
        <v>3452</v>
      </c>
      <c r="I654" s="23" t="s">
        <v>1055</v>
      </c>
      <c r="J654" s="57">
        <v>9.6076049404885602</v>
      </c>
    </row>
    <row r="655" spans="1:10" x14ac:dyDescent="0.3">
      <c r="A655" s="23">
        <v>54</v>
      </c>
      <c r="B655" s="23" t="s">
        <v>285</v>
      </c>
      <c r="C655" s="23">
        <v>572</v>
      </c>
      <c r="D655" s="23">
        <v>2</v>
      </c>
      <c r="E655" s="23" t="s">
        <v>287</v>
      </c>
      <c r="F655" s="23">
        <v>934</v>
      </c>
      <c r="G655" s="23" t="s">
        <v>946</v>
      </c>
      <c r="H655" s="23">
        <v>995</v>
      </c>
      <c r="I655" s="23" t="s">
        <v>982</v>
      </c>
      <c r="J655" s="57">
        <v>6.3423337557623896</v>
      </c>
    </row>
    <row r="656" spans="1:10" x14ac:dyDescent="0.3">
      <c r="A656" s="23">
        <v>91</v>
      </c>
      <c r="B656" s="23" t="s">
        <v>1070</v>
      </c>
      <c r="C656" s="23">
        <v>59</v>
      </c>
      <c r="D656" s="23">
        <v>0</v>
      </c>
      <c r="E656" s="23" t="s">
        <v>363</v>
      </c>
      <c r="F656" s="23">
        <v>4121</v>
      </c>
      <c r="G656" s="23" t="s">
        <v>935</v>
      </c>
      <c r="H656" s="23">
        <v>4121</v>
      </c>
      <c r="I656" s="23" t="s">
        <v>935</v>
      </c>
      <c r="J656" s="57">
        <v>24.5513642767623</v>
      </c>
    </row>
    <row r="657" spans="1:10" x14ac:dyDescent="0.3">
      <c r="A657" s="23">
        <v>91</v>
      </c>
      <c r="B657" s="23" t="s">
        <v>1070</v>
      </c>
      <c r="C657" s="23">
        <v>683</v>
      </c>
      <c r="D657" s="23">
        <v>0</v>
      </c>
      <c r="E657" s="23" t="s">
        <v>1361</v>
      </c>
      <c r="F657" s="23">
        <v>4160</v>
      </c>
      <c r="G657" s="23" t="s">
        <v>1071</v>
      </c>
      <c r="H657" s="23">
        <v>4121</v>
      </c>
      <c r="I657" s="23" t="s">
        <v>935</v>
      </c>
      <c r="J657" s="57">
        <v>11.6539318099345</v>
      </c>
    </row>
    <row r="658" spans="1:10" x14ac:dyDescent="0.3">
      <c r="A658" s="23">
        <v>97</v>
      </c>
      <c r="B658" s="23" t="s">
        <v>328</v>
      </c>
      <c r="C658" s="23">
        <v>898</v>
      </c>
      <c r="D658" s="23">
        <v>2</v>
      </c>
      <c r="E658" s="23" t="s">
        <v>323</v>
      </c>
      <c r="F658" s="23">
        <v>3034</v>
      </c>
      <c r="G658" s="23" t="s">
        <v>923</v>
      </c>
      <c r="H658" s="23">
        <v>4215</v>
      </c>
      <c r="I658" s="23" t="s">
        <v>1013</v>
      </c>
      <c r="J658" s="57">
        <v>8.4028037103395405</v>
      </c>
    </row>
    <row r="659" spans="1:10" x14ac:dyDescent="0.3">
      <c r="A659" s="23">
        <v>97</v>
      </c>
      <c r="B659" s="23" t="s">
        <v>328</v>
      </c>
      <c r="C659" s="23">
        <v>1070</v>
      </c>
      <c r="D659" s="23">
        <v>2</v>
      </c>
      <c r="E659" s="23" t="s">
        <v>331</v>
      </c>
      <c r="F659" s="23">
        <v>3034</v>
      </c>
      <c r="G659" s="23" t="s">
        <v>923</v>
      </c>
      <c r="H659" s="23">
        <v>4206</v>
      </c>
      <c r="I659" s="23" t="s">
        <v>1033</v>
      </c>
      <c r="J659" s="57">
        <v>12.230757130639301</v>
      </c>
    </row>
    <row r="660" spans="1:10" x14ac:dyDescent="0.3">
      <c r="A660" s="23">
        <v>97</v>
      </c>
      <c r="B660" s="23" t="s">
        <v>328</v>
      </c>
      <c r="C660" s="23">
        <v>2002</v>
      </c>
      <c r="D660" s="23">
        <v>2</v>
      </c>
      <c r="E660" s="23" t="s">
        <v>329</v>
      </c>
      <c r="F660" s="23">
        <v>3034</v>
      </c>
      <c r="G660" s="23" t="s">
        <v>923</v>
      </c>
      <c r="H660" s="23">
        <v>4252</v>
      </c>
      <c r="I660" s="23" t="s">
        <v>1030</v>
      </c>
      <c r="J660" s="57">
        <v>13.022539809603501</v>
      </c>
    </row>
    <row r="661" spans="1:10" x14ac:dyDescent="0.3">
      <c r="A661" s="23">
        <v>97</v>
      </c>
      <c r="B661" s="23" t="s">
        <v>328</v>
      </c>
      <c r="C661" s="23">
        <v>2018</v>
      </c>
      <c r="D661" s="23">
        <v>1</v>
      </c>
      <c r="E661" s="23" t="s">
        <v>326</v>
      </c>
      <c r="F661" s="23">
        <v>4214</v>
      </c>
      <c r="G661" s="23" t="s">
        <v>1032</v>
      </c>
      <c r="H661" s="23">
        <v>3033</v>
      </c>
      <c r="I661" s="23" t="s">
        <v>1080</v>
      </c>
      <c r="J661" s="57">
        <v>8.2902256455986194</v>
      </c>
    </row>
    <row r="662" spans="1:10" x14ac:dyDescent="0.3">
      <c r="A662" s="23">
        <v>97</v>
      </c>
      <c r="B662" s="23" t="s">
        <v>328</v>
      </c>
      <c r="C662" s="23">
        <v>2019</v>
      </c>
      <c r="D662" s="23">
        <v>1</v>
      </c>
      <c r="E662" s="23" t="s">
        <v>330</v>
      </c>
      <c r="F662" s="23">
        <v>4215</v>
      </c>
      <c r="G662" s="23" t="s">
        <v>1013</v>
      </c>
      <c r="H662" s="23">
        <v>3033</v>
      </c>
      <c r="I662" s="23" t="s">
        <v>1080</v>
      </c>
      <c r="J662" s="57">
        <v>13.6551186704109</v>
      </c>
    </row>
    <row r="663" spans="1:10" x14ac:dyDescent="0.3">
      <c r="A663" s="23" t="s">
        <v>1324</v>
      </c>
      <c r="B663" s="23" t="s">
        <v>1325</v>
      </c>
      <c r="C663" s="23">
        <v>37</v>
      </c>
      <c r="D663" s="23">
        <v>2</v>
      </c>
      <c r="E663" s="23" t="s">
        <v>1362</v>
      </c>
      <c r="F663" s="23">
        <v>798</v>
      </c>
      <c r="G663" s="23" t="s">
        <v>867</v>
      </c>
      <c r="H663" s="23">
        <v>580</v>
      </c>
      <c r="I663" s="23" t="s">
        <v>1330</v>
      </c>
      <c r="J663" s="57">
        <v>29.003211750035799</v>
      </c>
    </row>
    <row r="664" spans="1:10" x14ac:dyDescent="0.3">
      <c r="A664" s="23" t="s">
        <v>1324</v>
      </c>
      <c r="B664" s="23" t="s">
        <v>1325</v>
      </c>
      <c r="C664" s="23">
        <v>41</v>
      </c>
      <c r="D664" s="23">
        <v>2</v>
      </c>
      <c r="E664" s="23" t="s">
        <v>1363</v>
      </c>
      <c r="F664" s="23">
        <v>798</v>
      </c>
      <c r="G664" s="23" t="s">
        <v>867</v>
      </c>
      <c r="H664" s="23">
        <v>580</v>
      </c>
      <c r="I664" s="23" t="s">
        <v>1330</v>
      </c>
      <c r="J664" s="57">
        <v>28.999211750035801</v>
      </c>
    </row>
    <row r="665" spans="1:10" x14ac:dyDescent="0.3">
      <c r="A665" s="23" t="s">
        <v>1324</v>
      </c>
      <c r="B665" s="23" t="s">
        <v>1325</v>
      </c>
      <c r="C665" s="23">
        <v>48</v>
      </c>
      <c r="D665" s="23">
        <v>1</v>
      </c>
      <c r="E665" s="23" t="s">
        <v>1364</v>
      </c>
      <c r="F665" s="23">
        <v>581</v>
      </c>
      <c r="G665" s="23" t="s">
        <v>1327</v>
      </c>
      <c r="H665" s="23">
        <v>352</v>
      </c>
      <c r="I665" s="23" t="s">
        <v>1365</v>
      </c>
      <c r="J665" s="57">
        <v>18.267024352589299</v>
      </c>
    </row>
    <row r="666" spans="1:10" x14ac:dyDescent="0.3">
      <c r="A666" s="23">
        <v>72</v>
      </c>
      <c r="B666" s="23" t="s">
        <v>1009</v>
      </c>
      <c r="C666" s="23">
        <v>54</v>
      </c>
      <c r="D666" s="23">
        <v>0</v>
      </c>
      <c r="E666" s="23" t="s">
        <v>422</v>
      </c>
      <c r="F666" s="23">
        <v>4121</v>
      </c>
      <c r="G666" s="23" t="s">
        <v>935</v>
      </c>
      <c r="H666" s="23">
        <v>4121</v>
      </c>
      <c r="I666" s="23" t="s">
        <v>935</v>
      </c>
      <c r="J666" s="57">
        <v>19.602044000634098</v>
      </c>
    </row>
    <row r="667" spans="1:10" x14ac:dyDescent="0.3">
      <c r="A667" s="23">
        <v>72</v>
      </c>
      <c r="B667" s="23" t="s">
        <v>1009</v>
      </c>
      <c r="C667" s="23">
        <v>960</v>
      </c>
      <c r="D667" s="23">
        <v>0</v>
      </c>
      <c r="E667" s="23" t="s">
        <v>424</v>
      </c>
      <c r="F667" s="23">
        <v>9114</v>
      </c>
      <c r="G667" s="23" t="s">
        <v>1012</v>
      </c>
      <c r="H667" s="23">
        <v>4121</v>
      </c>
      <c r="I667" s="23" t="s">
        <v>935</v>
      </c>
      <c r="J667" s="57">
        <v>9.9826837157451092</v>
      </c>
    </row>
    <row r="668" spans="1:10" x14ac:dyDescent="0.3">
      <c r="A668" s="23">
        <v>92</v>
      </c>
      <c r="B668" s="23" t="s">
        <v>1074</v>
      </c>
      <c r="C668" s="23">
        <v>689</v>
      </c>
      <c r="D668" s="23">
        <v>2</v>
      </c>
      <c r="E668" s="23" t="s">
        <v>359</v>
      </c>
      <c r="F668" s="23">
        <v>4053</v>
      </c>
      <c r="G668" s="23" t="s">
        <v>1081</v>
      </c>
      <c r="H668" s="23">
        <v>4069</v>
      </c>
      <c r="I668" s="23" t="s">
        <v>1078</v>
      </c>
      <c r="J668" s="57">
        <v>11.393377854533</v>
      </c>
    </row>
    <row r="669" spans="1:10" x14ac:dyDescent="0.3">
      <c r="A669" s="23">
        <v>93</v>
      </c>
      <c r="B669" s="23" t="s">
        <v>338</v>
      </c>
      <c r="C669" s="23">
        <v>189</v>
      </c>
      <c r="D669" s="23">
        <v>1</v>
      </c>
      <c r="E669" s="23" t="s">
        <v>344</v>
      </c>
      <c r="F669" s="23">
        <v>9405</v>
      </c>
      <c r="G669" s="23" t="s">
        <v>1082</v>
      </c>
      <c r="H669" s="23">
        <v>4053</v>
      </c>
      <c r="I669" s="23" t="s">
        <v>1081</v>
      </c>
      <c r="J669" s="57">
        <v>4.9961163087001701</v>
      </c>
    </row>
    <row r="670" spans="1:10" x14ac:dyDescent="0.3">
      <c r="A670" s="23">
        <v>81</v>
      </c>
      <c r="B670" s="23" t="s">
        <v>1046</v>
      </c>
      <c r="C670" s="23">
        <v>134</v>
      </c>
      <c r="D670" s="23">
        <v>0</v>
      </c>
      <c r="E670" s="23" t="s">
        <v>517</v>
      </c>
      <c r="F670" s="23">
        <v>237</v>
      </c>
      <c r="G670" s="23" t="s">
        <v>921</v>
      </c>
      <c r="H670" s="23">
        <v>3354</v>
      </c>
      <c r="I670" s="23" t="s">
        <v>1047</v>
      </c>
      <c r="J670" s="57">
        <v>18.7047688240431</v>
      </c>
    </row>
    <row r="671" spans="1:10" x14ac:dyDescent="0.3">
      <c r="A671" s="23">
        <v>81</v>
      </c>
      <c r="B671" s="23" t="s">
        <v>1046</v>
      </c>
      <c r="C671" s="23">
        <v>160</v>
      </c>
      <c r="D671" s="23">
        <v>0</v>
      </c>
      <c r="E671" s="23" t="s">
        <v>512</v>
      </c>
      <c r="F671" s="23">
        <v>3092</v>
      </c>
      <c r="G671" s="23" t="s">
        <v>936</v>
      </c>
      <c r="H671" s="23">
        <v>3091</v>
      </c>
      <c r="I671" s="23" t="s">
        <v>925</v>
      </c>
      <c r="J671" s="57">
        <v>14.382766667115501</v>
      </c>
    </row>
    <row r="672" spans="1:10" x14ac:dyDescent="0.3">
      <c r="A672" s="23">
        <v>81</v>
      </c>
      <c r="B672" s="23" t="s">
        <v>1046</v>
      </c>
      <c r="C672" s="23">
        <v>930</v>
      </c>
      <c r="D672" s="23">
        <v>0</v>
      </c>
      <c r="E672" s="23" t="s">
        <v>619</v>
      </c>
      <c r="F672" s="23">
        <v>3092</v>
      </c>
      <c r="G672" s="23" t="s">
        <v>936</v>
      </c>
      <c r="H672" s="23">
        <v>3088</v>
      </c>
      <c r="I672" s="23" t="s">
        <v>933</v>
      </c>
      <c r="J672" s="57">
        <v>14.9743181462539</v>
      </c>
    </row>
    <row r="673" spans="1:10" x14ac:dyDescent="0.3">
      <c r="A673" s="23" t="s">
        <v>1333</v>
      </c>
      <c r="B673" s="23" t="s">
        <v>1334</v>
      </c>
      <c r="C673" s="23">
        <v>2070</v>
      </c>
      <c r="D673" s="23">
        <v>0</v>
      </c>
      <c r="E673" s="23" t="s">
        <v>1366</v>
      </c>
      <c r="F673" s="23">
        <v>563</v>
      </c>
      <c r="G673" s="23" t="s">
        <v>1367</v>
      </c>
      <c r="H673" s="23">
        <v>564</v>
      </c>
      <c r="I673" s="23" t="s">
        <v>1368</v>
      </c>
      <c r="J673" s="57">
        <v>10.740254546490601</v>
      </c>
    </row>
    <row r="674" spans="1:10" x14ac:dyDescent="0.3">
      <c r="A674" s="23" t="s">
        <v>1333</v>
      </c>
      <c r="B674" s="23" t="s">
        <v>1334</v>
      </c>
      <c r="C674" s="23">
        <v>2075</v>
      </c>
      <c r="D674" s="23">
        <v>0</v>
      </c>
      <c r="E674" s="23" t="s">
        <v>1369</v>
      </c>
      <c r="F674" s="23">
        <v>571</v>
      </c>
      <c r="G674" s="23" t="s">
        <v>1370</v>
      </c>
      <c r="H674" s="23">
        <v>552</v>
      </c>
      <c r="I674" s="23" t="s">
        <v>1336</v>
      </c>
      <c r="J674" s="57">
        <v>7.5597918613857003</v>
      </c>
    </row>
    <row r="675" spans="1:10" x14ac:dyDescent="0.3">
      <c r="A675" s="23" t="s">
        <v>1333</v>
      </c>
      <c r="B675" s="23" t="s">
        <v>1334</v>
      </c>
      <c r="C675" s="23">
        <v>2080</v>
      </c>
      <c r="D675" s="23">
        <v>0</v>
      </c>
      <c r="E675" s="23" t="s">
        <v>1371</v>
      </c>
      <c r="F675" s="23">
        <v>569</v>
      </c>
      <c r="G675" s="23" t="s">
        <v>1372</v>
      </c>
      <c r="H675" s="23">
        <v>567</v>
      </c>
      <c r="I675" s="23" t="s">
        <v>1373</v>
      </c>
      <c r="J675" s="57">
        <v>7.9277516457867501</v>
      </c>
    </row>
    <row r="676" spans="1:10" x14ac:dyDescent="0.3">
      <c r="A676" s="23" t="s">
        <v>1333</v>
      </c>
      <c r="B676" s="23" t="s">
        <v>1334</v>
      </c>
      <c r="C676" s="23">
        <v>2083</v>
      </c>
      <c r="D676" s="23">
        <v>0</v>
      </c>
      <c r="E676" s="23" t="s">
        <v>1374</v>
      </c>
      <c r="F676" s="23">
        <v>571</v>
      </c>
      <c r="G676" s="23" t="s">
        <v>1370</v>
      </c>
      <c r="H676" s="23">
        <v>552</v>
      </c>
      <c r="I676" s="23" t="s">
        <v>1336</v>
      </c>
      <c r="J676" s="57">
        <v>10.2423150616381</v>
      </c>
    </row>
    <row r="677" spans="1:10" x14ac:dyDescent="0.3">
      <c r="A677" s="23">
        <v>92</v>
      </c>
      <c r="B677" s="23" t="s">
        <v>1074</v>
      </c>
      <c r="C677" s="23">
        <v>30</v>
      </c>
      <c r="D677" s="23">
        <v>1</v>
      </c>
      <c r="E677" s="23" t="s">
        <v>356</v>
      </c>
      <c r="F677" s="23">
        <v>3034</v>
      </c>
      <c r="G677" s="23" t="s">
        <v>923</v>
      </c>
      <c r="H677" s="23">
        <v>4088</v>
      </c>
      <c r="I677" s="23" t="s">
        <v>1075</v>
      </c>
      <c r="J677" s="57">
        <v>8.9716488588171703</v>
      </c>
    </row>
    <row r="678" spans="1:10" x14ac:dyDescent="0.3">
      <c r="A678" s="23">
        <v>92</v>
      </c>
      <c r="B678" s="23" t="s">
        <v>1074</v>
      </c>
      <c r="C678" s="23">
        <v>32</v>
      </c>
      <c r="D678" s="23">
        <v>1</v>
      </c>
      <c r="E678" s="23" t="s">
        <v>348</v>
      </c>
      <c r="F678" s="23">
        <v>3034</v>
      </c>
      <c r="G678" s="23" t="s">
        <v>923</v>
      </c>
      <c r="H678" s="23">
        <v>4084</v>
      </c>
      <c r="I678" s="23" t="s">
        <v>1077</v>
      </c>
      <c r="J678" s="57">
        <v>10.1946696490138</v>
      </c>
    </row>
    <row r="679" spans="1:10" x14ac:dyDescent="0.3">
      <c r="A679" s="23">
        <v>92</v>
      </c>
      <c r="B679" s="23" t="s">
        <v>1074</v>
      </c>
      <c r="C679" s="23">
        <v>172</v>
      </c>
      <c r="D679" s="23">
        <v>2</v>
      </c>
      <c r="E679" s="23" t="s">
        <v>353</v>
      </c>
      <c r="F679" s="23">
        <v>9607</v>
      </c>
      <c r="G679" s="23" t="s">
        <v>1076</v>
      </c>
      <c r="H679" s="23">
        <v>3034</v>
      </c>
      <c r="I679" s="23" t="s">
        <v>923</v>
      </c>
      <c r="J679" s="57">
        <v>5.1642653269332799</v>
      </c>
    </row>
    <row r="680" spans="1:10" x14ac:dyDescent="0.3">
      <c r="A680" s="23">
        <v>101</v>
      </c>
      <c r="B680" s="23" t="s">
        <v>1345</v>
      </c>
      <c r="C680" s="23">
        <v>1091</v>
      </c>
      <c r="D680" s="23">
        <v>0</v>
      </c>
      <c r="E680" s="23" t="s">
        <v>1375</v>
      </c>
      <c r="F680" s="23">
        <v>571</v>
      </c>
      <c r="G680" s="23" t="s">
        <v>1370</v>
      </c>
      <c r="H680" s="23">
        <v>583</v>
      </c>
      <c r="I680" s="23" t="s">
        <v>943</v>
      </c>
      <c r="J680" s="57">
        <v>28.535808774228599</v>
      </c>
    </row>
    <row r="681" spans="1:10" x14ac:dyDescent="0.3">
      <c r="A681" s="23">
        <v>101</v>
      </c>
      <c r="B681" s="23" t="s">
        <v>1345</v>
      </c>
      <c r="C681" s="23">
        <v>1094</v>
      </c>
      <c r="D681" s="23">
        <v>0</v>
      </c>
      <c r="E681" s="23" t="s">
        <v>1376</v>
      </c>
      <c r="F681" s="23">
        <v>582</v>
      </c>
      <c r="G681" s="23" t="s">
        <v>942</v>
      </c>
      <c r="H681" s="23">
        <v>583</v>
      </c>
      <c r="I681" s="23" t="s">
        <v>943</v>
      </c>
      <c r="J681" s="57">
        <v>32.110226002171302</v>
      </c>
    </row>
    <row r="682" spans="1:10" x14ac:dyDescent="0.3">
      <c r="A682" s="23">
        <v>101</v>
      </c>
      <c r="B682" s="23" t="s">
        <v>1345</v>
      </c>
      <c r="C682" s="23">
        <v>1049</v>
      </c>
      <c r="D682" s="23">
        <v>0</v>
      </c>
      <c r="E682" s="23" t="s">
        <v>1377</v>
      </c>
      <c r="F682" s="23">
        <v>582</v>
      </c>
      <c r="G682" s="23" t="s">
        <v>942</v>
      </c>
      <c r="H682" s="23">
        <v>641</v>
      </c>
      <c r="I682" s="23" t="s">
        <v>1378</v>
      </c>
      <c r="J682" s="57">
        <v>17.412415325367299</v>
      </c>
    </row>
    <row r="683" spans="1:10" x14ac:dyDescent="0.3">
      <c r="A683" s="23">
        <v>101</v>
      </c>
      <c r="B683" s="23" t="s">
        <v>1345</v>
      </c>
      <c r="C683" s="23">
        <v>1059</v>
      </c>
      <c r="D683" s="23">
        <v>0</v>
      </c>
      <c r="E683" s="23" t="s">
        <v>1379</v>
      </c>
      <c r="F683" s="23">
        <v>582</v>
      </c>
      <c r="G683" s="23" t="s">
        <v>942</v>
      </c>
      <c r="H683" s="23">
        <v>583</v>
      </c>
      <c r="I683" s="23" t="s">
        <v>943</v>
      </c>
      <c r="J683" s="57">
        <v>9.7145199056040692</v>
      </c>
    </row>
    <row r="684" spans="1:10" x14ac:dyDescent="0.3">
      <c r="A684" s="23">
        <v>53</v>
      </c>
      <c r="B684" s="23" t="s">
        <v>981</v>
      </c>
      <c r="C684" s="23">
        <v>625</v>
      </c>
      <c r="D684" s="23">
        <v>0</v>
      </c>
      <c r="E684" s="23" t="s">
        <v>316</v>
      </c>
      <c r="F684" s="23">
        <v>1961</v>
      </c>
      <c r="G684" s="23" t="s">
        <v>957</v>
      </c>
      <c r="H684" s="23">
        <v>1413</v>
      </c>
      <c r="I684" s="23" t="s">
        <v>959</v>
      </c>
      <c r="J684" s="57">
        <v>10.0449005260213</v>
      </c>
    </row>
    <row r="685" spans="1:10" x14ac:dyDescent="0.3">
      <c r="A685" s="23">
        <v>47</v>
      </c>
      <c r="B685" s="23" t="s">
        <v>961</v>
      </c>
      <c r="C685" s="23">
        <v>535</v>
      </c>
      <c r="D685" s="23">
        <v>2</v>
      </c>
      <c r="E685" s="23" t="s">
        <v>964</v>
      </c>
      <c r="F685" s="23">
        <v>1961</v>
      </c>
      <c r="G685" s="23" t="s">
        <v>957</v>
      </c>
      <c r="H685" s="23">
        <v>934</v>
      </c>
      <c r="I685" s="23" t="s">
        <v>946</v>
      </c>
      <c r="J685" s="57">
        <v>12.897472113116301</v>
      </c>
    </row>
    <row r="686" spans="1:10" x14ac:dyDescent="0.3">
      <c r="A686" s="23">
        <v>47</v>
      </c>
      <c r="B686" s="23" t="s">
        <v>961</v>
      </c>
      <c r="C686" s="23">
        <v>778</v>
      </c>
      <c r="D686" s="23">
        <v>1</v>
      </c>
      <c r="E686" s="23" t="s">
        <v>290</v>
      </c>
      <c r="F686" s="23">
        <v>9673</v>
      </c>
      <c r="G686" s="23" t="s">
        <v>944</v>
      </c>
      <c r="H686" s="23">
        <v>1413</v>
      </c>
      <c r="I686" s="23" t="s">
        <v>959</v>
      </c>
      <c r="J686" s="57">
        <v>22.4781433681942</v>
      </c>
    </row>
    <row r="687" spans="1:10" x14ac:dyDescent="0.3">
      <c r="A687" s="23">
        <v>94</v>
      </c>
      <c r="B687" s="23" t="s">
        <v>335</v>
      </c>
      <c r="C687" s="23">
        <v>2010</v>
      </c>
      <c r="D687" s="23">
        <v>2</v>
      </c>
      <c r="E687" s="23" t="s">
        <v>336</v>
      </c>
      <c r="F687" s="23">
        <v>9682</v>
      </c>
      <c r="G687" s="23" t="s">
        <v>1085</v>
      </c>
      <c r="H687" s="23">
        <v>3007</v>
      </c>
      <c r="I687" s="23" t="s">
        <v>930</v>
      </c>
      <c r="J687" s="57">
        <v>16.512125287192099</v>
      </c>
    </row>
    <row r="688" spans="1:10" x14ac:dyDescent="0.3">
      <c r="A688" s="23" t="s">
        <v>596</v>
      </c>
      <c r="B688" s="23" t="s">
        <v>598</v>
      </c>
      <c r="C688" s="23">
        <v>556</v>
      </c>
      <c r="D688" s="23">
        <v>2</v>
      </c>
      <c r="E688" s="23" t="s">
        <v>599</v>
      </c>
      <c r="F688" s="23">
        <v>9673</v>
      </c>
      <c r="G688" s="23" t="s">
        <v>944</v>
      </c>
      <c r="H688" s="23">
        <v>1023</v>
      </c>
      <c r="I688" s="23" t="s">
        <v>993</v>
      </c>
      <c r="J688" s="57">
        <v>19.540096445025501</v>
      </c>
    </row>
    <row r="689" spans="1:10" x14ac:dyDescent="0.3">
      <c r="A689" s="23" t="s">
        <v>596</v>
      </c>
      <c r="B689" s="23" t="s">
        <v>598</v>
      </c>
      <c r="C689" s="23">
        <v>587</v>
      </c>
      <c r="D689" s="23">
        <v>1</v>
      </c>
      <c r="E689" s="23" t="s">
        <v>603</v>
      </c>
      <c r="F689" s="23">
        <v>5001</v>
      </c>
      <c r="G689" s="23" t="s">
        <v>992</v>
      </c>
      <c r="H689" s="23">
        <v>9673</v>
      </c>
      <c r="I689" s="23" t="s">
        <v>944</v>
      </c>
      <c r="J689" s="57">
        <v>8.7414831172076699</v>
      </c>
    </row>
    <row r="690" spans="1:10" x14ac:dyDescent="0.3">
      <c r="A690" s="23">
        <v>39</v>
      </c>
      <c r="B690" s="23" t="s">
        <v>909</v>
      </c>
      <c r="C690" s="23">
        <v>338</v>
      </c>
      <c r="D690" s="23">
        <v>2</v>
      </c>
      <c r="E690" s="23" t="s">
        <v>435</v>
      </c>
      <c r="F690" s="23">
        <v>700</v>
      </c>
      <c r="G690" s="23" t="s">
        <v>910</v>
      </c>
      <c r="H690" s="23">
        <v>143</v>
      </c>
      <c r="I690" s="23" t="s">
        <v>765</v>
      </c>
      <c r="J690" s="57">
        <v>29.021310946633399</v>
      </c>
    </row>
    <row r="691" spans="1:10" x14ac:dyDescent="0.3">
      <c r="A691" s="23">
        <v>58</v>
      </c>
      <c r="B691" s="23" t="s">
        <v>232</v>
      </c>
      <c r="C691" s="23">
        <v>557</v>
      </c>
      <c r="D691" s="23">
        <v>2</v>
      </c>
      <c r="E691" s="23" t="s">
        <v>986</v>
      </c>
      <c r="F691" s="23">
        <v>143</v>
      </c>
      <c r="G691" s="23" t="s">
        <v>765</v>
      </c>
      <c r="H691" s="23">
        <v>1961</v>
      </c>
      <c r="I691" s="23" t="s">
        <v>957</v>
      </c>
      <c r="J691" s="57">
        <v>31.776270008971</v>
      </c>
    </row>
    <row r="692" spans="1:10" x14ac:dyDescent="0.3">
      <c r="A692" s="23">
        <v>58</v>
      </c>
      <c r="B692" s="23" t="s">
        <v>232</v>
      </c>
      <c r="C692" s="23">
        <v>783</v>
      </c>
      <c r="D692" s="23">
        <v>1</v>
      </c>
      <c r="E692" s="23" t="s">
        <v>233</v>
      </c>
      <c r="F692" s="23">
        <v>1961</v>
      </c>
      <c r="G692" s="23" t="s">
        <v>957</v>
      </c>
      <c r="H692" s="23">
        <v>155</v>
      </c>
      <c r="I692" s="23" t="s">
        <v>770</v>
      </c>
      <c r="J692" s="57">
        <v>33.738962101110701</v>
      </c>
    </row>
    <row r="693" spans="1:10" x14ac:dyDescent="0.3">
      <c r="A693" s="23">
        <v>58</v>
      </c>
      <c r="B693" s="23" t="s">
        <v>232</v>
      </c>
      <c r="C693" s="23">
        <v>790</v>
      </c>
      <c r="D693" s="23">
        <v>2</v>
      </c>
      <c r="E693" s="23" t="s">
        <v>235</v>
      </c>
      <c r="F693" s="23">
        <v>143</v>
      </c>
      <c r="G693" s="23" t="s">
        <v>765</v>
      </c>
      <c r="H693" s="23">
        <v>1961</v>
      </c>
      <c r="I693" s="23" t="s">
        <v>957</v>
      </c>
      <c r="J693" s="57">
        <v>34.529320195861899</v>
      </c>
    </row>
    <row r="694" spans="1:10" x14ac:dyDescent="0.3">
      <c r="A694" s="23">
        <v>81</v>
      </c>
      <c r="B694" s="23" t="s">
        <v>1046</v>
      </c>
      <c r="C694" s="23">
        <v>151</v>
      </c>
      <c r="D694" s="23">
        <v>0</v>
      </c>
      <c r="E694" s="23" t="s">
        <v>523</v>
      </c>
      <c r="F694" s="23">
        <v>3092</v>
      </c>
      <c r="G694" s="23" t="s">
        <v>936</v>
      </c>
      <c r="H694" s="23">
        <v>3091</v>
      </c>
      <c r="I694" s="23" t="s">
        <v>925</v>
      </c>
      <c r="J694" s="57">
        <v>16.8091413015953</v>
      </c>
    </row>
    <row r="695" spans="1:10" x14ac:dyDescent="0.3">
      <c r="A695" s="23">
        <v>81</v>
      </c>
      <c r="B695" s="23" t="s">
        <v>1046</v>
      </c>
      <c r="C695" s="23">
        <v>152</v>
      </c>
      <c r="D695" s="23">
        <v>0</v>
      </c>
      <c r="E695" s="23" t="s">
        <v>525</v>
      </c>
      <c r="F695" s="23">
        <v>3092</v>
      </c>
      <c r="G695" s="23" t="s">
        <v>936</v>
      </c>
      <c r="H695" s="23">
        <v>3101</v>
      </c>
      <c r="I695" s="23" t="s">
        <v>1037</v>
      </c>
      <c r="J695" s="57">
        <v>19.230041824890801</v>
      </c>
    </row>
    <row r="696" spans="1:10" x14ac:dyDescent="0.3">
      <c r="A696" s="23">
        <v>81</v>
      </c>
      <c r="B696" s="23" t="s">
        <v>1046</v>
      </c>
      <c r="C696" s="23">
        <v>162</v>
      </c>
      <c r="D696" s="23">
        <v>0</v>
      </c>
      <c r="E696" s="23" t="s">
        <v>524</v>
      </c>
      <c r="F696" s="23">
        <v>3091</v>
      </c>
      <c r="G696" s="23" t="s">
        <v>925</v>
      </c>
      <c r="H696" s="23">
        <v>3088</v>
      </c>
      <c r="I696" s="23" t="s">
        <v>933</v>
      </c>
      <c r="J696" s="57">
        <v>16.422115895829101</v>
      </c>
    </row>
    <row r="697" spans="1:10" x14ac:dyDescent="0.3">
      <c r="A697" s="23">
        <v>17</v>
      </c>
      <c r="B697" s="23" t="s">
        <v>839</v>
      </c>
      <c r="C697" s="23">
        <v>272</v>
      </c>
      <c r="D697" s="23">
        <v>2</v>
      </c>
      <c r="E697" s="23" t="s">
        <v>381</v>
      </c>
      <c r="F697" s="23">
        <v>1880</v>
      </c>
      <c r="G697" s="23" t="s">
        <v>841</v>
      </c>
      <c r="H697" s="23">
        <v>143</v>
      </c>
      <c r="I697" s="23" t="s">
        <v>765</v>
      </c>
      <c r="J697" s="57">
        <v>20.7712043361451</v>
      </c>
    </row>
    <row r="698" spans="1:10" x14ac:dyDescent="0.3">
      <c r="A698" s="23">
        <v>17</v>
      </c>
      <c r="B698" s="23" t="s">
        <v>839</v>
      </c>
      <c r="C698" s="23">
        <v>273</v>
      </c>
      <c r="D698" s="23">
        <v>2</v>
      </c>
      <c r="E698" s="23" t="s">
        <v>383</v>
      </c>
      <c r="F698" s="23">
        <v>1880</v>
      </c>
      <c r="G698" s="23" t="s">
        <v>841</v>
      </c>
      <c r="H698" s="23">
        <v>385</v>
      </c>
      <c r="I698" s="23" t="s">
        <v>842</v>
      </c>
      <c r="J698" s="57">
        <v>15.715949827906099</v>
      </c>
    </row>
    <row r="699" spans="1:10" x14ac:dyDescent="0.3">
      <c r="A699" s="23">
        <v>19</v>
      </c>
      <c r="B699" s="23" t="s">
        <v>852</v>
      </c>
      <c r="C699" s="23">
        <v>275</v>
      </c>
      <c r="D699" s="23">
        <v>2</v>
      </c>
      <c r="E699" s="23" t="s">
        <v>308</v>
      </c>
      <c r="F699" s="23">
        <v>852</v>
      </c>
      <c r="G699" s="23" t="s">
        <v>853</v>
      </c>
      <c r="H699" s="23">
        <v>718</v>
      </c>
      <c r="I699" s="23" t="s">
        <v>828</v>
      </c>
      <c r="J699" s="57">
        <v>14.792684203527401</v>
      </c>
    </row>
    <row r="700" spans="1:10" x14ac:dyDescent="0.3">
      <c r="A700" s="23">
        <v>19</v>
      </c>
      <c r="B700" s="23" t="s">
        <v>852</v>
      </c>
      <c r="C700" s="23">
        <v>310</v>
      </c>
      <c r="D700" s="23">
        <v>2</v>
      </c>
      <c r="E700" s="23" t="s">
        <v>713</v>
      </c>
      <c r="F700" s="23">
        <v>1951</v>
      </c>
      <c r="G700" s="23" t="s">
        <v>858</v>
      </c>
      <c r="H700" s="23">
        <v>718</v>
      </c>
      <c r="I700" s="23" t="s">
        <v>828</v>
      </c>
      <c r="J700" s="57">
        <v>1.89152826849457</v>
      </c>
    </row>
    <row r="701" spans="1:10" x14ac:dyDescent="0.3">
      <c r="A701" s="23">
        <v>19</v>
      </c>
      <c r="B701" s="23" t="s">
        <v>852</v>
      </c>
      <c r="C701" s="23">
        <v>1112</v>
      </c>
      <c r="D701" s="23">
        <v>2</v>
      </c>
      <c r="E701" s="23" t="s">
        <v>1161</v>
      </c>
      <c r="F701" s="23">
        <v>1848</v>
      </c>
      <c r="G701" s="23" t="s">
        <v>850</v>
      </c>
      <c r="H701" s="23">
        <v>862</v>
      </c>
      <c r="I701" s="23" t="s">
        <v>868</v>
      </c>
      <c r="J701" s="57">
        <v>7.2868586446728099</v>
      </c>
    </row>
    <row r="702" spans="1:10" x14ac:dyDescent="0.3">
      <c r="A702" s="23">
        <v>39</v>
      </c>
      <c r="B702" s="23" t="s">
        <v>909</v>
      </c>
      <c r="C702" s="23">
        <v>317</v>
      </c>
      <c r="D702" s="23">
        <v>1</v>
      </c>
      <c r="E702" s="23" t="s">
        <v>440</v>
      </c>
      <c r="F702" s="23">
        <v>43</v>
      </c>
      <c r="G702" s="23" t="s">
        <v>762</v>
      </c>
      <c r="H702" s="23">
        <v>700</v>
      </c>
      <c r="I702" s="23" t="s">
        <v>910</v>
      </c>
      <c r="J702" s="57">
        <v>29.90391017984</v>
      </c>
    </row>
    <row r="703" spans="1:10" x14ac:dyDescent="0.3">
      <c r="A703" s="23">
        <v>39</v>
      </c>
      <c r="B703" s="23" t="s">
        <v>909</v>
      </c>
      <c r="C703" s="23">
        <v>431</v>
      </c>
      <c r="D703" s="23">
        <v>2</v>
      </c>
      <c r="E703" s="23" t="s">
        <v>1380</v>
      </c>
      <c r="F703" s="23">
        <v>7034</v>
      </c>
      <c r="G703" s="23" t="s">
        <v>908</v>
      </c>
      <c r="H703" s="23">
        <v>511</v>
      </c>
      <c r="I703" s="23" t="s">
        <v>1381</v>
      </c>
      <c r="J703" s="57">
        <v>11.757341733745299</v>
      </c>
    </row>
    <row r="704" spans="1:10" x14ac:dyDescent="0.3">
      <c r="A704" s="23">
        <v>58</v>
      </c>
      <c r="B704" s="23" t="s">
        <v>232</v>
      </c>
      <c r="C704" s="23">
        <v>781</v>
      </c>
      <c r="D704" s="23">
        <v>1</v>
      </c>
      <c r="E704" s="23" t="s">
        <v>231</v>
      </c>
      <c r="F704" s="23">
        <v>1961</v>
      </c>
      <c r="G704" s="23" t="s">
        <v>957</v>
      </c>
      <c r="H704" s="23">
        <v>143</v>
      </c>
      <c r="I704" s="23" t="s">
        <v>765</v>
      </c>
      <c r="J704" s="57">
        <v>33.486755772101603</v>
      </c>
    </row>
    <row r="705" spans="1:10" x14ac:dyDescent="0.3">
      <c r="A705" s="23">
        <v>58</v>
      </c>
      <c r="B705" s="23" t="s">
        <v>232</v>
      </c>
      <c r="C705" s="23">
        <v>959</v>
      </c>
      <c r="D705" s="23">
        <v>1</v>
      </c>
      <c r="E705" s="23" t="s">
        <v>987</v>
      </c>
      <c r="F705" s="23">
        <v>1961</v>
      </c>
      <c r="G705" s="23" t="s">
        <v>957</v>
      </c>
      <c r="H705" s="23">
        <v>201</v>
      </c>
      <c r="I705" s="23" t="s">
        <v>800</v>
      </c>
      <c r="J705" s="57">
        <v>34.503962101110702</v>
      </c>
    </row>
    <row r="706" spans="1:10" x14ac:dyDescent="0.3">
      <c r="A706" s="23">
        <v>46</v>
      </c>
      <c r="B706" s="23" t="s">
        <v>955</v>
      </c>
      <c r="C706" s="23">
        <v>631</v>
      </c>
      <c r="D706" s="23">
        <v>2</v>
      </c>
      <c r="E706" s="23" t="s">
        <v>660</v>
      </c>
      <c r="F706" s="23">
        <v>1961</v>
      </c>
      <c r="G706" s="23" t="s">
        <v>957</v>
      </c>
      <c r="H706" s="23">
        <v>1413</v>
      </c>
      <c r="I706" s="23" t="s">
        <v>959</v>
      </c>
      <c r="J706" s="57">
        <v>5.5738805371610001</v>
      </c>
    </row>
    <row r="707" spans="1:10" x14ac:dyDescent="0.3">
      <c r="A707" s="23">
        <v>46</v>
      </c>
      <c r="B707" s="23" t="s">
        <v>955</v>
      </c>
      <c r="C707" s="23">
        <v>685</v>
      </c>
      <c r="D707" s="23">
        <v>2</v>
      </c>
      <c r="E707" s="23" t="s">
        <v>1382</v>
      </c>
      <c r="F707" s="23">
        <v>1606</v>
      </c>
      <c r="G707" s="23" t="s">
        <v>958</v>
      </c>
      <c r="H707" s="23">
        <v>1961</v>
      </c>
      <c r="I707" s="23" t="s">
        <v>957</v>
      </c>
      <c r="J707" s="57">
        <v>16.7842994094655</v>
      </c>
    </row>
    <row r="708" spans="1:10" x14ac:dyDescent="0.3">
      <c r="A708" s="23">
        <v>49</v>
      </c>
      <c r="B708" s="23" t="s">
        <v>967</v>
      </c>
      <c r="C708" s="23">
        <v>438</v>
      </c>
      <c r="D708" s="23">
        <v>2</v>
      </c>
      <c r="E708" s="23" t="s">
        <v>729</v>
      </c>
      <c r="F708" s="23">
        <v>7086</v>
      </c>
      <c r="G708" s="23" t="s">
        <v>968</v>
      </c>
      <c r="H708" s="23">
        <v>1961</v>
      </c>
      <c r="I708" s="23" t="s">
        <v>957</v>
      </c>
      <c r="J708" s="57">
        <v>24.430800498882402</v>
      </c>
    </row>
    <row r="709" spans="1:10" x14ac:dyDescent="0.3">
      <c r="A709" s="23">
        <v>50</v>
      </c>
      <c r="B709" s="23" t="s">
        <v>975</v>
      </c>
      <c r="C709" s="23">
        <v>575</v>
      </c>
      <c r="D709" s="23">
        <v>1</v>
      </c>
      <c r="E709" s="23" t="s">
        <v>214</v>
      </c>
      <c r="F709" s="23">
        <v>1961</v>
      </c>
      <c r="G709" s="23" t="s">
        <v>957</v>
      </c>
      <c r="H709" s="23">
        <v>1509</v>
      </c>
      <c r="I709" s="23" t="s">
        <v>976</v>
      </c>
      <c r="J709" s="57">
        <v>4.4374614773811798</v>
      </c>
    </row>
    <row r="710" spans="1:10" x14ac:dyDescent="0.3">
      <c r="A710" s="23">
        <v>50</v>
      </c>
      <c r="B710" s="23" t="s">
        <v>975</v>
      </c>
      <c r="C710" s="23">
        <v>614</v>
      </c>
      <c r="D710" s="23">
        <v>2</v>
      </c>
      <c r="E710" s="23" t="s">
        <v>261</v>
      </c>
      <c r="F710" s="23">
        <v>5154</v>
      </c>
      <c r="G710" s="23" t="s">
        <v>977</v>
      </c>
      <c r="H710" s="23">
        <v>1961</v>
      </c>
      <c r="I710" s="23" t="s">
        <v>957</v>
      </c>
      <c r="J710" s="57">
        <v>5.1675781176759301</v>
      </c>
    </row>
    <row r="711" spans="1:10" x14ac:dyDescent="0.3">
      <c r="A711" s="23">
        <v>50</v>
      </c>
      <c r="B711" s="23" t="s">
        <v>975</v>
      </c>
      <c r="C711" s="23">
        <v>621</v>
      </c>
      <c r="D711" s="23">
        <v>2</v>
      </c>
      <c r="E711" s="23" t="s">
        <v>274</v>
      </c>
      <c r="F711" s="23">
        <v>7156</v>
      </c>
      <c r="G711" s="23" t="s">
        <v>979</v>
      </c>
      <c r="H711" s="23">
        <v>1961</v>
      </c>
      <c r="I711" s="23" t="s">
        <v>957</v>
      </c>
      <c r="J711" s="57">
        <v>35.927252044735397</v>
      </c>
    </row>
    <row r="712" spans="1:10" x14ac:dyDescent="0.3">
      <c r="A712" s="23">
        <v>72</v>
      </c>
      <c r="B712" s="23" t="s">
        <v>1009</v>
      </c>
      <c r="C712" s="23">
        <v>28</v>
      </c>
      <c r="D712" s="23">
        <v>0</v>
      </c>
      <c r="E712" s="23" t="s">
        <v>645</v>
      </c>
      <c r="F712" s="23">
        <v>4218</v>
      </c>
      <c r="G712" s="23" t="s">
        <v>1010</v>
      </c>
      <c r="H712" s="23">
        <v>4121</v>
      </c>
      <c r="I712" s="23" t="s">
        <v>935</v>
      </c>
      <c r="J712" s="57">
        <v>8.8397929285418808</v>
      </c>
    </row>
    <row r="713" spans="1:10" x14ac:dyDescent="0.3">
      <c r="A713" s="23">
        <v>72</v>
      </c>
      <c r="B713" s="23" t="s">
        <v>1009</v>
      </c>
      <c r="C713" s="23">
        <v>826</v>
      </c>
      <c r="D713" s="23">
        <v>0</v>
      </c>
      <c r="E713" s="23" t="s">
        <v>644</v>
      </c>
      <c r="F713" s="23">
        <v>4121</v>
      </c>
      <c r="G713" s="23" t="s">
        <v>935</v>
      </c>
      <c r="H713" s="23">
        <v>4211</v>
      </c>
      <c r="I713" s="23" t="s">
        <v>1015</v>
      </c>
      <c r="J713" s="57">
        <v>9.0688235207846297</v>
      </c>
    </row>
    <row r="714" spans="1:10" x14ac:dyDescent="0.3">
      <c r="A714" s="23">
        <v>72</v>
      </c>
      <c r="B714" s="23" t="s">
        <v>1009</v>
      </c>
      <c r="C714" s="23">
        <v>1032</v>
      </c>
      <c r="D714" s="23">
        <v>0</v>
      </c>
      <c r="E714" s="23" t="s">
        <v>1191</v>
      </c>
      <c r="F714" s="23">
        <v>4121</v>
      </c>
      <c r="G714" s="23" t="s">
        <v>935</v>
      </c>
      <c r="H714" s="23">
        <v>4217</v>
      </c>
      <c r="I714" s="23" t="s">
        <v>1383</v>
      </c>
      <c r="J714" s="57">
        <v>11.2780920909277</v>
      </c>
    </row>
    <row r="715" spans="1:10" x14ac:dyDescent="0.3">
      <c r="A715" s="23">
        <v>72</v>
      </c>
      <c r="B715" s="23" t="s">
        <v>1009</v>
      </c>
      <c r="C715" s="23">
        <v>65</v>
      </c>
      <c r="D715" s="23">
        <v>0</v>
      </c>
      <c r="E715" s="23" t="s">
        <v>420</v>
      </c>
      <c r="F715" s="23">
        <v>4121</v>
      </c>
      <c r="G715" s="23" t="s">
        <v>935</v>
      </c>
      <c r="H715" s="23">
        <v>4121</v>
      </c>
      <c r="I715" s="23" t="s">
        <v>935</v>
      </c>
      <c r="J715" s="57">
        <v>20.736866126516201</v>
      </c>
    </row>
    <row r="716" spans="1:10" x14ac:dyDescent="0.3">
      <c r="A716" s="23">
        <v>73</v>
      </c>
      <c r="B716" s="23" t="s">
        <v>367</v>
      </c>
      <c r="C716" s="23">
        <v>175</v>
      </c>
      <c r="D716" s="23">
        <v>1</v>
      </c>
      <c r="E716" s="23" t="s">
        <v>366</v>
      </c>
      <c r="F716" s="23">
        <v>9536</v>
      </c>
      <c r="G716" s="23" t="s">
        <v>1016</v>
      </c>
      <c r="H716" s="23">
        <v>4121</v>
      </c>
      <c r="I716" s="23" t="s">
        <v>935</v>
      </c>
      <c r="J716" s="57">
        <v>25.6973530609629</v>
      </c>
    </row>
    <row r="717" spans="1:10" x14ac:dyDescent="0.3">
      <c r="A717" s="23">
        <v>16</v>
      </c>
      <c r="B717" s="23" t="s">
        <v>832</v>
      </c>
      <c r="C717" s="23">
        <v>241</v>
      </c>
      <c r="D717" s="23">
        <v>2</v>
      </c>
      <c r="E717" s="23" t="s">
        <v>651</v>
      </c>
      <c r="F717" s="23">
        <v>1814</v>
      </c>
      <c r="G717" s="23" t="s">
        <v>833</v>
      </c>
      <c r="H717" s="23">
        <v>202</v>
      </c>
      <c r="I717" s="23" t="s">
        <v>835</v>
      </c>
      <c r="J717" s="57">
        <v>42.880089699515999</v>
      </c>
    </row>
    <row r="718" spans="1:10" x14ac:dyDescent="0.3">
      <c r="A718" s="23">
        <v>16</v>
      </c>
      <c r="B718" s="23" t="s">
        <v>832</v>
      </c>
      <c r="C718" s="23">
        <v>841</v>
      </c>
      <c r="D718" s="23">
        <v>1</v>
      </c>
      <c r="E718" s="23" t="s">
        <v>81</v>
      </c>
      <c r="F718" s="23">
        <v>1711</v>
      </c>
      <c r="G718" s="23" t="s">
        <v>837</v>
      </c>
      <c r="H718" s="23">
        <v>1814</v>
      </c>
      <c r="I718" s="23" t="s">
        <v>833</v>
      </c>
      <c r="J718" s="57">
        <v>20.690104474635</v>
      </c>
    </row>
    <row r="719" spans="1:10" x14ac:dyDescent="0.3">
      <c r="A719" s="23">
        <v>16</v>
      </c>
      <c r="B719" s="23" t="s">
        <v>832</v>
      </c>
      <c r="C719" s="23">
        <v>899</v>
      </c>
      <c r="D719" s="23">
        <v>2</v>
      </c>
      <c r="E719" s="23" t="s">
        <v>84</v>
      </c>
      <c r="F719" s="23">
        <v>1814</v>
      </c>
      <c r="G719" s="23" t="s">
        <v>833</v>
      </c>
      <c r="H719" s="23">
        <v>1068</v>
      </c>
      <c r="I719" s="23" t="s">
        <v>838</v>
      </c>
      <c r="J719" s="57">
        <v>11.4257075786259</v>
      </c>
    </row>
    <row r="720" spans="1:10" x14ac:dyDescent="0.3">
      <c r="A720" s="23">
        <v>17</v>
      </c>
      <c r="B720" s="23" t="s">
        <v>839</v>
      </c>
      <c r="C720" s="23">
        <v>911</v>
      </c>
      <c r="D720" s="23">
        <v>1</v>
      </c>
      <c r="E720" s="23" t="s">
        <v>386</v>
      </c>
      <c r="F720" s="23">
        <v>1880</v>
      </c>
      <c r="G720" s="23" t="s">
        <v>841</v>
      </c>
      <c r="H720" s="23">
        <v>1730</v>
      </c>
      <c r="I720" s="23" t="s">
        <v>844</v>
      </c>
      <c r="J720" s="57">
        <v>15.065321575420301</v>
      </c>
    </row>
    <row r="721" spans="1:10" x14ac:dyDescent="0.3">
      <c r="A721" s="23">
        <v>17</v>
      </c>
      <c r="B721" s="23" t="s">
        <v>839</v>
      </c>
      <c r="C721" s="23">
        <v>964</v>
      </c>
      <c r="D721" s="23">
        <v>2</v>
      </c>
      <c r="E721" s="23" t="s">
        <v>382</v>
      </c>
      <c r="F721" s="23">
        <v>1880</v>
      </c>
      <c r="G721" s="23" t="s">
        <v>841</v>
      </c>
      <c r="H721" s="23">
        <v>358</v>
      </c>
      <c r="I721" s="23" t="s">
        <v>827</v>
      </c>
      <c r="J721" s="57">
        <v>16.7402800146026</v>
      </c>
    </row>
    <row r="722" spans="1:10" x14ac:dyDescent="0.3">
      <c r="A722" s="23">
        <v>19</v>
      </c>
      <c r="B722" s="23" t="s">
        <v>852</v>
      </c>
      <c r="C722" s="23">
        <v>307</v>
      </c>
      <c r="D722" s="23">
        <v>2</v>
      </c>
      <c r="E722" s="23" t="s">
        <v>709</v>
      </c>
      <c r="F722" s="23">
        <v>1848</v>
      </c>
      <c r="G722" s="23" t="s">
        <v>850</v>
      </c>
      <c r="H722" s="23">
        <v>852</v>
      </c>
      <c r="I722" s="23" t="s">
        <v>853</v>
      </c>
      <c r="J722" s="57">
        <v>4.4793655297836601</v>
      </c>
    </row>
    <row r="723" spans="1:10" x14ac:dyDescent="0.3">
      <c r="A723" s="23">
        <v>19</v>
      </c>
      <c r="B723" s="23" t="s">
        <v>852</v>
      </c>
      <c r="C723" s="23">
        <v>308</v>
      </c>
      <c r="D723" s="23">
        <v>1</v>
      </c>
      <c r="E723" s="23" t="s">
        <v>712</v>
      </c>
      <c r="F723" s="23">
        <v>718</v>
      </c>
      <c r="G723" s="23" t="s">
        <v>828</v>
      </c>
      <c r="H723" s="23">
        <v>1912</v>
      </c>
      <c r="I723" s="23" t="s">
        <v>857</v>
      </c>
      <c r="J723" s="57">
        <v>1.4619505739129199</v>
      </c>
    </row>
    <row r="724" spans="1:10" x14ac:dyDescent="0.3">
      <c r="A724" s="23">
        <v>22</v>
      </c>
      <c r="B724" s="23" t="s">
        <v>863</v>
      </c>
      <c r="C724" s="23">
        <v>269</v>
      </c>
      <c r="D724" s="23">
        <v>0</v>
      </c>
      <c r="E724" s="23" t="s">
        <v>545</v>
      </c>
      <c r="F724" s="23">
        <v>797</v>
      </c>
      <c r="G724" s="23" t="s">
        <v>866</v>
      </c>
      <c r="H724" s="23">
        <v>779</v>
      </c>
      <c r="I724" s="23" t="s">
        <v>864</v>
      </c>
      <c r="J724" s="57">
        <v>18.170206301630898</v>
      </c>
    </row>
    <row r="725" spans="1:10" x14ac:dyDescent="0.3">
      <c r="A725" s="23">
        <v>22</v>
      </c>
      <c r="B725" s="23" t="s">
        <v>863</v>
      </c>
      <c r="C725" s="23">
        <v>284</v>
      </c>
      <c r="D725" s="23">
        <v>0</v>
      </c>
      <c r="E725" s="23" t="s">
        <v>554</v>
      </c>
      <c r="F725" s="23">
        <v>779</v>
      </c>
      <c r="G725" s="23" t="s">
        <v>864</v>
      </c>
      <c r="H725" s="23">
        <v>798</v>
      </c>
      <c r="I725" s="23" t="s">
        <v>867</v>
      </c>
      <c r="J725" s="57">
        <v>22.805382662331599</v>
      </c>
    </row>
    <row r="726" spans="1:10" x14ac:dyDescent="0.3">
      <c r="A726" s="23">
        <v>92</v>
      </c>
      <c r="B726" s="23" t="s">
        <v>1074</v>
      </c>
      <c r="C726" s="23">
        <v>833</v>
      </c>
      <c r="D726" s="23">
        <v>2</v>
      </c>
      <c r="E726" s="23" t="s">
        <v>355</v>
      </c>
      <c r="F726" s="23">
        <v>4054</v>
      </c>
      <c r="G726" s="23" t="s">
        <v>1079</v>
      </c>
      <c r="H726" s="23">
        <v>4053</v>
      </c>
      <c r="I726" s="23" t="s">
        <v>1081</v>
      </c>
      <c r="J726" s="57">
        <v>3.2361815661886202</v>
      </c>
    </row>
    <row r="727" spans="1:10" x14ac:dyDescent="0.3">
      <c r="A727" s="23">
        <v>93</v>
      </c>
      <c r="B727" s="23" t="s">
        <v>338</v>
      </c>
      <c r="C727" s="23">
        <v>75</v>
      </c>
      <c r="D727" s="23">
        <v>2</v>
      </c>
      <c r="E727" s="23" t="s">
        <v>342</v>
      </c>
      <c r="F727" s="23">
        <v>3007</v>
      </c>
      <c r="G727" s="23" t="s">
        <v>930</v>
      </c>
      <c r="H727" s="23">
        <v>4053</v>
      </c>
      <c r="I727" s="23" t="s">
        <v>1081</v>
      </c>
      <c r="J727" s="57">
        <v>20.326357916142399</v>
      </c>
    </row>
    <row r="728" spans="1:10" x14ac:dyDescent="0.3">
      <c r="A728" s="23">
        <v>81</v>
      </c>
      <c r="B728" s="23" t="s">
        <v>1046</v>
      </c>
      <c r="C728" s="23">
        <v>165</v>
      </c>
      <c r="D728" s="23">
        <v>0</v>
      </c>
      <c r="E728" s="23" t="s">
        <v>522</v>
      </c>
      <c r="F728" s="23">
        <v>3092</v>
      </c>
      <c r="G728" s="23" t="s">
        <v>936</v>
      </c>
      <c r="H728" s="23">
        <v>3091</v>
      </c>
      <c r="I728" s="23" t="s">
        <v>925</v>
      </c>
      <c r="J728" s="57">
        <v>15.7566590787563</v>
      </c>
    </row>
    <row r="729" spans="1:10" x14ac:dyDescent="0.3">
      <c r="A729" s="23">
        <v>81</v>
      </c>
      <c r="B729" s="23" t="s">
        <v>1046</v>
      </c>
      <c r="C729" s="23">
        <v>457</v>
      </c>
      <c r="D729" s="23">
        <v>0</v>
      </c>
      <c r="E729" s="23" t="s">
        <v>1384</v>
      </c>
      <c r="F729" s="23">
        <v>3354</v>
      </c>
      <c r="G729" s="23" t="s">
        <v>1047</v>
      </c>
      <c r="H729" s="23">
        <v>3092</v>
      </c>
      <c r="I729" s="23" t="s">
        <v>936</v>
      </c>
      <c r="J729" s="57">
        <v>6.0524284356476699</v>
      </c>
    </row>
    <row r="730" spans="1:10" x14ac:dyDescent="0.3">
      <c r="A730" s="23">
        <v>81</v>
      </c>
      <c r="B730" s="23" t="s">
        <v>1046</v>
      </c>
      <c r="C730" s="23">
        <v>458</v>
      </c>
      <c r="D730" s="23">
        <v>0</v>
      </c>
      <c r="E730" s="23" t="s">
        <v>1385</v>
      </c>
      <c r="F730" s="23">
        <v>3092</v>
      </c>
      <c r="G730" s="23" t="s">
        <v>936</v>
      </c>
      <c r="H730" s="23">
        <v>3353</v>
      </c>
      <c r="I730" s="23" t="s">
        <v>1050</v>
      </c>
      <c r="J730" s="57">
        <v>5.7828692430380801</v>
      </c>
    </row>
    <row r="731" spans="1:10" x14ac:dyDescent="0.3">
      <c r="A731" s="23">
        <v>81</v>
      </c>
      <c r="B731" s="23" t="s">
        <v>1046</v>
      </c>
      <c r="C731" s="23">
        <v>690</v>
      </c>
      <c r="D731" s="23">
        <v>0</v>
      </c>
      <c r="E731" s="23" t="s">
        <v>1049</v>
      </c>
      <c r="F731" s="23">
        <v>3353</v>
      </c>
      <c r="G731" s="23" t="s">
        <v>1050</v>
      </c>
      <c r="H731" s="23">
        <v>3097</v>
      </c>
      <c r="I731" s="23" t="s">
        <v>1051</v>
      </c>
      <c r="J731" s="57">
        <v>8.7833746555707197</v>
      </c>
    </row>
    <row r="732" spans="1:10" x14ac:dyDescent="0.3">
      <c r="A732" s="23">
        <v>83</v>
      </c>
      <c r="B732" s="23" t="s">
        <v>1054</v>
      </c>
      <c r="C732" s="23">
        <v>909</v>
      </c>
      <c r="D732" s="23">
        <v>1</v>
      </c>
      <c r="E732" s="23" t="s">
        <v>589</v>
      </c>
      <c r="F732" s="23">
        <v>3097</v>
      </c>
      <c r="G732" s="23" t="s">
        <v>1051</v>
      </c>
      <c r="H732" s="23">
        <v>3452</v>
      </c>
      <c r="I732" s="23" t="s">
        <v>1055</v>
      </c>
      <c r="J732" s="57">
        <v>7.1879933810220198</v>
      </c>
    </row>
    <row r="733" spans="1:10" x14ac:dyDescent="0.3">
      <c r="A733" s="23" t="s">
        <v>1333</v>
      </c>
      <c r="B733" s="23" t="s">
        <v>1334</v>
      </c>
      <c r="C733" s="23">
        <v>2072</v>
      </c>
      <c r="D733" s="23">
        <v>0</v>
      </c>
      <c r="E733" s="23" t="s">
        <v>1386</v>
      </c>
      <c r="F733" s="23">
        <v>552</v>
      </c>
      <c r="G733" s="23" t="s">
        <v>1336</v>
      </c>
      <c r="H733" s="23">
        <v>571</v>
      </c>
      <c r="I733" s="23" t="s">
        <v>1370</v>
      </c>
      <c r="J733" s="57">
        <v>9.6443399373024707</v>
      </c>
    </row>
    <row r="734" spans="1:10" x14ac:dyDescent="0.3">
      <c r="A734" s="23" t="s">
        <v>1333</v>
      </c>
      <c r="B734" s="23" t="s">
        <v>1334</v>
      </c>
      <c r="C734" s="23">
        <v>2082</v>
      </c>
      <c r="D734" s="23">
        <v>0</v>
      </c>
      <c r="E734" s="23" t="s">
        <v>1387</v>
      </c>
      <c r="F734" s="23">
        <v>552</v>
      </c>
      <c r="G734" s="23" t="s">
        <v>1336</v>
      </c>
      <c r="H734" s="23">
        <v>571</v>
      </c>
      <c r="I734" s="23" t="s">
        <v>1370</v>
      </c>
      <c r="J734" s="57">
        <v>9.5754815234914599</v>
      </c>
    </row>
    <row r="735" spans="1:10" x14ac:dyDescent="0.3">
      <c r="A735" s="23" t="s">
        <v>1333</v>
      </c>
      <c r="B735" s="23" t="s">
        <v>1334</v>
      </c>
      <c r="C735" s="23">
        <v>2077</v>
      </c>
      <c r="D735" s="23">
        <v>0</v>
      </c>
      <c r="E735" s="23" t="s">
        <v>1388</v>
      </c>
      <c r="F735" s="23">
        <v>571</v>
      </c>
      <c r="G735" s="23" t="s">
        <v>1370</v>
      </c>
      <c r="H735" s="23">
        <v>552</v>
      </c>
      <c r="I735" s="23" t="s">
        <v>1336</v>
      </c>
      <c r="J735" s="57">
        <v>6.21429737743712</v>
      </c>
    </row>
    <row r="736" spans="1:10" x14ac:dyDescent="0.3">
      <c r="A736" s="23">
        <v>101</v>
      </c>
      <c r="B736" s="23" t="s">
        <v>1345</v>
      </c>
      <c r="C736" s="23">
        <v>1106</v>
      </c>
      <c r="D736" s="23">
        <v>0</v>
      </c>
      <c r="E736" s="23" t="s">
        <v>1389</v>
      </c>
      <c r="F736" s="23">
        <v>582</v>
      </c>
      <c r="G736" s="23" t="s">
        <v>942</v>
      </c>
      <c r="H736" s="23">
        <v>583</v>
      </c>
      <c r="I736" s="23" t="s">
        <v>943</v>
      </c>
      <c r="J736" s="57">
        <v>16.356691871425301</v>
      </c>
    </row>
    <row r="737" spans="1:10" x14ac:dyDescent="0.3">
      <c r="A737" s="23">
        <v>101</v>
      </c>
      <c r="B737" s="23" t="s">
        <v>1345</v>
      </c>
      <c r="C737" s="23">
        <v>1035</v>
      </c>
      <c r="D737" s="23">
        <v>0</v>
      </c>
      <c r="E737" s="23" t="s">
        <v>1390</v>
      </c>
      <c r="F737" s="23">
        <v>9678</v>
      </c>
      <c r="G737" s="23" t="s">
        <v>1391</v>
      </c>
      <c r="H737" s="23">
        <v>9678</v>
      </c>
      <c r="I737" s="23" t="s">
        <v>1391</v>
      </c>
      <c r="J737" s="57">
        <v>22.0719612042903</v>
      </c>
    </row>
    <row r="738" spans="1:10" x14ac:dyDescent="0.3">
      <c r="A738" s="23">
        <v>101</v>
      </c>
      <c r="B738" s="23" t="s">
        <v>1345</v>
      </c>
      <c r="C738" s="23">
        <v>1042</v>
      </c>
      <c r="D738" s="23">
        <v>0</v>
      </c>
      <c r="E738" s="23" t="s">
        <v>1392</v>
      </c>
      <c r="F738" s="23">
        <v>582</v>
      </c>
      <c r="G738" s="23" t="s">
        <v>942</v>
      </c>
      <c r="H738" s="23">
        <v>583</v>
      </c>
      <c r="I738" s="23" t="s">
        <v>943</v>
      </c>
      <c r="J738" s="57">
        <v>20.612830716927501</v>
      </c>
    </row>
    <row r="739" spans="1:10" x14ac:dyDescent="0.3">
      <c r="A739" s="23">
        <v>101</v>
      </c>
      <c r="B739" s="23" t="s">
        <v>1345</v>
      </c>
      <c r="C739" s="23">
        <v>1053</v>
      </c>
      <c r="D739" s="23">
        <v>0</v>
      </c>
      <c r="E739" s="23" t="s">
        <v>1393</v>
      </c>
      <c r="F739" s="23">
        <v>582</v>
      </c>
      <c r="G739" s="23" t="s">
        <v>942</v>
      </c>
      <c r="H739" s="23">
        <v>641</v>
      </c>
      <c r="I739" s="23" t="s">
        <v>1378</v>
      </c>
      <c r="J739" s="57">
        <v>18.6488887626255</v>
      </c>
    </row>
    <row r="740" spans="1:10" x14ac:dyDescent="0.3">
      <c r="A740" s="23">
        <v>101</v>
      </c>
      <c r="B740" s="23" t="s">
        <v>1345</v>
      </c>
      <c r="C740" s="23">
        <v>1060</v>
      </c>
      <c r="D740" s="23">
        <v>0</v>
      </c>
      <c r="E740" s="23" t="s">
        <v>1394</v>
      </c>
      <c r="F740" s="23">
        <v>582</v>
      </c>
      <c r="G740" s="23" t="s">
        <v>942</v>
      </c>
      <c r="H740" s="23">
        <v>641</v>
      </c>
      <c r="I740" s="23" t="s">
        <v>1378</v>
      </c>
      <c r="J740" s="57">
        <v>18.458524176752601</v>
      </c>
    </row>
    <row r="741" spans="1:10" x14ac:dyDescent="0.3">
      <c r="A741" s="23">
        <v>61</v>
      </c>
      <c r="B741" s="23" t="s">
        <v>196</v>
      </c>
      <c r="C741" s="23">
        <v>553</v>
      </c>
      <c r="D741" s="23">
        <v>1</v>
      </c>
      <c r="E741" s="23" t="s">
        <v>649</v>
      </c>
      <c r="F741" s="23">
        <v>9673</v>
      </c>
      <c r="G741" s="23" t="s">
        <v>944</v>
      </c>
      <c r="H741" s="23">
        <v>9475</v>
      </c>
      <c r="I741" s="23" t="s">
        <v>953</v>
      </c>
      <c r="J741" s="57">
        <v>11.8145145137272</v>
      </c>
    </row>
    <row r="742" spans="1:10" x14ac:dyDescent="0.3">
      <c r="A742" s="23">
        <v>61</v>
      </c>
      <c r="B742" s="23" t="s">
        <v>196</v>
      </c>
      <c r="C742" s="23">
        <v>772</v>
      </c>
      <c r="D742" s="23">
        <v>2</v>
      </c>
      <c r="E742" s="23" t="s">
        <v>676</v>
      </c>
      <c r="F742" s="23">
        <v>143</v>
      </c>
      <c r="G742" s="23" t="s">
        <v>765</v>
      </c>
      <c r="H742" s="23">
        <v>9673</v>
      </c>
      <c r="I742" s="23" t="s">
        <v>944</v>
      </c>
      <c r="J742" s="57">
        <v>34.240360296521601</v>
      </c>
    </row>
    <row r="743" spans="1:10" x14ac:dyDescent="0.3">
      <c r="A743" s="23">
        <v>61</v>
      </c>
      <c r="B743" s="23" t="s">
        <v>196</v>
      </c>
      <c r="C743" s="23">
        <v>1088</v>
      </c>
      <c r="D743" s="23">
        <v>1</v>
      </c>
      <c r="E743" s="23" t="s">
        <v>1188</v>
      </c>
      <c r="F743" s="23">
        <v>1606</v>
      </c>
      <c r="G743" s="23" t="s">
        <v>958</v>
      </c>
      <c r="H743" s="23">
        <v>143</v>
      </c>
      <c r="I743" s="23" t="s">
        <v>765</v>
      </c>
      <c r="J743" s="57">
        <v>29.3871444785078</v>
      </c>
    </row>
    <row r="744" spans="1:10" x14ac:dyDescent="0.3">
      <c r="A744" s="23">
        <v>70</v>
      </c>
      <c r="B744" s="23" t="s">
        <v>1007</v>
      </c>
      <c r="C744" s="23">
        <v>885</v>
      </c>
      <c r="D744" s="23">
        <v>0</v>
      </c>
      <c r="E744" s="23" t="s">
        <v>320</v>
      </c>
      <c r="F744" s="23">
        <v>4121</v>
      </c>
      <c r="G744" s="23" t="s">
        <v>935</v>
      </c>
      <c r="H744" s="23">
        <v>9660</v>
      </c>
      <c r="I744" s="23" t="s">
        <v>1008</v>
      </c>
      <c r="J744" s="57">
        <v>3.7608354961603401</v>
      </c>
    </row>
    <row r="745" spans="1:10" x14ac:dyDescent="0.3">
      <c r="A745" s="23">
        <v>75</v>
      </c>
      <c r="B745" s="23" t="s">
        <v>1018</v>
      </c>
      <c r="C745" s="23">
        <v>43</v>
      </c>
      <c r="D745" s="23">
        <v>0</v>
      </c>
      <c r="E745" s="23" t="s">
        <v>501</v>
      </c>
      <c r="F745" s="23">
        <v>4121</v>
      </c>
      <c r="G745" s="23" t="s">
        <v>935</v>
      </c>
      <c r="H745" s="23">
        <v>4190</v>
      </c>
      <c r="I745" s="23" t="s">
        <v>1019</v>
      </c>
      <c r="J745" s="57">
        <v>23.767329326465799</v>
      </c>
    </row>
    <row r="746" spans="1:10" x14ac:dyDescent="0.3">
      <c r="A746" s="23">
        <v>81</v>
      </c>
      <c r="B746" s="23" t="s">
        <v>1046</v>
      </c>
      <c r="C746" s="23">
        <v>294</v>
      </c>
      <c r="D746" s="23">
        <v>0</v>
      </c>
      <c r="E746" s="23" t="s">
        <v>550</v>
      </c>
      <c r="F746" s="23">
        <v>3092</v>
      </c>
      <c r="G746" s="23" t="s">
        <v>936</v>
      </c>
      <c r="H746" s="23">
        <v>3092</v>
      </c>
      <c r="I746" s="23" t="s">
        <v>936</v>
      </c>
      <c r="J746" s="57">
        <v>20.9172367879716</v>
      </c>
    </row>
    <row r="747" spans="1:10" x14ac:dyDescent="0.3">
      <c r="A747" s="23">
        <v>81</v>
      </c>
      <c r="B747" s="23" t="s">
        <v>1046</v>
      </c>
      <c r="C747" s="23">
        <v>482</v>
      </c>
      <c r="D747" s="23">
        <v>0</v>
      </c>
      <c r="E747" s="23" t="s">
        <v>1202</v>
      </c>
      <c r="F747" s="23">
        <v>3092</v>
      </c>
      <c r="G747" s="23" t="s">
        <v>936</v>
      </c>
      <c r="H747" s="23">
        <v>3092</v>
      </c>
      <c r="I747" s="23" t="s">
        <v>936</v>
      </c>
      <c r="J747" s="57">
        <v>12.6652079709561</v>
      </c>
    </row>
    <row r="748" spans="1:10" x14ac:dyDescent="0.3">
      <c r="A748" s="23">
        <v>81</v>
      </c>
      <c r="B748" s="23" t="s">
        <v>1046</v>
      </c>
      <c r="C748" s="23">
        <v>687</v>
      </c>
      <c r="D748" s="23">
        <v>0</v>
      </c>
      <c r="E748" s="23" t="s">
        <v>515</v>
      </c>
      <c r="F748" s="23">
        <v>3092</v>
      </c>
      <c r="G748" s="23" t="s">
        <v>936</v>
      </c>
      <c r="H748" s="23">
        <v>3092</v>
      </c>
      <c r="I748" s="23" t="s">
        <v>936</v>
      </c>
      <c r="J748" s="57">
        <v>15.6953435520201</v>
      </c>
    </row>
    <row r="749" spans="1:10" x14ac:dyDescent="0.3">
      <c r="A749" s="23">
        <v>83</v>
      </c>
      <c r="B749" s="23" t="s">
        <v>1054</v>
      </c>
      <c r="C749" s="23">
        <v>166</v>
      </c>
      <c r="D749" s="23">
        <v>1</v>
      </c>
      <c r="E749" s="23" t="s">
        <v>585</v>
      </c>
      <c r="F749" s="23">
        <v>3091</v>
      </c>
      <c r="G749" s="23" t="s">
        <v>925</v>
      </c>
      <c r="H749" s="23">
        <v>3452</v>
      </c>
      <c r="I749" s="23" t="s">
        <v>1055</v>
      </c>
      <c r="J749" s="57">
        <v>9.2560293086747407</v>
      </c>
    </row>
    <row r="750" spans="1:10" x14ac:dyDescent="0.3">
      <c r="A750" s="23" t="s">
        <v>1333</v>
      </c>
      <c r="B750" s="23" t="s">
        <v>1334</v>
      </c>
      <c r="C750" s="23">
        <v>2068</v>
      </c>
      <c r="D750" s="23">
        <v>0</v>
      </c>
      <c r="E750" s="23" t="s">
        <v>1395</v>
      </c>
      <c r="F750" s="23">
        <v>563</v>
      </c>
      <c r="G750" s="23" t="s">
        <v>1367</v>
      </c>
      <c r="H750" s="23">
        <v>569</v>
      </c>
      <c r="I750" s="23" t="s">
        <v>1372</v>
      </c>
      <c r="J750" s="57">
        <v>9.9642755428581609</v>
      </c>
    </row>
    <row r="751" spans="1:10" x14ac:dyDescent="0.3">
      <c r="A751" s="23" t="s">
        <v>1333</v>
      </c>
      <c r="B751" s="23" t="s">
        <v>1334</v>
      </c>
      <c r="C751" s="23">
        <v>2074</v>
      </c>
      <c r="D751" s="23">
        <v>0</v>
      </c>
      <c r="E751" s="23" t="s">
        <v>1396</v>
      </c>
      <c r="F751" s="23">
        <v>552</v>
      </c>
      <c r="G751" s="23" t="s">
        <v>1336</v>
      </c>
      <c r="H751" s="23">
        <v>571</v>
      </c>
      <c r="I751" s="23" t="s">
        <v>1370</v>
      </c>
      <c r="J751" s="57">
        <v>8.1701767382059707</v>
      </c>
    </row>
    <row r="752" spans="1:10" x14ac:dyDescent="0.3">
      <c r="A752" s="23" t="s">
        <v>1333</v>
      </c>
      <c r="B752" s="23" t="s">
        <v>1334</v>
      </c>
      <c r="C752" s="23">
        <v>2084</v>
      </c>
      <c r="D752" s="23">
        <v>0</v>
      </c>
      <c r="E752" s="23" t="s">
        <v>1397</v>
      </c>
      <c r="F752" s="23">
        <v>552</v>
      </c>
      <c r="G752" s="23" t="s">
        <v>1336</v>
      </c>
      <c r="H752" s="23">
        <v>571</v>
      </c>
      <c r="I752" s="23" t="s">
        <v>1370</v>
      </c>
      <c r="J752" s="57">
        <v>5.4883183243949603</v>
      </c>
    </row>
    <row r="753" spans="1:10" x14ac:dyDescent="0.3">
      <c r="A753" s="23">
        <v>92</v>
      </c>
      <c r="B753" s="23" t="s">
        <v>1074</v>
      </c>
      <c r="C753" s="23">
        <v>3015</v>
      </c>
      <c r="D753" s="23">
        <v>1</v>
      </c>
      <c r="E753" s="23" t="s">
        <v>360</v>
      </c>
      <c r="F753" s="23">
        <v>4069</v>
      </c>
      <c r="G753" s="23" t="s">
        <v>1078</v>
      </c>
      <c r="H753" s="23">
        <v>4053</v>
      </c>
      <c r="I753" s="23" t="s">
        <v>1081</v>
      </c>
      <c r="J753" s="57">
        <v>11.404650518578499</v>
      </c>
    </row>
    <row r="754" spans="1:10" x14ac:dyDescent="0.3">
      <c r="A754" s="23">
        <v>92</v>
      </c>
      <c r="B754" s="23" t="s">
        <v>1074</v>
      </c>
      <c r="C754" s="23">
        <v>3016</v>
      </c>
      <c r="D754" s="23">
        <v>2</v>
      </c>
      <c r="E754" s="23" t="s">
        <v>359</v>
      </c>
      <c r="F754" s="23">
        <v>4053</v>
      </c>
      <c r="G754" s="23" t="s">
        <v>1081</v>
      </c>
      <c r="H754" s="23">
        <v>4069</v>
      </c>
      <c r="I754" s="23" t="s">
        <v>1078</v>
      </c>
      <c r="J754" s="57">
        <v>11.393377854533</v>
      </c>
    </row>
    <row r="755" spans="1:10" x14ac:dyDescent="0.3">
      <c r="A755" s="23">
        <v>93</v>
      </c>
      <c r="B755" s="23" t="s">
        <v>338</v>
      </c>
      <c r="C755" s="23">
        <v>197</v>
      </c>
      <c r="D755" s="23">
        <v>2</v>
      </c>
      <c r="E755" s="23" t="s">
        <v>343</v>
      </c>
      <c r="F755" s="23">
        <v>4053</v>
      </c>
      <c r="G755" s="23" t="s">
        <v>1081</v>
      </c>
      <c r="H755" s="23">
        <v>9405</v>
      </c>
      <c r="I755" s="23" t="s">
        <v>1082</v>
      </c>
      <c r="J755" s="57">
        <v>5.3958525018292098</v>
      </c>
    </row>
    <row r="756" spans="1:10" x14ac:dyDescent="0.3">
      <c r="A756" s="23">
        <v>49</v>
      </c>
      <c r="B756" s="23" t="s">
        <v>967</v>
      </c>
      <c r="C756" s="23">
        <v>519</v>
      </c>
      <c r="D756" s="23">
        <v>2</v>
      </c>
      <c r="E756" s="23" t="s">
        <v>251</v>
      </c>
      <c r="F756" s="23">
        <v>9103</v>
      </c>
      <c r="G756" s="23" t="s">
        <v>970</v>
      </c>
      <c r="H756" s="23">
        <v>1961</v>
      </c>
      <c r="I756" s="23" t="s">
        <v>957</v>
      </c>
      <c r="J756" s="57">
        <v>32.065039598622299</v>
      </c>
    </row>
    <row r="757" spans="1:10" x14ac:dyDescent="0.3">
      <c r="A757" s="23">
        <v>50</v>
      </c>
      <c r="B757" s="23" t="s">
        <v>975</v>
      </c>
      <c r="C757" s="23">
        <v>618</v>
      </c>
      <c r="D757" s="23">
        <v>2</v>
      </c>
      <c r="E757" s="23" t="s">
        <v>273</v>
      </c>
      <c r="F757" s="23">
        <v>7156</v>
      </c>
      <c r="G757" s="23" t="s">
        <v>979</v>
      </c>
      <c r="H757" s="23">
        <v>1961</v>
      </c>
      <c r="I757" s="23" t="s">
        <v>957</v>
      </c>
      <c r="J757" s="57">
        <v>32.636405695798302</v>
      </c>
    </row>
    <row r="758" spans="1:10" x14ac:dyDescent="0.3">
      <c r="A758" s="23">
        <v>72</v>
      </c>
      <c r="B758" s="23" t="s">
        <v>1009</v>
      </c>
      <c r="C758" s="23">
        <v>40</v>
      </c>
      <c r="D758" s="23">
        <v>0</v>
      </c>
      <c r="E758" s="23" t="s">
        <v>423</v>
      </c>
      <c r="F758" s="23">
        <v>4121</v>
      </c>
      <c r="G758" s="23" t="s">
        <v>935</v>
      </c>
      <c r="H758" s="23">
        <v>4121</v>
      </c>
      <c r="I758" s="23" t="s">
        <v>935</v>
      </c>
      <c r="J758" s="57">
        <v>20.849651669999101</v>
      </c>
    </row>
    <row r="759" spans="1:10" x14ac:dyDescent="0.3">
      <c r="A759" s="23">
        <v>72</v>
      </c>
      <c r="B759" s="23" t="s">
        <v>1009</v>
      </c>
      <c r="C759" s="23">
        <v>52</v>
      </c>
      <c r="D759" s="23">
        <v>0</v>
      </c>
      <c r="E759" s="23" t="s">
        <v>428</v>
      </c>
      <c r="F759" s="23">
        <v>4121</v>
      </c>
      <c r="G759" s="23" t="s">
        <v>935</v>
      </c>
      <c r="H759" s="23">
        <v>4121</v>
      </c>
      <c r="I759" s="23" t="s">
        <v>935</v>
      </c>
      <c r="J759" s="57">
        <v>20.488111472493099</v>
      </c>
    </row>
    <row r="760" spans="1:10" x14ac:dyDescent="0.3">
      <c r="A760" s="23">
        <v>72</v>
      </c>
      <c r="B760" s="23" t="s">
        <v>1009</v>
      </c>
      <c r="C760" s="23">
        <v>69</v>
      </c>
      <c r="D760" s="23">
        <v>0</v>
      </c>
      <c r="E760" s="23" t="s">
        <v>425</v>
      </c>
      <c r="F760" s="23">
        <v>4121</v>
      </c>
      <c r="G760" s="23" t="s">
        <v>935</v>
      </c>
      <c r="H760" s="23">
        <v>4121</v>
      </c>
      <c r="I760" s="23" t="s">
        <v>935</v>
      </c>
      <c r="J760" s="57">
        <v>18.6422799793623</v>
      </c>
    </row>
    <row r="761" spans="1:10" x14ac:dyDescent="0.3">
      <c r="A761" s="23" t="s">
        <v>596</v>
      </c>
      <c r="B761" s="23" t="s">
        <v>598</v>
      </c>
      <c r="C761" s="23">
        <v>576</v>
      </c>
      <c r="D761" s="23">
        <v>1</v>
      </c>
      <c r="E761" s="23" t="s">
        <v>668</v>
      </c>
      <c r="F761" s="23">
        <v>1023</v>
      </c>
      <c r="G761" s="23" t="s">
        <v>993</v>
      </c>
      <c r="H761" s="23">
        <v>1608</v>
      </c>
      <c r="I761" s="23" t="s">
        <v>960</v>
      </c>
      <c r="J761" s="57">
        <v>17.893055293949299</v>
      </c>
    </row>
    <row r="762" spans="1:10" x14ac:dyDescent="0.3">
      <c r="A762" s="23">
        <v>61</v>
      </c>
      <c r="B762" s="23" t="s">
        <v>196</v>
      </c>
      <c r="C762" s="23">
        <v>701</v>
      </c>
      <c r="D762" s="23">
        <v>1</v>
      </c>
      <c r="E762" s="23" t="s">
        <v>279</v>
      </c>
      <c r="F762" s="23">
        <v>9673</v>
      </c>
      <c r="G762" s="23" t="s">
        <v>944</v>
      </c>
      <c r="H762" s="23">
        <v>143</v>
      </c>
      <c r="I762" s="23" t="s">
        <v>765</v>
      </c>
      <c r="J762" s="57">
        <v>26.984211256546299</v>
      </c>
    </row>
    <row r="763" spans="1:10" x14ac:dyDescent="0.3">
      <c r="A763" s="23">
        <v>75</v>
      </c>
      <c r="B763" s="23" t="s">
        <v>1018</v>
      </c>
      <c r="C763" s="23">
        <v>202</v>
      </c>
      <c r="D763" s="23">
        <v>0</v>
      </c>
      <c r="E763" s="23" t="s">
        <v>498</v>
      </c>
      <c r="F763" s="23">
        <v>4190</v>
      </c>
      <c r="G763" s="23" t="s">
        <v>1019</v>
      </c>
      <c r="H763" s="23">
        <v>4148</v>
      </c>
      <c r="I763" s="23" t="s">
        <v>1022</v>
      </c>
      <c r="J763" s="57">
        <v>15.157763400838</v>
      </c>
    </row>
    <row r="764" spans="1:10" x14ac:dyDescent="0.3">
      <c r="A764" s="23">
        <v>77</v>
      </c>
      <c r="B764" s="23" t="s">
        <v>1027</v>
      </c>
      <c r="C764" s="23">
        <v>62</v>
      </c>
      <c r="D764" s="23">
        <v>1</v>
      </c>
      <c r="E764" s="23" t="s">
        <v>459</v>
      </c>
      <c r="F764" s="23">
        <v>4121</v>
      </c>
      <c r="G764" s="23" t="s">
        <v>935</v>
      </c>
      <c r="H764" s="23">
        <v>4236</v>
      </c>
      <c r="I764" s="23" t="s">
        <v>1028</v>
      </c>
      <c r="J764" s="57">
        <v>17.870709283703501</v>
      </c>
    </row>
    <row r="765" spans="1:10" x14ac:dyDescent="0.3">
      <c r="A765" s="23">
        <v>77</v>
      </c>
      <c r="B765" s="23" t="s">
        <v>1027</v>
      </c>
      <c r="C765" s="23">
        <v>100</v>
      </c>
      <c r="D765" s="23">
        <v>2</v>
      </c>
      <c r="E765" s="23" t="s">
        <v>656</v>
      </c>
      <c r="F765" s="23">
        <v>4236</v>
      </c>
      <c r="G765" s="23" t="s">
        <v>1028</v>
      </c>
      <c r="H765" s="23">
        <v>4215</v>
      </c>
      <c r="I765" s="23" t="s">
        <v>1013</v>
      </c>
      <c r="J765" s="57">
        <v>9.1328238421318897</v>
      </c>
    </row>
    <row r="766" spans="1:10" x14ac:dyDescent="0.3">
      <c r="A766" s="23">
        <v>77</v>
      </c>
      <c r="B766" s="23" t="s">
        <v>1027</v>
      </c>
      <c r="C766" s="23">
        <v>101</v>
      </c>
      <c r="D766" s="23">
        <v>2</v>
      </c>
      <c r="E766" s="23" t="s">
        <v>462</v>
      </c>
      <c r="F766" s="23">
        <v>4236</v>
      </c>
      <c r="G766" s="23" t="s">
        <v>1028</v>
      </c>
      <c r="H766" s="23">
        <v>4206</v>
      </c>
      <c r="I766" s="23" t="s">
        <v>1033</v>
      </c>
      <c r="J766" s="57">
        <v>12.547743948820299</v>
      </c>
    </row>
    <row r="767" spans="1:10" x14ac:dyDescent="0.3">
      <c r="A767" s="23">
        <v>77</v>
      </c>
      <c r="B767" s="23" t="s">
        <v>1027</v>
      </c>
      <c r="C767" s="23">
        <v>379</v>
      </c>
      <c r="D767" s="23">
        <v>2</v>
      </c>
      <c r="E767" s="23" t="s">
        <v>1398</v>
      </c>
      <c r="F767" s="23">
        <v>4241</v>
      </c>
      <c r="G767" s="23" t="s">
        <v>1029</v>
      </c>
      <c r="H767" s="23">
        <v>4121</v>
      </c>
      <c r="I767" s="23" t="s">
        <v>935</v>
      </c>
      <c r="J767" s="57">
        <v>23.8802780002178</v>
      </c>
    </row>
    <row r="768" spans="1:10" x14ac:dyDescent="0.3">
      <c r="A768" s="23">
        <v>77</v>
      </c>
      <c r="B768" s="23" t="s">
        <v>1027</v>
      </c>
      <c r="C768" s="23">
        <v>463</v>
      </c>
      <c r="D768" s="23">
        <v>2</v>
      </c>
      <c r="E768" s="23" t="s">
        <v>1194</v>
      </c>
      <c r="F768" s="23">
        <v>4252</v>
      </c>
      <c r="G768" s="23" t="s">
        <v>1030</v>
      </c>
      <c r="H768" s="23">
        <v>4212</v>
      </c>
      <c r="I768" s="23" t="s">
        <v>1323</v>
      </c>
      <c r="J768" s="57">
        <v>5.9152866386875198</v>
      </c>
    </row>
    <row r="769" spans="1:10" x14ac:dyDescent="0.3">
      <c r="A769" s="23">
        <v>80</v>
      </c>
      <c r="B769" s="23" t="s">
        <v>1035</v>
      </c>
      <c r="C769" s="23">
        <v>155</v>
      </c>
      <c r="D769" s="23">
        <v>1</v>
      </c>
      <c r="E769" s="23" t="s">
        <v>566</v>
      </c>
      <c r="F769" s="23">
        <v>3092</v>
      </c>
      <c r="G769" s="23" t="s">
        <v>936</v>
      </c>
      <c r="H769" s="23">
        <v>3383</v>
      </c>
      <c r="I769" s="23" t="s">
        <v>1036</v>
      </c>
      <c r="J769" s="57">
        <v>19.627249832185999</v>
      </c>
    </row>
    <row r="770" spans="1:10" x14ac:dyDescent="0.3">
      <c r="A770" s="23">
        <v>80</v>
      </c>
      <c r="B770" s="23" t="s">
        <v>1035</v>
      </c>
      <c r="C770" s="23">
        <v>213</v>
      </c>
      <c r="D770" s="23">
        <v>1</v>
      </c>
      <c r="E770" s="23" t="s">
        <v>671</v>
      </c>
      <c r="F770" s="23">
        <v>237</v>
      </c>
      <c r="G770" s="23" t="s">
        <v>921</v>
      </c>
      <c r="H770" s="23">
        <v>3383</v>
      </c>
      <c r="I770" s="23" t="s">
        <v>1036</v>
      </c>
      <c r="J770" s="57">
        <v>23.463556829995401</v>
      </c>
    </row>
    <row r="771" spans="1:10" x14ac:dyDescent="0.3">
      <c r="A771" s="23">
        <v>80</v>
      </c>
      <c r="B771" s="23" t="s">
        <v>1035</v>
      </c>
      <c r="C771" s="23">
        <v>365</v>
      </c>
      <c r="D771" s="23">
        <v>1</v>
      </c>
      <c r="E771" s="23" t="s">
        <v>1399</v>
      </c>
      <c r="F771" s="23">
        <v>3092</v>
      </c>
      <c r="G771" s="23" t="s">
        <v>936</v>
      </c>
      <c r="H771" s="23">
        <v>3355</v>
      </c>
      <c r="I771" s="23" t="s">
        <v>1400</v>
      </c>
      <c r="J771" s="57">
        <v>11.4825409501228</v>
      </c>
    </row>
    <row r="772" spans="1:10" x14ac:dyDescent="0.3">
      <c r="A772" s="23">
        <v>80</v>
      </c>
      <c r="B772" s="23" t="s">
        <v>1035</v>
      </c>
      <c r="C772" s="23">
        <v>830</v>
      </c>
      <c r="D772" s="23">
        <v>1</v>
      </c>
      <c r="E772" s="23" t="s">
        <v>563</v>
      </c>
      <c r="F772" s="23">
        <v>3340</v>
      </c>
      <c r="G772" s="23" t="s">
        <v>1045</v>
      </c>
      <c r="H772" s="23">
        <v>3383</v>
      </c>
      <c r="I772" s="23" t="s">
        <v>1036</v>
      </c>
      <c r="J772" s="57">
        <v>10.144490207259601</v>
      </c>
    </row>
    <row r="773" spans="1:10" x14ac:dyDescent="0.3">
      <c r="A773" s="23">
        <v>75</v>
      </c>
      <c r="B773" s="23" t="s">
        <v>1018</v>
      </c>
      <c r="C773" s="23">
        <v>61</v>
      </c>
      <c r="D773" s="23">
        <v>0</v>
      </c>
      <c r="E773" s="23" t="s">
        <v>510</v>
      </c>
      <c r="F773" s="23">
        <v>4121</v>
      </c>
      <c r="G773" s="23" t="s">
        <v>935</v>
      </c>
      <c r="H773" s="23">
        <v>4115</v>
      </c>
      <c r="I773" s="23" t="s">
        <v>1020</v>
      </c>
      <c r="J773" s="57">
        <v>38.599623973898098</v>
      </c>
    </row>
    <row r="774" spans="1:10" x14ac:dyDescent="0.3">
      <c r="A774" s="23">
        <v>75</v>
      </c>
      <c r="B774" s="23" t="s">
        <v>1018</v>
      </c>
      <c r="C774" s="23">
        <v>115</v>
      </c>
      <c r="D774" s="23">
        <v>0</v>
      </c>
      <c r="E774" s="23" t="s">
        <v>511</v>
      </c>
      <c r="F774" s="23">
        <v>4149</v>
      </c>
      <c r="G774" s="23" t="s">
        <v>1023</v>
      </c>
      <c r="H774" s="23">
        <v>4190</v>
      </c>
      <c r="I774" s="23" t="s">
        <v>1019</v>
      </c>
      <c r="J774" s="57">
        <v>15.280944724391601</v>
      </c>
    </row>
    <row r="775" spans="1:10" x14ac:dyDescent="0.3">
      <c r="A775" s="23">
        <v>75</v>
      </c>
      <c r="B775" s="23" t="s">
        <v>1018</v>
      </c>
      <c r="C775" s="23">
        <v>456</v>
      </c>
      <c r="D775" s="23">
        <v>0</v>
      </c>
      <c r="E775" s="23" t="s">
        <v>1401</v>
      </c>
      <c r="F775" s="23">
        <v>4121</v>
      </c>
      <c r="G775" s="23" t="s">
        <v>935</v>
      </c>
      <c r="H775" s="23">
        <v>4183</v>
      </c>
      <c r="I775" s="23" t="s">
        <v>1024</v>
      </c>
      <c r="J775" s="57">
        <v>16.3405824990081</v>
      </c>
    </row>
    <row r="776" spans="1:10" x14ac:dyDescent="0.3">
      <c r="A776" s="23">
        <v>75</v>
      </c>
      <c r="B776" s="23" t="s">
        <v>1018</v>
      </c>
      <c r="C776" s="23">
        <v>827</v>
      </c>
      <c r="D776" s="23">
        <v>0</v>
      </c>
      <c r="E776" s="23" t="s">
        <v>647</v>
      </c>
      <c r="F776" s="23">
        <v>4121</v>
      </c>
      <c r="G776" s="23" t="s">
        <v>935</v>
      </c>
      <c r="H776" s="23">
        <v>4183</v>
      </c>
      <c r="I776" s="23" t="s">
        <v>1024</v>
      </c>
      <c r="J776" s="57">
        <v>17.2008073609238</v>
      </c>
    </row>
    <row r="777" spans="1:10" x14ac:dyDescent="0.3">
      <c r="A777" s="23">
        <v>75</v>
      </c>
      <c r="B777" s="23" t="s">
        <v>1018</v>
      </c>
      <c r="C777" s="23">
        <v>831</v>
      </c>
      <c r="D777" s="23">
        <v>0</v>
      </c>
      <c r="E777" s="23" t="s">
        <v>653</v>
      </c>
      <c r="F777" s="23">
        <v>4149</v>
      </c>
      <c r="G777" s="23" t="s">
        <v>1023</v>
      </c>
      <c r="H777" s="23">
        <v>4183</v>
      </c>
      <c r="I777" s="23" t="s">
        <v>1024</v>
      </c>
      <c r="J777" s="57">
        <v>7.4341978969338598</v>
      </c>
    </row>
    <row r="778" spans="1:10" x14ac:dyDescent="0.3">
      <c r="A778" s="23">
        <v>75</v>
      </c>
      <c r="B778" s="23" t="s">
        <v>1018</v>
      </c>
      <c r="C778" s="23">
        <v>836</v>
      </c>
      <c r="D778" s="23">
        <v>0</v>
      </c>
      <c r="E778" s="23" t="s">
        <v>646</v>
      </c>
      <c r="F778" s="23">
        <v>4183</v>
      </c>
      <c r="G778" s="23" t="s">
        <v>1024</v>
      </c>
      <c r="H778" s="23">
        <v>4121</v>
      </c>
      <c r="I778" s="23" t="s">
        <v>935</v>
      </c>
      <c r="J778" s="57">
        <v>14.5228395738692</v>
      </c>
    </row>
    <row r="779" spans="1:10" x14ac:dyDescent="0.3">
      <c r="A779" s="23">
        <v>77</v>
      </c>
      <c r="B779" s="23" t="s">
        <v>1027</v>
      </c>
      <c r="C779" s="23">
        <v>51</v>
      </c>
      <c r="D779" s="23">
        <v>1</v>
      </c>
      <c r="E779" s="23" t="s">
        <v>457</v>
      </c>
      <c r="F779" s="23">
        <v>4121</v>
      </c>
      <c r="G779" s="23" t="s">
        <v>935</v>
      </c>
      <c r="H779" s="23">
        <v>4241</v>
      </c>
      <c r="I779" s="23" t="s">
        <v>1029</v>
      </c>
      <c r="J779" s="57">
        <v>26.251331600507999</v>
      </c>
    </row>
    <row r="780" spans="1:10" x14ac:dyDescent="0.3">
      <c r="A780" s="23">
        <v>77</v>
      </c>
      <c r="B780" s="23" t="s">
        <v>1027</v>
      </c>
      <c r="C780" s="23">
        <v>80</v>
      </c>
      <c r="D780" s="23">
        <v>1</v>
      </c>
      <c r="E780" s="23" t="s">
        <v>449</v>
      </c>
      <c r="F780" s="23">
        <v>4205</v>
      </c>
      <c r="G780" s="23" t="s">
        <v>1031</v>
      </c>
      <c r="H780" s="23">
        <v>4252</v>
      </c>
      <c r="I780" s="23" t="s">
        <v>1030</v>
      </c>
      <c r="J780" s="57">
        <v>7.9491089331136697</v>
      </c>
    </row>
    <row r="781" spans="1:10" x14ac:dyDescent="0.3">
      <c r="A781" s="23">
        <v>77</v>
      </c>
      <c r="B781" s="23" t="s">
        <v>1027</v>
      </c>
      <c r="C781" s="23">
        <v>673</v>
      </c>
      <c r="D781" s="23">
        <v>2</v>
      </c>
      <c r="E781" s="23" t="s">
        <v>1195</v>
      </c>
      <c r="F781" s="23">
        <v>4241</v>
      </c>
      <c r="G781" s="23" t="s">
        <v>1029</v>
      </c>
      <c r="H781" s="23">
        <v>4214</v>
      </c>
      <c r="I781" s="23" t="s">
        <v>1032</v>
      </c>
      <c r="J781" s="57">
        <v>15.8219988145602</v>
      </c>
    </row>
    <row r="782" spans="1:10" x14ac:dyDescent="0.3">
      <c r="A782" s="23">
        <v>80</v>
      </c>
      <c r="B782" s="23" t="s">
        <v>1035</v>
      </c>
      <c r="C782" s="23">
        <v>156</v>
      </c>
      <c r="D782" s="23">
        <v>1</v>
      </c>
      <c r="E782" s="23" t="s">
        <v>562</v>
      </c>
      <c r="F782" s="23">
        <v>3091</v>
      </c>
      <c r="G782" s="23" t="s">
        <v>925</v>
      </c>
      <c r="H782" s="23">
        <v>3383</v>
      </c>
      <c r="I782" s="23" t="s">
        <v>1036</v>
      </c>
      <c r="J782" s="57">
        <v>12.761672286540399</v>
      </c>
    </row>
    <row r="783" spans="1:10" x14ac:dyDescent="0.3">
      <c r="A783" s="23">
        <v>80</v>
      </c>
      <c r="B783" s="23" t="s">
        <v>1035</v>
      </c>
      <c r="C783" s="23">
        <v>159</v>
      </c>
      <c r="D783" s="23">
        <v>2</v>
      </c>
      <c r="E783" s="23" t="s">
        <v>559</v>
      </c>
      <c r="F783" s="23">
        <v>3087</v>
      </c>
      <c r="G783" s="23" t="s">
        <v>924</v>
      </c>
      <c r="H783" s="23">
        <v>237</v>
      </c>
      <c r="I783" s="23" t="s">
        <v>921</v>
      </c>
      <c r="J783" s="57">
        <v>11.1336296491022</v>
      </c>
    </row>
    <row r="784" spans="1:10" x14ac:dyDescent="0.3">
      <c r="A784" s="23">
        <v>80</v>
      </c>
      <c r="B784" s="23" t="s">
        <v>1035</v>
      </c>
      <c r="C784" s="23">
        <v>178</v>
      </c>
      <c r="D784" s="23">
        <v>1</v>
      </c>
      <c r="E784" s="23" t="s">
        <v>564</v>
      </c>
      <c r="F784" s="23">
        <v>3102</v>
      </c>
      <c r="G784" s="23" t="s">
        <v>1041</v>
      </c>
      <c r="H784" s="23">
        <v>3383</v>
      </c>
      <c r="I784" s="23" t="s">
        <v>1036</v>
      </c>
      <c r="J784" s="57">
        <v>16.358269979472102</v>
      </c>
    </row>
    <row r="785" spans="1:10" x14ac:dyDescent="0.3">
      <c r="A785" s="23">
        <v>80</v>
      </c>
      <c r="B785" s="23" t="s">
        <v>1035</v>
      </c>
      <c r="C785" s="23">
        <v>595</v>
      </c>
      <c r="D785" s="23">
        <v>1</v>
      </c>
      <c r="E785" s="23" t="s">
        <v>570</v>
      </c>
      <c r="F785" s="23">
        <v>237</v>
      </c>
      <c r="G785" s="23" t="s">
        <v>921</v>
      </c>
      <c r="H785" s="23">
        <v>7335</v>
      </c>
      <c r="I785" s="23" t="s">
        <v>971</v>
      </c>
      <c r="J785" s="57">
        <v>42.428051603676302</v>
      </c>
    </row>
    <row r="786" spans="1:10" x14ac:dyDescent="0.3">
      <c r="A786" s="23">
        <v>101</v>
      </c>
      <c r="B786" s="23" t="s">
        <v>1345</v>
      </c>
      <c r="C786" s="23">
        <v>1061</v>
      </c>
      <c r="D786" s="23">
        <v>0</v>
      </c>
      <c r="E786" s="23" t="s">
        <v>1402</v>
      </c>
      <c r="F786" s="23">
        <v>641</v>
      </c>
      <c r="G786" s="23" t="s">
        <v>1378</v>
      </c>
      <c r="H786" s="23">
        <v>583</v>
      </c>
      <c r="I786" s="23" t="s">
        <v>943</v>
      </c>
      <c r="J786" s="57">
        <v>17.6190413152144</v>
      </c>
    </row>
    <row r="787" spans="1:10" x14ac:dyDescent="0.3">
      <c r="A787" s="23">
        <v>101</v>
      </c>
      <c r="B787" s="23" t="s">
        <v>1345</v>
      </c>
      <c r="C787" s="23">
        <v>1062</v>
      </c>
      <c r="D787" s="23">
        <v>0</v>
      </c>
      <c r="E787" s="23" t="s">
        <v>1403</v>
      </c>
      <c r="F787" s="23">
        <v>582</v>
      </c>
      <c r="G787" s="23" t="s">
        <v>942</v>
      </c>
      <c r="H787" s="23">
        <v>583</v>
      </c>
      <c r="I787" s="23" t="s">
        <v>943</v>
      </c>
      <c r="J787" s="57">
        <v>15.745123211692</v>
      </c>
    </row>
    <row r="788" spans="1:10" x14ac:dyDescent="0.3">
      <c r="A788" s="23">
        <v>101</v>
      </c>
      <c r="B788" s="23" t="s">
        <v>1345</v>
      </c>
      <c r="C788" s="23">
        <v>1064</v>
      </c>
      <c r="D788" s="23">
        <v>0</v>
      </c>
      <c r="E788" s="23" t="s">
        <v>1404</v>
      </c>
      <c r="F788" s="23">
        <v>641</v>
      </c>
      <c r="G788" s="23" t="s">
        <v>1378</v>
      </c>
      <c r="H788" s="23">
        <v>9678</v>
      </c>
      <c r="I788" s="23" t="s">
        <v>1391</v>
      </c>
      <c r="J788" s="57">
        <v>15.675363923448201</v>
      </c>
    </row>
    <row r="789" spans="1:10" x14ac:dyDescent="0.3">
      <c r="A789" s="23">
        <v>101</v>
      </c>
      <c r="B789" s="23" t="s">
        <v>1345</v>
      </c>
      <c r="C789" s="23">
        <v>1100</v>
      </c>
      <c r="D789" s="23">
        <v>0</v>
      </c>
      <c r="E789" s="23" t="s">
        <v>1405</v>
      </c>
      <c r="F789" s="23">
        <v>582</v>
      </c>
      <c r="G789" s="23" t="s">
        <v>942</v>
      </c>
      <c r="H789" s="23">
        <v>583</v>
      </c>
      <c r="I789" s="23" t="s">
        <v>943</v>
      </c>
      <c r="J789" s="57">
        <v>32.579782949387798</v>
      </c>
    </row>
    <row r="790" spans="1:10" x14ac:dyDescent="0.3">
      <c r="A790" s="23">
        <v>101</v>
      </c>
      <c r="B790" s="23" t="s">
        <v>1345</v>
      </c>
      <c r="C790" s="23">
        <v>1039</v>
      </c>
      <c r="D790" s="23">
        <v>0</v>
      </c>
      <c r="E790" s="23" t="s">
        <v>1406</v>
      </c>
      <c r="F790" s="23">
        <v>582</v>
      </c>
      <c r="G790" s="23" t="s">
        <v>942</v>
      </c>
      <c r="H790" s="23">
        <v>9678</v>
      </c>
      <c r="I790" s="23" t="s">
        <v>1391</v>
      </c>
      <c r="J790" s="57">
        <v>20.3230777489728</v>
      </c>
    </row>
    <row r="791" spans="1:10" x14ac:dyDescent="0.3">
      <c r="A791" s="23">
        <v>101</v>
      </c>
      <c r="B791" s="23" t="s">
        <v>1345</v>
      </c>
      <c r="C791" s="23">
        <v>1040</v>
      </c>
      <c r="D791" s="23">
        <v>0</v>
      </c>
      <c r="E791" s="23" t="s">
        <v>1407</v>
      </c>
      <c r="F791" s="23">
        <v>9678</v>
      </c>
      <c r="G791" s="23" t="s">
        <v>1391</v>
      </c>
      <c r="H791" s="23">
        <v>9678</v>
      </c>
      <c r="I791" s="23" t="s">
        <v>1391</v>
      </c>
      <c r="J791" s="57">
        <v>19.630102790479299</v>
      </c>
    </row>
    <row r="792" spans="1:10" x14ac:dyDescent="0.3">
      <c r="A792" s="23">
        <v>101</v>
      </c>
      <c r="B792" s="23" t="s">
        <v>1345</v>
      </c>
      <c r="C792" s="23">
        <v>1043</v>
      </c>
      <c r="D792" s="23">
        <v>0</v>
      </c>
      <c r="E792" s="23" t="s">
        <v>1408</v>
      </c>
      <c r="F792" s="23">
        <v>582</v>
      </c>
      <c r="G792" s="23" t="s">
        <v>942</v>
      </c>
      <c r="H792" s="23">
        <v>641</v>
      </c>
      <c r="I792" s="23" t="s">
        <v>1378</v>
      </c>
      <c r="J792" s="57">
        <v>20.094938525619799</v>
      </c>
    </row>
    <row r="793" spans="1:10" x14ac:dyDescent="0.3">
      <c r="A793" s="23">
        <v>101</v>
      </c>
      <c r="B793" s="23" t="s">
        <v>1345</v>
      </c>
      <c r="C793" s="23">
        <v>1046</v>
      </c>
      <c r="D793" s="23">
        <v>0</v>
      </c>
      <c r="E793" s="23" t="s">
        <v>1390</v>
      </c>
      <c r="F793" s="23">
        <v>9678</v>
      </c>
      <c r="G793" s="23" t="s">
        <v>1391</v>
      </c>
      <c r="H793" s="23">
        <v>9678</v>
      </c>
      <c r="I793" s="23" t="s">
        <v>1391</v>
      </c>
      <c r="J793" s="57">
        <v>19.630102790479299</v>
      </c>
    </row>
    <row r="794" spans="1:10" x14ac:dyDescent="0.3">
      <c r="A794" s="23">
        <v>101</v>
      </c>
      <c r="B794" s="23" t="s">
        <v>1345</v>
      </c>
      <c r="C794" s="23">
        <v>1052</v>
      </c>
      <c r="D794" s="23">
        <v>0</v>
      </c>
      <c r="E794" s="23" t="s">
        <v>1409</v>
      </c>
      <c r="F794" s="23">
        <v>641</v>
      </c>
      <c r="G794" s="23" t="s">
        <v>1378</v>
      </c>
      <c r="H794" s="23">
        <v>641</v>
      </c>
      <c r="I794" s="23" t="s">
        <v>1378</v>
      </c>
      <c r="J794" s="57">
        <v>16.365102790479298</v>
      </c>
    </row>
    <row r="795" spans="1:10" x14ac:dyDescent="0.3">
      <c r="A795" s="23">
        <v>101</v>
      </c>
      <c r="B795" s="23" t="s">
        <v>1345</v>
      </c>
      <c r="C795" s="23">
        <v>1054</v>
      </c>
      <c r="D795" s="23">
        <v>0</v>
      </c>
      <c r="E795" s="23" t="s">
        <v>1410</v>
      </c>
      <c r="F795" s="23">
        <v>641</v>
      </c>
      <c r="G795" s="23" t="s">
        <v>1378</v>
      </c>
      <c r="H795" s="23">
        <v>583</v>
      </c>
      <c r="I795" s="23" t="s">
        <v>943</v>
      </c>
      <c r="J795" s="57">
        <v>1.96394195430206</v>
      </c>
    </row>
    <row r="796" spans="1:10" x14ac:dyDescent="0.3">
      <c r="A796" s="23">
        <v>101</v>
      </c>
      <c r="B796" s="23" t="s">
        <v>1345</v>
      </c>
      <c r="C796" s="23">
        <v>1057</v>
      </c>
      <c r="D796" s="23">
        <v>0</v>
      </c>
      <c r="E796" s="23" t="s">
        <v>1411</v>
      </c>
      <c r="F796" s="23">
        <v>582</v>
      </c>
      <c r="G796" s="23" t="s">
        <v>942</v>
      </c>
      <c r="H796" s="23">
        <v>681</v>
      </c>
      <c r="I796" s="23" t="s">
        <v>1412</v>
      </c>
      <c r="J796" s="57">
        <v>10.7554542579227</v>
      </c>
    </row>
    <row r="797" spans="1:10" x14ac:dyDescent="0.3">
      <c r="A797" s="23">
        <v>61</v>
      </c>
      <c r="B797" s="23" t="s">
        <v>196</v>
      </c>
      <c r="C797" s="23">
        <v>419</v>
      </c>
      <c r="D797" s="23">
        <v>2</v>
      </c>
      <c r="E797" s="23" t="s">
        <v>1005</v>
      </c>
      <c r="F797" s="23">
        <v>143</v>
      </c>
      <c r="G797" s="23" t="s">
        <v>765</v>
      </c>
      <c r="H797" s="23">
        <v>934</v>
      </c>
      <c r="I797" s="23" t="s">
        <v>946</v>
      </c>
      <c r="J797" s="57">
        <v>23.152364088531801</v>
      </c>
    </row>
    <row r="798" spans="1:10" x14ac:dyDescent="0.3">
      <c r="A798" s="23">
        <v>61</v>
      </c>
      <c r="B798" s="23" t="s">
        <v>196</v>
      </c>
      <c r="C798" s="23">
        <v>786</v>
      </c>
      <c r="D798" s="23">
        <v>2</v>
      </c>
      <c r="E798" s="23" t="s">
        <v>254</v>
      </c>
      <c r="F798" s="23">
        <v>143</v>
      </c>
      <c r="G798" s="23" t="s">
        <v>765</v>
      </c>
      <c r="H798" s="23">
        <v>9673</v>
      </c>
      <c r="I798" s="23" t="s">
        <v>944</v>
      </c>
      <c r="J798" s="57">
        <v>27.121121101862801</v>
      </c>
    </row>
    <row r="799" spans="1:10" x14ac:dyDescent="0.3">
      <c r="A799" s="23">
        <v>75</v>
      </c>
      <c r="B799" s="23" t="s">
        <v>1018</v>
      </c>
      <c r="C799" s="23">
        <v>203</v>
      </c>
      <c r="D799" s="23">
        <v>0</v>
      </c>
      <c r="E799" s="23" t="s">
        <v>506</v>
      </c>
      <c r="F799" s="23">
        <v>4190</v>
      </c>
      <c r="G799" s="23" t="s">
        <v>1019</v>
      </c>
      <c r="H799" s="23">
        <v>4121</v>
      </c>
      <c r="I799" s="23" t="s">
        <v>935</v>
      </c>
      <c r="J799" s="57">
        <v>21.329099801036499</v>
      </c>
    </row>
    <row r="800" spans="1:10" x14ac:dyDescent="0.3">
      <c r="A800" s="23">
        <v>77</v>
      </c>
      <c r="B800" s="23" t="s">
        <v>1027</v>
      </c>
      <c r="C800" s="23">
        <v>96</v>
      </c>
      <c r="D800" s="23">
        <v>2</v>
      </c>
      <c r="E800" s="23" t="s">
        <v>460</v>
      </c>
      <c r="F800" s="23">
        <v>4236</v>
      </c>
      <c r="G800" s="23" t="s">
        <v>1028</v>
      </c>
      <c r="H800" s="23">
        <v>4121</v>
      </c>
      <c r="I800" s="23" t="s">
        <v>935</v>
      </c>
      <c r="J800" s="57">
        <v>17.354103027789499</v>
      </c>
    </row>
    <row r="801" spans="1:10" x14ac:dyDescent="0.3">
      <c r="A801" s="23">
        <v>77</v>
      </c>
      <c r="B801" s="23" t="s">
        <v>1027</v>
      </c>
      <c r="C801" s="23">
        <v>138</v>
      </c>
      <c r="D801" s="23">
        <v>2</v>
      </c>
      <c r="E801" s="23" t="s">
        <v>451</v>
      </c>
      <c r="F801" s="23">
        <v>4252</v>
      </c>
      <c r="G801" s="23" t="s">
        <v>1030</v>
      </c>
      <c r="H801" s="23">
        <v>4121</v>
      </c>
      <c r="I801" s="23" t="s">
        <v>935</v>
      </c>
      <c r="J801" s="57">
        <v>12.689842786114101</v>
      </c>
    </row>
    <row r="802" spans="1:10" x14ac:dyDescent="0.3">
      <c r="A802" s="23">
        <v>77</v>
      </c>
      <c r="B802" s="23" t="s">
        <v>1027</v>
      </c>
      <c r="C802" s="23">
        <v>216</v>
      </c>
      <c r="D802" s="23">
        <v>1</v>
      </c>
      <c r="E802" s="23" t="s">
        <v>450</v>
      </c>
      <c r="F802" s="23">
        <v>4214</v>
      </c>
      <c r="G802" s="23" t="s">
        <v>1032</v>
      </c>
      <c r="H802" s="23">
        <v>4236</v>
      </c>
      <c r="I802" s="23" t="s">
        <v>1028</v>
      </c>
      <c r="J802" s="57">
        <v>13.8449917639742</v>
      </c>
    </row>
    <row r="803" spans="1:10" x14ac:dyDescent="0.3">
      <c r="A803" s="23">
        <v>22</v>
      </c>
      <c r="B803" s="23" t="s">
        <v>863</v>
      </c>
      <c r="C803" s="23">
        <v>285</v>
      </c>
      <c r="D803" s="23">
        <v>0</v>
      </c>
      <c r="E803" s="23" t="s">
        <v>546</v>
      </c>
      <c r="F803" s="23">
        <v>797</v>
      </c>
      <c r="G803" s="23" t="s">
        <v>866</v>
      </c>
      <c r="H803" s="23">
        <v>779</v>
      </c>
      <c r="I803" s="23" t="s">
        <v>864</v>
      </c>
      <c r="J803" s="57">
        <v>17.513233232440498</v>
      </c>
    </row>
    <row r="804" spans="1:10" x14ac:dyDescent="0.3">
      <c r="A804" s="23">
        <v>22</v>
      </c>
      <c r="B804" s="23" t="s">
        <v>863</v>
      </c>
      <c r="C804" s="23">
        <v>500</v>
      </c>
      <c r="D804" s="23">
        <v>0</v>
      </c>
      <c r="E804" s="23" t="s">
        <v>696</v>
      </c>
      <c r="F804" s="23">
        <v>797</v>
      </c>
      <c r="G804" s="23" t="s">
        <v>866</v>
      </c>
      <c r="H804" s="23">
        <v>798</v>
      </c>
      <c r="I804" s="23" t="s">
        <v>867</v>
      </c>
      <c r="J804" s="57">
        <v>13.854150461127199</v>
      </c>
    </row>
    <row r="805" spans="1:10" x14ac:dyDescent="0.3">
      <c r="A805" s="23">
        <v>39</v>
      </c>
      <c r="B805" s="23" t="s">
        <v>909</v>
      </c>
      <c r="C805" s="23">
        <v>992</v>
      </c>
      <c r="D805" s="23">
        <v>2</v>
      </c>
      <c r="E805" s="23" t="s">
        <v>438</v>
      </c>
      <c r="F805" s="23">
        <v>700</v>
      </c>
      <c r="G805" s="23" t="s">
        <v>910</v>
      </c>
      <c r="H805" s="23">
        <v>7034</v>
      </c>
      <c r="I805" s="23" t="s">
        <v>908</v>
      </c>
      <c r="J805" s="57">
        <v>10.585155867645099</v>
      </c>
    </row>
    <row r="806" spans="1:10" x14ac:dyDescent="0.3">
      <c r="A806" s="23">
        <v>39</v>
      </c>
      <c r="B806" s="23" t="s">
        <v>909</v>
      </c>
      <c r="C806" s="23">
        <v>742</v>
      </c>
      <c r="D806" s="23">
        <v>1</v>
      </c>
      <c r="E806" s="23" t="s">
        <v>1413</v>
      </c>
      <c r="F806" s="23">
        <v>43</v>
      </c>
      <c r="G806" s="23" t="s">
        <v>762</v>
      </c>
      <c r="H806" s="23">
        <v>7034</v>
      </c>
      <c r="I806" s="23" t="s">
        <v>908</v>
      </c>
      <c r="J806" s="57">
        <v>19.383655861781801</v>
      </c>
    </row>
    <row r="807" spans="1:10" x14ac:dyDescent="0.3">
      <c r="A807" s="23">
        <v>58</v>
      </c>
      <c r="B807" s="23" t="s">
        <v>232</v>
      </c>
      <c r="C807" s="23">
        <v>782</v>
      </c>
      <c r="D807" s="23">
        <v>1</v>
      </c>
      <c r="E807" s="23" t="s">
        <v>234</v>
      </c>
      <c r="F807" s="23">
        <v>1961</v>
      </c>
      <c r="G807" s="23" t="s">
        <v>957</v>
      </c>
      <c r="H807" s="23">
        <v>143</v>
      </c>
      <c r="I807" s="23" t="s">
        <v>765</v>
      </c>
      <c r="J807" s="57">
        <v>36.524962101110702</v>
      </c>
    </row>
    <row r="808" spans="1:10" x14ac:dyDescent="0.3">
      <c r="A808" s="23">
        <v>15</v>
      </c>
      <c r="B808" s="23" t="s">
        <v>829</v>
      </c>
      <c r="C808" s="23">
        <v>422</v>
      </c>
      <c r="D808" s="23">
        <v>0</v>
      </c>
      <c r="E808" s="23" t="s">
        <v>1414</v>
      </c>
      <c r="F808" s="23">
        <v>396</v>
      </c>
      <c r="G808" s="23" t="s">
        <v>831</v>
      </c>
      <c r="H808" s="23">
        <v>190</v>
      </c>
      <c r="I808" s="23" t="s">
        <v>830</v>
      </c>
      <c r="J808" s="57">
        <v>4.1764805924089403</v>
      </c>
    </row>
    <row r="809" spans="1:10" x14ac:dyDescent="0.3">
      <c r="A809" s="23">
        <v>15</v>
      </c>
      <c r="B809" s="23" t="s">
        <v>829</v>
      </c>
      <c r="C809" s="23">
        <v>589</v>
      </c>
      <c r="D809" s="23">
        <v>0</v>
      </c>
      <c r="E809" s="23" t="s">
        <v>1152</v>
      </c>
      <c r="F809" s="23">
        <v>190</v>
      </c>
      <c r="G809" s="23" t="s">
        <v>830</v>
      </c>
      <c r="H809" s="23">
        <v>43</v>
      </c>
      <c r="I809" s="23" t="s">
        <v>762</v>
      </c>
      <c r="J809" s="57">
        <v>3.5614512976706698</v>
      </c>
    </row>
    <row r="810" spans="1:10" x14ac:dyDescent="0.3">
      <c r="A810" s="23">
        <v>20</v>
      </c>
      <c r="B810" s="23" t="s">
        <v>859</v>
      </c>
      <c r="C810" s="23">
        <v>327</v>
      </c>
      <c r="D810" s="23">
        <v>0</v>
      </c>
      <c r="E810" s="23" t="s">
        <v>723</v>
      </c>
      <c r="F810" s="23">
        <v>388</v>
      </c>
      <c r="G810" s="23" t="s">
        <v>845</v>
      </c>
      <c r="H810" s="23">
        <v>358</v>
      </c>
      <c r="I810" s="23" t="s">
        <v>827</v>
      </c>
      <c r="J810" s="57">
        <v>8.641</v>
      </c>
    </row>
    <row r="811" spans="1:10" x14ac:dyDescent="0.3">
      <c r="A811" s="23">
        <v>20</v>
      </c>
      <c r="B811" s="23" t="s">
        <v>859</v>
      </c>
      <c r="C811" s="23">
        <v>733</v>
      </c>
      <c r="D811" s="23">
        <v>0</v>
      </c>
      <c r="E811" s="23" t="s">
        <v>297</v>
      </c>
      <c r="F811" s="23">
        <v>358</v>
      </c>
      <c r="G811" s="23" t="s">
        <v>827</v>
      </c>
      <c r="H811" s="23">
        <v>358</v>
      </c>
      <c r="I811" s="23" t="s">
        <v>827</v>
      </c>
      <c r="J811" s="57">
        <v>14.0558587216118</v>
      </c>
    </row>
    <row r="812" spans="1:10" x14ac:dyDescent="0.3">
      <c r="A812" s="23">
        <v>23</v>
      </c>
      <c r="B812" s="23" t="s">
        <v>869</v>
      </c>
      <c r="C812" s="23">
        <v>232</v>
      </c>
      <c r="D812" s="23">
        <v>0</v>
      </c>
      <c r="E812" s="23" t="s">
        <v>555</v>
      </c>
      <c r="F812" s="23">
        <v>797</v>
      </c>
      <c r="G812" s="23" t="s">
        <v>866</v>
      </c>
      <c r="H812" s="23">
        <v>779</v>
      </c>
      <c r="I812" s="23" t="s">
        <v>864</v>
      </c>
      <c r="J812" s="57">
        <v>16.604468030951502</v>
      </c>
    </row>
    <row r="813" spans="1:10" x14ac:dyDescent="0.3">
      <c r="A813" s="23">
        <v>12</v>
      </c>
      <c r="B813" s="23" t="s">
        <v>819</v>
      </c>
      <c r="C813" s="23">
        <v>451</v>
      </c>
      <c r="D813" s="23">
        <v>0</v>
      </c>
      <c r="E813" s="23" t="s">
        <v>410</v>
      </c>
      <c r="F813" s="23">
        <v>28</v>
      </c>
      <c r="G813" s="23" t="s">
        <v>823</v>
      </c>
      <c r="H813" s="23">
        <v>71</v>
      </c>
      <c r="I813" s="23" t="s">
        <v>824</v>
      </c>
      <c r="J813" s="57">
        <v>5.19301654042604</v>
      </c>
    </row>
    <row r="814" spans="1:10" x14ac:dyDescent="0.3">
      <c r="A814" s="23">
        <v>12</v>
      </c>
      <c r="B814" s="23" t="s">
        <v>819</v>
      </c>
      <c r="C814" s="23">
        <v>478</v>
      </c>
      <c r="D814" s="23">
        <v>0</v>
      </c>
      <c r="E814" s="23" t="s">
        <v>409</v>
      </c>
      <c r="F814" s="23">
        <v>28</v>
      </c>
      <c r="G814" s="23" t="s">
        <v>823</v>
      </c>
      <c r="H814" s="23">
        <v>8119</v>
      </c>
      <c r="I814" s="23" t="s">
        <v>820</v>
      </c>
      <c r="J814" s="57">
        <v>3.58784638264058</v>
      </c>
    </row>
    <row r="815" spans="1:10" x14ac:dyDescent="0.3">
      <c r="A815" s="23">
        <v>32</v>
      </c>
      <c r="B815" s="23" t="s">
        <v>891</v>
      </c>
      <c r="C815" s="23">
        <v>433</v>
      </c>
      <c r="D815" s="23">
        <v>0</v>
      </c>
      <c r="E815" s="23" t="s">
        <v>164</v>
      </c>
      <c r="F815" s="23">
        <v>325</v>
      </c>
      <c r="G815" s="23" t="s">
        <v>886</v>
      </c>
      <c r="H815" s="23">
        <v>325</v>
      </c>
      <c r="I815" s="23" t="s">
        <v>886</v>
      </c>
      <c r="J815" s="57">
        <v>12.365386437043901</v>
      </c>
    </row>
    <row r="816" spans="1:10" x14ac:dyDescent="0.3">
      <c r="A816" s="23">
        <v>41</v>
      </c>
      <c r="B816" s="23" t="s">
        <v>200</v>
      </c>
      <c r="C816" s="23">
        <v>522</v>
      </c>
      <c r="D816" s="23">
        <v>2</v>
      </c>
      <c r="E816" s="23" t="s">
        <v>200</v>
      </c>
      <c r="F816" s="23">
        <v>1195</v>
      </c>
      <c r="G816" s="23" t="s">
        <v>945</v>
      </c>
      <c r="H816" s="23">
        <v>9673</v>
      </c>
      <c r="I816" s="23" t="s">
        <v>944</v>
      </c>
      <c r="J816" s="57">
        <v>20.630008147005402</v>
      </c>
    </row>
    <row r="817" spans="1:10" x14ac:dyDescent="0.3">
      <c r="A817" s="23" t="s">
        <v>1415</v>
      </c>
      <c r="B817" s="23" t="s">
        <v>1416</v>
      </c>
      <c r="C817" s="23">
        <v>993</v>
      </c>
      <c r="D817" s="23">
        <v>0</v>
      </c>
      <c r="E817" s="23" t="s">
        <v>1416</v>
      </c>
      <c r="F817" s="23">
        <v>798</v>
      </c>
      <c r="G817" s="23" t="s">
        <v>867</v>
      </c>
      <c r="H817" s="23">
        <v>798</v>
      </c>
      <c r="I817" s="23" t="s">
        <v>867</v>
      </c>
      <c r="J817" s="57">
        <v>13.160538416813401</v>
      </c>
    </row>
    <row r="818" spans="1:10" x14ac:dyDescent="0.3">
      <c r="A818" s="23">
        <v>12</v>
      </c>
      <c r="B818" s="23" t="s">
        <v>819</v>
      </c>
      <c r="C818" s="23">
        <v>3038</v>
      </c>
      <c r="D818" s="23">
        <v>0</v>
      </c>
      <c r="E818" s="23" t="s">
        <v>416</v>
      </c>
      <c r="F818" s="23">
        <v>63</v>
      </c>
      <c r="G818" s="23" t="s">
        <v>821</v>
      </c>
      <c r="H818" s="23">
        <v>143</v>
      </c>
      <c r="I818" s="23" t="s">
        <v>765</v>
      </c>
      <c r="J818" s="57">
        <v>8.6703211944758092</v>
      </c>
    </row>
    <row r="819" spans="1:10" x14ac:dyDescent="0.3">
      <c r="A819" s="23">
        <v>32</v>
      </c>
      <c r="B819" s="23" t="s">
        <v>891</v>
      </c>
      <c r="C819" s="23">
        <v>929</v>
      </c>
      <c r="D819" s="23">
        <v>0</v>
      </c>
      <c r="E819" s="23" t="s">
        <v>165</v>
      </c>
      <c r="F819" s="23">
        <v>325</v>
      </c>
      <c r="G819" s="23" t="s">
        <v>886</v>
      </c>
      <c r="H819" s="23">
        <v>325</v>
      </c>
      <c r="I819" s="23" t="s">
        <v>886</v>
      </c>
      <c r="J819" s="57">
        <v>4.3638786821210802</v>
      </c>
    </row>
    <row r="820" spans="1:10" x14ac:dyDescent="0.3">
      <c r="A820" s="23">
        <v>41</v>
      </c>
      <c r="B820" s="23" t="s">
        <v>200</v>
      </c>
      <c r="C820" s="23">
        <v>586</v>
      </c>
      <c r="D820" s="23">
        <v>1</v>
      </c>
      <c r="E820" s="23" t="s">
        <v>217</v>
      </c>
      <c r="F820" s="23">
        <v>934</v>
      </c>
      <c r="G820" s="23" t="s">
        <v>946</v>
      </c>
      <c r="H820" s="23">
        <v>1195</v>
      </c>
      <c r="I820" s="23" t="s">
        <v>945</v>
      </c>
      <c r="J820" s="57">
        <v>15.3352955918298</v>
      </c>
    </row>
    <row r="821" spans="1:10" x14ac:dyDescent="0.3">
      <c r="A821" s="23">
        <v>41</v>
      </c>
      <c r="B821" s="23" t="s">
        <v>200</v>
      </c>
      <c r="C821" s="23">
        <v>1003</v>
      </c>
      <c r="D821" s="23">
        <v>1</v>
      </c>
      <c r="E821" s="23" t="s">
        <v>1417</v>
      </c>
      <c r="F821" s="23">
        <v>9673</v>
      </c>
      <c r="G821" s="23" t="s">
        <v>944</v>
      </c>
      <c r="H821" s="23">
        <v>934</v>
      </c>
      <c r="I821" s="23" t="s">
        <v>946</v>
      </c>
      <c r="J821" s="57">
        <v>8.5455145137272002</v>
      </c>
    </row>
    <row r="822" spans="1:10" x14ac:dyDescent="0.3">
      <c r="A822" s="23">
        <v>76</v>
      </c>
      <c r="B822" s="23" t="s">
        <v>375</v>
      </c>
      <c r="C822" s="23">
        <v>56</v>
      </c>
      <c r="D822" s="23">
        <v>2</v>
      </c>
      <c r="E822" s="23" t="s">
        <v>376</v>
      </c>
      <c r="F822" s="23">
        <v>4121</v>
      </c>
      <c r="G822" s="23" t="s">
        <v>935</v>
      </c>
      <c r="H822" s="23">
        <v>4177</v>
      </c>
      <c r="I822" s="23" t="s">
        <v>1026</v>
      </c>
      <c r="J822" s="57">
        <v>41.581111286469998</v>
      </c>
    </row>
    <row r="823" spans="1:10" x14ac:dyDescent="0.3">
      <c r="A823" s="23">
        <v>96</v>
      </c>
      <c r="B823" s="23" t="s">
        <v>1089</v>
      </c>
      <c r="C823" s="23">
        <v>2007</v>
      </c>
      <c r="D823" s="23">
        <v>2</v>
      </c>
      <c r="E823" s="23" t="s">
        <v>334</v>
      </c>
      <c r="F823" s="23">
        <v>9232</v>
      </c>
      <c r="G823" s="23" t="s">
        <v>1090</v>
      </c>
      <c r="H823" s="23">
        <v>3092</v>
      </c>
      <c r="I823" s="23" t="s">
        <v>936</v>
      </c>
      <c r="J823" s="57">
        <v>6.3596184320445497</v>
      </c>
    </row>
    <row r="824" spans="1:10" x14ac:dyDescent="0.3">
      <c r="A824" s="23">
        <v>81</v>
      </c>
      <c r="B824" s="23" t="s">
        <v>1046</v>
      </c>
      <c r="C824" s="23">
        <v>180</v>
      </c>
      <c r="D824" s="23">
        <v>0</v>
      </c>
      <c r="E824" s="23" t="s">
        <v>519</v>
      </c>
      <c r="F824" s="23">
        <v>3102</v>
      </c>
      <c r="G824" s="23" t="s">
        <v>1041</v>
      </c>
      <c r="H824" s="23">
        <v>3092</v>
      </c>
      <c r="I824" s="23" t="s">
        <v>936</v>
      </c>
      <c r="J824" s="57">
        <v>19.458941244951699</v>
      </c>
    </row>
    <row r="825" spans="1:10" x14ac:dyDescent="0.3">
      <c r="A825" s="23">
        <v>81</v>
      </c>
      <c r="B825" s="23" t="s">
        <v>1046</v>
      </c>
      <c r="C825" s="23">
        <v>349</v>
      </c>
      <c r="D825" s="23">
        <v>0</v>
      </c>
      <c r="E825" s="23" t="s">
        <v>1201</v>
      </c>
      <c r="F825" s="23">
        <v>3092</v>
      </c>
      <c r="G825" s="23" t="s">
        <v>936</v>
      </c>
      <c r="H825" s="23">
        <v>3092</v>
      </c>
      <c r="I825" s="23" t="s">
        <v>936</v>
      </c>
      <c r="J825" s="57">
        <v>15.1999767054432</v>
      </c>
    </row>
    <row r="826" spans="1:10" x14ac:dyDescent="0.3">
      <c r="A826" s="23">
        <v>83</v>
      </c>
      <c r="B826" s="23" t="s">
        <v>1054</v>
      </c>
      <c r="C826" s="23">
        <v>814</v>
      </c>
      <c r="D826" s="23">
        <v>1</v>
      </c>
      <c r="E826" s="23" t="s">
        <v>587</v>
      </c>
      <c r="F826" s="23">
        <v>3087</v>
      </c>
      <c r="G826" s="23" t="s">
        <v>924</v>
      </c>
      <c r="H826" s="23">
        <v>3452</v>
      </c>
      <c r="I826" s="23" t="s">
        <v>1055</v>
      </c>
      <c r="J826" s="57">
        <v>10.2661591229551</v>
      </c>
    </row>
    <row r="827" spans="1:10" x14ac:dyDescent="0.3">
      <c r="A827" s="23" t="s">
        <v>1333</v>
      </c>
      <c r="B827" s="23" t="s">
        <v>1334</v>
      </c>
      <c r="C827" s="23">
        <v>2079</v>
      </c>
      <c r="D827" s="23">
        <v>0</v>
      </c>
      <c r="E827" s="23" t="s">
        <v>1418</v>
      </c>
      <c r="F827" s="23">
        <v>569</v>
      </c>
      <c r="G827" s="23" t="s">
        <v>1372</v>
      </c>
      <c r="H827" s="23">
        <v>569</v>
      </c>
      <c r="I827" s="23" t="s">
        <v>1372</v>
      </c>
      <c r="J827" s="57">
        <v>8.4438914167367294</v>
      </c>
    </row>
    <row r="828" spans="1:10" x14ac:dyDescent="0.3">
      <c r="A828" s="23" t="s">
        <v>1333</v>
      </c>
      <c r="B828" s="23" t="s">
        <v>1334</v>
      </c>
      <c r="C828" s="23">
        <v>2081</v>
      </c>
      <c r="D828" s="23">
        <v>0</v>
      </c>
      <c r="E828" s="23" t="s">
        <v>1419</v>
      </c>
      <c r="F828" s="23">
        <v>569</v>
      </c>
      <c r="G828" s="23" t="s">
        <v>1372</v>
      </c>
      <c r="H828" s="23">
        <v>552</v>
      </c>
      <c r="I828" s="23" t="s">
        <v>1336</v>
      </c>
      <c r="J828" s="57">
        <v>7.9437408936661704</v>
      </c>
    </row>
    <row r="829" spans="1:10" x14ac:dyDescent="0.3">
      <c r="A829" s="23">
        <v>101</v>
      </c>
      <c r="B829" s="23" t="s">
        <v>1345</v>
      </c>
      <c r="C829" s="23">
        <v>1092</v>
      </c>
      <c r="D829" s="23">
        <v>0</v>
      </c>
      <c r="E829" s="23" t="s">
        <v>1420</v>
      </c>
      <c r="F829" s="23">
        <v>582</v>
      </c>
      <c r="G829" s="23" t="s">
        <v>942</v>
      </c>
      <c r="H829" s="23">
        <v>583</v>
      </c>
      <c r="I829" s="23" t="s">
        <v>943</v>
      </c>
      <c r="J829" s="57">
        <v>43.9583672209789</v>
      </c>
    </row>
    <row r="830" spans="1:10" x14ac:dyDescent="0.3">
      <c r="A830" s="23">
        <v>101</v>
      </c>
      <c r="B830" s="23" t="s">
        <v>1345</v>
      </c>
      <c r="C830" s="23">
        <v>1095</v>
      </c>
      <c r="D830" s="23">
        <v>0</v>
      </c>
      <c r="E830" s="23" t="s">
        <v>1421</v>
      </c>
      <c r="F830" s="23">
        <v>582</v>
      </c>
      <c r="G830" s="23" t="s">
        <v>942</v>
      </c>
      <c r="H830" s="23">
        <v>583</v>
      </c>
      <c r="I830" s="23" t="s">
        <v>943</v>
      </c>
      <c r="J830" s="57">
        <v>42.840704797373398</v>
      </c>
    </row>
    <row r="831" spans="1:10" x14ac:dyDescent="0.3">
      <c r="A831" s="23">
        <v>101</v>
      </c>
      <c r="B831" s="23" t="s">
        <v>1345</v>
      </c>
      <c r="C831" s="23">
        <v>1098</v>
      </c>
      <c r="D831" s="23">
        <v>0</v>
      </c>
      <c r="E831" s="23" t="s">
        <v>1422</v>
      </c>
      <c r="F831" s="23">
        <v>552</v>
      </c>
      <c r="G831" s="23" t="s">
        <v>1336</v>
      </c>
      <c r="H831" s="23">
        <v>583</v>
      </c>
      <c r="I831" s="23" t="s">
        <v>943</v>
      </c>
      <c r="J831" s="57">
        <v>22.629414481448201</v>
      </c>
    </row>
    <row r="832" spans="1:10" x14ac:dyDescent="0.3">
      <c r="A832" s="23">
        <v>101</v>
      </c>
      <c r="B832" s="23" t="s">
        <v>1345</v>
      </c>
      <c r="C832" s="23">
        <v>1103</v>
      </c>
      <c r="D832" s="23">
        <v>0</v>
      </c>
      <c r="E832" s="23" t="s">
        <v>1376</v>
      </c>
      <c r="F832" s="23">
        <v>582</v>
      </c>
      <c r="G832" s="23" t="s">
        <v>942</v>
      </c>
      <c r="H832" s="23">
        <v>583</v>
      </c>
      <c r="I832" s="23" t="s">
        <v>943</v>
      </c>
      <c r="J832" s="57">
        <v>31.1872260021713</v>
      </c>
    </row>
    <row r="833" spans="1:10" x14ac:dyDescent="0.3">
      <c r="A833" s="23">
        <v>101</v>
      </c>
      <c r="B833" s="23" t="s">
        <v>1345</v>
      </c>
      <c r="C833" s="23">
        <v>1058</v>
      </c>
      <c r="D833" s="23">
        <v>0</v>
      </c>
      <c r="E833" s="23" t="s">
        <v>1423</v>
      </c>
      <c r="F833" s="23">
        <v>641</v>
      </c>
      <c r="G833" s="23" t="s">
        <v>1378</v>
      </c>
      <c r="H833" s="23">
        <v>583</v>
      </c>
      <c r="I833" s="23" t="s">
        <v>943</v>
      </c>
      <c r="J833" s="57">
        <v>18.1386801589085</v>
      </c>
    </row>
    <row r="834" spans="1:10" x14ac:dyDescent="0.3">
      <c r="A834" s="23" t="s">
        <v>1333</v>
      </c>
      <c r="B834" s="23" t="s">
        <v>1334</v>
      </c>
      <c r="C834" s="23">
        <v>2085</v>
      </c>
      <c r="D834" s="23">
        <v>0</v>
      </c>
      <c r="E834" s="23" t="s">
        <v>1424</v>
      </c>
      <c r="F834" s="23">
        <v>571</v>
      </c>
      <c r="G834" s="23" t="s">
        <v>1370</v>
      </c>
      <c r="H834" s="23">
        <v>681</v>
      </c>
      <c r="I834" s="23" t="s">
        <v>1412</v>
      </c>
      <c r="J834" s="57">
        <v>3.7256016198503299</v>
      </c>
    </row>
    <row r="835" spans="1:10" x14ac:dyDescent="0.3">
      <c r="A835" s="23">
        <v>101</v>
      </c>
      <c r="B835" s="23" t="s">
        <v>1345</v>
      </c>
      <c r="C835" s="23">
        <v>1072</v>
      </c>
      <c r="D835" s="23">
        <v>0</v>
      </c>
      <c r="E835" s="23" t="s">
        <v>1425</v>
      </c>
      <c r="F835" s="23">
        <v>582</v>
      </c>
      <c r="G835" s="23" t="s">
        <v>942</v>
      </c>
      <c r="H835" s="23">
        <v>583</v>
      </c>
      <c r="I835" s="23" t="s">
        <v>943</v>
      </c>
      <c r="J835" s="57">
        <v>19.651425214437101</v>
      </c>
    </row>
    <row r="836" spans="1:10" x14ac:dyDescent="0.3">
      <c r="A836" s="23">
        <v>101</v>
      </c>
      <c r="B836" s="23" t="s">
        <v>1345</v>
      </c>
      <c r="C836" s="23">
        <v>1090</v>
      </c>
      <c r="D836" s="23">
        <v>0</v>
      </c>
      <c r="E836" s="23" t="s">
        <v>1426</v>
      </c>
      <c r="F836" s="23">
        <v>663</v>
      </c>
      <c r="G836" s="23" t="s">
        <v>1427</v>
      </c>
      <c r="H836" s="23">
        <v>583</v>
      </c>
      <c r="I836" s="23" t="s">
        <v>943</v>
      </c>
      <c r="J836" s="57">
        <v>7.0446510668248097</v>
      </c>
    </row>
    <row r="837" spans="1:10" x14ac:dyDescent="0.3">
      <c r="A837" s="23">
        <v>101</v>
      </c>
      <c r="B837" s="23" t="s">
        <v>1345</v>
      </c>
      <c r="C837" s="23">
        <v>1093</v>
      </c>
      <c r="D837" s="23">
        <v>0</v>
      </c>
      <c r="E837" s="23" t="s">
        <v>1428</v>
      </c>
      <c r="F837" s="23">
        <v>582</v>
      </c>
      <c r="G837" s="23" t="s">
        <v>942</v>
      </c>
      <c r="H837" s="23">
        <v>583</v>
      </c>
      <c r="I837" s="23" t="s">
        <v>943</v>
      </c>
      <c r="J837" s="57">
        <v>45.015302883337803</v>
      </c>
    </row>
    <row r="838" spans="1:10" x14ac:dyDescent="0.3">
      <c r="A838" s="23">
        <v>101</v>
      </c>
      <c r="B838" s="23" t="s">
        <v>1345</v>
      </c>
      <c r="C838" s="23">
        <v>1099</v>
      </c>
      <c r="D838" s="23">
        <v>0</v>
      </c>
      <c r="E838" s="23" t="s">
        <v>1429</v>
      </c>
      <c r="F838" s="23">
        <v>582</v>
      </c>
      <c r="G838" s="23" t="s">
        <v>942</v>
      </c>
      <c r="H838" s="23">
        <v>583</v>
      </c>
      <c r="I838" s="23" t="s">
        <v>943</v>
      </c>
      <c r="J838" s="57">
        <v>30.873752564913101</v>
      </c>
    </row>
    <row r="839" spans="1:10" x14ac:dyDescent="0.3">
      <c r="A839" s="23">
        <v>101</v>
      </c>
      <c r="B839" s="23" t="s">
        <v>1345</v>
      </c>
      <c r="C839" s="23">
        <v>1101</v>
      </c>
      <c r="D839" s="23">
        <v>0</v>
      </c>
      <c r="E839" s="23" t="s">
        <v>1430</v>
      </c>
      <c r="F839" s="23">
        <v>582</v>
      </c>
      <c r="G839" s="23" t="s">
        <v>942</v>
      </c>
      <c r="H839" s="23">
        <v>9678</v>
      </c>
      <c r="I839" s="23" t="s">
        <v>1391</v>
      </c>
      <c r="J839" s="57">
        <v>31.016284047869199</v>
      </c>
    </row>
    <row r="840" spans="1:10" x14ac:dyDescent="0.3">
      <c r="A840" s="23">
        <v>101</v>
      </c>
      <c r="B840" s="23" t="s">
        <v>1345</v>
      </c>
      <c r="C840" s="23">
        <v>1107</v>
      </c>
      <c r="D840" s="23">
        <v>0</v>
      </c>
      <c r="E840" s="23" t="s">
        <v>1431</v>
      </c>
      <c r="F840" s="23">
        <v>582</v>
      </c>
      <c r="G840" s="23" t="s">
        <v>942</v>
      </c>
      <c r="H840" s="23">
        <v>9678</v>
      </c>
      <c r="I840" s="23" t="s">
        <v>1391</v>
      </c>
      <c r="J840" s="57">
        <v>32.8774086965755</v>
      </c>
    </row>
    <row r="841" spans="1:10" x14ac:dyDescent="0.3">
      <c r="A841" s="23" t="s">
        <v>596</v>
      </c>
      <c r="B841" s="23" t="s">
        <v>598</v>
      </c>
      <c r="C841" s="23">
        <v>652</v>
      </c>
      <c r="D841" s="23">
        <v>1</v>
      </c>
      <c r="E841" s="23" t="s">
        <v>608</v>
      </c>
      <c r="F841" s="23">
        <v>1023</v>
      </c>
      <c r="G841" s="23" t="s">
        <v>993</v>
      </c>
      <c r="H841" s="23">
        <v>9673</v>
      </c>
      <c r="I841" s="23" t="s">
        <v>944</v>
      </c>
      <c r="J841" s="57">
        <v>18.554482109043501</v>
      </c>
    </row>
    <row r="842" spans="1:10" x14ac:dyDescent="0.3">
      <c r="A842" s="23" t="s">
        <v>596</v>
      </c>
      <c r="B842" s="23" t="s">
        <v>598</v>
      </c>
      <c r="C842" s="23">
        <v>947</v>
      </c>
      <c r="D842" s="23">
        <v>2</v>
      </c>
      <c r="E842" s="23" t="s">
        <v>666</v>
      </c>
      <c r="F842" s="23">
        <v>9673</v>
      </c>
      <c r="G842" s="23" t="s">
        <v>944</v>
      </c>
      <c r="H842" s="23">
        <v>1023</v>
      </c>
      <c r="I842" s="23" t="s">
        <v>993</v>
      </c>
      <c r="J842" s="57">
        <v>21.926130509948699</v>
      </c>
    </row>
    <row r="843" spans="1:10" x14ac:dyDescent="0.3">
      <c r="A843" s="23">
        <v>75</v>
      </c>
      <c r="B843" s="23" t="s">
        <v>1018</v>
      </c>
      <c r="C843" s="23">
        <v>46</v>
      </c>
      <c r="D843" s="23">
        <v>0</v>
      </c>
      <c r="E843" s="23" t="s">
        <v>500</v>
      </c>
      <c r="F843" s="23">
        <v>4121</v>
      </c>
      <c r="G843" s="23" t="s">
        <v>935</v>
      </c>
      <c r="H843" s="23">
        <v>4115</v>
      </c>
      <c r="I843" s="23" t="s">
        <v>1020</v>
      </c>
      <c r="J843" s="57">
        <v>26.8375904981872</v>
      </c>
    </row>
    <row r="844" spans="1:10" x14ac:dyDescent="0.3">
      <c r="A844" s="23">
        <v>77</v>
      </c>
      <c r="B844" s="23" t="s">
        <v>1027</v>
      </c>
      <c r="C844" s="23">
        <v>42</v>
      </c>
      <c r="D844" s="23">
        <v>1</v>
      </c>
      <c r="E844" s="23" t="s">
        <v>468</v>
      </c>
      <c r="F844" s="23">
        <v>4121</v>
      </c>
      <c r="G844" s="23" t="s">
        <v>935</v>
      </c>
      <c r="H844" s="23">
        <v>4236</v>
      </c>
      <c r="I844" s="23" t="s">
        <v>1028</v>
      </c>
      <c r="J844" s="57">
        <v>19.7165407768343</v>
      </c>
    </row>
    <row r="845" spans="1:10" x14ac:dyDescent="0.3">
      <c r="A845" s="23">
        <v>77</v>
      </c>
      <c r="B845" s="23" t="s">
        <v>1027</v>
      </c>
      <c r="C845" s="23">
        <v>916</v>
      </c>
      <c r="D845" s="23">
        <v>1</v>
      </c>
      <c r="E845" s="23" t="s">
        <v>469</v>
      </c>
      <c r="F845" s="23">
        <v>4214</v>
      </c>
      <c r="G845" s="23" t="s">
        <v>1032</v>
      </c>
      <c r="H845" s="23">
        <v>4236</v>
      </c>
      <c r="I845" s="23" t="s">
        <v>1028</v>
      </c>
      <c r="J845" s="57">
        <v>9.1317140883548706</v>
      </c>
    </row>
    <row r="846" spans="1:10" x14ac:dyDescent="0.3">
      <c r="A846" s="23">
        <v>80</v>
      </c>
      <c r="B846" s="23" t="s">
        <v>1035</v>
      </c>
      <c r="C846" s="23">
        <v>154</v>
      </c>
      <c r="D846" s="23">
        <v>1</v>
      </c>
      <c r="E846" s="23" t="s">
        <v>561</v>
      </c>
      <c r="F846" s="23">
        <v>3092</v>
      </c>
      <c r="G846" s="23" t="s">
        <v>936</v>
      </c>
      <c r="H846" s="23">
        <v>3383</v>
      </c>
      <c r="I846" s="23" t="s">
        <v>1036</v>
      </c>
      <c r="J846" s="57">
        <v>18.342444824029101</v>
      </c>
    </row>
    <row r="847" spans="1:10" x14ac:dyDescent="0.3">
      <c r="A847" s="23">
        <v>80</v>
      </c>
      <c r="B847" s="23" t="s">
        <v>1035</v>
      </c>
      <c r="C847" s="23">
        <v>359</v>
      </c>
      <c r="D847" s="23">
        <v>1</v>
      </c>
      <c r="E847" s="23" t="s">
        <v>1198</v>
      </c>
      <c r="F847" s="23">
        <v>3092</v>
      </c>
      <c r="G847" s="23" t="s">
        <v>936</v>
      </c>
      <c r="H847" s="23">
        <v>3383</v>
      </c>
      <c r="I847" s="23" t="s">
        <v>1036</v>
      </c>
      <c r="J847" s="57">
        <v>13.361783007179101</v>
      </c>
    </row>
    <row r="848" spans="1:10" x14ac:dyDescent="0.3">
      <c r="A848" s="23">
        <v>80</v>
      </c>
      <c r="B848" s="23" t="s">
        <v>1035</v>
      </c>
      <c r="C848" s="23">
        <v>561</v>
      </c>
      <c r="D848" s="23">
        <v>2</v>
      </c>
      <c r="E848" s="23" t="s">
        <v>569</v>
      </c>
      <c r="F848" s="23">
        <v>1472</v>
      </c>
      <c r="G848" s="23" t="s">
        <v>969</v>
      </c>
      <c r="H848" s="23">
        <v>325</v>
      </c>
      <c r="I848" s="23" t="s">
        <v>886</v>
      </c>
      <c r="J848" s="57">
        <v>40.376551788226003</v>
      </c>
    </row>
    <row r="849" spans="1:10" x14ac:dyDescent="0.3">
      <c r="A849" s="23">
        <v>12</v>
      </c>
      <c r="B849" s="23" t="s">
        <v>819</v>
      </c>
      <c r="C849" s="23">
        <v>439</v>
      </c>
      <c r="D849" s="23">
        <v>0</v>
      </c>
      <c r="E849" s="23" t="s">
        <v>413</v>
      </c>
      <c r="F849" s="23">
        <v>8119</v>
      </c>
      <c r="G849" s="23" t="s">
        <v>820</v>
      </c>
      <c r="H849" s="23">
        <v>43</v>
      </c>
      <c r="I849" s="23" t="s">
        <v>762</v>
      </c>
      <c r="J849" s="57">
        <v>3.1554096835268699</v>
      </c>
    </row>
    <row r="850" spans="1:10" x14ac:dyDescent="0.3">
      <c r="A850" s="23">
        <v>12</v>
      </c>
      <c r="B850" s="23" t="s">
        <v>819</v>
      </c>
      <c r="C850" s="23">
        <v>3024</v>
      </c>
      <c r="D850" s="23">
        <v>0</v>
      </c>
      <c r="E850" s="23" t="s">
        <v>415</v>
      </c>
      <c r="F850" s="23">
        <v>28</v>
      </c>
      <c r="G850" s="23" t="s">
        <v>823</v>
      </c>
      <c r="H850" s="23">
        <v>63</v>
      </c>
      <c r="I850" s="23" t="s">
        <v>821</v>
      </c>
      <c r="J850" s="57">
        <v>8.0457866375730696</v>
      </c>
    </row>
    <row r="851" spans="1:10" x14ac:dyDescent="0.3">
      <c r="A851" s="23">
        <v>41</v>
      </c>
      <c r="B851" s="23" t="s">
        <v>200</v>
      </c>
      <c r="C851" s="23">
        <v>585</v>
      </c>
      <c r="D851" s="23">
        <v>1</v>
      </c>
      <c r="E851" s="23" t="s">
        <v>1181</v>
      </c>
      <c r="F851" s="23">
        <v>1301</v>
      </c>
      <c r="G851" s="23" t="s">
        <v>950</v>
      </c>
      <c r="H851" s="23">
        <v>1195</v>
      </c>
      <c r="I851" s="23" t="s">
        <v>945</v>
      </c>
      <c r="J851" s="57">
        <v>4.8813305992037703</v>
      </c>
    </row>
    <row r="852" spans="1:10" x14ac:dyDescent="0.3">
      <c r="A852" s="23">
        <v>55</v>
      </c>
      <c r="B852" s="23" t="s">
        <v>314</v>
      </c>
      <c r="C852" s="23">
        <v>626</v>
      </c>
      <c r="D852" s="23">
        <v>1</v>
      </c>
      <c r="E852" s="23" t="s">
        <v>314</v>
      </c>
      <c r="F852" s="23">
        <v>1961</v>
      </c>
      <c r="G852" s="23" t="s">
        <v>957</v>
      </c>
      <c r="H852" s="23">
        <v>1559</v>
      </c>
      <c r="I852" s="23" t="s">
        <v>983</v>
      </c>
      <c r="J852" s="57">
        <v>16.063766443649801</v>
      </c>
    </row>
    <row r="853" spans="1:10" x14ac:dyDescent="0.3">
      <c r="A853" s="23">
        <v>55</v>
      </c>
      <c r="B853" s="23" t="s">
        <v>314</v>
      </c>
      <c r="C853" s="23">
        <v>635</v>
      </c>
      <c r="D853" s="23">
        <v>2</v>
      </c>
      <c r="E853" s="23" t="s">
        <v>315</v>
      </c>
      <c r="F853" s="23">
        <v>1559</v>
      </c>
      <c r="G853" s="23" t="s">
        <v>983</v>
      </c>
      <c r="H853" s="23">
        <v>1961</v>
      </c>
      <c r="I853" s="23" t="s">
        <v>957</v>
      </c>
      <c r="J853" s="57">
        <v>15.681021611247999</v>
      </c>
    </row>
    <row r="854" spans="1:10" x14ac:dyDescent="0.3">
      <c r="A854" s="23">
        <v>81</v>
      </c>
      <c r="B854" s="23" t="s">
        <v>1046</v>
      </c>
      <c r="C854" s="23">
        <v>117</v>
      </c>
      <c r="D854" s="23">
        <v>0</v>
      </c>
      <c r="E854" s="23" t="s">
        <v>1432</v>
      </c>
      <c r="F854" s="23">
        <v>3092</v>
      </c>
      <c r="G854" s="23" t="s">
        <v>936</v>
      </c>
      <c r="H854" s="23">
        <v>3354</v>
      </c>
      <c r="I854" s="23" t="s">
        <v>1047</v>
      </c>
      <c r="J854" s="57">
        <v>6.7513195316980203</v>
      </c>
    </row>
    <row r="855" spans="1:10" x14ac:dyDescent="0.3">
      <c r="A855" s="23">
        <v>81</v>
      </c>
      <c r="B855" s="23" t="s">
        <v>1046</v>
      </c>
      <c r="C855" s="23">
        <v>158</v>
      </c>
      <c r="D855" s="23">
        <v>0</v>
      </c>
      <c r="E855" s="23" t="s">
        <v>512</v>
      </c>
      <c r="F855" s="23">
        <v>3092</v>
      </c>
      <c r="G855" s="23" t="s">
        <v>936</v>
      </c>
      <c r="H855" s="23">
        <v>3092</v>
      </c>
      <c r="I855" s="23" t="s">
        <v>936</v>
      </c>
      <c r="J855" s="57">
        <v>14.549766667115501</v>
      </c>
    </row>
    <row r="856" spans="1:10" x14ac:dyDescent="0.3">
      <c r="A856" s="23">
        <v>83</v>
      </c>
      <c r="B856" s="23" t="s">
        <v>1054</v>
      </c>
      <c r="C856" s="23">
        <v>136</v>
      </c>
      <c r="D856" s="23">
        <v>2</v>
      </c>
      <c r="E856" s="23" t="s">
        <v>625</v>
      </c>
      <c r="F856" s="23">
        <v>3452</v>
      </c>
      <c r="G856" s="23" t="s">
        <v>1055</v>
      </c>
      <c r="H856" s="23">
        <v>3092</v>
      </c>
      <c r="I856" s="23" t="s">
        <v>936</v>
      </c>
      <c r="J856" s="57">
        <v>14.622967379039499</v>
      </c>
    </row>
    <row r="857" spans="1:10" x14ac:dyDescent="0.3">
      <c r="A857" s="23" t="s">
        <v>1333</v>
      </c>
      <c r="B857" s="23" t="s">
        <v>1334</v>
      </c>
      <c r="C857" s="23">
        <v>2067</v>
      </c>
      <c r="D857" s="23">
        <v>0</v>
      </c>
      <c r="E857" s="23" t="s">
        <v>1433</v>
      </c>
      <c r="F857" s="23">
        <v>571</v>
      </c>
      <c r="G857" s="23" t="s">
        <v>1370</v>
      </c>
      <c r="H857" s="23">
        <v>563</v>
      </c>
      <c r="I857" s="23" t="s">
        <v>1367</v>
      </c>
      <c r="J857" s="57">
        <v>8.7530568676791791</v>
      </c>
    </row>
    <row r="858" spans="1:10" x14ac:dyDescent="0.3">
      <c r="A858" s="23">
        <v>77</v>
      </c>
      <c r="B858" s="23" t="s">
        <v>1027</v>
      </c>
      <c r="C858" s="23">
        <v>98</v>
      </c>
      <c r="D858" s="23">
        <v>2</v>
      </c>
      <c r="E858" s="23" t="s">
        <v>455</v>
      </c>
      <c r="F858" s="23">
        <v>4236</v>
      </c>
      <c r="G858" s="23" t="s">
        <v>1028</v>
      </c>
      <c r="H858" s="23">
        <v>4214</v>
      </c>
      <c r="I858" s="23" t="s">
        <v>1032</v>
      </c>
      <c r="J858" s="57">
        <v>13.988076092226899</v>
      </c>
    </row>
    <row r="859" spans="1:10" x14ac:dyDescent="0.3">
      <c r="A859" s="23">
        <v>77</v>
      </c>
      <c r="B859" s="23" t="s">
        <v>1027</v>
      </c>
      <c r="C859" s="23">
        <v>649</v>
      </c>
      <c r="D859" s="23">
        <v>2</v>
      </c>
      <c r="E859" s="23" t="s">
        <v>1434</v>
      </c>
      <c r="F859" s="23">
        <v>4212</v>
      </c>
      <c r="G859" s="23" t="s">
        <v>1323</v>
      </c>
      <c r="H859" s="23">
        <v>4121</v>
      </c>
      <c r="I859" s="23" t="s">
        <v>935</v>
      </c>
      <c r="J859" s="57">
        <v>6.7745561474265603</v>
      </c>
    </row>
    <row r="860" spans="1:10" x14ac:dyDescent="0.3">
      <c r="A860" s="23">
        <v>80</v>
      </c>
      <c r="B860" s="23" t="s">
        <v>1035</v>
      </c>
      <c r="C860" s="23">
        <v>83</v>
      </c>
      <c r="D860" s="23">
        <v>2</v>
      </c>
      <c r="E860" s="23" t="s">
        <v>560</v>
      </c>
      <c r="F860" s="23">
        <v>3383</v>
      </c>
      <c r="G860" s="23" t="s">
        <v>1036</v>
      </c>
      <c r="H860" s="23">
        <v>3092</v>
      </c>
      <c r="I860" s="23" t="s">
        <v>936</v>
      </c>
      <c r="J860" s="57">
        <v>12.9752315853003</v>
      </c>
    </row>
    <row r="861" spans="1:10" x14ac:dyDescent="0.3">
      <c r="A861" s="23">
        <v>80</v>
      </c>
      <c r="B861" s="23" t="s">
        <v>1035</v>
      </c>
      <c r="C861" s="23">
        <v>979</v>
      </c>
      <c r="D861" s="23">
        <v>1</v>
      </c>
      <c r="E861" s="23" t="s">
        <v>571</v>
      </c>
      <c r="F861" s="23">
        <v>325</v>
      </c>
      <c r="G861" s="23" t="s">
        <v>886</v>
      </c>
      <c r="H861" s="23">
        <v>7335</v>
      </c>
      <c r="I861" s="23" t="s">
        <v>971</v>
      </c>
      <c r="J861" s="57">
        <v>41.064504911463104</v>
      </c>
    </row>
    <row r="862" spans="1:10" x14ac:dyDescent="0.3">
      <c r="A862" s="23">
        <v>12</v>
      </c>
      <c r="B862" s="23" t="s">
        <v>819</v>
      </c>
      <c r="C862" s="23">
        <v>468</v>
      </c>
      <c r="D862" s="23">
        <v>0</v>
      </c>
      <c r="E862" s="23" t="s">
        <v>1150</v>
      </c>
      <c r="F862" s="23">
        <v>63</v>
      </c>
      <c r="G862" s="23" t="s">
        <v>821</v>
      </c>
      <c r="H862" s="23">
        <v>143</v>
      </c>
      <c r="I862" s="23" t="s">
        <v>765</v>
      </c>
      <c r="J862" s="57">
        <v>5.3078594874100098</v>
      </c>
    </row>
    <row r="863" spans="1:10" x14ac:dyDescent="0.3">
      <c r="A863" s="23">
        <v>12</v>
      </c>
      <c r="B863" s="23" t="s">
        <v>819</v>
      </c>
      <c r="C863" s="23">
        <v>469</v>
      </c>
      <c r="D863" s="23">
        <v>0</v>
      </c>
      <c r="E863" s="23" t="s">
        <v>1151</v>
      </c>
      <c r="F863" s="23">
        <v>63</v>
      </c>
      <c r="G863" s="23" t="s">
        <v>821</v>
      </c>
      <c r="H863" s="23">
        <v>143</v>
      </c>
      <c r="I863" s="23" t="s">
        <v>765</v>
      </c>
      <c r="J863" s="57">
        <v>8.6703211944758092</v>
      </c>
    </row>
    <row r="864" spans="1:10" x14ac:dyDescent="0.3">
      <c r="A864" s="23" t="s">
        <v>596</v>
      </c>
      <c r="B864" s="23" t="s">
        <v>598</v>
      </c>
      <c r="C864" s="23">
        <v>538</v>
      </c>
      <c r="D864" s="23">
        <v>1</v>
      </c>
      <c r="E864" s="23" t="s">
        <v>1208</v>
      </c>
      <c r="F864" s="23">
        <v>5001</v>
      </c>
      <c r="G864" s="23" t="s">
        <v>992</v>
      </c>
      <c r="H864" s="23">
        <v>1608</v>
      </c>
      <c r="I864" s="23" t="s">
        <v>960</v>
      </c>
      <c r="J864" s="57">
        <v>8.0800563021134693</v>
      </c>
    </row>
    <row r="865" spans="1:10" x14ac:dyDescent="0.3">
      <c r="A865" s="23">
        <v>61</v>
      </c>
      <c r="B865" s="23" t="s">
        <v>196</v>
      </c>
      <c r="C865" s="23">
        <v>777</v>
      </c>
      <c r="D865" s="23">
        <v>1</v>
      </c>
      <c r="E865" s="23" t="s">
        <v>280</v>
      </c>
      <c r="F865" s="23">
        <v>9673</v>
      </c>
      <c r="G865" s="23" t="s">
        <v>944</v>
      </c>
      <c r="H865" s="23">
        <v>143</v>
      </c>
      <c r="I865" s="23" t="s">
        <v>765</v>
      </c>
      <c r="J865" s="57">
        <v>26.639694026618098</v>
      </c>
    </row>
    <row r="866" spans="1:10" x14ac:dyDescent="0.3">
      <c r="A866" s="23">
        <v>70</v>
      </c>
      <c r="B866" s="23" t="s">
        <v>1007</v>
      </c>
      <c r="C866" s="23">
        <v>994</v>
      </c>
      <c r="D866" s="23">
        <v>0</v>
      </c>
      <c r="E866" s="23" t="s">
        <v>657</v>
      </c>
      <c r="F866" s="23">
        <v>9660</v>
      </c>
      <c r="G866" s="23" t="s">
        <v>1008</v>
      </c>
      <c r="H866" s="23">
        <v>4121</v>
      </c>
      <c r="I866" s="23" t="s">
        <v>935</v>
      </c>
      <c r="J866" s="57">
        <v>2.88260242379424</v>
      </c>
    </row>
    <row r="867" spans="1:10" x14ac:dyDescent="0.3">
      <c r="A867" s="23">
        <v>75</v>
      </c>
      <c r="B867" s="23" t="s">
        <v>1018</v>
      </c>
      <c r="C867" s="23">
        <v>47</v>
      </c>
      <c r="D867" s="23">
        <v>0</v>
      </c>
      <c r="E867" s="23" t="s">
        <v>508</v>
      </c>
      <c r="F867" s="23">
        <v>4121</v>
      </c>
      <c r="G867" s="23" t="s">
        <v>935</v>
      </c>
      <c r="H867" s="23">
        <v>4198</v>
      </c>
      <c r="I867" s="23" t="s">
        <v>1021</v>
      </c>
      <c r="J867" s="57">
        <v>24.354251917769101</v>
      </c>
    </row>
    <row r="868" spans="1:10" x14ac:dyDescent="0.3">
      <c r="A868" s="23">
        <v>75</v>
      </c>
      <c r="B868" s="23" t="s">
        <v>1018</v>
      </c>
      <c r="C868" s="23">
        <v>111</v>
      </c>
      <c r="D868" s="23">
        <v>0</v>
      </c>
      <c r="E868" s="23" t="s">
        <v>505</v>
      </c>
      <c r="F868" s="23">
        <v>4115</v>
      </c>
      <c r="G868" s="23" t="s">
        <v>1020</v>
      </c>
      <c r="H868" s="23">
        <v>4121</v>
      </c>
      <c r="I868" s="23" t="s">
        <v>935</v>
      </c>
      <c r="J868" s="57">
        <v>25.901371538720401</v>
      </c>
    </row>
    <row r="869" spans="1:10" x14ac:dyDescent="0.3">
      <c r="A869" s="23">
        <v>75</v>
      </c>
      <c r="B869" s="23" t="s">
        <v>1018</v>
      </c>
      <c r="C869" s="23">
        <v>141</v>
      </c>
      <c r="D869" s="23">
        <v>0</v>
      </c>
      <c r="E869" s="23" t="s">
        <v>497</v>
      </c>
      <c r="F869" s="23">
        <v>4198</v>
      </c>
      <c r="G869" s="23" t="s">
        <v>1021</v>
      </c>
      <c r="H869" s="23">
        <v>4121</v>
      </c>
      <c r="I869" s="23" t="s">
        <v>935</v>
      </c>
      <c r="J869" s="57">
        <v>22.193364736793701</v>
      </c>
    </row>
    <row r="870" spans="1:10" x14ac:dyDescent="0.3">
      <c r="A870" s="23">
        <v>75</v>
      </c>
      <c r="B870" s="23" t="s">
        <v>1018</v>
      </c>
      <c r="C870" s="23">
        <v>378</v>
      </c>
      <c r="D870" s="23">
        <v>0</v>
      </c>
      <c r="E870" s="23" t="s">
        <v>1435</v>
      </c>
      <c r="F870" s="23">
        <v>4121</v>
      </c>
      <c r="G870" s="23" t="s">
        <v>935</v>
      </c>
      <c r="H870" s="23">
        <v>4115</v>
      </c>
      <c r="I870" s="23" t="s">
        <v>1020</v>
      </c>
      <c r="J870" s="57">
        <v>37.319399111982399</v>
      </c>
    </row>
    <row r="871" spans="1:10" x14ac:dyDescent="0.3">
      <c r="A871" s="23">
        <v>75</v>
      </c>
      <c r="B871" s="23" t="s">
        <v>1018</v>
      </c>
      <c r="C871" s="23">
        <v>835</v>
      </c>
      <c r="D871" s="23">
        <v>0</v>
      </c>
      <c r="E871" s="23" t="s">
        <v>648</v>
      </c>
      <c r="F871" s="23">
        <v>4183</v>
      </c>
      <c r="G871" s="23" t="s">
        <v>1024</v>
      </c>
      <c r="H871" s="23">
        <v>4147</v>
      </c>
      <c r="I871" s="23" t="s">
        <v>1025</v>
      </c>
      <c r="J871" s="57">
        <v>7.3901050605746503</v>
      </c>
    </row>
    <row r="872" spans="1:10" x14ac:dyDescent="0.3">
      <c r="A872" s="23">
        <v>41</v>
      </c>
      <c r="B872" s="23" t="s">
        <v>200</v>
      </c>
      <c r="C872" s="23">
        <v>525</v>
      </c>
      <c r="D872" s="23">
        <v>1</v>
      </c>
      <c r="E872" s="23" t="s">
        <v>947</v>
      </c>
      <c r="F872" s="23">
        <v>1141</v>
      </c>
      <c r="G872" s="23" t="s">
        <v>948</v>
      </c>
      <c r="H872" s="23">
        <v>1195</v>
      </c>
      <c r="I872" s="23" t="s">
        <v>945</v>
      </c>
      <c r="J872" s="57">
        <v>19.512629930773599</v>
      </c>
    </row>
    <row r="873" spans="1:10" x14ac:dyDescent="0.3">
      <c r="A873" s="23">
        <v>41</v>
      </c>
      <c r="B873" s="23" t="s">
        <v>200</v>
      </c>
      <c r="C873" s="23">
        <v>563</v>
      </c>
      <c r="D873" s="23">
        <v>1</v>
      </c>
      <c r="E873" s="23" t="s">
        <v>210</v>
      </c>
      <c r="F873" s="23">
        <v>934</v>
      </c>
      <c r="G873" s="23" t="s">
        <v>946</v>
      </c>
      <c r="H873" s="23">
        <v>1195</v>
      </c>
      <c r="I873" s="23" t="s">
        <v>945</v>
      </c>
      <c r="J873" s="57">
        <v>13.817246621847</v>
      </c>
    </row>
    <row r="874" spans="1:10" x14ac:dyDescent="0.3">
      <c r="A874" s="23">
        <v>42</v>
      </c>
      <c r="B874" s="23" t="s">
        <v>949</v>
      </c>
      <c r="C874" s="23">
        <v>565</v>
      </c>
      <c r="D874" s="23">
        <v>0</v>
      </c>
      <c r="E874" s="23" t="s">
        <v>211</v>
      </c>
      <c r="F874" s="23">
        <v>934</v>
      </c>
      <c r="G874" s="23" t="s">
        <v>946</v>
      </c>
      <c r="H874" s="23">
        <v>9673</v>
      </c>
      <c r="I874" s="23" t="s">
        <v>944</v>
      </c>
      <c r="J874" s="57">
        <v>8.2925496293087502</v>
      </c>
    </row>
    <row r="875" spans="1:10" x14ac:dyDescent="0.3">
      <c r="A875" s="23">
        <v>100</v>
      </c>
      <c r="B875" s="23" t="s">
        <v>318</v>
      </c>
      <c r="C875" s="23">
        <v>107</v>
      </c>
      <c r="D875" s="23">
        <v>0</v>
      </c>
      <c r="E875" s="23" t="s">
        <v>317</v>
      </c>
      <c r="F875" s="23">
        <v>4277</v>
      </c>
      <c r="G875" s="23" t="s">
        <v>1095</v>
      </c>
      <c r="H875" s="23">
        <v>3076</v>
      </c>
      <c r="I875" s="23" t="s">
        <v>1096</v>
      </c>
      <c r="J875" s="57">
        <v>8.5681226828149502</v>
      </c>
    </row>
    <row r="876" spans="1:10" x14ac:dyDescent="0.3">
      <c r="A876" s="23">
        <v>77</v>
      </c>
      <c r="B876" s="23" t="s">
        <v>1027</v>
      </c>
      <c r="C876" s="23">
        <v>66</v>
      </c>
      <c r="D876" s="23">
        <v>1</v>
      </c>
      <c r="E876" s="23" t="s">
        <v>464</v>
      </c>
      <c r="F876" s="23">
        <v>4121</v>
      </c>
      <c r="G876" s="23" t="s">
        <v>935</v>
      </c>
      <c r="H876" s="23">
        <v>4252</v>
      </c>
      <c r="I876" s="23" t="s">
        <v>1030</v>
      </c>
      <c r="J876" s="57">
        <v>14.441781191000601</v>
      </c>
    </row>
    <row r="877" spans="1:10" x14ac:dyDescent="0.3">
      <c r="A877" s="23">
        <v>77</v>
      </c>
      <c r="B877" s="23" t="s">
        <v>1027</v>
      </c>
      <c r="C877" s="23">
        <v>78</v>
      </c>
      <c r="D877" s="23">
        <v>1</v>
      </c>
      <c r="E877" s="23" t="s">
        <v>655</v>
      </c>
      <c r="F877" s="23">
        <v>4205</v>
      </c>
      <c r="G877" s="23" t="s">
        <v>1031</v>
      </c>
      <c r="H877" s="23">
        <v>4236</v>
      </c>
      <c r="I877" s="23" t="s">
        <v>1028</v>
      </c>
      <c r="J877" s="57">
        <v>12.616420731478</v>
      </c>
    </row>
    <row r="878" spans="1:10" x14ac:dyDescent="0.3">
      <c r="A878" s="23">
        <v>77</v>
      </c>
      <c r="B878" s="23" t="s">
        <v>1027</v>
      </c>
      <c r="C878" s="23">
        <v>79</v>
      </c>
      <c r="D878" s="23">
        <v>1</v>
      </c>
      <c r="E878" s="23" t="s">
        <v>456</v>
      </c>
      <c r="F878" s="23">
        <v>4205</v>
      </c>
      <c r="G878" s="23" t="s">
        <v>1031</v>
      </c>
      <c r="H878" s="23">
        <v>4241</v>
      </c>
      <c r="I878" s="23" t="s">
        <v>1029</v>
      </c>
      <c r="J878" s="57">
        <v>19.151211555151701</v>
      </c>
    </row>
    <row r="879" spans="1:10" x14ac:dyDescent="0.3">
      <c r="A879" s="23">
        <v>77</v>
      </c>
      <c r="B879" s="23" t="s">
        <v>1027</v>
      </c>
      <c r="C879" s="23">
        <v>97</v>
      </c>
      <c r="D879" s="23">
        <v>2</v>
      </c>
      <c r="E879" s="23" t="s">
        <v>466</v>
      </c>
      <c r="F879" s="23">
        <v>4236</v>
      </c>
      <c r="G879" s="23" t="s">
        <v>1028</v>
      </c>
      <c r="H879" s="23">
        <v>4121</v>
      </c>
      <c r="I879" s="23" t="s">
        <v>935</v>
      </c>
      <c r="J879" s="57">
        <v>22.046355277884501</v>
      </c>
    </row>
    <row r="880" spans="1:10" x14ac:dyDescent="0.3">
      <c r="A880" s="23">
        <v>77</v>
      </c>
      <c r="B880" s="23" t="s">
        <v>1027</v>
      </c>
      <c r="C880" s="23">
        <v>834</v>
      </c>
      <c r="D880" s="23">
        <v>2</v>
      </c>
      <c r="E880" s="23" t="s">
        <v>465</v>
      </c>
      <c r="F880" s="23">
        <v>4241</v>
      </c>
      <c r="G880" s="23" t="s">
        <v>1029</v>
      </c>
      <c r="H880" s="23">
        <v>4252</v>
      </c>
      <c r="I880" s="23" t="s">
        <v>1030</v>
      </c>
      <c r="J880" s="57">
        <v>11.190435214103699</v>
      </c>
    </row>
    <row r="881" spans="1:10" x14ac:dyDescent="0.3">
      <c r="A881" s="23">
        <v>80</v>
      </c>
      <c r="B881" s="23" t="s">
        <v>1035</v>
      </c>
      <c r="C881" s="23">
        <v>84</v>
      </c>
      <c r="D881" s="23">
        <v>2</v>
      </c>
      <c r="E881" s="23" t="s">
        <v>565</v>
      </c>
      <c r="F881" s="23">
        <v>3383</v>
      </c>
      <c r="G881" s="23" t="s">
        <v>1036</v>
      </c>
      <c r="H881" s="23">
        <v>3101</v>
      </c>
      <c r="I881" s="23" t="s">
        <v>1037</v>
      </c>
      <c r="J881" s="57">
        <v>16.505871854020601</v>
      </c>
    </row>
    <row r="882" spans="1:10" x14ac:dyDescent="0.3">
      <c r="A882" s="23">
        <v>80</v>
      </c>
      <c r="B882" s="23" t="s">
        <v>1035</v>
      </c>
      <c r="C882" s="23">
        <v>475</v>
      </c>
      <c r="D882" s="23">
        <v>2</v>
      </c>
      <c r="E882" s="23" t="s">
        <v>1200</v>
      </c>
      <c r="F882" s="23">
        <v>3383</v>
      </c>
      <c r="G882" s="23" t="s">
        <v>1036</v>
      </c>
      <c r="H882" s="23">
        <v>3092</v>
      </c>
      <c r="I882" s="23" t="s">
        <v>936</v>
      </c>
      <c r="J882" s="57">
        <v>13.329643818135899</v>
      </c>
    </row>
    <row r="883" spans="1:10" x14ac:dyDescent="0.3">
      <c r="A883" s="23">
        <v>80</v>
      </c>
      <c r="B883" s="23" t="s">
        <v>1035</v>
      </c>
      <c r="C883" s="23">
        <v>596</v>
      </c>
      <c r="D883" s="23">
        <v>1</v>
      </c>
      <c r="E883" s="23" t="s">
        <v>568</v>
      </c>
      <c r="F883" s="23">
        <v>325</v>
      </c>
      <c r="G883" s="23" t="s">
        <v>886</v>
      </c>
      <c r="H883" s="23">
        <v>7086</v>
      </c>
      <c r="I883" s="23" t="s">
        <v>968</v>
      </c>
      <c r="J883" s="57">
        <v>40.105507483882398</v>
      </c>
    </row>
    <row r="884" spans="1:10" x14ac:dyDescent="0.3">
      <c r="A884" s="23">
        <v>80</v>
      </c>
      <c r="B884" s="23" t="s">
        <v>1035</v>
      </c>
      <c r="C884" s="23">
        <v>828</v>
      </c>
      <c r="D884" s="23">
        <v>2</v>
      </c>
      <c r="E884" s="23" t="s">
        <v>1043</v>
      </c>
      <c r="F884" s="23">
        <v>3383</v>
      </c>
      <c r="G884" s="23" t="s">
        <v>1036</v>
      </c>
      <c r="H884" s="23">
        <v>3099</v>
      </c>
      <c r="I884" s="23" t="s">
        <v>1044</v>
      </c>
      <c r="J884" s="57">
        <v>15.443929858171</v>
      </c>
    </row>
    <row r="885" spans="1:10" x14ac:dyDescent="0.3">
      <c r="A885" s="23">
        <v>80</v>
      </c>
      <c r="B885" s="23" t="s">
        <v>1035</v>
      </c>
      <c r="C885" s="23">
        <v>954</v>
      </c>
      <c r="D885" s="23">
        <v>2</v>
      </c>
      <c r="E885" s="23" t="s">
        <v>704</v>
      </c>
      <c r="F885" s="23">
        <v>7335</v>
      </c>
      <c r="G885" s="23" t="s">
        <v>971</v>
      </c>
      <c r="H885" s="23">
        <v>325</v>
      </c>
      <c r="I885" s="23" t="s">
        <v>886</v>
      </c>
      <c r="J885" s="57">
        <v>41.347764603986903</v>
      </c>
    </row>
    <row r="886" spans="1:10" x14ac:dyDescent="0.3">
      <c r="A886" s="23">
        <v>92</v>
      </c>
      <c r="B886" s="23" t="s">
        <v>1074</v>
      </c>
      <c r="C886" s="23">
        <v>31</v>
      </c>
      <c r="D886" s="23">
        <v>1</v>
      </c>
      <c r="E886" s="23" t="s">
        <v>347</v>
      </c>
      <c r="F886" s="23">
        <v>3034</v>
      </c>
      <c r="G886" s="23" t="s">
        <v>923</v>
      </c>
      <c r="H886" s="23">
        <v>9607</v>
      </c>
      <c r="I886" s="23" t="s">
        <v>1076</v>
      </c>
      <c r="J886" s="57">
        <v>4.2585323166987896</v>
      </c>
    </row>
    <row r="887" spans="1:10" x14ac:dyDescent="0.3">
      <c r="A887" s="23">
        <v>92</v>
      </c>
      <c r="B887" s="23" t="s">
        <v>1074</v>
      </c>
      <c r="C887" s="23">
        <v>102</v>
      </c>
      <c r="D887" s="23">
        <v>2</v>
      </c>
      <c r="E887" s="23" t="s">
        <v>358</v>
      </c>
      <c r="F887" s="23">
        <v>4084</v>
      </c>
      <c r="G887" s="23" t="s">
        <v>1077</v>
      </c>
      <c r="H887" s="23">
        <v>3033</v>
      </c>
      <c r="I887" s="23" t="s">
        <v>1080</v>
      </c>
      <c r="J887" s="57">
        <v>14.279644280089499</v>
      </c>
    </row>
    <row r="888" spans="1:10" x14ac:dyDescent="0.3">
      <c r="A888" s="23">
        <v>92</v>
      </c>
      <c r="B888" s="23" t="s">
        <v>1074</v>
      </c>
      <c r="C888" s="23">
        <v>103</v>
      </c>
      <c r="D888" s="23">
        <v>2</v>
      </c>
      <c r="E888" s="23" t="s">
        <v>350</v>
      </c>
      <c r="F888" s="23">
        <v>4084</v>
      </c>
      <c r="G888" s="23" t="s">
        <v>1077</v>
      </c>
      <c r="H888" s="23">
        <v>3034</v>
      </c>
      <c r="I888" s="23" t="s">
        <v>923</v>
      </c>
      <c r="J888" s="57">
        <v>11.092646927121701</v>
      </c>
    </row>
    <row r="889" spans="1:10" x14ac:dyDescent="0.3">
      <c r="A889" s="23">
        <v>92</v>
      </c>
      <c r="B889" s="23" t="s">
        <v>1074</v>
      </c>
      <c r="C889" s="23">
        <v>122</v>
      </c>
      <c r="D889" s="23">
        <v>2</v>
      </c>
      <c r="E889" s="23" t="s">
        <v>351</v>
      </c>
      <c r="F889" s="23">
        <v>4069</v>
      </c>
      <c r="G889" s="23" t="s">
        <v>1078</v>
      </c>
      <c r="H889" s="23">
        <v>3034</v>
      </c>
      <c r="I889" s="23" t="s">
        <v>923</v>
      </c>
      <c r="J889" s="57">
        <v>7.1225698235597701</v>
      </c>
    </row>
    <row r="890" spans="1:10" x14ac:dyDescent="0.3">
      <c r="A890" s="23">
        <v>92</v>
      </c>
      <c r="B890" s="23" t="s">
        <v>1074</v>
      </c>
      <c r="C890" s="23">
        <v>170</v>
      </c>
      <c r="D890" s="23">
        <v>2</v>
      </c>
      <c r="E890" s="23" t="s">
        <v>357</v>
      </c>
      <c r="F890" s="23">
        <v>4088</v>
      </c>
      <c r="G890" s="23" t="s">
        <v>1075</v>
      </c>
      <c r="H890" s="23">
        <v>3033</v>
      </c>
      <c r="I890" s="23" t="s">
        <v>1080</v>
      </c>
      <c r="J890" s="57">
        <v>8.9670907166101994</v>
      </c>
    </row>
    <row r="891" spans="1:10" x14ac:dyDescent="0.3">
      <c r="A891" s="23">
        <v>93</v>
      </c>
      <c r="B891" s="23" t="s">
        <v>338</v>
      </c>
      <c r="C891" s="23">
        <v>194</v>
      </c>
      <c r="D891" s="23">
        <v>1</v>
      </c>
      <c r="E891" s="23" t="s">
        <v>338</v>
      </c>
      <c r="F891" s="23">
        <v>4053</v>
      </c>
      <c r="G891" s="23" t="s">
        <v>1081</v>
      </c>
      <c r="H891" s="23">
        <v>3007</v>
      </c>
      <c r="I891" s="23" t="s">
        <v>930</v>
      </c>
      <c r="J891" s="57">
        <v>20.557299752012799</v>
      </c>
    </row>
    <row r="892" spans="1:10" x14ac:dyDescent="0.3">
      <c r="A892" s="23">
        <v>93</v>
      </c>
      <c r="B892" s="23" t="s">
        <v>338</v>
      </c>
      <c r="C892" s="23">
        <v>195</v>
      </c>
      <c r="D892" s="23">
        <v>1</v>
      </c>
      <c r="E892" s="23" t="s">
        <v>340</v>
      </c>
      <c r="F892" s="23">
        <v>4053</v>
      </c>
      <c r="G892" s="23" t="s">
        <v>1081</v>
      </c>
      <c r="H892" s="23">
        <v>3007</v>
      </c>
      <c r="I892" s="23" t="s">
        <v>930</v>
      </c>
      <c r="J892" s="57">
        <v>24.853933752053699</v>
      </c>
    </row>
    <row r="893" spans="1:10" x14ac:dyDescent="0.3">
      <c r="A893" s="23">
        <v>93</v>
      </c>
      <c r="B893" s="23" t="s">
        <v>338</v>
      </c>
      <c r="C893" s="23">
        <v>2005</v>
      </c>
      <c r="D893" s="23">
        <v>2</v>
      </c>
      <c r="E893" s="23" t="s">
        <v>345</v>
      </c>
      <c r="F893" s="23">
        <v>3007</v>
      </c>
      <c r="G893" s="23" t="s">
        <v>930</v>
      </c>
      <c r="H893" s="23">
        <v>4029</v>
      </c>
      <c r="I893" s="23" t="s">
        <v>1083</v>
      </c>
      <c r="J893" s="57">
        <v>7.7595688177203899</v>
      </c>
    </row>
    <row r="894" spans="1:10" x14ac:dyDescent="0.3">
      <c r="A894" s="23">
        <v>93</v>
      </c>
      <c r="B894" s="23" t="s">
        <v>338</v>
      </c>
      <c r="C894" s="23">
        <v>2009</v>
      </c>
      <c r="D894" s="23">
        <v>1</v>
      </c>
      <c r="E894" s="23" t="s">
        <v>346</v>
      </c>
      <c r="F894" s="23">
        <v>9445</v>
      </c>
      <c r="G894" s="23" t="s">
        <v>1084</v>
      </c>
      <c r="H894" s="23">
        <v>3008</v>
      </c>
      <c r="I894" s="23" t="s">
        <v>929</v>
      </c>
      <c r="J894" s="57">
        <v>7.7928807077112303</v>
      </c>
    </row>
    <row r="895" spans="1:10" x14ac:dyDescent="0.3">
      <c r="A895" s="23">
        <v>101</v>
      </c>
      <c r="B895" s="23" t="s">
        <v>1345</v>
      </c>
      <c r="C895" s="23">
        <v>1063</v>
      </c>
      <c r="D895" s="23">
        <v>0</v>
      </c>
      <c r="E895" s="23" t="s">
        <v>1436</v>
      </c>
      <c r="F895" s="23">
        <v>582</v>
      </c>
      <c r="G895" s="23" t="s">
        <v>942</v>
      </c>
      <c r="H895" s="23">
        <v>641</v>
      </c>
      <c r="I895" s="23" t="s">
        <v>1378</v>
      </c>
      <c r="J895" s="57">
        <v>11.9583639234482</v>
      </c>
    </row>
    <row r="896" spans="1:10" x14ac:dyDescent="0.3">
      <c r="A896" s="23">
        <v>101</v>
      </c>
      <c r="B896" s="23" t="s">
        <v>1345</v>
      </c>
      <c r="C896" s="23">
        <v>1065</v>
      </c>
      <c r="D896" s="23">
        <v>0</v>
      </c>
      <c r="E896" s="23" t="s">
        <v>1437</v>
      </c>
      <c r="F896" s="23">
        <v>641</v>
      </c>
      <c r="G896" s="23" t="s">
        <v>1378</v>
      </c>
      <c r="H896" s="23">
        <v>583</v>
      </c>
      <c r="I896" s="23" t="s">
        <v>943</v>
      </c>
      <c r="J896" s="57">
        <v>11.638519905604101</v>
      </c>
    </row>
    <row r="897" spans="1:10" x14ac:dyDescent="0.3">
      <c r="A897" s="23">
        <v>101</v>
      </c>
      <c r="B897" s="23" t="s">
        <v>1345</v>
      </c>
      <c r="C897" s="23">
        <v>1066</v>
      </c>
      <c r="D897" s="23">
        <v>0</v>
      </c>
      <c r="E897" s="23" t="s">
        <v>1438</v>
      </c>
      <c r="F897" s="23">
        <v>582</v>
      </c>
      <c r="G897" s="23" t="s">
        <v>942</v>
      </c>
      <c r="H897" s="23">
        <v>583</v>
      </c>
      <c r="I897" s="23" t="s">
        <v>943</v>
      </c>
      <c r="J897" s="57">
        <v>15.6950413152144</v>
      </c>
    </row>
    <row r="898" spans="1:10" x14ac:dyDescent="0.3">
      <c r="A898" s="23">
        <v>101</v>
      </c>
      <c r="B898" s="23" t="s">
        <v>1345</v>
      </c>
      <c r="C898" s="23">
        <v>1068</v>
      </c>
      <c r="D898" s="23">
        <v>0</v>
      </c>
      <c r="E898" s="23" t="s">
        <v>1439</v>
      </c>
      <c r="F898" s="23">
        <v>641</v>
      </c>
      <c r="G898" s="23" t="s">
        <v>1378</v>
      </c>
      <c r="H898" s="23">
        <v>641</v>
      </c>
      <c r="I898" s="23" t="s">
        <v>1378</v>
      </c>
      <c r="J898" s="57">
        <v>14.168576953126699</v>
      </c>
    </row>
    <row r="899" spans="1:10" x14ac:dyDescent="0.3">
      <c r="A899" s="23">
        <v>101</v>
      </c>
      <c r="B899" s="23" t="s">
        <v>1345</v>
      </c>
      <c r="C899" s="23">
        <v>1037</v>
      </c>
      <c r="D899" s="23">
        <v>0</v>
      </c>
      <c r="E899" s="23" t="s">
        <v>1440</v>
      </c>
      <c r="F899" s="23">
        <v>552</v>
      </c>
      <c r="G899" s="23" t="s">
        <v>1336</v>
      </c>
      <c r="H899" s="23">
        <v>9678</v>
      </c>
      <c r="I899" s="23" t="s">
        <v>1391</v>
      </c>
      <c r="J899" s="57">
        <v>10.491520294685801</v>
      </c>
    </row>
    <row r="900" spans="1:10" x14ac:dyDescent="0.3">
      <c r="A900" s="23">
        <v>101</v>
      </c>
      <c r="B900" s="23" t="s">
        <v>1345</v>
      </c>
      <c r="C900" s="23">
        <v>1038</v>
      </c>
      <c r="D900" s="23">
        <v>0</v>
      </c>
      <c r="E900" s="23" t="s">
        <v>1441</v>
      </c>
      <c r="F900" s="23">
        <v>9678</v>
      </c>
      <c r="G900" s="23" t="s">
        <v>1391</v>
      </c>
      <c r="H900" s="23">
        <v>583</v>
      </c>
      <c r="I900" s="23" t="s">
        <v>943</v>
      </c>
      <c r="J900" s="57">
        <v>21.247094507775699</v>
      </c>
    </row>
    <row r="901" spans="1:10" x14ac:dyDescent="0.3">
      <c r="A901" s="23">
        <v>101</v>
      </c>
      <c r="B901" s="23" t="s">
        <v>1345</v>
      </c>
      <c r="C901" s="23">
        <v>1041</v>
      </c>
      <c r="D901" s="23">
        <v>0</v>
      </c>
      <c r="E901" s="23" t="s">
        <v>1442</v>
      </c>
      <c r="F901" s="23">
        <v>9678</v>
      </c>
      <c r="G901" s="23" t="s">
        <v>1391</v>
      </c>
      <c r="H901" s="23">
        <v>583</v>
      </c>
      <c r="I901" s="23" t="s">
        <v>943</v>
      </c>
      <c r="J901" s="57">
        <v>18.564571307523199</v>
      </c>
    </row>
    <row r="902" spans="1:10" x14ac:dyDescent="0.3">
      <c r="A902" s="23">
        <v>101</v>
      </c>
      <c r="B902" s="23" t="s">
        <v>1345</v>
      </c>
      <c r="C902" s="23">
        <v>1044</v>
      </c>
      <c r="D902" s="23">
        <v>0</v>
      </c>
      <c r="E902" s="23" t="s">
        <v>1443</v>
      </c>
      <c r="F902" s="23">
        <v>641</v>
      </c>
      <c r="G902" s="23" t="s">
        <v>1378</v>
      </c>
      <c r="H902" s="23">
        <v>9678</v>
      </c>
      <c r="I902" s="23" t="s">
        <v>1391</v>
      </c>
      <c r="J902" s="57">
        <v>18.158102790479301</v>
      </c>
    </row>
    <row r="903" spans="1:10" x14ac:dyDescent="0.3">
      <c r="A903" s="23">
        <v>101</v>
      </c>
      <c r="B903" s="23" t="s">
        <v>1345</v>
      </c>
      <c r="C903" s="23">
        <v>1047</v>
      </c>
      <c r="D903" s="23">
        <v>0</v>
      </c>
      <c r="E903" s="23" t="s">
        <v>1444</v>
      </c>
      <c r="F903" s="23">
        <v>9678</v>
      </c>
      <c r="G903" s="23" t="s">
        <v>1391</v>
      </c>
      <c r="H903" s="23">
        <v>583</v>
      </c>
      <c r="I903" s="23" t="s">
        <v>943</v>
      </c>
      <c r="J903" s="57">
        <v>19.8010447447814</v>
      </c>
    </row>
    <row r="904" spans="1:10" x14ac:dyDescent="0.3">
      <c r="A904" s="23">
        <v>101</v>
      </c>
      <c r="B904" s="23" t="s">
        <v>1345</v>
      </c>
      <c r="C904" s="23">
        <v>1051</v>
      </c>
      <c r="D904" s="23">
        <v>0</v>
      </c>
      <c r="E904" s="23" t="s">
        <v>1445</v>
      </c>
      <c r="F904" s="23">
        <v>9678</v>
      </c>
      <c r="G904" s="23" t="s">
        <v>1391</v>
      </c>
      <c r="H904" s="23">
        <v>583</v>
      </c>
      <c r="I904" s="23" t="s">
        <v>943</v>
      </c>
      <c r="J904" s="57">
        <v>19.682233731128701</v>
      </c>
    </row>
    <row r="905" spans="1:10" x14ac:dyDescent="0.3">
      <c r="A905" s="23">
        <v>101</v>
      </c>
      <c r="B905" s="23" t="s">
        <v>1345</v>
      </c>
      <c r="C905" s="23">
        <v>1056</v>
      </c>
      <c r="D905" s="23">
        <v>0</v>
      </c>
      <c r="E905" s="23" t="s">
        <v>1446</v>
      </c>
      <c r="F905" s="23">
        <v>582</v>
      </c>
      <c r="G905" s="23" t="s">
        <v>942</v>
      </c>
      <c r="H905" s="23">
        <v>583</v>
      </c>
      <c r="I905" s="23" t="s">
        <v>943</v>
      </c>
      <c r="J905" s="57">
        <v>20.612830716927501</v>
      </c>
    </row>
    <row r="906" spans="1:10" x14ac:dyDescent="0.3">
      <c r="A906" s="23" t="s">
        <v>596</v>
      </c>
      <c r="B906" s="23" t="s">
        <v>598</v>
      </c>
      <c r="C906" s="23">
        <v>588</v>
      </c>
      <c r="D906" s="23">
        <v>1</v>
      </c>
      <c r="E906" s="23" t="s">
        <v>604</v>
      </c>
      <c r="F906" s="23">
        <v>5001</v>
      </c>
      <c r="G906" s="23" t="s">
        <v>992</v>
      </c>
      <c r="H906" s="23">
        <v>9673</v>
      </c>
      <c r="I906" s="23" t="s">
        <v>944</v>
      </c>
      <c r="J906" s="57">
        <v>13.035912485011799</v>
      </c>
    </row>
    <row r="907" spans="1:10" x14ac:dyDescent="0.3">
      <c r="A907" s="23">
        <v>61</v>
      </c>
      <c r="B907" s="23" t="s">
        <v>196</v>
      </c>
      <c r="C907" s="23">
        <v>526</v>
      </c>
      <c r="D907" s="23">
        <v>1</v>
      </c>
      <c r="E907" s="23" t="s">
        <v>227</v>
      </c>
      <c r="F907" s="23">
        <v>9673</v>
      </c>
      <c r="G907" s="23" t="s">
        <v>944</v>
      </c>
      <c r="H907" s="23">
        <v>143</v>
      </c>
      <c r="I907" s="23" t="s">
        <v>765</v>
      </c>
      <c r="J907" s="57">
        <v>31.102265503208599</v>
      </c>
    </row>
    <row r="908" spans="1:10" x14ac:dyDescent="0.3">
      <c r="A908" s="23">
        <v>61</v>
      </c>
      <c r="B908" s="23" t="s">
        <v>196</v>
      </c>
      <c r="C908" s="23">
        <v>775</v>
      </c>
      <c r="D908" s="23">
        <v>1</v>
      </c>
      <c r="E908" s="23" t="s">
        <v>195</v>
      </c>
      <c r="F908" s="23">
        <v>9673</v>
      </c>
      <c r="G908" s="23" t="s">
        <v>944</v>
      </c>
      <c r="H908" s="23">
        <v>143</v>
      </c>
      <c r="I908" s="23" t="s">
        <v>765</v>
      </c>
      <c r="J908" s="57">
        <v>31.3962655032086</v>
      </c>
    </row>
    <row r="909" spans="1:10" x14ac:dyDescent="0.3">
      <c r="A909" s="23">
        <v>61</v>
      </c>
      <c r="B909" s="23" t="s">
        <v>196</v>
      </c>
      <c r="C909" s="23">
        <v>787</v>
      </c>
      <c r="D909" s="23">
        <v>2</v>
      </c>
      <c r="E909" s="23" t="s">
        <v>253</v>
      </c>
      <c r="F909" s="23">
        <v>143</v>
      </c>
      <c r="G909" s="23" t="s">
        <v>765</v>
      </c>
      <c r="H909" s="23">
        <v>9673</v>
      </c>
      <c r="I909" s="23" t="s">
        <v>944</v>
      </c>
      <c r="J909" s="57">
        <v>26.523929179004998</v>
      </c>
    </row>
    <row r="910" spans="1:10" x14ac:dyDescent="0.3">
      <c r="A910" s="23">
        <v>61</v>
      </c>
      <c r="B910" s="23" t="s">
        <v>196</v>
      </c>
      <c r="C910" s="23">
        <v>788</v>
      </c>
      <c r="D910" s="23">
        <v>2</v>
      </c>
      <c r="E910" s="23" t="s">
        <v>675</v>
      </c>
      <c r="F910" s="23">
        <v>143</v>
      </c>
      <c r="G910" s="23" t="s">
        <v>765</v>
      </c>
      <c r="H910" s="23">
        <v>9673</v>
      </c>
      <c r="I910" s="23" t="s">
        <v>944</v>
      </c>
      <c r="J910" s="57">
        <v>31.549627271147401</v>
      </c>
    </row>
    <row r="911" spans="1:10" x14ac:dyDescent="0.3">
      <c r="A911" s="23">
        <v>61</v>
      </c>
      <c r="B911" s="23" t="s">
        <v>196</v>
      </c>
      <c r="C911" s="23">
        <v>900</v>
      </c>
      <c r="D911" s="23">
        <v>1</v>
      </c>
      <c r="E911" s="23" t="s">
        <v>256</v>
      </c>
      <c r="F911" s="23">
        <v>9673</v>
      </c>
      <c r="G911" s="23" t="s">
        <v>944</v>
      </c>
      <c r="H911" s="23">
        <v>143</v>
      </c>
      <c r="I911" s="23" t="s">
        <v>765</v>
      </c>
      <c r="J911" s="57">
        <v>29.0817236662052</v>
      </c>
    </row>
    <row r="912" spans="1:10" x14ac:dyDescent="0.3">
      <c r="A912" s="23">
        <v>61</v>
      </c>
      <c r="B912" s="23" t="s">
        <v>196</v>
      </c>
      <c r="C912" s="23">
        <v>1021</v>
      </c>
      <c r="D912" s="23">
        <v>2</v>
      </c>
      <c r="E912" s="23" t="s">
        <v>1187</v>
      </c>
      <c r="F912" s="23">
        <v>1351</v>
      </c>
      <c r="G912" s="23" t="s">
        <v>996</v>
      </c>
      <c r="H912" s="23">
        <v>934</v>
      </c>
      <c r="I912" s="23" t="s">
        <v>946</v>
      </c>
      <c r="J912" s="57">
        <v>23.152459148482201</v>
      </c>
    </row>
    <row r="913" spans="1:10" x14ac:dyDescent="0.3">
      <c r="A913" s="23">
        <v>75</v>
      </c>
      <c r="B913" s="23" t="s">
        <v>1018</v>
      </c>
      <c r="C913" s="23">
        <v>50</v>
      </c>
      <c r="D913" s="23">
        <v>0</v>
      </c>
      <c r="E913" s="23" t="s">
        <v>503</v>
      </c>
      <c r="F913" s="23">
        <v>4121</v>
      </c>
      <c r="G913" s="23" t="s">
        <v>935</v>
      </c>
      <c r="H913" s="23">
        <v>4198</v>
      </c>
      <c r="I913" s="23" t="s">
        <v>1021</v>
      </c>
      <c r="J913" s="57">
        <v>34.8360605315643</v>
      </c>
    </row>
    <row r="914" spans="1:10" x14ac:dyDescent="0.3">
      <c r="A914" s="23">
        <v>75</v>
      </c>
      <c r="B914" s="23" t="s">
        <v>1018</v>
      </c>
      <c r="C914" s="23">
        <v>204</v>
      </c>
      <c r="D914" s="23">
        <v>0</v>
      </c>
      <c r="E914" s="23" t="s">
        <v>499</v>
      </c>
      <c r="F914" s="23">
        <v>4190</v>
      </c>
      <c r="G914" s="23" t="s">
        <v>1019</v>
      </c>
      <c r="H914" s="23">
        <v>4121</v>
      </c>
      <c r="I914" s="23" t="s">
        <v>935</v>
      </c>
      <c r="J914" s="57">
        <v>22.5544979141326</v>
      </c>
    </row>
    <row r="915" spans="1:10" x14ac:dyDescent="0.3">
      <c r="A915" s="23">
        <v>75</v>
      </c>
      <c r="B915" s="23" t="s">
        <v>1018</v>
      </c>
      <c r="C915" s="23">
        <v>416</v>
      </c>
      <c r="D915" s="23">
        <v>0</v>
      </c>
      <c r="E915" s="23" t="s">
        <v>1447</v>
      </c>
      <c r="F915" s="23">
        <v>4115</v>
      </c>
      <c r="G915" s="23" t="s">
        <v>1020</v>
      </c>
      <c r="H915" s="23">
        <v>4121</v>
      </c>
      <c r="I915" s="23" t="s">
        <v>935</v>
      </c>
      <c r="J915" s="57">
        <v>35.771519330053401</v>
      </c>
    </row>
    <row r="916" spans="1:10" x14ac:dyDescent="0.3">
      <c r="A916" s="23">
        <v>77</v>
      </c>
      <c r="B916" s="23" t="s">
        <v>1027</v>
      </c>
      <c r="C916" s="23">
        <v>53</v>
      </c>
      <c r="D916" s="23">
        <v>1</v>
      </c>
      <c r="E916" s="23" t="s">
        <v>463</v>
      </c>
      <c r="F916" s="23">
        <v>4121</v>
      </c>
      <c r="G916" s="23" t="s">
        <v>935</v>
      </c>
      <c r="H916" s="23">
        <v>4241</v>
      </c>
      <c r="I916" s="23" t="s">
        <v>1029</v>
      </c>
      <c r="J916" s="57">
        <v>30.872845466437798</v>
      </c>
    </row>
    <row r="917" spans="1:10" x14ac:dyDescent="0.3">
      <c r="A917" s="23">
        <v>77</v>
      </c>
      <c r="B917" s="23" t="s">
        <v>1027</v>
      </c>
      <c r="C917" s="23">
        <v>206</v>
      </c>
      <c r="D917" s="23">
        <v>2</v>
      </c>
      <c r="E917" s="23" t="s">
        <v>458</v>
      </c>
      <c r="F917" s="23">
        <v>4241</v>
      </c>
      <c r="G917" s="23" t="s">
        <v>1029</v>
      </c>
      <c r="H917" s="23">
        <v>4206</v>
      </c>
      <c r="I917" s="23" t="s">
        <v>1033</v>
      </c>
      <c r="J917" s="57">
        <v>19.073918921248701</v>
      </c>
    </row>
    <row r="918" spans="1:10" x14ac:dyDescent="0.3">
      <c r="A918" s="23">
        <v>77</v>
      </c>
      <c r="B918" s="23" t="s">
        <v>1027</v>
      </c>
      <c r="C918" s="23">
        <v>748</v>
      </c>
      <c r="D918" s="23">
        <v>2</v>
      </c>
      <c r="E918" s="23" t="s">
        <v>1197</v>
      </c>
      <c r="F918" s="23">
        <v>4236</v>
      </c>
      <c r="G918" s="23" t="s">
        <v>1028</v>
      </c>
      <c r="H918" s="23">
        <v>4121</v>
      </c>
      <c r="I918" s="23" t="s">
        <v>935</v>
      </c>
      <c r="J918" s="57">
        <v>21.160287806025501</v>
      </c>
    </row>
    <row r="919" spans="1:10" x14ac:dyDescent="0.3">
      <c r="A919" s="23">
        <v>77</v>
      </c>
      <c r="B919" s="23" t="s">
        <v>1027</v>
      </c>
      <c r="C919" s="23">
        <v>829</v>
      </c>
      <c r="D919" s="23">
        <v>1</v>
      </c>
      <c r="E919" s="23" t="s">
        <v>1448</v>
      </c>
      <c r="F919" s="23">
        <v>4121</v>
      </c>
      <c r="G919" s="23" t="s">
        <v>935</v>
      </c>
      <c r="H919" s="23">
        <v>4252</v>
      </c>
      <c r="I919" s="23" t="s">
        <v>1030</v>
      </c>
      <c r="J919" s="57">
        <v>15.04922897847</v>
      </c>
    </row>
    <row r="920" spans="1:10" x14ac:dyDescent="0.3">
      <c r="A920" s="23">
        <v>80</v>
      </c>
      <c r="B920" s="23" t="s">
        <v>1035</v>
      </c>
      <c r="C920" s="23">
        <v>560</v>
      </c>
      <c r="D920" s="23">
        <v>2</v>
      </c>
      <c r="E920" s="23" t="s">
        <v>705</v>
      </c>
      <c r="F920" s="23">
        <v>1472</v>
      </c>
      <c r="G920" s="23" t="s">
        <v>969</v>
      </c>
      <c r="H920" s="23">
        <v>325</v>
      </c>
      <c r="I920" s="23" t="s">
        <v>886</v>
      </c>
      <c r="J920" s="57">
        <v>42.831078845109602</v>
      </c>
    </row>
    <row r="921" spans="1:10" x14ac:dyDescent="0.3">
      <c r="A921" s="23">
        <v>7</v>
      </c>
      <c r="B921" s="23" t="s">
        <v>53</v>
      </c>
      <c r="C921" s="23">
        <v>346</v>
      </c>
      <c r="D921" s="23">
        <v>2</v>
      </c>
      <c r="E921" s="23" t="s">
        <v>51</v>
      </c>
      <c r="F921" s="23">
        <v>376</v>
      </c>
      <c r="G921" s="23" t="s">
        <v>801</v>
      </c>
      <c r="H921" s="23">
        <v>143</v>
      </c>
      <c r="I921" s="23" t="s">
        <v>765</v>
      </c>
      <c r="J921" s="57">
        <v>7.6089376439094698</v>
      </c>
    </row>
    <row r="922" spans="1:10" x14ac:dyDescent="0.3">
      <c r="A922" s="23">
        <v>7</v>
      </c>
      <c r="B922" s="23" t="s">
        <v>53</v>
      </c>
      <c r="C922" s="23">
        <v>370</v>
      </c>
      <c r="D922" s="23">
        <v>1</v>
      </c>
      <c r="E922" s="23" t="s">
        <v>59</v>
      </c>
      <c r="F922" s="23">
        <v>143</v>
      </c>
      <c r="G922" s="23" t="s">
        <v>765</v>
      </c>
      <c r="H922" s="23">
        <v>376</v>
      </c>
      <c r="I922" s="23" t="s">
        <v>801</v>
      </c>
      <c r="J922" s="57">
        <v>12.8505414762939</v>
      </c>
    </row>
    <row r="923" spans="1:10" x14ac:dyDescent="0.3">
      <c r="A923" s="23">
        <v>7</v>
      </c>
      <c r="B923" s="23" t="s">
        <v>53</v>
      </c>
      <c r="C923" s="23">
        <v>1014</v>
      </c>
      <c r="D923" s="23">
        <v>2</v>
      </c>
      <c r="E923" s="23" t="s">
        <v>1449</v>
      </c>
      <c r="F923" s="23">
        <v>383</v>
      </c>
      <c r="G923" s="23" t="s">
        <v>1302</v>
      </c>
      <c r="H923" s="23">
        <v>31</v>
      </c>
      <c r="I923" s="23" t="s">
        <v>792</v>
      </c>
      <c r="J923" s="57">
        <v>5.8188430590499598</v>
      </c>
    </row>
    <row r="924" spans="1:10" x14ac:dyDescent="0.3">
      <c r="A924" s="23">
        <v>12</v>
      </c>
      <c r="B924" s="23" t="s">
        <v>819</v>
      </c>
      <c r="C924" s="23">
        <v>450</v>
      </c>
      <c r="D924" s="23">
        <v>0</v>
      </c>
      <c r="E924" s="23" t="s">
        <v>417</v>
      </c>
      <c r="F924" s="23">
        <v>63</v>
      </c>
      <c r="G924" s="23" t="s">
        <v>821</v>
      </c>
      <c r="H924" s="23">
        <v>63</v>
      </c>
      <c r="I924" s="23" t="s">
        <v>821</v>
      </c>
      <c r="J924" s="57">
        <v>5.8643900588156299</v>
      </c>
    </row>
    <row r="925" spans="1:10" x14ac:dyDescent="0.3">
      <c r="A925" s="23">
        <v>42</v>
      </c>
      <c r="B925" s="23" t="s">
        <v>949</v>
      </c>
      <c r="C925" s="23">
        <v>536</v>
      </c>
      <c r="D925" s="23">
        <v>0</v>
      </c>
      <c r="E925" s="23" t="s">
        <v>202</v>
      </c>
      <c r="F925" s="23">
        <v>9673</v>
      </c>
      <c r="G925" s="23" t="s">
        <v>944</v>
      </c>
      <c r="H925" s="23">
        <v>9673</v>
      </c>
      <c r="I925" s="23" t="s">
        <v>944</v>
      </c>
      <c r="J925" s="57">
        <v>5.0503943003176399</v>
      </c>
    </row>
    <row r="926" spans="1:10" x14ac:dyDescent="0.3">
      <c r="A926" s="23">
        <v>76</v>
      </c>
      <c r="B926" s="23" t="s">
        <v>375</v>
      </c>
      <c r="C926" s="23">
        <v>94</v>
      </c>
      <c r="D926" s="23">
        <v>1</v>
      </c>
      <c r="E926" s="23" t="s">
        <v>374</v>
      </c>
      <c r="F926" s="23">
        <v>4177</v>
      </c>
      <c r="G926" s="23" t="s">
        <v>1026</v>
      </c>
      <c r="H926" s="23">
        <v>4121</v>
      </c>
      <c r="I926" s="23" t="s">
        <v>935</v>
      </c>
      <c r="J926" s="57">
        <v>39.571848728844401</v>
      </c>
    </row>
    <row r="927" spans="1:10" x14ac:dyDescent="0.3">
      <c r="A927" s="23">
        <v>7</v>
      </c>
      <c r="B927" s="23" t="s">
        <v>53</v>
      </c>
      <c r="C927" s="23">
        <v>366</v>
      </c>
      <c r="D927" s="23">
        <v>2</v>
      </c>
      <c r="E927" s="23" t="s">
        <v>1450</v>
      </c>
      <c r="F927" s="23">
        <v>376</v>
      </c>
      <c r="G927" s="23" t="s">
        <v>801</v>
      </c>
      <c r="H927" s="23">
        <v>31</v>
      </c>
      <c r="I927" s="23" t="s">
        <v>792</v>
      </c>
      <c r="J927" s="57">
        <v>7.6579376439094702</v>
      </c>
    </row>
    <row r="928" spans="1:10" x14ac:dyDescent="0.3">
      <c r="A928" s="23">
        <v>7</v>
      </c>
      <c r="B928" s="23" t="s">
        <v>53</v>
      </c>
      <c r="C928" s="23">
        <v>368</v>
      </c>
      <c r="D928" s="23">
        <v>1</v>
      </c>
      <c r="E928" s="23" t="s">
        <v>54</v>
      </c>
      <c r="F928" s="23">
        <v>143</v>
      </c>
      <c r="G928" s="23" t="s">
        <v>765</v>
      </c>
      <c r="H928" s="23">
        <v>376</v>
      </c>
      <c r="I928" s="23" t="s">
        <v>801</v>
      </c>
      <c r="J928" s="57">
        <v>9.0761910186548906</v>
      </c>
    </row>
    <row r="929" spans="1:10" x14ac:dyDescent="0.3">
      <c r="A929" s="23">
        <v>32</v>
      </c>
      <c r="B929" s="23" t="s">
        <v>891</v>
      </c>
      <c r="C929" s="23">
        <v>608</v>
      </c>
      <c r="D929" s="23">
        <v>0</v>
      </c>
      <c r="E929" s="23" t="s">
        <v>168</v>
      </c>
      <c r="F929" s="23">
        <v>325</v>
      </c>
      <c r="G929" s="23" t="s">
        <v>886</v>
      </c>
      <c r="H929" s="23">
        <v>325</v>
      </c>
      <c r="I929" s="23" t="s">
        <v>886</v>
      </c>
      <c r="J929" s="57">
        <v>8.4559196331808906</v>
      </c>
    </row>
    <row r="930" spans="1:10" x14ac:dyDescent="0.3">
      <c r="A930" s="23">
        <v>41</v>
      </c>
      <c r="B930" s="23" t="s">
        <v>200</v>
      </c>
      <c r="C930" s="23">
        <v>520</v>
      </c>
      <c r="D930" s="23">
        <v>1</v>
      </c>
      <c r="E930" s="23" t="s">
        <v>662</v>
      </c>
      <c r="F930" s="23">
        <v>9673</v>
      </c>
      <c r="G930" s="23" t="s">
        <v>944</v>
      </c>
      <c r="H930" s="23">
        <v>1195</v>
      </c>
      <c r="I930" s="23" t="s">
        <v>945</v>
      </c>
      <c r="J930" s="57">
        <v>25.079962879670799</v>
      </c>
    </row>
    <row r="931" spans="1:10" x14ac:dyDescent="0.3">
      <c r="A931" s="23">
        <v>54</v>
      </c>
      <c r="B931" s="23" t="s">
        <v>285</v>
      </c>
      <c r="C931" s="23">
        <v>545</v>
      </c>
      <c r="D931" s="23">
        <v>1</v>
      </c>
      <c r="E931" s="23" t="s">
        <v>285</v>
      </c>
      <c r="F931" s="23">
        <v>1961</v>
      </c>
      <c r="G931" s="23" t="s">
        <v>957</v>
      </c>
      <c r="H931" s="23">
        <v>934</v>
      </c>
      <c r="I931" s="23" t="s">
        <v>946</v>
      </c>
      <c r="J931" s="57">
        <v>10.479851732830999</v>
      </c>
    </row>
    <row r="932" spans="1:10" x14ac:dyDescent="0.3">
      <c r="A932" s="23">
        <v>16</v>
      </c>
      <c r="B932" s="23" t="s">
        <v>832</v>
      </c>
      <c r="C932" s="23">
        <v>256</v>
      </c>
      <c r="D932" s="23">
        <v>1</v>
      </c>
      <c r="E932" s="23" t="s">
        <v>87</v>
      </c>
      <c r="F932" s="23">
        <v>1790</v>
      </c>
      <c r="G932" s="23" t="s">
        <v>836</v>
      </c>
      <c r="H932" s="23">
        <v>1814</v>
      </c>
      <c r="I932" s="23" t="s">
        <v>833</v>
      </c>
      <c r="J932" s="57">
        <v>14.9243547218732</v>
      </c>
    </row>
    <row r="933" spans="1:10" x14ac:dyDescent="0.3">
      <c r="A933" s="23">
        <v>16</v>
      </c>
      <c r="B933" s="23" t="s">
        <v>832</v>
      </c>
      <c r="C933" s="23">
        <v>1023</v>
      </c>
      <c r="D933" s="23">
        <v>2</v>
      </c>
      <c r="E933" s="23" t="s">
        <v>1451</v>
      </c>
      <c r="F933" s="23">
        <v>1851</v>
      </c>
      <c r="G933" s="23" t="s">
        <v>1300</v>
      </c>
      <c r="H933" s="23">
        <v>143</v>
      </c>
      <c r="I933" s="23" t="s">
        <v>765</v>
      </c>
      <c r="J933" s="57">
        <v>13.5877674213645</v>
      </c>
    </row>
    <row r="934" spans="1:10" x14ac:dyDescent="0.3">
      <c r="A934" s="23">
        <v>17</v>
      </c>
      <c r="B934" s="23" t="s">
        <v>839</v>
      </c>
      <c r="C934" s="23">
        <v>843</v>
      </c>
      <c r="D934" s="23">
        <v>2</v>
      </c>
      <c r="E934" s="23" t="s">
        <v>843</v>
      </c>
      <c r="F934" s="23">
        <v>1880</v>
      </c>
      <c r="G934" s="23" t="s">
        <v>841</v>
      </c>
      <c r="H934" s="23">
        <v>143</v>
      </c>
      <c r="I934" s="23" t="s">
        <v>765</v>
      </c>
      <c r="J934" s="57">
        <v>22.604483103627</v>
      </c>
    </row>
    <row r="935" spans="1:10" x14ac:dyDescent="0.3">
      <c r="A935" s="23">
        <v>17</v>
      </c>
      <c r="B935" s="23" t="s">
        <v>839</v>
      </c>
      <c r="C935" s="23">
        <v>988</v>
      </c>
      <c r="D935" s="23">
        <v>2</v>
      </c>
      <c r="E935" s="23" t="s">
        <v>384</v>
      </c>
      <c r="F935" s="23">
        <v>1865</v>
      </c>
      <c r="G935" s="23" t="s">
        <v>840</v>
      </c>
      <c r="H935" s="23">
        <v>388</v>
      </c>
      <c r="I935" s="23" t="s">
        <v>845</v>
      </c>
      <c r="J935" s="57">
        <v>8.5276729256596902</v>
      </c>
    </row>
    <row r="936" spans="1:10" x14ac:dyDescent="0.3">
      <c r="A936" s="23">
        <v>19</v>
      </c>
      <c r="B936" s="23" t="s">
        <v>852</v>
      </c>
      <c r="C936" s="23">
        <v>274</v>
      </c>
      <c r="D936" s="23">
        <v>2</v>
      </c>
      <c r="E936" s="23" t="s">
        <v>711</v>
      </c>
      <c r="F936" s="23">
        <v>1940</v>
      </c>
      <c r="G936" s="23" t="s">
        <v>856</v>
      </c>
      <c r="H936" s="23">
        <v>718</v>
      </c>
      <c r="I936" s="23" t="s">
        <v>828</v>
      </c>
      <c r="J936" s="57">
        <v>6.8953393163113699</v>
      </c>
    </row>
    <row r="937" spans="1:10" x14ac:dyDescent="0.3">
      <c r="A937" s="23">
        <v>19</v>
      </c>
      <c r="B937" s="23" t="s">
        <v>852</v>
      </c>
      <c r="C937" s="23">
        <v>261</v>
      </c>
      <c r="D937" s="23">
        <v>1</v>
      </c>
      <c r="E937" s="23" t="s">
        <v>306</v>
      </c>
      <c r="F937" s="23">
        <v>718</v>
      </c>
      <c r="G937" s="23" t="s">
        <v>828</v>
      </c>
      <c r="H937" s="23">
        <v>852</v>
      </c>
      <c r="I937" s="23" t="s">
        <v>853</v>
      </c>
      <c r="J937" s="57">
        <v>14.374590273225699</v>
      </c>
    </row>
    <row r="938" spans="1:10" x14ac:dyDescent="0.3">
      <c r="A938" s="23">
        <v>22</v>
      </c>
      <c r="B938" s="23" t="s">
        <v>863</v>
      </c>
      <c r="C938" s="23">
        <v>267</v>
      </c>
      <c r="D938" s="23">
        <v>0</v>
      </c>
      <c r="E938" s="23" t="s">
        <v>542</v>
      </c>
      <c r="F938" s="23">
        <v>779</v>
      </c>
      <c r="G938" s="23" t="s">
        <v>864</v>
      </c>
      <c r="H938" s="23">
        <v>798</v>
      </c>
      <c r="I938" s="23" t="s">
        <v>867</v>
      </c>
      <c r="J938" s="57">
        <v>18.816330932839801</v>
      </c>
    </row>
    <row r="939" spans="1:10" x14ac:dyDescent="0.3">
      <c r="A939" s="23">
        <v>22</v>
      </c>
      <c r="B939" s="23" t="s">
        <v>863</v>
      </c>
      <c r="C939" s="23">
        <v>3042</v>
      </c>
      <c r="D939" s="23">
        <v>0</v>
      </c>
      <c r="E939" s="23" t="s">
        <v>544</v>
      </c>
      <c r="F939" s="23">
        <v>797</v>
      </c>
      <c r="G939" s="23" t="s">
        <v>866</v>
      </c>
      <c r="H939" s="23">
        <v>779</v>
      </c>
      <c r="I939" s="23" t="s">
        <v>864</v>
      </c>
      <c r="J939" s="57">
        <v>25.924140701339301</v>
      </c>
    </row>
    <row r="940" spans="1:10" x14ac:dyDescent="0.3">
      <c r="A940" s="23">
        <v>76</v>
      </c>
      <c r="B940" s="23" t="s">
        <v>375</v>
      </c>
      <c r="C940" s="23">
        <v>1018</v>
      </c>
      <c r="D940" s="23">
        <v>2</v>
      </c>
      <c r="E940" s="23" t="s">
        <v>1193</v>
      </c>
      <c r="F940" s="23">
        <v>3052</v>
      </c>
      <c r="G940" s="23" t="s">
        <v>1452</v>
      </c>
      <c r="H940" s="23">
        <v>9507</v>
      </c>
      <c r="I940" s="23" t="s">
        <v>1453</v>
      </c>
      <c r="J940" s="57">
        <v>33.639408417408703</v>
      </c>
    </row>
    <row r="941" spans="1:10" x14ac:dyDescent="0.3">
      <c r="A941" s="23">
        <v>6</v>
      </c>
      <c r="B941" s="23" t="s">
        <v>790</v>
      </c>
      <c r="C941" s="23">
        <v>351</v>
      </c>
      <c r="D941" s="23">
        <v>2</v>
      </c>
      <c r="E941" s="23" t="s">
        <v>48</v>
      </c>
      <c r="F941" s="23">
        <v>433</v>
      </c>
      <c r="G941" s="23" t="s">
        <v>793</v>
      </c>
      <c r="H941" s="23">
        <v>10</v>
      </c>
      <c r="I941" s="23" t="s">
        <v>794</v>
      </c>
      <c r="J941" s="57">
        <v>4.2505394852189404</v>
      </c>
    </row>
    <row r="942" spans="1:10" x14ac:dyDescent="0.3">
      <c r="A942" s="23">
        <v>6</v>
      </c>
      <c r="B942" s="23" t="s">
        <v>790</v>
      </c>
      <c r="C942" s="23">
        <v>374</v>
      </c>
      <c r="D942" s="23">
        <v>1</v>
      </c>
      <c r="E942" s="23" t="s">
        <v>40</v>
      </c>
      <c r="F942" s="23">
        <v>409</v>
      </c>
      <c r="G942" s="23" t="s">
        <v>769</v>
      </c>
      <c r="H942" s="23">
        <v>433</v>
      </c>
      <c r="I942" s="23" t="s">
        <v>793</v>
      </c>
      <c r="J942" s="57">
        <v>8.7028050638665206</v>
      </c>
    </row>
    <row r="943" spans="1:10" x14ac:dyDescent="0.3">
      <c r="A943" s="23">
        <v>6</v>
      </c>
      <c r="B943" s="23" t="s">
        <v>790</v>
      </c>
      <c r="C943" s="23">
        <v>734</v>
      </c>
      <c r="D943" s="23">
        <v>1</v>
      </c>
      <c r="E943" s="23" t="s">
        <v>46</v>
      </c>
      <c r="F943" s="23">
        <v>143</v>
      </c>
      <c r="G943" s="23" t="s">
        <v>765</v>
      </c>
      <c r="H943" s="23">
        <v>433</v>
      </c>
      <c r="I943" s="23" t="s">
        <v>793</v>
      </c>
      <c r="J943" s="57">
        <v>8.76480506386652</v>
      </c>
    </row>
    <row r="944" spans="1:10" x14ac:dyDescent="0.3">
      <c r="A944" s="23" t="s">
        <v>41</v>
      </c>
      <c r="B944" s="23" t="s">
        <v>795</v>
      </c>
      <c r="C944" s="23">
        <v>641</v>
      </c>
      <c r="D944" s="23">
        <v>2</v>
      </c>
      <c r="E944" s="23" t="s">
        <v>1454</v>
      </c>
      <c r="F944" s="23">
        <v>451</v>
      </c>
      <c r="G944" s="23" t="s">
        <v>797</v>
      </c>
      <c r="H944" s="23">
        <v>511</v>
      </c>
      <c r="I944" s="23" t="s">
        <v>1381</v>
      </c>
      <c r="J944" s="57">
        <v>3.9114682111289101</v>
      </c>
    </row>
    <row r="945" spans="1:10" x14ac:dyDescent="0.3">
      <c r="A945" s="23" t="s">
        <v>41</v>
      </c>
      <c r="B945" s="23" t="s">
        <v>795</v>
      </c>
      <c r="C945" s="23">
        <v>737</v>
      </c>
      <c r="D945" s="23">
        <v>1</v>
      </c>
      <c r="E945" s="23" t="s">
        <v>732</v>
      </c>
      <c r="F945" s="23">
        <v>143</v>
      </c>
      <c r="G945" s="23" t="s">
        <v>765</v>
      </c>
      <c r="H945" s="23">
        <v>451</v>
      </c>
      <c r="I945" s="23" t="s">
        <v>797</v>
      </c>
      <c r="J945" s="57">
        <v>12.136364883797199</v>
      </c>
    </row>
    <row r="946" spans="1:10" x14ac:dyDescent="0.3">
      <c r="A946" s="23">
        <v>10</v>
      </c>
      <c r="B946" s="23" t="s">
        <v>807</v>
      </c>
      <c r="C946" s="23">
        <v>393</v>
      </c>
      <c r="D946" s="23">
        <v>0</v>
      </c>
      <c r="E946" s="23" t="s">
        <v>146</v>
      </c>
      <c r="F946" s="23">
        <v>486</v>
      </c>
      <c r="G946" s="23" t="s">
        <v>810</v>
      </c>
      <c r="H946" s="23">
        <v>486</v>
      </c>
      <c r="I946" s="23" t="s">
        <v>810</v>
      </c>
      <c r="J946" s="57">
        <v>15.9017168852958</v>
      </c>
    </row>
    <row r="947" spans="1:10" x14ac:dyDescent="0.3">
      <c r="A947" s="23">
        <v>11</v>
      </c>
      <c r="B947" s="23" t="s">
        <v>816</v>
      </c>
      <c r="C947" s="23">
        <v>364</v>
      </c>
      <c r="D947" s="23">
        <v>0</v>
      </c>
      <c r="E947" s="23" t="s">
        <v>408</v>
      </c>
      <c r="F947" s="23">
        <v>533</v>
      </c>
      <c r="G947" s="23" t="s">
        <v>817</v>
      </c>
      <c r="H947" s="23">
        <v>510</v>
      </c>
      <c r="I947" s="23" t="s">
        <v>818</v>
      </c>
      <c r="J947" s="57">
        <v>4.3289999999999997</v>
      </c>
    </row>
    <row r="948" spans="1:10" x14ac:dyDescent="0.3">
      <c r="A948" s="23">
        <v>31</v>
      </c>
      <c r="B948" s="23" t="s">
        <v>885</v>
      </c>
      <c r="C948" s="23">
        <v>462</v>
      </c>
      <c r="D948" s="23">
        <v>0</v>
      </c>
      <c r="E948" s="23" t="s">
        <v>1455</v>
      </c>
      <c r="F948" s="23">
        <v>342</v>
      </c>
      <c r="G948" s="23" t="s">
        <v>888</v>
      </c>
      <c r="H948" s="23">
        <v>324</v>
      </c>
      <c r="I948" s="23" t="s">
        <v>887</v>
      </c>
      <c r="J948" s="57">
        <v>5.2844597857242404</v>
      </c>
    </row>
    <row r="949" spans="1:10" x14ac:dyDescent="0.3">
      <c r="A949" s="23">
        <v>1</v>
      </c>
      <c r="B949" s="23" t="s">
        <v>758</v>
      </c>
      <c r="C949" s="23">
        <v>759</v>
      </c>
      <c r="D949" s="23">
        <v>1</v>
      </c>
      <c r="E949" s="23" t="s">
        <v>11</v>
      </c>
      <c r="F949" s="23">
        <v>1</v>
      </c>
      <c r="G949" s="23" t="s">
        <v>759</v>
      </c>
      <c r="H949" s="23">
        <v>35</v>
      </c>
      <c r="I949" s="23" t="s">
        <v>760</v>
      </c>
      <c r="J949" s="57">
        <v>9.3423154622970905</v>
      </c>
    </row>
    <row r="950" spans="1:10" x14ac:dyDescent="0.3">
      <c r="A950" s="23">
        <v>4</v>
      </c>
      <c r="B950" s="23" t="s">
        <v>767</v>
      </c>
      <c r="C950" s="23">
        <v>311</v>
      </c>
      <c r="D950" s="23">
        <v>2</v>
      </c>
      <c r="E950" s="23" t="s">
        <v>715</v>
      </c>
      <c r="F950" s="23">
        <v>155</v>
      </c>
      <c r="G950" s="23" t="s">
        <v>770</v>
      </c>
      <c r="H950" s="23">
        <v>409</v>
      </c>
      <c r="I950" s="23" t="s">
        <v>769</v>
      </c>
      <c r="J950" s="57">
        <v>2.03637297830051</v>
      </c>
    </row>
    <row r="951" spans="1:10" x14ac:dyDescent="0.3">
      <c r="A951" s="23">
        <v>4</v>
      </c>
      <c r="B951" s="23" t="s">
        <v>767</v>
      </c>
      <c r="C951" s="23">
        <v>770</v>
      </c>
      <c r="D951" s="23">
        <v>1</v>
      </c>
      <c r="E951" s="23" t="s">
        <v>173</v>
      </c>
      <c r="F951" s="23">
        <v>409</v>
      </c>
      <c r="G951" s="23" t="s">
        <v>769</v>
      </c>
      <c r="H951" s="23">
        <v>143</v>
      </c>
      <c r="I951" s="23" t="s">
        <v>765</v>
      </c>
      <c r="J951" s="57">
        <v>2.0049999999999999</v>
      </c>
    </row>
    <row r="952" spans="1:10" x14ac:dyDescent="0.3">
      <c r="A952" s="23" t="s">
        <v>627</v>
      </c>
      <c r="B952" s="23" t="s">
        <v>788</v>
      </c>
      <c r="C952" s="23">
        <v>923</v>
      </c>
      <c r="D952" s="23">
        <v>2</v>
      </c>
      <c r="E952" s="23" t="s">
        <v>628</v>
      </c>
      <c r="F952" s="23">
        <v>171</v>
      </c>
      <c r="G952" s="23" t="s">
        <v>789</v>
      </c>
      <c r="H952" s="23">
        <v>143</v>
      </c>
      <c r="I952" s="23" t="s">
        <v>765</v>
      </c>
      <c r="J952" s="57">
        <v>4.4635552119987398</v>
      </c>
    </row>
    <row r="953" spans="1:10" x14ac:dyDescent="0.3">
      <c r="A953" s="23">
        <v>30</v>
      </c>
      <c r="B953" s="23" t="s">
        <v>880</v>
      </c>
      <c r="C953" s="23">
        <v>702</v>
      </c>
      <c r="D953" s="23">
        <v>1</v>
      </c>
      <c r="E953" s="23" t="s">
        <v>96</v>
      </c>
      <c r="F953" s="23">
        <v>155</v>
      </c>
      <c r="G953" s="23" t="s">
        <v>770</v>
      </c>
      <c r="H953" s="23">
        <v>751</v>
      </c>
      <c r="I953" s="23" t="s">
        <v>882</v>
      </c>
      <c r="J953" s="57">
        <v>15.1255355914953</v>
      </c>
    </row>
    <row r="954" spans="1:10" x14ac:dyDescent="0.3">
      <c r="A954" s="23">
        <v>30</v>
      </c>
      <c r="B954" s="23" t="s">
        <v>880</v>
      </c>
      <c r="C954" s="23">
        <v>989</v>
      </c>
      <c r="D954" s="23">
        <v>1</v>
      </c>
      <c r="E954" s="23" t="s">
        <v>100</v>
      </c>
      <c r="F954" s="23">
        <v>151</v>
      </c>
      <c r="G954" s="23" t="s">
        <v>884</v>
      </c>
      <c r="H954" s="23">
        <v>758</v>
      </c>
      <c r="I954" s="23" t="s">
        <v>881</v>
      </c>
      <c r="J954" s="57">
        <v>16.991566163705802</v>
      </c>
    </row>
    <row r="955" spans="1:10" x14ac:dyDescent="0.3">
      <c r="A955" s="23">
        <v>35</v>
      </c>
      <c r="B955" s="23" t="s">
        <v>897</v>
      </c>
      <c r="C955" s="23">
        <v>2055</v>
      </c>
      <c r="D955" s="23">
        <v>0</v>
      </c>
      <c r="E955" s="23" t="s">
        <v>719</v>
      </c>
      <c r="F955" s="23">
        <v>325</v>
      </c>
      <c r="G955" s="23" t="s">
        <v>886</v>
      </c>
      <c r="H955" s="23">
        <v>325</v>
      </c>
      <c r="I955" s="23" t="s">
        <v>886</v>
      </c>
      <c r="J955" s="57">
        <v>27.080158589232799</v>
      </c>
    </row>
    <row r="956" spans="1:10" x14ac:dyDescent="0.3">
      <c r="A956" s="23">
        <v>35</v>
      </c>
      <c r="B956" s="23" t="s">
        <v>897</v>
      </c>
      <c r="C956" s="23">
        <v>659</v>
      </c>
      <c r="D956" s="23">
        <v>0</v>
      </c>
      <c r="E956" s="23" t="s">
        <v>1456</v>
      </c>
      <c r="F956" s="23">
        <v>278</v>
      </c>
      <c r="G956" s="23" t="s">
        <v>898</v>
      </c>
      <c r="H956" s="23">
        <v>325</v>
      </c>
      <c r="I956" s="23" t="s">
        <v>886</v>
      </c>
      <c r="J956" s="57">
        <v>8.9553996056705394</v>
      </c>
    </row>
    <row r="957" spans="1:10" x14ac:dyDescent="0.3">
      <c r="A957" s="23">
        <v>35</v>
      </c>
      <c r="B957" s="23" t="s">
        <v>897</v>
      </c>
      <c r="C957" s="23">
        <v>924</v>
      </c>
      <c r="D957" s="23">
        <v>0</v>
      </c>
      <c r="E957" s="23" t="s">
        <v>618</v>
      </c>
      <c r="F957" s="23">
        <v>243</v>
      </c>
      <c r="G957" s="23" t="s">
        <v>899</v>
      </c>
      <c r="H957" s="23">
        <v>325</v>
      </c>
      <c r="I957" s="23" t="s">
        <v>886</v>
      </c>
      <c r="J957" s="57">
        <v>22.300251664629901</v>
      </c>
    </row>
    <row r="958" spans="1:10" x14ac:dyDescent="0.3">
      <c r="A958" s="23">
        <v>37</v>
      </c>
      <c r="B958" s="23" t="s">
        <v>905</v>
      </c>
      <c r="C958" s="23">
        <v>630</v>
      </c>
      <c r="D958" s="23">
        <v>0</v>
      </c>
      <c r="E958" s="23" t="s">
        <v>1176</v>
      </c>
      <c r="F958" s="23">
        <v>486</v>
      </c>
      <c r="G958" s="23" t="s">
        <v>810</v>
      </c>
      <c r="H958" s="23">
        <v>486</v>
      </c>
      <c r="I958" s="23" t="s">
        <v>810</v>
      </c>
      <c r="J958" s="57">
        <v>17.570250358240401</v>
      </c>
    </row>
    <row r="959" spans="1:10" x14ac:dyDescent="0.3">
      <c r="A959" s="23">
        <v>37</v>
      </c>
      <c r="B959" s="23" t="s">
        <v>905</v>
      </c>
      <c r="C959" s="23">
        <v>314</v>
      </c>
      <c r="D959" s="23">
        <v>0</v>
      </c>
      <c r="E959" s="23" t="s">
        <v>442</v>
      </c>
      <c r="F959" s="23">
        <v>43</v>
      </c>
      <c r="G959" s="23" t="s">
        <v>762</v>
      </c>
      <c r="H959" s="23">
        <v>143</v>
      </c>
      <c r="I959" s="23" t="s">
        <v>765</v>
      </c>
      <c r="J959" s="57">
        <v>24.752033954549699</v>
      </c>
    </row>
    <row r="960" spans="1:10" x14ac:dyDescent="0.3">
      <c r="A960" s="23">
        <v>37</v>
      </c>
      <c r="B960" s="23" t="s">
        <v>905</v>
      </c>
      <c r="C960" s="23">
        <v>315</v>
      </c>
      <c r="D960" s="23">
        <v>0</v>
      </c>
      <c r="E960" s="23" t="s">
        <v>443</v>
      </c>
      <c r="F960" s="23">
        <v>43</v>
      </c>
      <c r="G960" s="23" t="s">
        <v>762</v>
      </c>
      <c r="H960" s="23">
        <v>43</v>
      </c>
      <c r="I960" s="23" t="s">
        <v>762</v>
      </c>
      <c r="J960" s="57">
        <v>24.333179218583702</v>
      </c>
    </row>
    <row r="961" spans="1:10" x14ac:dyDescent="0.3">
      <c r="A961" s="23">
        <v>40</v>
      </c>
      <c r="B961" s="23" t="s">
        <v>1233</v>
      </c>
      <c r="C961" s="23">
        <v>1078</v>
      </c>
      <c r="D961" s="23">
        <v>2</v>
      </c>
      <c r="E961" s="23" t="s">
        <v>1457</v>
      </c>
      <c r="F961" s="23">
        <v>4110</v>
      </c>
      <c r="G961" s="23" t="s">
        <v>912</v>
      </c>
      <c r="H961" s="23">
        <v>3091</v>
      </c>
      <c r="I961" s="23" t="s">
        <v>925</v>
      </c>
      <c r="J961" s="57">
        <v>17.802659729340402</v>
      </c>
    </row>
    <row r="962" spans="1:10" x14ac:dyDescent="0.3">
      <c r="A962" s="23">
        <v>40</v>
      </c>
      <c r="B962" s="23" t="s">
        <v>1233</v>
      </c>
      <c r="C962" s="23">
        <v>6001</v>
      </c>
      <c r="D962" s="23">
        <v>1</v>
      </c>
      <c r="E962" s="23" t="s">
        <v>193</v>
      </c>
      <c r="F962" s="23">
        <v>237</v>
      </c>
      <c r="G962" s="23" t="s">
        <v>921</v>
      </c>
      <c r="H962" s="23">
        <v>3098</v>
      </c>
      <c r="I962" s="23" t="s">
        <v>940</v>
      </c>
      <c r="J962" s="57">
        <v>8.0641761298846593</v>
      </c>
    </row>
    <row r="963" spans="1:10" x14ac:dyDescent="0.3">
      <c r="A963" s="23">
        <v>40</v>
      </c>
      <c r="B963" s="23" t="s">
        <v>1233</v>
      </c>
      <c r="C963" s="23">
        <v>465</v>
      </c>
      <c r="D963" s="23">
        <v>1</v>
      </c>
      <c r="E963" s="23" t="s">
        <v>1210</v>
      </c>
      <c r="F963" s="23">
        <v>3088</v>
      </c>
      <c r="G963" s="23" t="s">
        <v>933</v>
      </c>
      <c r="H963" s="23">
        <v>3047</v>
      </c>
      <c r="I963" s="23" t="s">
        <v>917</v>
      </c>
      <c r="J963" s="57">
        <v>10.062397578892501</v>
      </c>
    </row>
    <row r="964" spans="1:10" x14ac:dyDescent="0.3">
      <c r="A964" s="23">
        <v>40</v>
      </c>
      <c r="B964" s="23" t="s">
        <v>1233</v>
      </c>
      <c r="C964" s="23">
        <v>477</v>
      </c>
      <c r="D964" s="23">
        <v>2</v>
      </c>
      <c r="E964" s="23" t="s">
        <v>1458</v>
      </c>
      <c r="F964" s="23">
        <v>9568</v>
      </c>
      <c r="G964" s="23" t="s">
        <v>1459</v>
      </c>
      <c r="H964" s="23">
        <v>3053</v>
      </c>
      <c r="I964" s="23" t="s">
        <v>1242</v>
      </c>
      <c r="J964" s="57">
        <v>7.7014708171066504</v>
      </c>
    </row>
    <row r="965" spans="1:10" x14ac:dyDescent="0.3">
      <c r="A965" s="23">
        <v>40</v>
      </c>
      <c r="B965" s="23" t="s">
        <v>1233</v>
      </c>
      <c r="C965" s="23">
        <v>693</v>
      </c>
      <c r="D965" s="23">
        <v>1</v>
      </c>
      <c r="E965" s="23" t="s">
        <v>1460</v>
      </c>
      <c r="F965" s="23">
        <v>3022</v>
      </c>
      <c r="G965" s="23" t="s">
        <v>1241</v>
      </c>
      <c r="H965" s="23">
        <v>9672</v>
      </c>
      <c r="I965" s="23" t="s">
        <v>914</v>
      </c>
      <c r="J965" s="57">
        <v>6.8629724061130801</v>
      </c>
    </row>
    <row r="966" spans="1:10" x14ac:dyDescent="0.3">
      <c r="A966" s="23">
        <v>40</v>
      </c>
      <c r="B966" s="23" t="s">
        <v>1233</v>
      </c>
      <c r="C966" s="23">
        <v>694</v>
      </c>
      <c r="D966" s="23">
        <v>2</v>
      </c>
      <c r="E966" s="23" t="s">
        <v>1461</v>
      </c>
      <c r="F966" s="23">
        <v>3008</v>
      </c>
      <c r="G966" s="23" t="s">
        <v>929</v>
      </c>
      <c r="H966" s="23">
        <v>348</v>
      </c>
      <c r="I966" s="23" t="s">
        <v>916</v>
      </c>
      <c r="J966" s="57">
        <v>34.528210366257902</v>
      </c>
    </row>
    <row r="967" spans="1:10" x14ac:dyDescent="0.3">
      <c r="A967" s="23">
        <v>40</v>
      </c>
      <c r="B967" s="23" t="s">
        <v>1233</v>
      </c>
      <c r="C967" s="23">
        <v>696</v>
      </c>
      <c r="D967" s="23">
        <v>1</v>
      </c>
      <c r="E967" s="23" t="s">
        <v>1462</v>
      </c>
      <c r="F967" s="23">
        <v>325</v>
      </c>
      <c r="G967" s="23" t="s">
        <v>886</v>
      </c>
      <c r="H967" s="23">
        <v>3088</v>
      </c>
      <c r="I967" s="23" t="s">
        <v>933</v>
      </c>
      <c r="J967" s="57">
        <v>9.8649760823180195</v>
      </c>
    </row>
    <row r="968" spans="1:10" x14ac:dyDescent="0.3">
      <c r="A968" s="23">
        <v>40</v>
      </c>
      <c r="B968" s="23" t="s">
        <v>1233</v>
      </c>
      <c r="C968" s="23">
        <v>822</v>
      </c>
      <c r="D968" s="23">
        <v>1</v>
      </c>
      <c r="E968" s="23" t="s">
        <v>189</v>
      </c>
      <c r="F968" s="23">
        <v>3034</v>
      </c>
      <c r="G968" s="23" t="s">
        <v>923</v>
      </c>
      <c r="H968" s="23">
        <v>9672</v>
      </c>
      <c r="I968" s="23" t="s">
        <v>914</v>
      </c>
      <c r="J968" s="57">
        <v>10.176231630308299</v>
      </c>
    </row>
    <row r="969" spans="1:10" x14ac:dyDescent="0.3">
      <c r="A969" s="23">
        <v>40</v>
      </c>
      <c r="B969" s="23" t="s">
        <v>1233</v>
      </c>
      <c r="C969" s="23">
        <v>825</v>
      </c>
      <c r="D969" s="23">
        <v>1</v>
      </c>
      <c r="E969" s="23" t="s">
        <v>171</v>
      </c>
      <c r="F969" s="23">
        <v>9472</v>
      </c>
      <c r="G969" s="23" t="s">
        <v>939</v>
      </c>
      <c r="H969" s="23">
        <v>4110</v>
      </c>
      <c r="I969" s="23" t="s">
        <v>912</v>
      </c>
      <c r="J969" s="57">
        <v>23.036556023247599</v>
      </c>
    </row>
    <row r="970" spans="1:10" x14ac:dyDescent="0.3">
      <c r="A970" s="23">
        <v>40</v>
      </c>
      <c r="B970" s="23" t="s">
        <v>1233</v>
      </c>
      <c r="C970" s="23">
        <v>1012</v>
      </c>
      <c r="D970" s="23">
        <v>1</v>
      </c>
      <c r="E970" s="23" t="s">
        <v>1213</v>
      </c>
      <c r="F970" s="23">
        <v>3088</v>
      </c>
      <c r="G970" s="23" t="s">
        <v>933</v>
      </c>
      <c r="H970" s="23">
        <v>4114</v>
      </c>
      <c r="I970" s="23" t="s">
        <v>928</v>
      </c>
      <c r="J970" s="57">
        <v>17.032181966879499</v>
      </c>
    </row>
    <row r="971" spans="1:10" x14ac:dyDescent="0.3">
      <c r="A971" s="23">
        <v>40</v>
      </c>
      <c r="B971" s="23" t="s">
        <v>1233</v>
      </c>
      <c r="C971" s="23">
        <v>112</v>
      </c>
      <c r="D971" s="23">
        <v>2</v>
      </c>
      <c r="E971" s="23" t="s">
        <v>726</v>
      </c>
      <c r="F971" s="23">
        <v>4110</v>
      </c>
      <c r="G971" s="23" t="s">
        <v>912</v>
      </c>
      <c r="H971" s="23">
        <v>3087</v>
      </c>
      <c r="I971" s="23" t="s">
        <v>924</v>
      </c>
      <c r="J971" s="57">
        <v>16.792529915060001</v>
      </c>
    </row>
    <row r="972" spans="1:10" x14ac:dyDescent="0.3">
      <c r="A972" s="23">
        <v>45</v>
      </c>
      <c r="B972" s="23" t="s">
        <v>204</v>
      </c>
      <c r="C972" s="23">
        <v>454</v>
      </c>
      <c r="D972" s="23">
        <v>1</v>
      </c>
      <c r="E972" s="23" t="s">
        <v>1182</v>
      </c>
      <c r="F972" s="23">
        <v>1700</v>
      </c>
      <c r="G972" s="23" t="s">
        <v>951</v>
      </c>
      <c r="H972" s="23">
        <v>1301</v>
      </c>
      <c r="I972" s="23" t="s">
        <v>950</v>
      </c>
      <c r="J972" s="57">
        <v>20.7143348151262</v>
      </c>
    </row>
    <row r="973" spans="1:10" x14ac:dyDescent="0.3">
      <c r="A973" s="23">
        <v>60</v>
      </c>
      <c r="B973" s="23" t="s">
        <v>994</v>
      </c>
      <c r="C973" s="23">
        <v>200</v>
      </c>
      <c r="D973" s="23">
        <v>1</v>
      </c>
      <c r="E973" s="23" t="s">
        <v>691</v>
      </c>
      <c r="F973" s="23">
        <v>1351</v>
      </c>
      <c r="G973" s="23" t="s">
        <v>996</v>
      </c>
      <c r="H973" s="23">
        <v>9673</v>
      </c>
      <c r="I973" s="23" t="s">
        <v>944</v>
      </c>
      <c r="J973" s="57">
        <v>17.124889485139899</v>
      </c>
    </row>
    <row r="974" spans="1:10" x14ac:dyDescent="0.3">
      <c r="A974" s="23">
        <v>60</v>
      </c>
      <c r="B974" s="23" t="s">
        <v>994</v>
      </c>
      <c r="C974" s="23">
        <v>646</v>
      </c>
      <c r="D974" s="23">
        <v>1</v>
      </c>
      <c r="E974" s="23" t="s">
        <v>1463</v>
      </c>
      <c r="F974" s="23">
        <v>1643</v>
      </c>
      <c r="G974" s="23" t="s">
        <v>954</v>
      </c>
      <c r="H974" s="23">
        <v>9673</v>
      </c>
      <c r="I974" s="23" t="s">
        <v>944</v>
      </c>
      <c r="J974" s="57">
        <v>20.252948487194899</v>
      </c>
    </row>
    <row r="975" spans="1:10" x14ac:dyDescent="0.3">
      <c r="A975" s="23">
        <v>86</v>
      </c>
      <c r="B975" s="23" t="s">
        <v>1066</v>
      </c>
      <c r="C975" s="23">
        <v>464</v>
      </c>
      <c r="D975" s="23">
        <v>2</v>
      </c>
      <c r="E975" s="23" t="s">
        <v>1464</v>
      </c>
      <c r="F975" s="23">
        <v>9022</v>
      </c>
      <c r="G975" s="23" t="s">
        <v>1297</v>
      </c>
      <c r="H975" s="23">
        <v>3101</v>
      </c>
      <c r="I975" s="23" t="s">
        <v>1037</v>
      </c>
      <c r="J975" s="57">
        <v>3.5288258228398499</v>
      </c>
    </row>
    <row r="976" spans="1:10" x14ac:dyDescent="0.3">
      <c r="A976" s="23">
        <v>91</v>
      </c>
      <c r="B976" s="23" t="s">
        <v>1070</v>
      </c>
      <c r="C976" s="23">
        <v>57</v>
      </c>
      <c r="D976" s="23">
        <v>0</v>
      </c>
      <c r="E976" s="23" t="s">
        <v>364</v>
      </c>
      <c r="F976" s="23">
        <v>4121</v>
      </c>
      <c r="G976" s="23" t="s">
        <v>935</v>
      </c>
      <c r="H976" s="23">
        <v>4160</v>
      </c>
      <c r="I976" s="23" t="s">
        <v>1071</v>
      </c>
      <c r="J976" s="57">
        <v>12.8239761172672</v>
      </c>
    </row>
    <row r="977" spans="1:10" x14ac:dyDescent="0.3">
      <c r="A977" s="23">
        <v>91</v>
      </c>
      <c r="B977" s="23" t="s">
        <v>1070</v>
      </c>
      <c r="C977" s="23">
        <v>60</v>
      </c>
      <c r="D977" s="23">
        <v>0</v>
      </c>
      <c r="E977" s="23" t="s">
        <v>361</v>
      </c>
      <c r="F977" s="23">
        <v>4121</v>
      </c>
      <c r="G977" s="23" t="s">
        <v>935</v>
      </c>
      <c r="H977" s="23">
        <v>4121</v>
      </c>
      <c r="I977" s="23" t="s">
        <v>935</v>
      </c>
      <c r="J977" s="57">
        <v>25.776762389858401</v>
      </c>
    </row>
    <row r="978" spans="1:10" x14ac:dyDescent="0.3">
      <c r="A978" s="23">
        <v>91</v>
      </c>
      <c r="B978" s="23" t="s">
        <v>1070</v>
      </c>
      <c r="C978" s="23">
        <v>1020</v>
      </c>
      <c r="D978" s="23">
        <v>0</v>
      </c>
      <c r="E978" s="23" t="s">
        <v>177</v>
      </c>
      <c r="F978" s="23">
        <v>4276</v>
      </c>
      <c r="G978" s="23" t="s">
        <v>932</v>
      </c>
      <c r="H978" s="23">
        <v>3049</v>
      </c>
      <c r="I978" s="23" t="s">
        <v>1073</v>
      </c>
      <c r="J978" s="57">
        <v>4.21799940629018</v>
      </c>
    </row>
    <row r="979" spans="1:10" x14ac:dyDescent="0.3">
      <c r="A979" s="23" t="s">
        <v>180</v>
      </c>
      <c r="B979" s="23" t="s">
        <v>767</v>
      </c>
      <c r="C979" s="23">
        <v>226</v>
      </c>
      <c r="D979" s="23">
        <v>1</v>
      </c>
      <c r="E979" s="23" t="s">
        <v>663</v>
      </c>
      <c r="F979" s="23">
        <v>143</v>
      </c>
      <c r="G979" s="23" t="s">
        <v>765</v>
      </c>
      <c r="H979" s="23">
        <v>9659</v>
      </c>
      <c r="I979" s="23" t="s">
        <v>768</v>
      </c>
      <c r="J979" s="57">
        <v>2.35731509754899</v>
      </c>
    </row>
    <row r="980" spans="1:10" x14ac:dyDescent="0.3">
      <c r="A980" s="23" t="s">
        <v>180</v>
      </c>
      <c r="B980" s="23" t="s">
        <v>767</v>
      </c>
      <c r="C980" s="23">
        <v>774</v>
      </c>
      <c r="D980" s="23">
        <v>1</v>
      </c>
      <c r="E980" s="23" t="s">
        <v>181</v>
      </c>
      <c r="F980" s="23">
        <v>143</v>
      </c>
      <c r="G980" s="23" t="s">
        <v>765</v>
      </c>
      <c r="H980" s="23">
        <v>8125</v>
      </c>
      <c r="I980" s="23" t="s">
        <v>780</v>
      </c>
      <c r="J980" s="57">
        <v>1.2934638825628999</v>
      </c>
    </row>
    <row r="981" spans="1:10" x14ac:dyDescent="0.3">
      <c r="A981" s="23">
        <v>18</v>
      </c>
      <c r="B981" s="23" t="s">
        <v>846</v>
      </c>
      <c r="C981" s="23">
        <v>893</v>
      </c>
      <c r="D981" s="23">
        <v>1</v>
      </c>
      <c r="E981" s="23" t="s">
        <v>1465</v>
      </c>
      <c r="F981" s="23">
        <v>1822</v>
      </c>
      <c r="G981" s="23" t="s">
        <v>1466</v>
      </c>
      <c r="H981" s="23">
        <v>1730</v>
      </c>
      <c r="I981" s="23" t="s">
        <v>844</v>
      </c>
      <c r="J981" s="57">
        <v>17.384209151149701</v>
      </c>
    </row>
    <row r="982" spans="1:10" x14ac:dyDescent="0.3">
      <c r="A982" s="23">
        <v>18</v>
      </c>
      <c r="B982" s="23" t="s">
        <v>846</v>
      </c>
      <c r="C982" s="23">
        <v>254</v>
      </c>
      <c r="D982" s="23">
        <v>1</v>
      </c>
      <c r="E982" s="23" t="s">
        <v>391</v>
      </c>
      <c r="F982" s="23">
        <v>143</v>
      </c>
      <c r="G982" s="23" t="s">
        <v>765</v>
      </c>
      <c r="H982" s="23">
        <v>1730</v>
      </c>
      <c r="I982" s="23" t="s">
        <v>844</v>
      </c>
      <c r="J982" s="57">
        <v>27.834552649683999</v>
      </c>
    </row>
    <row r="983" spans="1:10" x14ac:dyDescent="0.3">
      <c r="A983" s="23">
        <v>18</v>
      </c>
      <c r="B983" s="23" t="s">
        <v>846</v>
      </c>
      <c r="C983" s="23">
        <v>466</v>
      </c>
      <c r="D983" s="23">
        <v>2</v>
      </c>
      <c r="E983" s="23" t="s">
        <v>1467</v>
      </c>
      <c r="F983" s="23">
        <v>1730</v>
      </c>
      <c r="G983" s="23" t="s">
        <v>844</v>
      </c>
      <c r="H983" s="23">
        <v>143</v>
      </c>
      <c r="I983" s="23" t="s">
        <v>765</v>
      </c>
      <c r="J983" s="57">
        <v>31.3595735825661</v>
      </c>
    </row>
    <row r="984" spans="1:10" x14ac:dyDescent="0.3">
      <c r="A984" s="23">
        <v>18</v>
      </c>
      <c r="B984" s="23" t="s">
        <v>846</v>
      </c>
      <c r="C984" s="23">
        <v>726</v>
      </c>
      <c r="D984" s="23">
        <v>2</v>
      </c>
      <c r="E984" s="23" t="s">
        <v>1468</v>
      </c>
      <c r="F984" s="23">
        <v>1779</v>
      </c>
      <c r="G984" s="23" t="s">
        <v>848</v>
      </c>
      <c r="H984" s="23">
        <v>143</v>
      </c>
      <c r="I984" s="23" t="s">
        <v>765</v>
      </c>
      <c r="J984" s="57">
        <v>39.623364103208502</v>
      </c>
    </row>
    <row r="985" spans="1:10" x14ac:dyDescent="0.3">
      <c r="A985" s="23">
        <v>59</v>
      </c>
      <c r="B985" s="23" t="s">
        <v>988</v>
      </c>
      <c r="C985" s="23">
        <v>530</v>
      </c>
      <c r="D985" s="23">
        <v>0</v>
      </c>
      <c r="E985" s="23" t="s">
        <v>630</v>
      </c>
      <c r="F985" s="23">
        <v>9673</v>
      </c>
      <c r="G985" s="23" t="s">
        <v>944</v>
      </c>
      <c r="H985" s="23">
        <v>9475</v>
      </c>
      <c r="I985" s="23" t="s">
        <v>953</v>
      </c>
      <c r="J985" s="57">
        <v>11.0677960111105</v>
      </c>
    </row>
    <row r="986" spans="1:10" x14ac:dyDescent="0.3">
      <c r="A986" s="23">
        <v>59</v>
      </c>
      <c r="B986" s="23" t="s">
        <v>988</v>
      </c>
      <c r="C986" s="23">
        <v>591</v>
      </c>
      <c r="D986" s="23">
        <v>0</v>
      </c>
      <c r="E986" s="23" t="s">
        <v>633</v>
      </c>
      <c r="F986" s="23">
        <v>1669</v>
      </c>
      <c r="G986" s="23" t="s">
        <v>990</v>
      </c>
      <c r="H986" s="23">
        <v>934</v>
      </c>
      <c r="I986" s="23" t="s">
        <v>946</v>
      </c>
      <c r="J986" s="57">
        <v>9.3059094957255404</v>
      </c>
    </row>
    <row r="987" spans="1:10" x14ac:dyDescent="0.3">
      <c r="A987" s="23">
        <v>59</v>
      </c>
      <c r="B987" s="23" t="s">
        <v>988</v>
      </c>
      <c r="C987" s="23">
        <v>857</v>
      </c>
      <c r="D987" s="23">
        <v>0</v>
      </c>
      <c r="E987" s="23" t="s">
        <v>667</v>
      </c>
      <c r="F987" s="23">
        <v>9673</v>
      </c>
      <c r="G987" s="23" t="s">
        <v>944</v>
      </c>
      <c r="H987" s="23">
        <v>1669</v>
      </c>
      <c r="I987" s="23" t="s">
        <v>990</v>
      </c>
      <c r="J987" s="57">
        <v>14.9947971498455</v>
      </c>
    </row>
    <row r="988" spans="1:10" x14ac:dyDescent="0.3">
      <c r="A988" s="23">
        <v>84</v>
      </c>
      <c r="B988" s="23" t="s">
        <v>1056</v>
      </c>
      <c r="C988" s="23">
        <v>89</v>
      </c>
      <c r="D988" s="23">
        <v>1</v>
      </c>
      <c r="E988" s="23" t="s">
        <v>1058</v>
      </c>
      <c r="F988" s="23">
        <v>3308</v>
      </c>
      <c r="G988" s="23" t="s">
        <v>1059</v>
      </c>
      <c r="H988" s="23">
        <v>9001</v>
      </c>
      <c r="I988" s="23" t="s">
        <v>1060</v>
      </c>
      <c r="J988" s="57">
        <v>4.24513687362023</v>
      </c>
    </row>
    <row r="989" spans="1:10" x14ac:dyDescent="0.3">
      <c r="A989" s="23">
        <v>97</v>
      </c>
      <c r="B989" s="23" t="s">
        <v>328</v>
      </c>
      <c r="C989" s="23">
        <v>137</v>
      </c>
      <c r="D989" s="23">
        <v>1</v>
      </c>
      <c r="E989" s="23" t="s">
        <v>324</v>
      </c>
      <c r="F989" s="23">
        <v>4252</v>
      </c>
      <c r="G989" s="23" t="s">
        <v>1030</v>
      </c>
      <c r="H989" s="23">
        <v>4206</v>
      </c>
      <c r="I989" s="23" t="s">
        <v>1033</v>
      </c>
      <c r="J989" s="57">
        <v>7.8834837071449702</v>
      </c>
    </row>
    <row r="990" spans="1:10" x14ac:dyDescent="0.3">
      <c r="A990" s="23">
        <v>97</v>
      </c>
      <c r="B990" s="23" t="s">
        <v>328</v>
      </c>
      <c r="C990" s="23">
        <v>692</v>
      </c>
      <c r="D990" s="23">
        <v>1</v>
      </c>
      <c r="E990" s="23" t="s">
        <v>326</v>
      </c>
      <c r="F990" s="23">
        <v>4214</v>
      </c>
      <c r="G990" s="23" t="s">
        <v>1032</v>
      </c>
      <c r="H990" s="23">
        <v>3034</v>
      </c>
      <c r="I990" s="23" t="s">
        <v>923</v>
      </c>
      <c r="J990" s="57">
        <v>9.1938874469253395</v>
      </c>
    </row>
    <row r="991" spans="1:10" x14ac:dyDescent="0.3">
      <c r="A991" s="23">
        <v>99</v>
      </c>
      <c r="B991" s="23" t="s">
        <v>1092</v>
      </c>
      <c r="C991" s="23">
        <v>132</v>
      </c>
      <c r="D991" s="23">
        <v>0</v>
      </c>
      <c r="E991" s="23" t="s">
        <v>477</v>
      </c>
      <c r="F991" s="23">
        <v>4107</v>
      </c>
      <c r="G991" s="23" t="s">
        <v>1093</v>
      </c>
      <c r="H991" s="23">
        <v>4107</v>
      </c>
      <c r="I991" s="23" t="s">
        <v>1093</v>
      </c>
      <c r="J991" s="57">
        <v>14.398276349285201</v>
      </c>
    </row>
    <row r="992" spans="1:10" x14ac:dyDescent="0.3">
      <c r="A992" s="23">
        <v>99</v>
      </c>
      <c r="B992" s="23" t="s">
        <v>1092</v>
      </c>
      <c r="C992" s="23">
        <v>199</v>
      </c>
      <c r="D992" s="23">
        <v>0</v>
      </c>
      <c r="E992" s="23" t="s">
        <v>480</v>
      </c>
      <c r="F992" s="23">
        <v>3034</v>
      </c>
      <c r="G992" s="23" t="s">
        <v>923</v>
      </c>
      <c r="H992" s="23">
        <v>4107</v>
      </c>
      <c r="I992" s="23" t="s">
        <v>1093</v>
      </c>
      <c r="J992" s="57">
        <v>5.88900644048661</v>
      </c>
    </row>
    <row r="993" spans="1:10" x14ac:dyDescent="0.3">
      <c r="A993" s="23">
        <v>99</v>
      </c>
      <c r="B993" s="23" t="s">
        <v>1092</v>
      </c>
      <c r="C993" s="23">
        <v>201</v>
      </c>
      <c r="D993" s="23">
        <v>0</v>
      </c>
      <c r="E993" s="23" t="s">
        <v>478</v>
      </c>
      <c r="F993" s="23">
        <v>3033</v>
      </c>
      <c r="G993" s="23" t="s">
        <v>1080</v>
      </c>
      <c r="H993" s="23">
        <v>4107</v>
      </c>
      <c r="I993" s="23" t="s">
        <v>1093</v>
      </c>
      <c r="J993" s="57">
        <v>11.8571693540389</v>
      </c>
    </row>
    <row r="994" spans="1:10" x14ac:dyDescent="0.3">
      <c r="A994" s="23">
        <v>99</v>
      </c>
      <c r="B994" s="23" t="s">
        <v>1092</v>
      </c>
      <c r="C994" s="23">
        <v>460</v>
      </c>
      <c r="D994" s="23">
        <v>0</v>
      </c>
      <c r="E994" s="23" t="s">
        <v>1469</v>
      </c>
      <c r="F994" s="23">
        <v>3033</v>
      </c>
      <c r="G994" s="23" t="s">
        <v>1080</v>
      </c>
      <c r="H994" s="23">
        <v>4107</v>
      </c>
      <c r="I994" s="23" t="s">
        <v>1093</v>
      </c>
      <c r="J994" s="57">
        <v>12.978594113601099</v>
      </c>
    </row>
    <row r="995" spans="1:10" x14ac:dyDescent="0.3">
      <c r="A995" s="23" t="s">
        <v>1324</v>
      </c>
      <c r="B995" s="23" t="s">
        <v>1325</v>
      </c>
      <c r="C995" s="23">
        <v>45</v>
      </c>
      <c r="D995" s="23">
        <v>1</v>
      </c>
      <c r="E995" s="23" t="s">
        <v>1470</v>
      </c>
      <c r="F995" s="23">
        <v>581</v>
      </c>
      <c r="G995" s="23" t="s">
        <v>1327</v>
      </c>
      <c r="H995" s="23">
        <v>798</v>
      </c>
      <c r="I995" s="23" t="s">
        <v>867</v>
      </c>
      <c r="J995" s="57">
        <v>29.023024352589299</v>
      </c>
    </row>
    <row r="996" spans="1:10" x14ac:dyDescent="0.3">
      <c r="A996" s="23" t="s">
        <v>1324</v>
      </c>
      <c r="B996" s="23" t="s">
        <v>1325</v>
      </c>
      <c r="C996" s="23">
        <v>72</v>
      </c>
      <c r="D996" s="23">
        <v>2</v>
      </c>
      <c r="E996" s="23" t="s">
        <v>1471</v>
      </c>
      <c r="F996" s="23">
        <v>798</v>
      </c>
      <c r="G996" s="23" t="s">
        <v>867</v>
      </c>
      <c r="H996" s="23">
        <v>12</v>
      </c>
      <c r="I996" s="23" t="s">
        <v>1332</v>
      </c>
      <c r="J996" s="57">
        <v>15.3631630602298</v>
      </c>
    </row>
    <row r="997" spans="1:10" x14ac:dyDescent="0.3">
      <c r="A997" s="23">
        <v>47</v>
      </c>
      <c r="B997" s="23" t="s">
        <v>961</v>
      </c>
      <c r="C997" s="23">
        <v>567</v>
      </c>
      <c r="D997" s="23">
        <v>2</v>
      </c>
      <c r="E997" s="23" t="s">
        <v>695</v>
      </c>
      <c r="F997" s="23">
        <v>1413</v>
      </c>
      <c r="G997" s="23" t="s">
        <v>959</v>
      </c>
      <c r="H997" s="23">
        <v>934</v>
      </c>
      <c r="I997" s="23" t="s">
        <v>946</v>
      </c>
      <c r="J997" s="57">
        <v>11.274938536989399</v>
      </c>
    </row>
    <row r="998" spans="1:10" x14ac:dyDescent="0.3">
      <c r="A998" s="23">
        <v>47</v>
      </c>
      <c r="B998" s="23" t="s">
        <v>961</v>
      </c>
      <c r="C998" s="23">
        <v>779</v>
      </c>
      <c r="D998" s="23">
        <v>2</v>
      </c>
      <c r="E998" s="23" t="s">
        <v>965</v>
      </c>
      <c r="F998" s="23">
        <v>1413</v>
      </c>
      <c r="G998" s="23" t="s">
        <v>959</v>
      </c>
      <c r="H998" s="23">
        <v>9673</v>
      </c>
      <c r="I998" s="23" t="s">
        <v>944</v>
      </c>
      <c r="J998" s="57">
        <v>17.875777327486801</v>
      </c>
    </row>
    <row r="999" spans="1:10" x14ac:dyDescent="0.3">
      <c r="A999" s="23">
        <v>48</v>
      </c>
      <c r="B999" s="23" t="s">
        <v>199</v>
      </c>
      <c r="C999" s="23">
        <v>3035</v>
      </c>
      <c r="D999" s="23">
        <v>2</v>
      </c>
      <c r="E999" s="23" t="s">
        <v>277</v>
      </c>
      <c r="F999" s="23">
        <v>1150</v>
      </c>
      <c r="G999" s="23" t="s">
        <v>966</v>
      </c>
      <c r="H999" s="23">
        <v>9673</v>
      </c>
      <c r="I999" s="23" t="s">
        <v>944</v>
      </c>
      <c r="J999" s="57">
        <v>16.576792253174801</v>
      </c>
    </row>
    <row r="1000" spans="1:10" x14ac:dyDescent="0.3">
      <c r="A1000" s="23">
        <v>74</v>
      </c>
      <c r="B1000" s="23" t="s">
        <v>371</v>
      </c>
      <c r="C1000" s="23">
        <v>884</v>
      </c>
      <c r="D1000" s="23">
        <v>2</v>
      </c>
      <c r="E1000" s="23" t="s">
        <v>373</v>
      </c>
      <c r="F1000" s="23">
        <v>9497</v>
      </c>
      <c r="G1000" s="23" t="s">
        <v>1017</v>
      </c>
      <c r="H1000" s="23">
        <v>4121</v>
      </c>
      <c r="I1000" s="23" t="s">
        <v>935</v>
      </c>
      <c r="J1000" s="57">
        <v>20.006571684093402</v>
      </c>
    </row>
    <row r="1001" spans="1:10" x14ac:dyDescent="0.3">
      <c r="A1001" s="23">
        <v>94</v>
      </c>
      <c r="B1001" s="23" t="s">
        <v>335</v>
      </c>
      <c r="C1001" s="23">
        <v>2004</v>
      </c>
      <c r="D1001" s="23">
        <v>1</v>
      </c>
      <c r="E1001" s="23" t="s">
        <v>335</v>
      </c>
      <c r="F1001" s="23">
        <v>3007</v>
      </c>
      <c r="G1001" s="23" t="s">
        <v>930</v>
      </c>
      <c r="H1001" s="23">
        <v>9682</v>
      </c>
      <c r="I1001" s="23" t="s">
        <v>1085</v>
      </c>
      <c r="J1001" s="57">
        <v>11.4424661684069</v>
      </c>
    </row>
    <row r="1002" spans="1:10" x14ac:dyDescent="0.3">
      <c r="A1002" s="23">
        <v>46</v>
      </c>
      <c r="B1002" s="23" t="s">
        <v>955</v>
      </c>
      <c r="C1002" s="23">
        <v>610</v>
      </c>
      <c r="D1002" s="23">
        <v>1</v>
      </c>
      <c r="E1002" s="23" t="s">
        <v>278</v>
      </c>
      <c r="F1002" s="23">
        <v>1961</v>
      </c>
      <c r="G1002" s="23" t="s">
        <v>957</v>
      </c>
      <c r="H1002" s="23">
        <v>9673</v>
      </c>
      <c r="I1002" s="23" t="s">
        <v>944</v>
      </c>
      <c r="J1002" s="57">
        <v>17.668238087040301</v>
      </c>
    </row>
    <row r="1003" spans="1:10" x14ac:dyDescent="0.3">
      <c r="A1003" s="23">
        <v>46</v>
      </c>
      <c r="B1003" s="23" t="s">
        <v>955</v>
      </c>
      <c r="C1003" s="23">
        <v>612</v>
      </c>
      <c r="D1003" s="23">
        <v>1</v>
      </c>
      <c r="E1003" s="23" t="s">
        <v>222</v>
      </c>
      <c r="F1003" s="23">
        <v>1961</v>
      </c>
      <c r="G1003" s="23" t="s">
        <v>957</v>
      </c>
      <c r="H1003" s="23">
        <v>934</v>
      </c>
      <c r="I1003" s="23" t="s">
        <v>946</v>
      </c>
      <c r="J1003" s="57">
        <v>9.0090047826201491</v>
      </c>
    </row>
    <row r="1004" spans="1:10" x14ac:dyDescent="0.3">
      <c r="A1004" s="23">
        <v>46</v>
      </c>
      <c r="B1004" s="23" t="s">
        <v>955</v>
      </c>
      <c r="C1004" s="23">
        <v>624</v>
      </c>
      <c r="D1004" s="23">
        <v>1</v>
      </c>
      <c r="E1004" s="23" t="s">
        <v>282</v>
      </c>
      <c r="F1004" s="23">
        <v>1961</v>
      </c>
      <c r="G1004" s="23" t="s">
        <v>957</v>
      </c>
      <c r="H1004" s="23">
        <v>9673</v>
      </c>
      <c r="I1004" s="23" t="s">
        <v>944</v>
      </c>
      <c r="J1004" s="57">
        <v>17.406267965235799</v>
      </c>
    </row>
    <row r="1005" spans="1:10" x14ac:dyDescent="0.3">
      <c r="A1005" s="23">
        <v>49</v>
      </c>
      <c r="B1005" s="23" t="s">
        <v>967</v>
      </c>
      <c r="C1005" s="23">
        <v>602</v>
      </c>
      <c r="D1005" s="23">
        <v>2</v>
      </c>
      <c r="E1005" s="23" t="s">
        <v>238</v>
      </c>
      <c r="F1005" s="23">
        <v>7335</v>
      </c>
      <c r="G1005" s="23" t="s">
        <v>971</v>
      </c>
      <c r="H1005" s="23">
        <v>1958</v>
      </c>
      <c r="I1005" s="23" t="s">
        <v>972</v>
      </c>
      <c r="J1005" s="57">
        <v>11.160036804947101</v>
      </c>
    </row>
    <row r="1006" spans="1:10" x14ac:dyDescent="0.3">
      <c r="A1006" s="23">
        <v>49</v>
      </c>
      <c r="B1006" s="23" t="s">
        <v>967</v>
      </c>
      <c r="C1006" s="23">
        <v>603</v>
      </c>
      <c r="D1006" s="23">
        <v>1</v>
      </c>
      <c r="E1006" s="23" t="s">
        <v>197</v>
      </c>
      <c r="F1006" s="23">
        <v>7335</v>
      </c>
      <c r="G1006" s="23" t="s">
        <v>971</v>
      </c>
      <c r="H1006" s="23">
        <v>9103</v>
      </c>
      <c r="I1006" s="23" t="s">
        <v>970</v>
      </c>
      <c r="J1006" s="57">
        <v>8.5238623659489807</v>
      </c>
    </row>
    <row r="1007" spans="1:10" x14ac:dyDescent="0.3">
      <c r="A1007" s="23">
        <v>49</v>
      </c>
      <c r="B1007" s="23" t="s">
        <v>967</v>
      </c>
      <c r="C1007" s="23">
        <v>607</v>
      </c>
      <c r="D1007" s="23">
        <v>2</v>
      </c>
      <c r="E1007" s="23" t="s">
        <v>973</v>
      </c>
      <c r="F1007" s="23">
        <v>9103</v>
      </c>
      <c r="G1007" s="23" t="s">
        <v>970</v>
      </c>
      <c r="H1007" s="23">
        <v>7335</v>
      </c>
      <c r="I1007" s="23" t="s">
        <v>971</v>
      </c>
      <c r="J1007" s="57">
        <v>8.5932365273205704</v>
      </c>
    </row>
    <row r="1008" spans="1:10" x14ac:dyDescent="0.3">
      <c r="A1008" s="23">
        <v>50</v>
      </c>
      <c r="B1008" s="23" t="s">
        <v>975</v>
      </c>
      <c r="C1008" s="23">
        <v>632</v>
      </c>
      <c r="D1008" s="23">
        <v>2</v>
      </c>
      <c r="E1008" s="23" t="s">
        <v>224</v>
      </c>
      <c r="F1008" s="23">
        <v>1509</v>
      </c>
      <c r="G1008" s="23" t="s">
        <v>976</v>
      </c>
      <c r="H1008" s="23">
        <v>1961</v>
      </c>
      <c r="I1008" s="23" t="s">
        <v>957</v>
      </c>
      <c r="J1008" s="57">
        <v>4.1471003346573596</v>
      </c>
    </row>
    <row r="1009" spans="1:10" x14ac:dyDescent="0.3">
      <c r="A1009" s="23">
        <v>72</v>
      </c>
      <c r="B1009" s="23" t="s">
        <v>1009</v>
      </c>
      <c r="C1009" s="23">
        <v>890</v>
      </c>
      <c r="D1009" s="23">
        <v>0</v>
      </c>
      <c r="E1009" s="23" t="s">
        <v>427</v>
      </c>
      <c r="F1009" s="23">
        <v>4218</v>
      </c>
      <c r="G1009" s="23" t="s">
        <v>1010</v>
      </c>
      <c r="H1009" s="23">
        <v>4121</v>
      </c>
      <c r="I1009" s="23" t="s">
        <v>935</v>
      </c>
      <c r="J1009" s="57">
        <v>9.7258604004008706</v>
      </c>
    </row>
    <row r="1010" spans="1:10" x14ac:dyDescent="0.3">
      <c r="A1010" s="23">
        <v>72</v>
      </c>
      <c r="B1010" s="23" t="s">
        <v>1009</v>
      </c>
      <c r="C1010" s="23">
        <v>1033</v>
      </c>
      <c r="D1010" s="23">
        <v>0</v>
      </c>
      <c r="E1010" s="23" t="s">
        <v>426</v>
      </c>
      <c r="F1010" s="23">
        <v>4217</v>
      </c>
      <c r="G1010" s="23" t="s">
        <v>1383</v>
      </c>
      <c r="H1010" s="23">
        <v>4121</v>
      </c>
      <c r="I1010" s="23" t="s">
        <v>935</v>
      </c>
      <c r="J1010" s="57">
        <v>8.3239519097064107</v>
      </c>
    </row>
    <row r="1011" spans="1:10" x14ac:dyDescent="0.3">
      <c r="A1011" s="23">
        <v>73</v>
      </c>
      <c r="B1011" s="23" t="s">
        <v>367</v>
      </c>
      <c r="C1011" s="23">
        <v>49</v>
      </c>
      <c r="D1011" s="23">
        <v>2</v>
      </c>
      <c r="E1011" s="23" t="s">
        <v>368</v>
      </c>
      <c r="F1011" s="23">
        <v>4121</v>
      </c>
      <c r="G1011" s="23" t="s">
        <v>935</v>
      </c>
      <c r="H1011" s="23">
        <v>9536</v>
      </c>
      <c r="I1011" s="23" t="s">
        <v>1016</v>
      </c>
      <c r="J1011" s="57">
        <v>27.968214931017599</v>
      </c>
    </row>
    <row r="1012" spans="1:10" x14ac:dyDescent="0.3">
      <c r="A1012" s="23">
        <v>92</v>
      </c>
      <c r="B1012" s="23" t="s">
        <v>1074</v>
      </c>
      <c r="C1012" s="23">
        <v>33</v>
      </c>
      <c r="D1012" s="23">
        <v>1</v>
      </c>
      <c r="E1012" s="23" t="s">
        <v>349</v>
      </c>
      <c r="F1012" s="23">
        <v>3034</v>
      </c>
      <c r="G1012" s="23" t="s">
        <v>923</v>
      </c>
      <c r="H1012" s="23">
        <v>4069</v>
      </c>
      <c r="I1012" s="23" t="s">
        <v>1078</v>
      </c>
      <c r="J1012" s="57">
        <v>6.2232998308262903</v>
      </c>
    </row>
    <row r="1013" spans="1:10" x14ac:dyDescent="0.3">
      <c r="A1013" s="23">
        <v>92</v>
      </c>
      <c r="B1013" s="23" t="s">
        <v>1074</v>
      </c>
      <c r="C1013" s="23">
        <v>123</v>
      </c>
      <c r="D1013" s="23">
        <v>1</v>
      </c>
      <c r="E1013" s="23" t="s">
        <v>360</v>
      </c>
      <c r="F1013" s="23">
        <v>4069</v>
      </c>
      <c r="G1013" s="23" t="s">
        <v>1078</v>
      </c>
      <c r="H1013" s="23">
        <v>4053</v>
      </c>
      <c r="I1013" s="23" t="s">
        <v>1081</v>
      </c>
      <c r="J1013" s="57">
        <v>11.404650518578499</v>
      </c>
    </row>
    <row r="1014" spans="1:10" x14ac:dyDescent="0.3">
      <c r="A1014" s="23">
        <v>92</v>
      </c>
      <c r="B1014" s="23" t="s">
        <v>1074</v>
      </c>
      <c r="C1014" s="23">
        <v>144</v>
      </c>
      <c r="D1014" s="23">
        <v>2</v>
      </c>
      <c r="E1014" s="23" t="s">
        <v>352</v>
      </c>
      <c r="F1014" s="23">
        <v>4054</v>
      </c>
      <c r="G1014" s="23" t="s">
        <v>1079</v>
      </c>
      <c r="H1014" s="23">
        <v>3033</v>
      </c>
      <c r="I1014" s="23" t="s">
        <v>1080</v>
      </c>
      <c r="J1014" s="57">
        <v>20.8484674429547</v>
      </c>
    </row>
    <row r="1015" spans="1:10" x14ac:dyDescent="0.3">
      <c r="A1015" s="23">
        <v>15</v>
      </c>
      <c r="B1015" s="23" t="s">
        <v>829</v>
      </c>
      <c r="C1015" s="23">
        <v>812</v>
      </c>
      <c r="D1015" s="23">
        <v>0</v>
      </c>
      <c r="E1015" s="23" t="s">
        <v>302</v>
      </c>
      <c r="F1015" s="23">
        <v>190</v>
      </c>
      <c r="G1015" s="23" t="s">
        <v>830</v>
      </c>
      <c r="H1015" s="23">
        <v>190</v>
      </c>
      <c r="I1015" s="23" t="s">
        <v>830</v>
      </c>
      <c r="J1015" s="57">
        <v>20.456343284670702</v>
      </c>
    </row>
    <row r="1016" spans="1:10" x14ac:dyDescent="0.3">
      <c r="A1016" s="23">
        <v>15</v>
      </c>
      <c r="B1016" s="23" t="s">
        <v>829</v>
      </c>
      <c r="C1016" s="23">
        <v>813</v>
      </c>
      <c r="D1016" s="23">
        <v>0</v>
      </c>
      <c r="E1016" s="23" t="s">
        <v>299</v>
      </c>
      <c r="F1016" s="23">
        <v>190</v>
      </c>
      <c r="G1016" s="23" t="s">
        <v>830</v>
      </c>
      <c r="H1016" s="23">
        <v>42</v>
      </c>
      <c r="I1016" s="23" t="s">
        <v>809</v>
      </c>
      <c r="J1016" s="57">
        <v>7.1877626998447397</v>
      </c>
    </row>
    <row r="1017" spans="1:10" x14ac:dyDescent="0.3">
      <c r="A1017" s="23">
        <v>23</v>
      </c>
      <c r="B1017" s="23" t="s">
        <v>869</v>
      </c>
      <c r="C1017" s="23">
        <v>3039</v>
      </c>
      <c r="D1017" s="23">
        <v>0</v>
      </c>
      <c r="E1017" s="23" t="s">
        <v>558</v>
      </c>
      <c r="F1017" s="23">
        <v>779</v>
      </c>
      <c r="G1017" s="23" t="s">
        <v>864</v>
      </c>
      <c r="H1017" s="23">
        <v>779</v>
      </c>
      <c r="I1017" s="23" t="s">
        <v>864</v>
      </c>
      <c r="J1017" s="57">
        <v>18.416059291626599</v>
      </c>
    </row>
    <row r="1018" spans="1:10" x14ac:dyDescent="0.3">
      <c r="A1018" s="23">
        <v>81</v>
      </c>
      <c r="B1018" s="23" t="s">
        <v>1046</v>
      </c>
      <c r="C1018" s="23">
        <v>106</v>
      </c>
      <c r="D1018" s="23">
        <v>0</v>
      </c>
      <c r="E1018" s="23" t="s">
        <v>526</v>
      </c>
      <c r="F1018" s="23">
        <v>3354</v>
      </c>
      <c r="G1018" s="23" t="s">
        <v>1047</v>
      </c>
      <c r="H1018" s="23">
        <v>7286</v>
      </c>
      <c r="I1018" s="23" t="s">
        <v>1048</v>
      </c>
      <c r="J1018" s="57">
        <v>8.2277023403321703</v>
      </c>
    </row>
    <row r="1019" spans="1:10" x14ac:dyDescent="0.3">
      <c r="A1019" s="23">
        <v>81</v>
      </c>
      <c r="B1019" s="23" t="s">
        <v>1046</v>
      </c>
      <c r="C1019" s="23">
        <v>686</v>
      </c>
      <c r="D1019" s="23">
        <v>0</v>
      </c>
      <c r="E1019" s="23" t="s">
        <v>520</v>
      </c>
      <c r="F1019" s="23">
        <v>3092</v>
      </c>
      <c r="G1019" s="23" t="s">
        <v>936</v>
      </c>
      <c r="H1019" s="23">
        <v>3101</v>
      </c>
      <c r="I1019" s="23" t="s">
        <v>1037</v>
      </c>
      <c r="J1019" s="57">
        <v>20.510839574466001</v>
      </c>
    </row>
    <row r="1020" spans="1:10" x14ac:dyDescent="0.3">
      <c r="A1020" s="23">
        <v>81</v>
      </c>
      <c r="B1020" s="23" t="s">
        <v>1046</v>
      </c>
      <c r="C1020" s="23">
        <v>3041</v>
      </c>
      <c r="D1020" s="23">
        <v>0</v>
      </c>
      <c r="E1020" s="23" t="s">
        <v>619</v>
      </c>
      <c r="F1020" s="23">
        <v>3092</v>
      </c>
      <c r="G1020" s="23" t="s">
        <v>936</v>
      </c>
      <c r="H1020" s="23">
        <v>3088</v>
      </c>
      <c r="I1020" s="23" t="s">
        <v>933</v>
      </c>
      <c r="J1020" s="57">
        <v>14.9743181462539</v>
      </c>
    </row>
    <row r="1021" spans="1:10" x14ac:dyDescent="0.3">
      <c r="A1021" s="23">
        <v>83</v>
      </c>
      <c r="B1021" s="23" t="s">
        <v>1054</v>
      </c>
      <c r="C1021" s="23">
        <v>130</v>
      </c>
      <c r="D1021" s="23">
        <v>2</v>
      </c>
      <c r="E1021" s="23" t="s">
        <v>624</v>
      </c>
      <c r="F1021" s="23">
        <v>3452</v>
      </c>
      <c r="G1021" s="23" t="s">
        <v>1055</v>
      </c>
      <c r="H1021" s="23">
        <v>3092</v>
      </c>
      <c r="I1021" s="23" t="s">
        <v>936</v>
      </c>
      <c r="J1021" s="57">
        <v>11.8078375647592</v>
      </c>
    </row>
    <row r="1022" spans="1:10" x14ac:dyDescent="0.3">
      <c r="A1022" s="23">
        <v>83</v>
      </c>
      <c r="B1022" s="23" t="s">
        <v>1054</v>
      </c>
      <c r="C1022" s="23">
        <v>939</v>
      </c>
      <c r="D1022" s="23">
        <v>2</v>
      </c>
      <c r="E1022" s="23" t="s">
        <v>586</v>
      </c>
      <c r="F1022" s="23">
        <v>3452</v>
      </c>
      <c r="G1022" s="23" t="s">
        <v>1055</v>
      </c>
      <c r="H1022" s="23">
        <v>3087</v>
      </c>
      <c r="I1022" s="23" t="s">
        <v>924</v>
      </c>
      <c r="J1022" s="57">
        <v>13.1028375647592</v>
      </c>
    </row>
    <row r="1023" spans="1:10" x14ac:dyDescent="0.3">
      <c r="A1023" s="23" t="s">
        <v>1333</v>
      </c>
      <c r="B1023" s="23" t="s">
        <v>1334</v>
      </c>
      <c r="C1023" s="23">
        <v>2066</v>
      </c>
      <c r="D1023" s="23">
        <v>0</v>
      </c>
      <c r="E1023" s="23" t="s">
        <v>1472</v>
      </c>
      <c r="F1023" s="23">
        <v>552</v>
      </c>
      <c r="G1023" s="23" t="s">
        <v>1336</v>
      </c>
      <c r="H1023" s="23">
        <v>571</v>
      </c>
      <c r="I1023" s="23" t="s">
        <v>1370</v>
      </c>
      <c r="J1023" s="57">
        <v>6.4301993947084197</v>
      </c>
    </row>
    <row r="1024" spans="1:10" x14ac:dyDescent="0.3">
      <c r="A1024" s="23" t="s">
        <v>1333</v>
      </c>
      <c r="B1024" s="23" t="s">
        <v>1334</v>
      </c>
      <c r="C1024" s="23">
        <v>2069</v>
      </c>
      <c r="D1024" s="23">
        <v>0</v>
      </c>
      <c r="E1024" s="23" t="s">
        <v>1473</v>
      </c>
      <c r="F1024" s="23">
        <v>569</v>
      </c>
      <c r="G1024" s="23" t="s">
        <v>1372</v>
      </c>
      <c r="H1024" s="23">
        <v>563</v>
      </c>
      <c r="I1024" s="23" t="s">
        <v>1367</v>
      </c>
      <c r="J1024" s="57">
        <v>10.291275825518399</v>
      </c>
    </row>
    <row r="1025" spans="1:10" x14ac:dyDescent="0.3">
      <c r="A1025" s="23" t="s">
        <v>1333</v>
      </c>
      <c r="B1025" s="23" t="s">
        <v>1334</v>
      </c>
      <c r="C1025" s="23">
        <v>2071</v>
      </c>
      <c r="D1025" s="23">
        <v>0</v>
      </c>
      <c r="E1025" s="23" t="s">
        <v>1474</v>
      </c>
      <c r="F1025" s="23">
        <v>563</v>
      </c>
      <c r="G1025" s="23" t="s">
        <v>1367</v>
      </c>
      <c r="H1025" s="23">
        <v>680</v>
      </c>
      <c r="I1025" s="23" t="s">
        <v>1475</v>
      </c>
      <c r="J1025" s="57">
        <v>7.28247730366345</v>
      </c>
    </row>
    <row r="1026" spans="1:10" x14ac:dyDescent="0.3">
      <c r="A1026" s="23" t="s">
        <v>1333</v>
      </c>
      <c r="B1026" s="23" t="s">
        <v>1334</v>
      </c>
      <c r="C1026" s="23">
        <v>2073</v>
      </c>
      <c r="D1026" s="23">
        <v>0</v>
      </c>
      <c r="E1026" s="23" t="s">
        <v>1476</v>
      </c>
      <c r="F1026" s="23">
        <v>571</v>
      </c>
      <c r="G1026" s="23" t="s">
        <v>1370</v>
      </c>
      <c r="H1026" s="23">
        <v>552</v>
      </c>
      <c r="I1026" s="23" t="s">
        <v>1336</v>
      </c>
      <c r="J1026" s="57">
        <v>7.9542474657928501</v>
      </c>
    </row>
    <row r="1027" spans="1:10" x14ac:dyDescent="0.3">
      <c r="A1027" s="23" t="s">
        <v>1333</v>
      </c>
      <c r="B1027" s="23" t="s">
        <v>1334</v>
      </c>
      <c r="C1027" s="23">
        <v>2076</v>
      </c>
      <c r="D1027" s="23">
        <v>0</v>
      </c>
      <c r="E1027" s="23" t="s">
        <v>1477</v>
      </c>
      <c r="F1027" s="23">
        <v>552</v>
      </c>
      <c r="G1027" s="23" t="s">
        <v>1336</v>
      </c>
      <c r="H1027" s="23">
        <v>571</v>
      </c>
      <c r="I1027" s="23" t="s">
        <v>1370</v>
      </c>
      <c r="J1027" s="57">
        <v>6.9624815234914603</v>
      </c>
    </row>
    <row r="1028" spans="1:10" x14ac:dyDescent="0.3">
      <c r="A1028" s="23">
        <v>93</v>
      </c>
      <c r="B1028" s="23" t="s">
        <v>338</v>
      </c>
      <c r="C1028" s="23">
        <v>76</v>
      </c>
      <c r="D1028" s="23">
        <v>2</v>
      </c>
      <c r="E1028" s="23" t="s">
        <v>341</v>
      </c>
      <c r="F1028" s="23">
        <v>3007</v>
      </c>
      <c r="G1028" s="23" t="s">
        <v>930</v>
      </c>
      <c r="H1028" s="23">
        <v>4053</v>
      </c>
      <c r="I1028" s="23" t="s">
        <v>1081</v>
      </c>
      <c r="J1028" s="57">
        <v>23.800933211971198</v>
      </c>
    </row>
    <row r="1029" spans="1:10" x14ac:dyDescent="0.3">
      <c r="A1029" s="23">
        <v>93</v>
      </c>
      <c r="B1029" s="23" t="s">
        <v>338</v>
      </c>
      <c r="C1029" s="23">
        <v>77</v>
      </c>
      <c r="D1029" s="23">
        <v>2</v>
      </c>
      <c r="E1029" s="23" t="s">
        <v>339</v>
      </c>
      <c r="F1029" s="23">
        <v>3007</v>
      </c>
      <c r="G1029" s="23" t="s">
        <v>930</v>
      </c>
      <c r="H1029" s="23">
        <v>9405</v>
      </c>
      <c r="I1029" s="23" t="s">
        <v>1082</v>
      </c>
      <c r="J1029" s="57">
        <v>25.722210417971599</v>
      </c>
    </row>
    <row r="1030" spans="1:10" x14ac:dyDescent="0.3">
      <c r="A1030" s="23">
        <v>101</v>
      </c>
      <c r="B1030" s="23" t="s">
        <v>1345</v>
      </c>
      <c r="C1030" s="23">
        <v>1067</v>
      </c>
      <c r="D1030" s="23">
        <v>0</v>
      </c>
      <c r="E1030" s="23" t="s">
        <v>1478</v>
      </c>
      <c r="F1030" s="23">
        <v>641</v>
      </c>
      <c r="G1030" s="23" t="s">
        <v>1378</v>
      </c>
      <c r="H1030" s="23">
        <v>583</v>
      </c>
      <c r="I1030" s="23" t="s">
        <v>943</v>
      </c>
      <c r="J1030" s="57">
        <v>17.669123211692</v>
      </c>
    </row>
    <row r="1031" spans="1:10" x14ac:dyDescent="0.3">
      <c r="A1031" s="23">
        <v>101</v>
      </c>
      <c r="B1031" s="23" t="s">
        <v>1345</v>
      </c>
      <c r="C1031" s="23">
        <v>1073</v>
      </c>
      <c r="D1031" s="23">
        <v>0</v>
      </c>
      <c r="E1031" s="23" t="s">
        <v>1479</v>
      </c>
      <c r="F1031" s="23">
        <v>582</v>
      </c>
      <c r="G1031" s="23" t="s">
        <v>942</v>
      </c>
      <c r="H1031" s="23">
        <v>583</v>
      </c>
      <c r="I1031" s="23" t="s">
        <v>943</v>
      </c>
      <c r="J1031" s="57">
        <v>17.5203433179596</v>
      </c>
    </row>
    <row r="1032" spans="1:10" x14ac:dyDescent="0.3">
      <c r="A1032" s="23">
        <v>101</v>
      </c>
      <c r="B1032" s="23" t="s">
        <v>1345</v>
      </c>
      <c r="C1032" s="23">
        <v>1102</v>
      </c>
      <c r="D1032" s="23">
        <v>0</v>
      </c>
      <c r="E1032" s="23" t="s">
        <v>1480</v>
      </c>
      <c r="F1032" s="23">
        <v>9678</v>
      </c>
      <c r="G1032" s="23" t="s">
        <v>1391</v>
      </c>
      <c r="H1032" s="23">
        <v>583</v>
      </c>
      <c r="I1032" s="23" t="s">
        <v>943</v>
      </c>
      <c r="J1032" s="57">
        <v>31.649185963589002</v>
      </c>
    </row>
    <row r="1033" spans="1:10" x14ac:dyDescent="0.3">
      <c r="A1033" s="23">
        <v>101</v>
      </c>
      <c r="B1033" s="23" t="s">
        <v>1345</v>
      </c>
      <c r="C1033" s="23">
        <v>1108</v>
      </c>
      <c r="D1033" s="23">
        <v>0</v>
      </c>
      <c r="E1033" s="23" t="s">
        <v>1481</v>
      </c>
      <c r="F1033" s="23">
        <v>582</v>
      </c>
      <c r="G1033" s="23" t="s">
        <v>942</v>
      </c>
      <c r="H1033" s="23">
        <v>583</v>
      </c>
      <c r="I1033" s="23" t="s">
        <v>943</v>
      </c>
      <c r="J1033" s="57">
        <v>35.358832424386399</v>
      </c>
    </row>
    <row r="1034" spans="1:10" x14ac:dyDescent="0.3">
      <c r="A1034" s="23">
        <v>101</v>
      </c>
      <c r="B1034" s="23" t="s">
        <v>1345</v>
      </c>
      <c r="C1034" s="23">
        <v>1036</v>
      </c>
      <c r="D1034" s="23">
        <v>0</v>
      </c>
      <c r="E1034" s="23" t="s">
        <v>1482</v>
      </c>
      <c r="F1034" s="23">
        <v>582</v>
      </c>
      <c r="G1034" s="23" t="s">
        <v>942</v>
      </c>
      <c r="H1034" s="23">
        <v>583</v>
      </c>
      <c r="I1034" s="23" t="s">
        <v>943</v>
      </c>
      <c r="J1034" s="57">
        <v>18.2644252144371</v>
      </c>
    </row>
    <row r="1035" spans="1:10" x14ac:dyDescent="0.3">
      <c r="A1035" s="23">
        <v>101</v>
      </c>
      <c r="B1035" s="23" t="s">
        <v>1345</v>
      </c>
      <c r="C1035" s="23">
        <v>1045</v>
      </c>
      <c r="D1035" s="23">
        <v>0</v>
      </c>
      <c r="E1035" s="23" t="s">
        <v>1483</v>
      </c>
      <c r="F1035" s="23">
        <v>9678</v>
      </c>
      <c r="G1035" s="23" t="s">
        <v>1391</v>
      </c>
      <c r="H1035" s="23">
        <v>9678</v>
      </c>
      <c r="I1035" s="23" t="s">
        <v>1391</v>
      </c>
      <c r="J1035" s="57">
        <v>18.393629353221201</v>
      </c>
    </row>
    <row r="1036" spans="1:10" x14ac:dyDescent="0.3">
      <c r="A1036" s="23">
        <v>101</v>
      </c>
      <c r="B1036" s="23" t="s">
        <v>1345</v>
      </c>
      <c r="C1036" s="23">
        <v>1048</v>
      </c>
      <c r="D1036" s="23">
        <v>0</v>
      </c>
      <c r="E1036" s="23" t="s">
        <v>1484</v>
      </c>
      <c r="F1036" s="23">
        <v>582</v>
      </c>
      <c r="G1036" s="23" t="s">
        <v>942</v>
      </c>
      <c r="H1036" s="23">
        <v>9678</v>
      </c>
      <c r="I1036" s="23" t="s">
        <v>1391</v>
      </c>
      <c r="J1036" s="57">
        <v>20.441888762625499</v>
      </c>
    </row>
    <row r="1037" spans="1:10" x14ac:dyDescent="0.3">
      <c r="A1037" s="23">
        <v>101</v>
      </c>
      <c r="B1037" s="23" t="s">
        <v>1345</v>
      </c>
      <c r="C1037" s="23">
        <v>1055</v>
      </c>
      <c r="D1037" s="23">
        <v>0</v>
      </c>
      <c r="E1037" s="23" t="s">
        <v>1485</v>
      </c>
      <c r="F1037" s="23">
        <v>641</v>
      </c>
      <c r="G1037" s="23" t="s">
        <v>1378</v>
      </c>
      <c r="H1037" s="23">
        <v>583</v>
      </c>
      <c r="I1037" s="23" t="s">
        <v>943</v>
      </c>
      <c r="J1037" s="57">
        <v>18.329044744781399</v>
      </c>
    </row>
    <row r="1038" spans="1:10" x14ac:dyDescent="0.3">
      <c r="A1038" s="23">
        <v>70</v>
      </c>
      <c r="B1038" s="23" t="s">
        <v>1007</v>
      </c>
      <c r="C1038" s="23">
        <v>71</v>
      </c>
      <c r="D1038" s="23">
        <v>0</v>
      </c>
      <c r="E1038" s="23" t="s">
        <v>319</v>
      </c>
      <c r="F1038" s="23">
        <v>9660</v>
      </c>
      <c r="G1038" s="23" t="s">
        <v>1008</v>
      </c>
      <c r="H1038" s="23">
        <v>9660</v>
      </c>
      <c r="I1038" s="23" t="s">
        <v>1008</v>
      </c>
      <c r="J1038" s="57">
        <v>9.3823594022764905</v>
      </c>
    </row>
    <row r="1039" spans="1:10" x14ac:dyDescent="0.3">
      <c r="A1039" s="23">
        <v>75</v>
      </c>
      <c r="B1039" s="23" t="s">
        <v>1018</v>
      </c>
      <c r="C1039" s="23">
        <v>110</v>
      </c>
      <c r="D1039" s="23">
        <v>0</v>
      </c>
      <c r="E1039" s="23" t="s">
        <v>502</v>
      </c>
      <c r="F1039" s="23">
        <v>4115</v>
      </c>
      <c r="G1039" s="23" t="s">
        <v>1020</v>
      </c>
      <c r="H1039" s="23">
        <v>9498</v>
      </c>
      <c r="I1039" s="23" t="s">
        <v>1011</v>
      </c>
      <c r="J1039" s="57">
        <v>21.037328416384799</v>
      </c>
    </row>
    <row r="1040" spans="1:10" x14ac:dyDescent="0.3">
      <c r="A1040" s="23">
        <v>75</v>
      </c>
      <c r="B1040" s="23" t="s">
        <v>1018</v>
      </c>
      <c r="C1040" s="23">
        <v>142</v>
      </c>
      <c r="D1040" s="23">
        <v>0</v>
      </c>
      <c r="E1040" s="23" t="s">
        <v>509</v>
      </c>
      <c r="F1040" s="23">
        <v>4198</v>
      </c>
      <c r="G1040" s="23" t="s">
        <v>1021</v>
      </c>
      <c r="H1040" s="23">
        <v>4121</v>
      </c>
      <c r="I1040" s="23" t="s">
        <v>935</v>
      </c>
      <c r="J1040" s="57">
        <v>33.288910641222799</v>
      </c>
    </row>
    <row r="1041" spans="1:10" x14ac:dyDescent="0.3">
      <c r="A1041" s="23">
        <v>77</v>
      </c>
      <c r="B1041" s="23" t="s">
        <v>1027</v>
      </c>
      <c r="C1041" s="23">
        <v>63</v>
      </c>
      <c r="D1041" s="23">
        <v>1</v>
      </c>
      <c r="E1041" s="23" t="s">
        <v>453</v>
      </c>
      <c r="F1041" s="23">
        <v>4121</v>
      </c>
      <c r="G1041" s="23" t="s">
        <v>935</v>
      </c>
      <c r="H1041" s="23">
        <v>4241</v>
      </c>
      <c r="I1041" s="23" t="s">
        <v>1029</v>
      </c>
      <c r="J1041" s="57">
        <v>24.4055001073772</v>
      </c>
    </row>
    <row r="1042" spans="1:10" x14ac:dyDescent="0.3">
      <c r="A1042" s="23">
        <v>77</v>
      </c>
      <c r="B1042" s="23" t="s">
        <v>1027</v>
      </c>
      <c r="C1042" s="23">
        <v>68</v>
      </c>
      <c r="D1042" s="23">
        <v>1</v>
      </c>
      <c r="E1042" s="23" t="s">
        <v>461</v>
      </c>
      <c r="F1042" s="23">
        <v>4121</v>
      </c>
      <c r="G1042" s="23" t="s">
        <v>935</v>
      </c>
      <c r="H1042" s="23">
        <v>4252</v>
      </c>
      <c r="I1042" s="23" t="s">
        <v>1030</v>
      </c>
      <c r="J1042" s="57">
        <v>13.203397485339201</v>
      </c>
    </row>
    <row r="1043" spans="1:10" x14ac:dyDescent="0.3">
      <c r="A1043" s="23">
        <v>77</v>
      </c>
      <c r="B1043" s="23" t="s">
        <v>1027</v>
      </c>
      <c r="C1043" s="23">
        <v>139</v>
      </c>
      <c r="D1043" s="23">
        <v>2</v>
      </c>
      <c r="E1043" s="23" t="s">
        <v>452</v>
      </c>
      <c r="F1043" s="23">
        <v>4252</v>
      </c>
      <c r="G1043" s="23" t="s">
        <v>1030</v>
      </c>
      <c r="H1043" s="23">
        <v>4121</v>
      </c>
      <c r="I1043" s="23" t="s">
        <v>935</v>
      </c>
      <c r="J1043" s="57">
        <v>11.8037753142551</v>
      </c>
    </row>
    <row r="1044" spans="1:10" x14ac:dyDescent="0.3">
      <c r="A1044" s="23">
        <v>77</v>
      </c>
      <c r="B1044" s="23" t="s">
        <v>1027</v>
      </c>
      <c r="C1044" s="23">
        <v>472</v>
      </c>
      <c r="D1044" s="23">
        <v>1</v>
      </c>
      <c r="E1044" s="23" t="s">
        <v>1486</v>
      </c>
      <c r="F1044" s="23">
        <v>4121</v>
      </c>
      <c r="G1044" s="23" t="s">
        <v>935</v>
      </c>
      <c r="H1044" s="23">
        <v>4236</v>
      </c>
      <c r="I1044" s="23" t="s">
        <v>1028</v>
      </c>
      <c r="J1044" s="57">
        <v>24.429818452453599</v>
      </c>
    </row>
    <row r="1045" spans="1:10" x14ac:dyDescent="0.3">
      <c r="A1045" s="23">
        <v>80</v>
      </c>
      <c r="B1045" s="23" t="s">
        <v>1035</v>
      </c>
      <c r="C1045" s="23">
        <v>104</v>
      </c>
      <c r="D1045" s="23">
        <v>1</v>
      </c>
      <c r="E1045" s="23" t="s">
        <v>1038</v>
      </c>
      <c r="F1045" s="23">
        <v>7285</v>
      </c>
      <c r="G1045" s="23" t="s">
        <v>1039</v>
      </c>
      <c r="H1045" s="23">
        <v>3383</v>
      </c>
      <c r="I1045" s="23" t="s">
        <v>1036</v>
      </c>
      <c r="J1045" s="57">
        <v>15.6323807001107</v>
      </c>
    </row>
    <row r="1046" spans="1:10" x14ac:dyDescent="0.3">
      <c r="A1046" s="23">
        <v>80</v>
      </c>
      <c r="B1046" s="23" t="s">
        <v>1035</v>
      </c>
      <c r="C1046" s="23">
        <v>135</v>
      </c>
      <c r="D1046" s="23">
        <v>1</v>
      </c>
      <c r="E1046" s="23" t="s">
        <v>1040</v>
      </c>
      <c r="F1046" s="23">
        <v>237</v>
      </c>
      <c r="G1046" s="23" t="s">
        <v>921</v>
      </c>
      <c r="H1046" s="23">
        <v>3383</v>
      </c>
      <c r="I1046" s="23" t="s">
        <v>1036</v>
      </c>
      <c r="J1046" s="57">
        <v>22.6964461093567</v>
      </c>
    </row>
    <row r="1047" spans="1:10" x14ac:dyDescent="0.3">
      <c r="A1047" s="23">
        <v>80</v>
      </c>
      <c r="B1047" s="23" t="s">
        <v>1035</v>
      </c>
      <c r="C1047" s="23">
        <v>820</v>
      </c>
      <c r="D1047" s="23">
        <v>2</v>
      </c>
      <c r="E1047" s="23" t="s">
        <v>567</v>
      </c>
      <c r="F1047" s="23">
        <v>3383</v>
      </c>
      <c r="G1047" s="23" t="s">
        <v>1036</v>
      </c>
      <c r="H1047" s="23">
        <v>3341</v>
      </c>
      <c r="I1047" s="23" t="s">
        <v>1042</v>
      </c>
      <c r="J1047" s="57">
        <v>10.322099805468</v>
      </c>
    </row>
    <row r="1048" spans="1:10" x14ac:dyDescent="0.3">
      <c r="A1048" s="23">
        <v>12</v>
      </c>
      <c r="B1048" s="23" t="s">
        <v>819</v>
      </c>
      <c r="C1048" s="23">
        <v>452</v>
      </c>
      <c r="D1048" s="23">
        <v>0</v>
      </c>
      <c r="E1048" s="23" t="s">
        <v>411</v>
      </c>
      <c r="F1048" s="23">
        <v>71</v>
      </c>
      <c r="G1048" s="23" t="s">
        <v>824</v>
      </c>
      <c r="H1048" s="23">
        <v>43</v>
      </c>
      <c r="I1048" s="23" t="s">
        <v>762</v>
      </c>
      <c r="J1048" s="57">
        <v>4.9127012328072004</v>
      </c>
    </row>
    <row r="1049" spans="1:10" x14ac:dyDescent="0.3">
      <c r="A1049" s="23">
        <v>12</v>
      </c>
      <c r="B1049" s="23" t="s">
        <v>819</v>
      </c>
      <c r="C1049" s="23">
        <v>846</v>
      </c>
      <c r="D1049" s="23">
        <v>0</v>
      </c>
      <c r="E1049" s="23" t="s">
        <v>414</v>
      </c>
      <c r="F1049" s="23">
        <v>63</v>
      </c>
      <c r="G1049" s="23" t="s">
        <v>821</v>
      </c>
      <c r="H1049" s="23">
        <v>43</v>
      </c>
      <c r="I1049" s="23" t="s">
        <v>762</v>
      </c>
      <c r="J1049" s="57">
        <v>4.5618594874100102</v>
      </c>
    </row>
    <row r="1050" spans="1:10" x14ac:dyDescent="0.3">
      <c r="A1050" s="23">
        <v>41</v>
      </c>
      <c r="B1050" s="23" t="s">
        <v>200</v>
      </c>
      <c r="C1050" s="23">
        <v>523</v>
      </c>
      <c r="D1050" s="23">
        <v>2</v>
      </c>
      <c r="E1050" s="23" t="s">
        <v>201</v>
      </c>
      <c r="F1050" s="23">
        <v>1195</v>
      </c>
      <c r="G1050" s="23" t="s">
        <v>945</v>
      </c>
      <c r="H1050" s="23">
        <v>934</v>
      </c>
      <c r="I1050" s="23" t="s">
        <v>946</v>
      </c>
      <c r="J1050" s="57">
        <v>13.922534772720001</v>
      </c>
    </row>
    <row r="1051" spans="1:10" x14ac:dyDescent="0.3">
      <c r="A1051" s="23">
        <v>41</v>
      </c>
      <c r="B1051" s="23" t="s">
        <v>200</v>
      </c>
      <c r="C1051" s="23">
        <v>856</v>
      </c>
      <c r="D1051" s="23">
        <v>1</v>
      </c>
      <c r="E1051" s="23" t="s">
        <v>271</v>
      </c>
      <c r="F1051" s="23">
        <v>9673</v>
      </c>
      <c r="G1051" s="23" t="s">
        <v>944</v>
      </c>
      <c r="H1051" s="23">
        <v>1195</v>
      </c>
      <c r="I1051" s="23" t="s">
        <v>945</v>
      </c>
      <c r="J1051" s="57">
        <v>23.880810105557</v>
      </c>
    </row>
    <row r="1052" spans="1:10" x14ac:dyDescent="0.3">
      <c r="A1052" s="23">
        <v>76</v>
      </c>
      <c r="B1052" s="23" t="s">
        <v>375</v>
      </c>
      <c r="C1052" s="23">
        <v>95</v>
      </c>
      <c r="D1052" s="23">
        <v>1</v>
      </c>
      <c r="E1052" s="23" t="s">
        <v>377</v>
      </c>
      <c r="F1052" s="23">
        <v>4177</v>
      </c>
      <c r="G1052" s="23" t="s">
        <v>1026</v>
      </c>
      <c r="H1052" s="23">
        <v>4121</v>
      </c>
      <c r="I1052" s="23" t="s">
        <v>935</v>
      </c>
      <c r="J1052" s="57">
        <v>40.797246841940499</v>
      </c>
    </row>
    <row r="1053" spans="1:10" x14ac:dyDescent="0.3">
      <c r="A1053" s="23">
        <v>40</v>
      </c>
      <c r="B1053" s="23" t="s">
        <v>1233</v>
      </c>
      <c r="C1053" s="23">
        <v>1113</v>
      </c>
      <c r="D1053" s="23">
        <v>1</v>
      </c>
      <c r="E1053" s="23" t="s">
        <v>1487</v>
      </c>
      <c r="F1053" s="23">
        <v>348</v>
      </c>
      <c r="G1053" s="23" t="s">
        <v>916</v>
      </c>
      <c r="H1053" s="23">
        <v>7285</v>
      </c>
      <c r="I1053" s="23" t="s">
        <v>1039</v>
      </c>
      <c r="J1053" s="57">
        <v>9.9987384368920793</v>
      </c>
    </row>
    <row r="1054" spans="1:10" x14ac:dyDescent="0.3">
      <c r="A1054" s="23">
        <v>92</v>
      </c>
      <c r="B1054" s="23" t="s">
        <v>1074</v>
      </c>
      <c r="C1054" s="23">
        <v>1114</v>
      </c>
      <c r="D1054" s="23">
        <v>1</v>
      </c>
      <c r="E1054" s="23" t="s">
        <v>1488</v>
      </c>
      <c r="F1054" s="23">
        <v>4069</v>
      </c>
      <c r="G1054" s="23" t="s">
        <v>1078</v>
      </c>
      <c r="H1054" s="23">
        <v>4064</v>
      </c>
      <c r="I1054" s="23" t="s">
        <v>1489</v>
      </c>
      <c r="J1054" s="57">
        <v>7.3409885225604299</v>
      </c>
    </row>
    <row r="1055" spans="1:10" x14ac:dyDescent="0.3">
      <c r="A1055" s="23">
        <v>42</v>
      </c>
      <c r="B1055" s="23" t="s">
        <v>949</v>
      </c>
      <c r="C1055" s="23">
        <v>1115</v>
      </c>
      <c r="D1055" s="23">
        <v>0</v>
      </c>
      <c r="E1055" s="23" t="s">
        <v>1490</v>
      </c>
      <c r="F1055" s="23">
        <v>9673</v>
      </c>
      <c r="G1055" s="23" t="s">
        <v>944</v>
      </c>
      <c r="H1055" s="23">
        <v>1606</v>
      </c>
      <c r="I1055" s="23" t="s">
        <v>958</v>
      </c>
      <c r="J1055" s="57">
        <v>3.86218114471676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PdE</vt:lpstr>
      <vt:lpstr>pivot</vt:lpstr>
      <vt:lpstr>TABELLE</vt:lpstr>
      <vt:lpstr>Elenco Percorsi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Andreis</dc:creator>
  <cp:lastModifiedBy>Armando</cp:lastModifiedBy>
  <cp:lastPrinted>2019-10-04T07:11:44Z</cp:lastPrinted>
  <dcterms:created xsi:type="dcterms:W3CDTF">2019-09-30T15:40:44Z</dcterms:created>
  <dcterms:modified xsi:type="dcterms:W3CDTF">2022-10-25T18:48:40Z</dcterms:modified>
</cp:coreProperties>
</file>